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/>
  </mc:AlternateContent>
  <xr:revisionPtr revIDLastSave="0" documentId="8_{BFD98045-48D8-4DD1-8539-1C4DC33663ED}" xr6:coauthVersionLast="47" xr6:coauthVersionMax="47" xr10:uidLastSave="{00000000-0000-0000-0000-000000000000}"/>
  <bookViews>
    <workbookView xWindow="-110" yWindow="-110" windowWidth="25820" windowHeight="15500" tabRatio="886" xr2:uid="{00000000-000D-0000-FFFF-FFFF00000000}"/>
  </bookViews>
  <sheets>
    <sheet name="Dashboard" sheetId="62" r:id="rId1"/>
    <sheet name="Output" sheetId="104" r:id="rId2"/>
    <sheet name="Reco_histo" sheetId="105" r:id="rId3"/>
    <sheet name="Config" sheetId="54" r:id="rId4"/>
    <sheet name="Returns_EQ" sheetId="8" r:id="rId5"/>
    <sheet name="Leverage_FMA" sheetId="29" r:id="rId6"/>
    <sheet name="Margin_FMA" sheetId="37" r:id="rId7"/>
    <sheet name="Valuation_FMA_hist" sheetId="52" r:id="rId8"/>
    <sheet name="MOM_FMA" sheetId="43" r:id="rId9"/>
    <sheet name="Growth_FMA" sheetId="41" r:id="rId10"/>
    <sheet name="Cycle macro" sheetId="97" r:id="rId11"/>
    <sheet name="Bench" sheetId="98" r:id="rId12"/>
  </sheets>
  <definedNames>
    <definedName name="Annee_Bench">Output!$N$416:INDEX(Output!$N:$N,415+COUNT(Output!$M$416:$M$10000))</definedName>
    <definedName name="Annee_Bottom">Output!$Q$416:INDEX(Output!$Q:$Q,415+COUNT(Output!$M$416:$M$10000))</definedName>
    <definedName name="Annee_Date">Output!$M$416:INDEX(Output!$M:$M,415+COUNT(Output!$M$416:$M$10000))</definedName>
    <definedName name="Annee_Ptf">Output!$O$416:INDEX(Output!$O:$O,415+COUNT(Output!$M$416:$M$10000))</definedName>
    <definedName name="Annee_Top">Output!$P$416:INDEX(Output!$P:$P,415+COUNT(Output!$M$416:$M$10000))</definedName>
    <definedName name="Courbe_Bench">Output!$E$416:INDEX(Output!$E:$E,415+COUNT(Output!$D$416:$D$10000))</definedName>
    <definedName name="Courbe_Bottom">Output!$H$416:INDEX(Output!$H:$H,415+COUNT(Output!$D$416:$D$10000))</definedName>
    <definedName name="Courbe_Date">Output!$D$416:INDEX(Output!$D:$D,415+COUNT(Output!$D$416:$D$10000))</definedName>
    <definedName name="Courbe_LS">Output!$I$416:INDEX(Output!$I:$I,415+COUNT(Output!$D$416:$D$10000))</definedName>
    <definedName name="Courbe_Ptf">Output!$F$416:INDEX(Output!$F:$F,415+COUNT(Output!$D$416:$D$10000))</definedName>
    <definedName name="Courbe_Top">Output!$G$416:INDEX(Output!$G:$G,415+COUNT(Output!$D$416:$D$10000))</definedName>
    <definedName name="DateExport">Config!$C$34</definedName>
    <definedName name="delta_Wi">Config!$C$30</definedName>
    <definedName name="ExportFile">Config!$C$36</definedName>
    <definedName name="ImportFile">Config!$C$35</definedName>
    <definedName name="IND_Bench">Config!$B$7</definedName>
    <definedName name="IND_ConsGd">Config!$B$9</definedName>
    <definedName name="IND_Fin">Config!$B$11</definedName>
    <definedName name="IND_Health">Config!$B$12</definedName>
    <definedName name="IND_Indus">Config!$B$13</definedName>
    <definedName name="IND_Mat">Config!$B$8</definedName>
    <definedName name="Ind_Media">Config!$B$19</definedName>
    <definedName name="IND_Oil">Config!$B$14</definedName>
    <definedName name="Ind_Retail">Config!$B$10</definedName>
    <definedName name="IND_Tech">Config!$B$15</definedName>
    <definedName name="IND_Telco">Config!$B$16</definedName>
    <definedName name="Ind_Travel">Config!$B$18</definedName>
    <definedName name="IND_Utili">Config!$B$17</definedName>
    <definedName name="nb_Bottom">Config!$C$25</definedName>
    <definedName name="nb_Long">Config!$C$27</definedName>
    <definedName name="nb_Short">Config!$C$28</definedName>
    <definedName name="nb_Top">Config!$C$24</definedName>
    <definedName name="_xlnm.Print_Area" localSheetId="0">Dashboard!$J$1:$AE$81</definedName>
    <definedName name="RFolder">Config!$C$37</definedName>
    <definedName name="RFunction">Config!$C$38</definedName>
  </definedNames>
  <calcPr calcId="181029" calcCompleted="0" calcOnSave="0"/>
</workbook>
</file>

<file path=xl/calcChain.xml><?xml version="1.0" encoding="utf-8"?>
<calcChain xmlns="http://schemas.openxmlformats.org/spreadsheetml/2006/main">
  <c r="U464" i="97" l="1"/>
  <c r="U463" i="97"/>
  <c r="U462" i="97"/>
  <c r="U461" i="97"/>
  <c r="U460" i="97"/>
  <c r="U459" i="97"/>
  <c r="U458" i="97"/>
  <c r="U457" i="97"/>
  <c r="U456" i="97"/>
  <c r="U455" i="97"/>
  <c r="U454" i="97"/>
  <c r="U453" i="97"/>
  <c r="U452" i="97"/>
  <c r="U451" i="97"/>
  <c r="U450" i="97"/>
  <c r="U449" i="97"/>
  <c r="U448" i="97"/>
  <c r="U447" i="97"/>
  <c r="U446" i="97"/>
  <c r="U445" i="97"/>
  <c r="U444" i="97"/>
  <c r="U443" i="97"/>
  <c r="U442" i="97"/>
  <c r="U441" i="97"/>
  <c r="U440" i="97"/>
  <c r="U439" i="97"/>
  <c r="U438" i="97"/>
  <c r="U437" i="97"/>
  <c r="U436" i="97"/>
  <c r="U435" i="97"/>
  <c r="U434" i="97"/>
  <c r="U433" i="97"/>
  <c r="U432" i="97"/>
  <c r="U431" i="97"/>
  <c r="U430" i="97"/>
  <c r="U429" i="97"/>
  <c r="U428" i="97"/>
  <c r="U427" i="97"/>
  <c r="U426" i="97"/>
  <c r="U425" i="97"/>
  <c r="U424" i="97"/>
  <c r="A247" i="41"/>
  <c r="A246" i="41"/>
  <c r="A245" i="41"/>
  <c r="A244" i="41"/>
  <c r="A243" i="41"/>
  <c r="A242" i="41"/>
  <c r="A241" i="41"/>
  <c r="A240" i="41"/>
  <c r="A239" i="41"/>
  <c r="A238" i="41"/>
  <c r="A237" i="41"/>
  <c r="A236" i="41"/>
  <c r="A235" i="41"/>
  <c r="A234" i="41"/>
  <c r="A233" i="41"/>
  <c r="A232" i="41"/>
  <c r="A231" i="41"/>
  <c r="A230" i="41"/>
  <c r="A229" i="41"/>
  <c r="A228" i="41"/>
  <c r="A227" i="41"/>
  <c r="A226" i="41"/>
  <c r="A225" i="41"/>
  <c r="A224" i="41"/>
  <c r="A223" i="41"/>
  <c r="A222" i="41"/>
  <c r="A221" i="41"/>
  <c r="A220" i="41"/>
  <c r="A219" i="41"/>
  <c r="A218" i="41"/>
  <c r="A217" i="41"/>
  <c r="A216" i="41"/>
  <c r="A215" i="41"/>
  <c r="A214" i="41"/>
  <c r="A213" i="41"/>
  <c r="A212" i="41"/>
  <c r="A211" i="41"/>
  <c r="A210" i="41"/>
  <c r="A209" i="41"/>
  <c r="A208" i="41"/>
  <c r="A207" i="41"/>
  <c r="A206" i="41"/>
  <c r="A205" i="41"/>
  <c r="A204" i="41"/>
  <c r="A203" i="41"/>
  <c r="A202" i="41"/>
  <c r="A201" i="41"/>
  <c r="A200" i="41"/>
  <c r="A199" i="41"/>
  <c r="A198" i="41"/>
  <c r="A197" i="41"/>
  <c r="A196" i="41"/>
  <c r="A195" i="41"/>
  <c r="A194" i="41"/>
  <c r="A193" i="41"/>
  <c r="A192" i="41"/>
  <c r="A191" i="41"/>
  <c r="A190" i="41"/>
  <c r="A189" i="41"/>
  <c r="A188" i="41"/>
  <c r="A187" i="41"/>
  <c r="A186" i="41"/>
  <c r="A185" i="41"/>
  <c r="A184" i="41"/>
  <c r="A183" i="41"/>
  <c r="A182" i="41"/>
  <c r="A181" i="41"/>
  <c r="A180" i="41"/>
  <c r="A179" i="41"/>
  <c r="A178" i="41"/>
  <c r="A177" i="41"/>
  <c r="A176" i="41"/>
  <c r="A175" i="41"/>
  <c r="A174" i="41"/>
  <c r="A173" i="41"/>
  <c r="A172" i="41"/>
  <c r="A171" i="41"/>
  <c r="A170" i="41"/>
  <c r="A169" i="41"/>
  <c r="A168" i="41"/>
  <c r="A167" i="41"/>
  <c r="A166" i="41"/>
  <c r="A165" i="41"/>
  <c r="A164" i="41"/>
  <c r="A163" i="41"/>
  <c r="A162" i="41"/>
  <c r="A161" i="41"/>
  <c r="A160" i="41"/>
  <c r="A159" i="41"/>
  <c r="A158" i="41"/>
  <c r="A157" i="41"/>
  <c r="A156" i="41"/>
  <c r="A155" i="41"/>
  <c r="A154" i="41"/>
  <c r="A153" i="41"/>
  <c r="A152" i="41"/>
  <c r="A151" i="41"/>
  <c r="A150" i="41"/>
  <c r="A149" i="41"/>
  <c r="A148" i="41"/>
  <c r="A147" i="41"/>
  <c r="A146" i="41"/>
  <c r="A145" i="41"/>
  <c r="A144" i="41"/>
  <c r="A143" i="41"/>
  <c r="A142" i="41"/>
  <c r="A141" i="41"/>
  <c r="A140" i="41"/>
  <c r="A139" i="41"/>
  <c r="A138" i="41"/>
  <c r="A137" i="41"/>
  <c r="A136" i="41"/>
  <c r="A135" i="41"/>
  <c r="A134" i="41"/>
  <c r="A133" i="41"/>
  <c r="A132" i="41"/>
  <c r="A131" i="41"/>
  <c r="A130" i="41"/>
  <c r="A129" i="41"/>
  <c r="A128" i="41"/>
  <c r="A127" i="41"/>
  <c r="A126" i="41"/>
  <c r="A125" i="41"/>
  <c r="A124" i="41"/>
  <c r="A123" i="41"/>
  <c r="A122" i="41"/>
  <c r="A121" i="41"/>
  <c r="A120" i="41"/>
  <c r="A119" i="41"/>
  <c r="A118" i="41"/>
  <c r="A117" i="41"/>
  <c r="A116" i="41"/>
  <c r="A115" i="41"/>
  <c r="A114" i="41"/>
  <c r="A113" i="41"/>
  <c r="A112" i="41"/>
  <c r="A111" i="41"/>
  <c r="A110" i="41"/>
  <c r="A109" i="41"/>
  <c r="A108" i="41"/>
  <c r="A107" i="41"/>
  <c r="A106" i="41"/>
  <c r="A105" i="41"/>
  <c r="A104" i="41"/>
  <c r="A103" i="41"/>
  <c r="A102" i="41"/>
  <c r="A101" i="41"/>
  <c r="A100" i="41"/>
  <c r="A99" i="41"/>
  <c r="A98" i="41"/>
  <c r="A97" i="41"/>
  <c r="A96" i="41"/>
  <c r="A95" i="41"/>
  <c r="A94" i="41"/>
  <c r="A93" i="41"/>
  <c r="A92" i="41"/>
  <c r="A91" i="41"/>
  <c r="A90" i="41"/>
  <c r="A89" i="41"/>
  <c r="A88" i="41"/>
  <c r="A87" i="41"/>
  <c r="A86" i="41"/>
  <c r="A85" i="41"/>
  <c r="A84" i="41"/>
  <c r="A83" i="41"/>
  <c r="A82" i="41"/>
  <c r="A81" i="41"/>
  <c r="A80" i="41"/>
  <c r="A79" i="41"/>
  <c r="A78" i="41"/>
  <c r="A77" i="41"/>
  <c r="A76" i="41"/>
  <c r="A75" i="41"/>
  <c r="A74" i="41"/>
  <c r="A73" i="41"/>
  <c r="A72" i="41"/>
  <c r="A71" i="41"/>
  <c r="A70" i="41"/>
  <c r="A69" i="41"/>
  <c r="A68" i="41"/>
  <c r="A67" i="41"/>
  <c r="A66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A28" i="41"/>
  <c r="A27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A12" i="41"/>
  <c r="A11" i="41"/>
  <c r="A10" i="41"/>
  <c r="A9" i="41"/>
  <c r="FB247" i="41"/>
  <c r="FB246" i="41"/>
  <c r="FB245" i="41"/>
  <c r="FB244" i="41"/>
  <c r="FB243" i="41"/>
  <c r="FB242" i="41"/>
  <c r="FB241" i="41"/>
  <c r="FB240" i="41"/>
  <c r="FB239" i="41"/>
  <c r="FB238" i="41"/>
  <c r="FB237" i="41"/>
  <c r="FB236" i="41"/>
  <c r="FB235" i="41"/>
  <c r="FB234" i="41"/>
  <c r="FB233" i="41"/>
  <c r="FB232" i="41"/>
  <c r="FB231" i="41"/>
  <c r="FB230" i="41"/>
  <c r="FB229" i="41"/>
  <c r="FB228" i="41"/>
  <c r="FB227" i="41"/>
  <c r="FB226" i="41"/>
  <c r="FB225" i="41"/>
  <c r="FB224" i="41"/>
  <c r="FB223" i="41"/>
  <c r="FB222" i="41"/>
  <c r="FB221" i="41"/>
  <c r="FB220" i="41"/>
  <c r="FB219" i="41"/>
  <c r="FB218" i="41"/>
  <c r="FB217" i="41"/>
  <c r="FB216" i="41"/>
  <c r="FB215" i="41"/>
  <c r="FB214" i="41"/>
  <c r="FB213" i="41"/>
  <c r="FB212" i="41"/>
  <c r="FB211" i="41"/>
  <c r="FB210" i="41"/>
  <c r="FB209" i="41"/>
  <c r="FB208" i="41"/>
  <c r="FB207" i="41"/>
  <c r="FB206" i="41"/>
  <c r="FB205" i="41"/>
  <c r="FB204" i="41"/>
  <c r="FB203" i="41"/>
  <c r="FB202" i="41"/>
  <c r="FB201" i="41"/>
  <c r="FB200" i="41"/>
  <c r="FB199" i="41"/>
  <c r="FB198" i="41"/>
  <c r="FB197" i="41"/>
  <c r="FB196" i="41"/>
  <c r="FB195" i="41"/>
  <c r="FB194" i="41"/>
  <c r="FB193" i="41"/>
  <c r="FB192" i="41"/>
  <c r="FB191" i="41"/>
  <c r="FB190" i="41"/>
  <c r="FB189" i="41"/>
  <c r="FB188" i="41"/>
  <c r="FB187" i="41"/>
  <c r="FB186" i="41"/>
  <c r="FB185" i="41"/>
  <c r="FB184" i="41"/>
  <c r="FB183" i="41"/>
  <c r="FB182" i="41"/>
  <c r="FB181" i="41"/>
  <c r="FB180" i="41"/>
  <c r="FB179" i="41"/>
  <c r="FB178" i="41"/>
  <c r="FB177" i="41"/>
  <c r="FB176" i="41"/>
  <c r="FB175" i="41"/>
  <c r="FB174" i="41"/>
  <c r="FB173" i="41"/>
  <c r="FB172" i="41"/>
  <c r="FB171" i="41"/>
  <c r="FB170" i="41"/>
  <c r="FB169" i="41"/>
  <c r="FB168" i="41"/>
  <c r="FB167" i="41"/>
  <c r="FB166" i="41"/>
  <c r="FB165" i="41"/>
  <c r="FB164" i="41"/>
  <c r="FB163" i="41"/>
  <c r="FB162" i="41"/>
  <c r="FB161" i="41"/>
  <c r="FB160" i="41"/>
  <c r="FB159" i="41"/>
  <c r="FB158" i="41"/>
  <c r="FB157" i="41"/>
  <c r="FB156" i="41"/>
  <c r="FB155" i="41"/>
  <c r="FB154" i="41"/>
  <c r="FB153" i="41"/>
  <c r="FB152" i="41"/>
  <c r="FB151" i="41"/>
  <c r="FB150" i="41"/>
  <c r="FB149" i="41"/>
  <c r="FB148" i="41"/>
  <c r="FB147" i="41"/>
  <c r="FB146" i="41"/>
  <c r="FB145" i="41"/>
  <c r="FB144" i="41"/>
  <c r="FB143" i="41"/>
  <c r="FB142" i="41"/>
  <c r="FB141" i="41"/>
  <c r="FB140" i="41"/>
  <c r="FB139" i="41"/>
  <c r="FB138" i="41"/>
  <c r="FB137" i="41"/>
  <c r="FB136" i="41"/>
  <c r="FB135" i="41"/>
  <c r="FB134" i="41"/>
  <c r="FB133" i="41"/>
  <c r="FB132" i="41"/>
  <c r="FB131" i="41"/>
  <c r="FB130" i="41"/>
  <c r="FB129" i="41"/>
  <c r="FB128" i="41"/>
  <c r="FB127" i="41"/>
  <c r="FB126" i="41"/>
  <c r="FB125" i="41"/>
  <c r="FB124" i="41"/>
  <c r="FB123" i="41"/>
  <c r="FB122" i="41"/>
  <c r="FB121" i="41"/>
  <c r="FB120" i="41"/>
  <c r="FB119" i="41"/>
  <c r="FB118" i="41"/>
  <c r="FB117" i="41"/>
  <c r="FB116" i="41"/>
  <c r="FB115" i="41"/>
  <c r="FB114" i="41"/>
  <c r="FB113" i="41"/>
  <c r="FB112" i="41"/>
  <c r="FB111" i="41"/>
  <c r="FB110" i="41"/>
  <c r="FB109" i="41"/>
  <c r="FB108" i="41"/>
  <c r="FB107" i="41"/>
  <c r="FB106" i="41"/>
  <c r="FB105" i="41"/>
  <c r="FB104" i="41"/>
  <c r="FB103" i="41"/>
  <c r="FB102" i="41"/>
  <c r="FB101" i="41"/>
  <c r="FB100" i="41"/>
  <c r="FB99" i="41"/>
  <c r="FB98" i="41"/>
  <c r="FB97" i="41"/>
  <c r="FB96" i="41"/>
  <c r="FB95" i="41"/>
  <c r="FB94" i="41"/>
  <c r="FB93" i="41"/>
  <c r="FB92" i="41"/>
  <c r="FB91" i="41"/>
  <c r="FB90" i="41"/>
  <c r="FB89" i="41"/>
  <c r="FB88" i="41"/>
  <c r="FB87" i="41"/>
  <c r="FB86" i="41"/>
  <c r="FB85" i="41"/>
  <c r="FB84" i="41"/>
  <c r="FB83" i="41"/>
  <c r="FB82" i="41"/>
  <c r="FB81" i="41"/>
  <c r="FB80" i="41"/>
  <c r="FB79" i="41"/>
  <c r="FB78" i="41"/>
  <c r="FB77" i="41"/>
  <c r="FB76" i="41"/>
  <c r="FB75" i="41"/>
  <c r="FB74" i="41"/>
  <c r="FB73" i="41"/>
  <c r="FB72" i="41"/>
  <c r="FB71" i="41"/>
  <c r="FB70" i="41"/>
  <c r="FB69" i="41"/>
  <c r="FB68" i="41"/>
  <c r="FB67" i="41"/>
  <c r="FB66" i="41"/>
  <c r="FB65" i="41"/>
  <c r="FB64" i="41"/>
  <c r="FB63" i="41"/>
  <c r="FB62" i="41"/>
  <c r="FB61" i="41"/>
  <c r="FB60" i="41"/>
  <c r="FB59" i="41"/>
  <c r="FB58" i="41"/>
  <c r="FB57" i="41"/>
  <c r="FB56" i="41"/>
  <c r="FB55" i="41"/>
  <c r="FB54" i="41"/>
  <c r="FB53" i="41"/>
  <c r="FB52" i="41"/>
  <c r="FB51" i="41"/>
  <c r="FB50" i="41"/>
  <c r="FB49" i="41"/>
  <c r="FB48" i="41"/>
  <c r="FB47" i="41"/>
  <c r="FB46" i="41"/>
  <c r="FB45" i="41"/>
  <c r="FB44" i="41"/>
  <c r="FB43" i="41"/>
  <c r="FB42" i="41"/>
  <c r="FB41" i="41"/>
  <c r="FB40" i="41"/>
  <c r="FB39" i="41"/>
  <c r="FB38" i="41"/>
  <c r="FB37" i="41"/>
  <c r="FB36" i="41"/>
  <c r="FB35" i="41"/>
  <c r="FB34" i="41"/>
  <c r="FB33" i="41"/>
  <c r="FB32" i="41"/>
  <c r="FB31" i="41"/>
  <c r="FB30" i="41"/>
  <c r="FB29" i="41"/>
  <c r="FB28" i="41"/>
  <c r="FB27" i="41"/>
  <c r="FB26" i="41"/>
  <c r="FB25" i="41"/>
  <c r="FB24" i="41"/>
  <c r="FB23" i="41"/>
  <c r="FB22" i="41"/>
  <c r="FB21" i="41"/>
  <c r="FB20" i="41"/>
  <c r="FB19" i="41"/>
  <c r="FB18" i="41"/>
  <c r="FB17" i="41"/>
  <c r="FB16" i="41"/>
  <c r="FB15" i="41"/>
  <c r="FB14" i="41"/>
  <c r="FB13" i="41"/>
  <c r="FB12" i="41"/>
  <c r="FB11" i="41"/>
  <c r="FB10" i="41"/>
  <c r="FB9" i="41"/>
  <c r="FB8" i="41" a="1"/>
  <c r="FB8" i="41"/>
  <c r="FA247" i="41"/>
  <c r="FA246" i="41"/>
  <c r="FA245" i="41"/>
  <c r="FA244" i="41"/>
  <c r="FA243" i="41"/>
  <c r="FA242" i="41"/>
  <c r="FA241" i="41"/>
  <c r="FA240" i="41"/>
  <c r="FA239" i="41"/>
  <c r="FA238" i="41"/>
  <c r="FA237" i="41"/>
  <c r="FA236" i="41"/>
  <c r="FA235" i="41"/>
  <c r="FA234" i="41"/>
  <c r="FA233" i="41"/>
  <c r="FA232" i="41"/>
  <c r="FA231" i="41"/>
  <c r="FA230" i="41"/>
  <c r="FA229" i="41"/>
  <c r="FA228" i="41"/>
  <c r="FA227" i="41"/>
  <c r="FA226" i="41"/>
  <c r="FA225" i="41"/>
  <c r="FA224" i="41"/>
  <c r="FA223" i="41"/>
  <c r="FA222" i="41"/>
  <c r="FA221" i="41"/>
  <c r="FA220" i="41"/>
  <c r="FA219" i="41"/>
  <c r="FA218" i="41"/>
  <c r="FA217" i="41"/>
  <c r="FA216" i="41"/>
  <c r="FA215" i="41"/>
  <c r="FA214" i="41"/>
  <c r="FA213" i="41"/>
  <c r="FA212" i="41"/>
  <c r="FA211" i="41"/>
  <c r="FA210" i="41"/>
  <c r="FA209" i="41"/>
  <c r="FA208" i="41"/>
  <c r="FA207" i="41"/>
  <c r="FA206" i="41"/>
  <c r="FA205" i="41"/>
  <c r="FA204" i="41"/>
  <c r="FA203" i="41"/>
  <c r="FA202" i="41"/>
  <c r="FA201" i="41"/>
  <c r="FA200" i="41"/>
  <c r="FA199" i="41"/>
  <c r="FA198" i="41"/>
  <c r="FA197" i="41"/>
  <c r="FA196" i="41"/>
  <c r="FA195" i="41"/>
  <c r="FA194" i="41"/>
  <c r="FA193" i="41"/>
  <c r="FA192" i="41"/>
  <c r="FA191" i="41"/>
  <c r="FA190" i="41"/>
  <c r="FA189" i="41"/>
  <c r="FA188" i="41"/>
  <c r="FA187" i="41"/>
  <c r="FA186" i="41"/>
  <c r="FA185" i="41"/>
  <c r="FA184" i="41"/>
  <c r="FA183" i="41"/>
  <c r="FA182" i="41"/>
  <c r="FA181" i="41"/>
  <c r="FA180" i="41"/>
  <c r="FA179" i="41"/>
  <c r="FA178" i="41"/>
  <c r="FA177" i="41"/>
  <c r="FA176" i="41"/>
  <c r="FA175" i="41"/>
  <c r="FA174" i="41"/>
  <c r="FA173" i="41"/>
  <c r="FA172" i="41"/>
  <c r="FA171" i="41"/>
  <c r="FA170" i="41"/>
  <c r="FA169" i="41"/>
  <c r="FA168" i="41"/>
  <c r="FA167" i="41"/>
  <c r="FA166" i="41"/>
  <c r="FA165" i="41"/>
  <c r="FA164" i="41"/>
  <c r="FA163" i="41"/>
  <c r="FA162" i="41"/>
  <c r="FA161" i="41"/>
  <c r="FA160" i="41"/>
  <c r="FA159" i="41"/>
  <c r="FA158" i="41"/>
  <c r="FA157" i="41"/>
  <c r="FA156" i="41"/>
  <c r="FA155" i="41"/>
  <c r="FA154" i="41"/>
  <c r="FA153" i="41"/>
  <c r="FA152" i="41"/>
  <c r="FA151" i="41"/>
  <c r="FA150" i="41"/>
  <c r="FA149" i="41"/>
  <c r="FA148" i="41"/>
  <c r="FA147" i="41"/>
  <c r="FA146" i="41"/>
  <c r="FA145" i="41"/>
  <c r="FA144" i="41"/>
  <c r="FA143" i="41"/>
  <c r="FA142" i="41"/>
  <c r="FA141" i="41"/>
  <c r="FA140" i="41"/>
  <c r="FA139" i="41"/>
  <c r="FA138" i="41"/>
  <c r="FA137" i="41"/>
  <c r="FA136" i="41"/>
  <c r="FA135" i="41"/>
  <c r="FA134" i="41"/>
  <c r="FA133" i="41"/>
  <c r="FA132" i="41"/>
  <c r="FA131" i="41"/>
  <c r="FA130" i="41"/>
  <c r="FA129" i="41"/>
  <c r="FA128" i="41"/>
  <c r="FA127" i="41"/>
  <c r="FA126" i="41"/>
  <c r="FA125" i="41"/>
  <c r="FA124" i="41"/>
  <c r="FA123" i="41"/>
  <c r="FA122" i="41"/>
  <c r="FA121" i="41"/>
  <c r="FA120" i="41"/>
  <c r="FA119" i="41"/>
  <c r="FA118" i="41"/>
  <c r="FA117" i="41"/>
  <c r="FA116" i="41"/>
  <c r="FA115" i="41"/>
  <c r="FA114" i="41"/>
  <c r="FA113" i="41"/>
  <c r="FA112" i="41"/>
  <c r="FA111" i="41"/>
  <c r="FA110" i="41"/>
  <c r="FA109" i="41"/>
  <c r="FA108" i="41"/>
  <c r="FA107" i="41"/>
  <c r="FA106" i="41"/>
  <c r="FA105" i="41"/>
  <c r="FA104" i="41"/>
  <c r="FA103" i="41"/>
  <c r="FA102" i="41"/>
  <c r="FA101" i="41"/>
  <c r="FA100" i="41"/>
  <c r="FA99" i="41"/>
  <c r="FA98" i="41"/>
  <c r="FA97" i="41"/>
  <c r="FA96" i="41"/>
  <c r="FA95" i="41"/>
  <c r="FA94" i="41"/>
  <c r="FA93" i="41"/>
  <c r="FA92" i="41"/>
  <c r="FA91" i="41"/>
  <c r="FA90" i="41"/>
  <c r="FA89" i="41"/>
  <c r="FA88" i="41"/>
  <c r="FA87" i="41"/>
  <c r="FA86" i="41"/>
  <c r="FA85" i="41"/>
  <c r="FA84" i="41"/>
  <c r="FA83" i="41"/>
  <c r="FA82" i="41"/>
  <c r="FA81" i="41"/>
  <c r="FA80" i="41"/>
  <c r="FA79" i="41"/>
  <c r="FA78" i="41"/>
  <c r="FA77" i="41"/>
  <c r="FA76" i="41"/>
  <c r="FA75" i="41"/>
  <c r="FA74" i="41"/>
  <c r="FA73" i="41"/>
  <c r="FA72" i="41"/>
  <c r="FA71" i="41"/>
  <c r="FA70" i="41"/>
  <c r="FA69" i="41"/>
  <c r="FA68" i="41"/>
  <c r="FA67" i="41"/>
  <c r="FA66" i="41"/>
  <c r="FA65" i="41"/>
  <c r="FA64" i="41"/>
  <c r="FA63" i="41"/>
  <c r="FA62" i="41"/>
  <c r="FA61" i="41"/>
  <c r="FA60" i="41"/>
  <c r="FA59" i="41"/>
  <c r="FA58" i="41"/>
  <c r="FA57" i="41"/>
  <c r="FA56" i="41"/>
  <c r="FA55" i="41"/>
  <c r="FA54" i="41"/>
  <c r="FA53" i="41"/>
  <c r="FA52" i="41"/>
  <c r="FA51" i="41"/>
  <c r="FA50" i="41"/>
  <c r="FA49" i="41"/>
  <c r="FA48" i="41"/>
  <c r="FA47" i="41"/>
  <c r="FA46" i="41"/>
  <c r="FA45" i="41"/>
  <c r="FA44" i="41"/>
  <c r="FA43" i="41"/>
  <c r="FA42" i="41"/>
  <c r="FA41" i="41"/>
  <c r="FA40" i="41"/>
  <c r="FA39" i="41"/>
  <c r="FA38" i="41"/>
  <c r="FA37" i="41"/>
  <c r="FA36" i="41"/>
  <c r="FA35" i="41"/>
  <c r="FA34" i="41"/>
  <c r="FA33" i="41"/>
  <c r="FA32" i="41"/>
  <c r="FA31" i="41"/>
  <c r="FA30" i="41"/>
  <c r="FA29" i="41"/>
  <c r="FA28" i="41"/>
  <c r="FA27" i="41"/>
  <c r="FA26" i="41"/>
  <c r="FA25" i="41"/>
  <c r="FA24" i="41"/>
  <c r="FA23" i="41"/>
  <c r="FA22" i="41"/>
  <c r="FA21" i="41"/>
  <c r="FA20" i="41"/>
  <c r="FA19" i="41"/>
  <c r="FA18" i="41"/>
  <c r="FA17" i="41"/>
  <c r="FA16" i="41"/>
  <c r="FA15" i="41"/>
  <c r="FA14" i="41"/>
  <c r="FA13" i="41"/>
  <c r="FA12" i="41"/>
  <c r="FA11" i="41"/>
  <c r="FA10" i="41"/>
  <c r="FA9" i="41"/>
  <c r="FA8" i="41" a="1"/>
  <c r="FA8" i="41"/>
  <c r="EZ247" i="41"/>
  <c r="EZ246" i="41"/>
  <c r="EZ245" i="41"/>
  <c r="EZ244" i="41"/>
  <c r="EZ243" i="41"/>
  <c r="EZ242" i="41"/>
  <c r="EZ241" i="41"/>
  <c r="EZ240" i="41"/>
  <c r="EZ239" i="41"/>
  <c r="EZ238" i="41"/>
  <c r="EZ237" i="41"/>
  <c r="EZ236" i="41"/>
  <c r="EZ235" i="41"/>
  <c r="EZ234" i="41"/>
  <c r="EZ233" i="41"/>
  <c r="EZ232" i="41"/>
  <c r="EZ231" i="41"/>
  <c r="EZ230" i="41"/>
  <c r="EZ229" i="41"/>
  <c r="EZ228" i="41"/>
  <c r="EZ227" i="41"/>
  <c r="EZ226" i="41"/>
  <c r="EZ225" i="41"/>
  <c r="EZ224" i="41"/>
  <c r="EZ223" i="41"/>
  <c r="EZ222" i="41"/>
  <c r="EZ221" i="41"/>
  <c r="EZ220" i="41"/>
  <c r="EZ219" i="41"/>
  <c r="EZ218" i="41"/>
  <c r="EZ217" i="41"/>
  <c r="EZ216" i="41"/>
  <c r="EZ215" i="41"/>
  <c r="EZ214" i="41"/>
  <c r="EZ213" i="41"/>
  <c r="EZ212" i="41"/>
  <c r="EZ211" i="41"/>
  <c r="EZ210" i="41"/>
  <c r="EZ209" i="41"/>
  <c r="EZ208" i="41"/>
  <c r="EZ207" i="41"/>
  <c r="EZ206" i="41"/>
  <c r="EZ205" i="41"/>
  <c r="EZ204" i="41"/>
  <c r="EZ203" i="41"/>
  <c r="EZ202" i="41"/>
  <c r="EZ201" i="41"/>
  <c r="EZ200" i="41"/>
  <c r="EZ199" i="41"/>
  <c r="EZ198" i="41"/>
  <c r="EZ197" i="41"/>
  <c r="EZ196" i="41"/>
  <c r="EZ195" i="41"/>
  <c r="EZ194" i="41"/>
  <c r="EZ193" i="41"/>
  <c r="EZ192" i="41"/>
  <c r="EZ191" i="41"/>
  <c r="EZ190" i="41"/>
  <c r="EZ189" i="41"/>
  <c r="EZ188" i="41"/>
  <c r="EZ187" i="41"/>
  <c r="EZ186" i="41"/>
  <c r="EZ185" i="41"/>
  <c r="EZ184" i="41"/>
  <c r="EZ183" i="41"/>
  <c r="EZ182" i="41"/>
  <c r="EZ181" i="41"/>
  <c r="EZ180" i="41"/>
  <c r="EZ179" i="41"/>
  <c r="EZ178" i="41"/>
  <c r="EZ177" i="41"/>
  <c r="EZ176" i="41"/>
  <c r="EZ175" i="41"/>
  <c r="EZ174" i="41"/>
  <c r="EZ173" i="41"/>
  <c r="EZ172" i="41"/>
  <c r="EZ171" i="41"/>
  <c r="EZ170" i="41"/>
  <c r="EZ169" i="41"/>
  <c r="EZ168" i="41"/>
  <c r="EZ167" i="41"/>
  <c r="EZ166" i="41"/>
  <c r="EZ165" i="41"/>
  <c r="EZ164" i="41"/>
  <c r="EZ163" i="41"/>
  <c r="EZ162" i="41"/>
  <c r="EZ161" i="41"/>
  <c r="EZ160" i="41"/>
  <c r="EZ159" i="41"/>
  <c r="EZ158" i="41"/>
  <c r="EZ157" i="41"/>
  <c r="EZ156" i="41"/>
  <c r="EZ155" i="41"/>
  <c r="EZ154" i="41"/>
  <c r="EZ153" i="41"/>
  <c r="EZ152" i="41"/>
  <c r="EZ151" i="41"/>
  <c r="EZ150" i="41"/>
  <c r="EZ149" i="41"/>
  <c r="EZ148" i="41"/>
  <c r="EZ147" i="41"/>
  <c r="EZ146" i="41"/>
  <c r="EZ145" i="41"/>
  <c r="EZ144" i="41"/>
  <c r="EZ143" i="41"/>
  <c r="EZ142" i="41"/>
  <c r="EZ141" i="41"/>
  <c r="EZ140" i="41"/>
  <c r="EZ139" i="41"/>
  <c r="EZ138" i="41"/>
  <c r="EZ137" i="41"/>
  <c r="EZ136" i="41"/>
  <c r="EZ135" i="41"/>
  <c r="EZ134" i="41"/>
  <c r="EZ133" i="41"/>
  <c r="EZ132" i="41"/>
  <c r="EZ131" i="41"/>
  <c r="EZ130" i="41"/>
  <c r="EZ129" i="41"/>
  <c r="EZ128" i="41"/>
  <c r="EZ127" i="41"/>
  <c r="EZ126" i="41"/>
  <c r="EZ125" i="41"/>
  <c r="EZ124" i="41"/>
  <c r="EZ123" i="41"/>
  <c r="EZ122" i="41"/>
  <c r="EZ121" i="41"/>
  <c r="EZ120" i="41"/>
  <c r="EZ119" i="41"/>
  <c r="EZ118" i="41"/>
  <c r="EZ117" i="41"/>
  <c r="EZ116" i="41"/>
  <c r="EZ115" i="41"/>
  <c r="EZ114" i="41"/>
  <c r="EZ113" i="41"/>
  <c r="EZ112" i="41"/>
  <c r="EZ111" i="41"/>
  <c r="EZ110" i="41"/>
  <c r="EZ109" i="41"/>
  <c r="EZ108" i="41"/>
  <c r="EZ107" i="41"/>
  <c r="EZ106" i="41"/>
  <c r="EZ105" i="41"/>
  <c r="EZ104" i="41"/>
  <c r="EZ103" i="41"/>
  <c r="EZ102" i="41"/>
  <c r="EZ101" i="41"/>
  <c r="EZ100" i="41"/>
  <c r="EZ99" i="41"/>
  <c r="EZ98" i="41"/>
  <c r="EZ97" i="41"/>
  <c r="EZ96" i="41"/>
  <c r="EZ95" i="41"/>
  <c r="EZ94" i="41"/>
  <c r="EZ93" i="41"/>
  <c r="EZ92" i="41"/>
  <c r="EZ91" i="41"/>
  <c r="EZ90" i="41"/>
  <c r="EZ89" i="41"/>
  <c r="EZ88" i="41"/>
  <c r="EZ87" i="41"/>
  <c r="EZ86" i="41"/>
  <c r="EZ85" i="41"/>
  <c r="EZ84" i="41"/>
  <c r="EZ83" i="41"/>
  <c r="EZ82" i="41"/>
  <c r="EZ81" i="41"/>
  <c r="EZ80" i="41"/>
  <c r="EZ79" i="41"/>
  <c r="EZ78" i="41"/>
  <c r="EZ77" i="41"/>
  <c r="EZ76" i="41"/>
  <c r="EZ75" i="41"/>
  <c r="EZ74" i="41"/>
  <c r="EZ73" i="41"/>
  <c r="EZ72" i="41"/>
  <c r="EZ71" i="41"/>
  <c r="EZ70" i="41"/>
  <c r="EZ69" i="41"/>
  <c r="EZ68" i="41"/>
  <c r="EZ67" i="41"/>
  <c r="EZ66" i="41"/>
  <c r="EZ65" i="41"/>
  <c r="EZ64" i="41"/>
  <c r="EZ63" i="41"/>
  <c r="EZ62" i="41"/>
  <c r="EZ61" i="41"/>
  <c r="EZ60" i="41"/>
  <c r="EZ59" i="41"/>
  <c r="EZ58" i="41"/>
  <c r="EZ57" i="41"/>
  <c r="EZ56" i="41"/>
  <c r="EZ55" i="41"/>
  <c r="EZ54" i="41"/>
  <c r="EZ53" i="41"/>
  <c r="EZ52" i="41"/>
  <c r="EZ51" i="41"/>
  <c r="EZ50" i="41"/>
  <c r="EZ49" i="41"/>
  <c r="EZ48" i="41"/>
  <c r="EZ47" i="41"/>
  <c r="EZ46" i="41"/>
  <c r="EZ45" i="41"/>
  <c r="EZ44" i="41"/>
  <c r="EZ43" i="41"/>
  <c r="EZ42" i="41"/>
  <c r="EZ41" i="41"/>
  <c r="EZ40" i="41"/>
  <c r="EZ39" i="41"/>
  <c r="EZ38" i="41"/>
  <c r="EZ37" i="41"/>
  <c r="EZ36" i="41"/>
  <c r="EZ35" i="41"/>
  <c r="EZ34" i="41"/>
  <c r="EZ33" i="41"/>
  <c r="EZ32" i="41"/>
  <c r="EZ31" i="41"/>
  <c r="EZ30" i="41"/>
  <c r="EZ29" i="41"/>
  <c r="EZ28" i="41"/>
  <c r="EZ27" i="41"/>
  <c r="EZ26" i="41"/>
  <c r="EZ25" i="41"/>
  <c r="EZ24" i="41"/>
  <c r="EZ23" i="41"/>
  <c r="EZ22" i="41"/>
  <c r="EZ21" i="41"/>
  <c r="EZ20" i="41"/>
  <c r="EZ19" i="41"/>
  <c r="EZ18" i="41"/>
  <c r="EZ17" i="41"/>
  <c r="EZ16" i="41"/>
  <c r="EZ15" i="41"/>
  <c r="EZ14" i="41"/>
  <c r="EZ13" i="41"/>
  <c r="EZ12" i="41"/>
  <c r="EZ11" i="41"/>
  <c r="EZ10" i="41"/>
  <c r="EZ9" i="41"/>
  <c r="EZ8" i="41" a="1"/>
  <c r="EZ8" i="41"/>
  <c r="EY247" i="41"/>
  <c r="EY246" i="41"/>
  <c r="EY245" i="41"/>
  <c r="EY244" i="41"/>
  <c r="EY243" i="41"/>
  <c r="EY242" i="41"/>
  <c r="EY241" i="41"/>
  <c r="EY240" i="41"/>
  <c r="EY239" i="41"/>
  <c r="EY238" i="41"/>
  <c r="EY237" i="41"/>
  <c r="EY236" i="41"/>
  <c r="EY235" i="41"/>
  <c r="EY234" i="41"/>
  <c r="EY233" i="41"/>
  <c r="EY232" i="41"/>
  <c r="EY231" i="41"/>
  <c r="EY230" i="41"/>
  <c r="EY229" i="41"/>
  <c r="EY228" i="41"/>
  <c r="EY227" i="41"/>
  <c r="EY226" i="41"/>
  <c r="EY225" i="41"/>
  <c r="EY224" i="41"/>
  <c r="EY223" i="41"/>
  <c r="EY222" i="41"/>
  <c r="EY221" i="41"/>
  <c r="EY220" i="41"/>
  <c r="EY219" i="41"/>
  <c r="EY218" i="41"/>
  <c r="EY217" i="41"/>
  <c r="EY216" i="41"/>
  <c r="EY215" i="41"/>
  <c r="EY214" i="41"/>
  <c r="EY213" i="41"/>
  <c r="EY212" i="41"/>
  <c r="EY211" i="41"/>
  <c r="EY210" i="41"/>
  <c r="EY209" i="41"/>
  <c r="EY208" i="41"/>
  <c r="EY207" i="41"/>
  <c r="EY206" i="41"/>
  <c r="EY205" i="41"/>
  <c r="EY204" i="41"/>
  <c r="EY203" i="41"/>
  <c r="EY202" i="41"/>
  <c r="EY201" i="41"/>
  <c r="EY200" i="41"/>
  <c r="EY199" i="41"/>
  <c r="EY198" i="41"/>
  <c r="EY197" i="41"/>
  <c r="EY196" i="41"/>
  <c r="EY195" i="41"/>
  <c r="EY194" i="41"/>
  <c r="EY193" i="41"/>
  <c r="EY192" i="41"/>
  <c r="EY191" i="41"/>
  <c r="EY190" i="41"/>
  <c r="EY189" i="41"/>
  <c r="EY188" i="41"/>
  <c r="EY187" i="41"/>
  <c r="EY186" i="41"/>
  <c r="EY185" i="41"/>
  <c r="EY184" i="41"/>
  <c r="EY183" i="41"/>
  <c r="EY182" i="41"/>
  <c r="EY181" i="41"/>
  <c r="EY180" i="41"/>
  <c r="EY179" i="41"/>
  <c r="EY178" i="41"/>
  <c r="EY177" i="41"/>
  <c r="EY176" i="41"/>
  <c r="EY175" i="41"/>
  <c r="EY174" i="41"/>
  <c r="EY173" i="41"/>
  <c r="EY172" i="41"/>
  <c r="EY171" i="41"/>
  <c r="EY170" i="41"/>
  <c r="EY169" i="41"/>
  <c r="EY168" i="41"/>
  <c r="EY167" i="41"/>
  <c r="EY166" i="41"/>
  <c r="EY165" i="41"/>
  <c r="EY164" i="41"/>
  <c r="EY163" i="41"/>
  <c r="EY162" i="41"/>
  <c r="EY161" i="41"/>
  <c r="EY160" i="41"/>
  <c r="EY159" i="41"/>
  <c r="EY158" i="41"/>
  <c r="EY157" i="41"/>
  <c r="EY156" i="41"/>
  <c r="EY155" i="41"/>
  <c r="EY154" i="41"/>
  <c r="EY153" i="41"/>
  <c r="EY152" i="41"/>
  <c r="EY151" i="41"/>
  <c r="EY150" i="41"/>
  <c r="EY149" i="41"/>
  <c r="EY148" i="41"/>
  <c r="EY147" i="41"/>
  <c r="EY146" i="41"/>
  <c r="EY145" i="41"/>
  <c r="EY144" i="41"/>
  <c r="EY143" i="41"/>
  <c r="EY142" i="41"/>
  <c r="EY141" i="41"/>
  <c r="EY140" i="41"/>
  <c r="EY139" i="41"/>
  <c r="EY138" i="41"/>
  <c r="EY137" i="41"/>
  <c r="EY136" i="41"/>
  <c r="EY135" i="41"/>
  <c r="EY134" i="41"/>
  <c r="EY133" i="41"/>
  <c r="EY132" i="41"/>
  <c r="EY131" i="41"/>
  <c r="EY130" i="41"/>
  <c r="EY129" i="41"/>
  <c r="EY128" i="41"/>
  <c r="EY127" i="41"/>
  <c r="EY126" i="41"/>
  <c r="EY125" i="41"/>
  <c r="EY124" i="41"/>
  <c r="EY123" i="41"/>
  <c r="EY122" i="41"/>
  <c r="EY121" i="41"/>
  <c r="EY120" i="41"/>
  <c r="EY119" i="41"/>
  <c r="EY118" i="41"/>
  <c r="EY117" i="41"/>
  <c r="EY116" i="41"/>
  <c r="EY115" i="41"/>
  <c r="EY114" i="41"/>
  <c r="EY113" i="41"/>
  <c r="EY112" i="41"/>
  <c r="EY111" i="41"/>
  <c r="EY110" i="41"/>
  <c r="EY109" i="41"/>
  <c r="EY108" i="41"/>
  <c r="EY107" i="41"/>
  <c r="EY106" i="41"/>
  <c r="EY105" i="41"/>
  <c r="EY104" i="41"/>
  <c r="EY103" i="41"/>
  <c r="EY102" i="41"/>
  <c r="EY101" i="41"/>
  <c r="EY100" i="41"/>
  <c r="EY99" i="41"/>
  <c r="EY98" i="41"/>
  <c r="EY97" i="41"/>
  <c r="EY96" i="41"/>
  <c r="EY95" i="41"/>
  <c r="EY94" i="41"/>
  <c r="EY93" i="41"/>
  <c r="EY92" i="41"/>
  <c r="EY91" i="41"/>
  <c r="EY90" i="41"/>
  <c r="EY89" i="41"/>
  <c r="EY88" i="41"/>
  <c r="EY87" i="41"/>
  <c r="EY86" i="41"/>
  <c r="EY85" i="41"/>
  <c r="EY84" i="41"/>
  <c r="EY83" i="41"/>
  <c r="EY82" i="41"/>
  <c r="EY81" i="41"/>
  <c r="EY80" i="41"/>
  <c r="EY79" i="41"/>
  <c r="EY78" i="41"/>
  <c r="EY77" i="41"/>
  <c r="EY76" i="41"/>
  <c r="EY75" i="41"/>
  <c r="EY74" i="41"/>
  <c r="EY73" i="41"/>
  <c r="EY72" i="41"/>
  <c r="EY71" i="41"/>
  <c r="EY70" i="41"/>
  <c r="EY69" i="41"/>
  <c r="EY68" i="41"/>
  <c r="EY67" i="41"/>
  <c r="EY66" i="41"/>
  <c r="EY65" i="41"/>
  <c r="EY64" i="41"/>
  <c r="EY63" i="41"/>
  <c r="EY62" i="41"/>
  <c r="EY61" i="41"/>
  <c r="EY60" i="41"/>
  <c r="EY59" i="41"/>
  <c r="EY58" i="41"/>
  <c r="EY57" i="41"/>
  <c r="EY56" i="41"/>
  <c r="EY55" i="41"/>
  <c r="EY54" i="41"/>
  <c r="EY53" i="41"/>
  <c r="EY52" i="41"/>
  <c r="EY51" i="41"/>
  <c r="EY50" i="41"/>
  <c r="EY49" i="41"/>
  <c r="EY48" i="41"/>
  <c r="EY47" i="41"/>
  <c r="EY46" i="41"/>
  <c r="EY45" i="41"/>
  <c r="EY44" i="41"/>
  <c r="EY43" i="41"/>
  <c r="EY42" i="41"/>
  <c r="EY41" i="41"/>
  <c r="EY40" i="41"/>
  <c r="EY39" i="41"/>
  <c r="EY38" i="41"/>
  <c r="EY37" i="41"/>
  <c r="EY36" i="41"/>
  <c r="EY35" i="41"/>
  <c r="EY34" i="41"/>
  <c r="EY33" i="41"/>
  <c r="EY32" i="41"/>
  <c r="EY31" i="41"/>
  <c r="EY30" i="41"/>
  <c r="EY29" i="41"/>
  <c r="EY28" i="41"/>
  <c r="EY27" i="41"/>
  <c r="EY26" i="41"/>
  <c r="EY25" i="41"/>
  <c r="EY24" i="41"/>
  <c r="EY23" i="41"/>
  <c r="EY22" i="41"/>
  <c r="EY21" i="41"/>
  <c r="EY20" i="41"/>
  <c r="EY19" i="41"/>
  <c r="EY18" i="41"/>
  <c r="EY17" i="41"/>
  <c r="EY16" i="41"/>
  <c r="EY15" i="41"/>
  <c r="EY14" i="41"/>
  <c r="EY13" i="41"/>
  <c r="EY12" i="41"/>
  <c r="EY11" i="41"/>
  <c r="EY10" i="41"/>
  <c r="EY9" i="41"/>
  <c r="EY8" i="41" a="1"/>
  <c r="EY8" i="41"/>
  <c r="EX247" i="41"/>
  <c r="EX246" i="41"/>
  <c r="EX245" i="41"/>
  <c r="EX244" i="41"/>
  <c r="EX243" i="41"/>
  <c r="EX242" i="41"/>
  <c r="EX241" i="41"/>
  <c r="EX240" i="41"/>
  <c r="EX239" i="41"/>
  <c r="EX238" i="41"/>
  <c r="EX237" i="41"/>
  <c r="EX236" i="41"/>
  <c r="EX235" i="41"/>
  <c r="EX234" i="41"/>
  <c r="EX233" i="41"/>
  <c r="EX232" i="41"/>
  <c r="EX231" i="41"/>
  <c r="EX230" i="41"/>
  <c r="EX229" i="41"/>
  <c r="EX228" i="41"/>
  <c r="EX227" i="41"/>
  <c r="EX226" i="41"/>
  <c r="EX225" i="41"/>
  <c r="EX224" i="41"/>
  <c r="EX223" i="41"/>
  <c r="EX222" i="41"/>
  <c r="EX221" i="41"/>
  <c r="EX220" i="41"/>
  <c r="EX219" i="41"/>
  <c r="EX218" i="41"/>
  <c r="EX217" i="41"/>
  <c r="EX216" i="41"/>
  <c r="EX215" i="41"/>
  <c r="EX214" i="41"/>
  <c r="EX213" i="41"/>
  <c r="EX212" i="41"/>
  <c r="EX211" i="41"/>
  <c r="EX210" i="41"/>
  <c r="EX209" i="41"/>
  <c r="EX208" i="41"/>
  <c r="EX207" i="41"/>
  <c r="EX206" i="41"/>
  <c r="EX205" i="41"/>
  <c r="EX204" i="41"/>
  <c r="EX203" i="41"/>
  <c r="EX202" i="41"/>
  <c r="EX201" i="41"/>
  <c r="EX200" i="41"/>
  <c r="EX199" i="41"/>
  <c r="EX198" i="41"/>
  <c r="EX197" i="41"/>
  <c r="EX196" i="41"/>
  <c r="EX195" i="41"/>
  <c r="EX194" i="41"/>
  <c r="EX193" i="41"/>
  <c r="EX192" i="41"/>
  <c r="EX191" i="41"/>
  <c r="EX190" i="41"/>
  <c r="EX189" i="41"/>
  <c r="EX188" i="41"/>
  <c r="EX187" i="41"/>
  <c r="EX186" i="41"/>
  <c r="EX185" i="41"/>
  <c r="EX184" i="41"/>
  <c r="EX183" i="41"/>
  <c r="EX182" i="41"/>
  <c r="EX181" i="41"/>
  <c r="EX180" i="41"/>
  <c r="EX179" i="41"/>
  <c r="EX178" i="41"/>
  <c r="EX177" i="41"/>
  <c r="EX176" i="41"/>
  <c r="EX175" i="41"/>
  <c r="EX174" i="41"/>
  <c r="EX173" i="41"/>
  <c r="EX172" i="41"/>
  <c r="EX171" i="41"/>
  <c r="EX170" i="41"/>
  <c r="EX169" i="41"/>
  <c r="EX168" i="41"/>
  <c r="EX167" i="41"/>
  <c r="EX166" i="41"/>
  <c r="EX165" i="41"/>
  <c r="EX164" i="41"/>
  <c r="EX163" i="41"/>
  <c r="EX162" i="41"/>
  <c r="EX161" i="41"/>
  <c r="EX160" i="41"/>
  <c r="EX159" i="41"/>
  <c r="EX158" i="41"/>
  <c r="EX157" i="41"/>
  <c r="EX156" i="41"/>
  <c r="EX155" i="41"/>
  <c r="EX154" i="41"/>
  <c r="EX153" i="41"/>
  <c r="EX152" i="41"/>
  <c r="EX151" i="41"/>
  <c r="EX150" i="41"/>
  <c r="EX149" i="41"/>
  <c r="EX148" i="41"/>
  <c r="EX147" i="41"/>
  <c r="EX146" i="41"/>
  <c r="EX145" i="41"/>
  <c r="EX144" i="41"/>
  <c r="EX143" i="41"/>
  <c r="EX142" i="41"/>
  <c r="EX141" i="41"/>
  <c r="EX140" i="41"/>
  <c r="EX139" i="41"/>
  <c r="EX138" i="41"/>
  <c r="EX137" i="41"/>
  <c r="EX136" i="41"/>
  <c r="EX135" i="41"/>
  <c r="EX134" i="41"/>
  <c r="EX133" i="41"/>
  <c r="EX132" i="41"/>
  <c r="EX131" i="41"/>
  <c r="EX130" i="41"/>
  <c r="EX129" i="41"/>
  <c r="EX128" i="41"/>
  <c r="EX127" i="41"/>
  <c r="EX126" i="41"/>
  <c r="EX125" i="41"/>
  <c r="EX124" i="41"/>
  <c r="EX123" i="41"/>
  <c r="EX122" i="41"/>
  <c r="EX121" i="41"/>
  <c r="EX120" i="41"/>
  <c r="EX119" i="41"/>
  <c r="EX118" i="41"/>
  <c r="EX117" i="41"/>
  <c r="EX116" i="41"/>
  <c r="EX115" i="41"/>
  <c r="EX114" i="41"/>
  <c r="EX113" i="41"/>
  <c r="EX112" i="41"/>
  <c r="EX111" i="41"/>
  <c r="EX110" i="41"/>
  <c r="EX109" i="41"/>
  <c r="EX108" i="41"/>
  <c r="EX107" i="41"/>
  <c r="EX106" i="41"/>
  <c r="EX105" i="41"/>
  <c r="EX104" i="41"/>
  <c r="EX103" i="41"/>
  <c r="EX102" i="41"/>
  <c r="EX101" i="41"/>
  <c r="EX100" i="41"/>
  <c r="EX99" i="41"/>
  <c r="EX98" i="41"/>
  <c r="EX97" i="41"/>
  <c r="EX96" i="41"/>
  <c r="EX95" i="41"/>
  <c r="EX94" i="41"/>
  <c r="EX93" i="41"/>
  <c r="EX92" i="41"/>
  <c r="EX91" i="41"/>
  <c r="EX90" i="41"/>
  <c r="EX89" i="41"/>
  <c r="EX88" i="41"/>
  <c r="EX87" i="41"/>
  <c r="EX86" i="41"/>
  <c r="EX85" i="41"/>
  <c r="EX84" i="41"/>
  <c r="EX83" i="41"/>
  <c r="EX82" i="41"/>
  <c r="EX81" i="41"/>
  <c r="EX80" i="41"/>
  <c r="EX79" i="41"/>
  <c r="EX78" i="41"/>
  <c r="EX77" i="41"/>
  <c r="EX76" i="41"/>
  <c r="EX75" i="41"/>
  <c r="EX74" i="41"/>
  <c r="EX73" i="41"/>
  <c r="EX72" i="41"/>
  <c r="EX71" i="41"/>
  <c r="EX70" i="41"/>
  <c r="EX69" i="41"/>
  <c r="EX68" i="41"/>
  <c r="EX67" i="41"/>
  <c r="EX66" i="41"/>
  <c r="EX65" i="41"/>
  <c r="EX64" i="41"/>
  <c r="EX63" i="41"/>
  <c r="EX62" i="41"/>
  <c r="EX61" i="41"/>
  <c r="EX60" i="41"/>
  <c r="EX59" i="41"/>
  <c r="EX58" i="41"/>
  <c r="EX57" i="41"/>
  <c r="EX56" i="41"/>
  <c r="EX55" i="41"/>
  <c r="EX54" i="41"/>
  <c r="EX53" i="41"/>
  <c r="EX52" i="41"/>
  <c r="EX51" i="41"/>
  <c r="EX50" i="41"/>
  <c r="EX49" i="41"/>
  <c r="EX48" i="41"/>
  <c r="EX47" i="41"/>
  <c r="EX46" i="41"/>
  <c r="EX45" i="41"/>
  <c r="EX44" i="41"/>
  <c r="EX43" i="41"/>
  <c r="EX42" i="41"/>
  <c r="EX41" i="41"/>
  <c r="EX40" i="41"/>
  <c r="EX39" i="41"/>
  <c r="EX38" i="41"/>
  <c r="EX37" i="41"/>
  <c r="EX36" i="41"/>
  <c r="EX35" i="41"/>
  <c r="EX34" i="41"/>
  <c r="EX33" i="41"/>
  <c r="EX32" i="41"/>
  <c r="EX31" i="41"/>
  <c r="EX30" i="41"/>
  <c r="EX29" i="41"/>
  <c r="EX28" i="41"/>
  <c r="EX27" i="41"/>
  <c r="EX26" i="41"/>
  <c r="EX25" i="41"/>
  <c r="EX24" i="41"/>
  <c r="EX23" i="41"/>
  <c r="EX22" i="41"/>
  <c r="EX21" i="41"/>
  <c r="EX20" i="41"/>
  <c r="EX19" i="41"/>
  <c r="EX18" i="41"/>
  <c r="EX17" i="41"/>
  <c r="EX16" i="41"/>
  <c r="EX15" i="41"/>
  <c r="EX14" i="41"/>
  <c r="EX13" i="41"/>
  <c r="EX12" i="41"/>
  <c r="EX11" i="41"/>
  <c r="EX10" i="41"/>
  <c r="EX9" i="41"/>
  <c r="EX8" i="41" a="1"/>
  <c r="EX8" i="41"/>
  <c r="EW247" i="41"/>
  <c r="EW246" i="41"/>
  <c r="EW245" i="41"/>
  <c r="EW244" i="41"/>
  <c r="EW243" i="41"/>
  <c r="EW242" i="41"/>
  <c r="EW241" i="41"/>
  <c r="EW240" i="41"/>
  <c r="EW239" i="41"/>
  <c r="EW238" i="41"/>
  <c r="EW237" i="41"/>
  <c r="EW236" i="41"/>
  <c r="EW235" i="41"/>
  <c r="EW234" i="41"/>
  <c r="EW233" i="41"/>
  <c r="EW232" i="41"/>
  <c r="EW231" i="41"/>
  <c r="EW230" i="41"/>
  <c r="EW229" i="41"/>
  <c r="EW228" i="41"/>
  <c r="EW227" i="41"/>
  <c r="EW226" i="41"/>
  <c r="EW225" i="41"/>
  <c r="EW224" i="41"/>
  <c r="EW223" i="41"/>
  <c r="EW222" i="41"/>
  <c r="EW221" i="41"/>
  <c r="EW220" i="41"/>
  <c r="EW219" i="41"/>
  <c r="EW218" i="41"/>
  <c r="EW217" i="41"/>
  <c r="EW216" i="41"/>
  <c r="EW215" i="41"/>
  <c r="EW214" i="41"/>
  <c r="EW213" i="41"/>
  <c r="EW212" i="41"/>
  <c r="EW211" i="41"/>
  <c r="EW210" i="41"/>
  <c r="EW209" i="41"/>
  <c r="EW208" i="41"/>
  <c r="EW207" i="41"/>
  <c r="EW206" i="41"/>
  <c r="EW205" i="41"/>
  <c r="EW204" i="41"/>
  <c r="EW203" i="41"/>
  <c r="EW202" i="41"/>
  <c r="EW201" i="41"/>
  <c r="EW200" i="41"/>
  <c r="EW199" i="41"/>
  <c r="EW198" i="41"/>
  <c r="EW197" i="41"/>
  <c r="EW196" i="41"/>
  <c r="EW195" i="41"/>
  <c r="EW194" i="41"/>
  <c r="EW193" i="41"/>
  <c r="EW192" i="41"/>
  <c r="EW191" i="41"/>
  <c r="EW190" i="41"/>
  <c r="EW189" i="41"/>
  <c r="EW188" i="41"/>
  <c r="EW187" i="41"/>
  <c r="EW186" i="41"/>
  <c r="EW185" i="41"/>
  <c r="EW184" i="41"/>
  <c r="EW183" i="41"/>
  <c r="EW182" i="41"/>
  <c r="EW181" i="41"/>
  <c r="EW180" i="41"/>
  <c r="EW179" i="41"/>
  <c r="EW178" i="41"/>
  <c r="EW177" i="41"/>
  <c r="EW176" i="41"/>
  <c r="EW175" i="41"/>
  <c r="EW174" i="41"/>
  <c r="EW173" i="41"/>
  <c r="EW172" i="41"/>
  <c r="EW171" i="41"/>
  <c r="EW170" i="41"/>
  <c r="EW169" i="41"/>
  <c r="EW168" i="41"/>
  <c r="EW167" i="41"/>
  <c r="EW166" i="41"/>
  <c r="EW165" i="41"/>
  <c r="EW164" i="41"/>
  <c r="EW163" i="41"/>
  <c r="EW162" i="41"/>
  <c r="EW161" i="41"/>
  <c r="EW160" i="41"/>
  <c r="EW159" i="41"/>
  <c r="EW158" i="41"/>
  <c r="EW157" i="41"/>
  <c r="EW156" i="41"/>
  <c r="EW155" i="41"/>
  <c r="EW154" i="41"/>
  <c r="EW153" i="41"/>
  <c r="EW152" i="41"/>
  <c r="EW151" i="41"/>
  <c r="EW150" i="41"/>
  <c r="EW149" i="41"/>
  <c r="EW148" i="41"/>
  <c r="EW147" i="41"/>
  <c r="EW146" i="41"/>
  <c r="EW145" i="41"/>
  <c r="EW144" i="41"/>
  <c r="EW143" i="41"/>
  <c r="EW142" i="41"/>
  <c r="EW141" i="41"/>
  <c r="EW140" i="41"/>
  <c r="EW139" i="41"/>
  <c r="EW138" i="41"/>
  <c r="EW137" i="41"/>
  <c r="EW136" i="41"/>
  <c r="EW135" i="41"/>
  <c r="EW134" i="41"/>
  <c r="EW133" i="41"/>
  <c r="EW132" i="41"/>
  <c r="EW131" i="41"/>
  <c r="EW130" i="41"/>
  <c r="EW129" i="41"/>
  <c r="EW128" i="41"/>
  <c r="EW127" i="41"/>
  <c r="EW126" i="41"/>
  <c r="EW125" i="41"/>
  <c r="EW124" i="41"/>
  <c r="EW123" i="41"/>
  <c r="EW122" i="41"/>
  <c r="EW121" i="41"/>
  <c r="EW120" i="41"/>
  <c r="EW119" i="41"/>
  <c r="EW118" i="41"/>
  <c r="EW117" i="41"/>
  <c r="EW116" i="41"/>
  <c r="EW115" i="41"/>
  <c r="EW114" i="41"/>
  <c r="EW113" i="41"/>
  <c r="EW112" i="41"/>
  <c r="EW111" i="41"/>
  <c r="EW110" i="41"/>
  <c r="EW109" i="41"/>
  <c r="EW108" i="41"/>
  <c r="EW107" i="41"/>
  <c r="EW106" i="41"/>
  <c r="EW105" i="41"/>
  <c r="EW104" i="41"/>
  <c r="EW103" i="41"/>
  <c r="EW102" i="41"/>
  <c r="EW101" i="41"/>
  <c r="EW100" i="41"/>
  <c r="EW99" i="41"/>
  <c r="EW98" i="41"/>
  <c r="EW97" i="41"/>
  <c r="EW96" i="41"/>
  <c r="EW95" i="41"/>
  <c r="EW94" i="41"/>
  <c r="EW93" i="41"/>
  <c r="EW92" i="41"/>
  <c r="EW91" i="41"/>
  <c r="EW90" i="41"/>
  <c r="EW89" i="41"/>
  <c r="EW88" i="41"/>
  <c r="EW87" i="41"/>
  <c r="EW86" i="41"/>
  <c r="EW85" i="41"/>
  <c r="EW84" i="41"/>
  <c r="EW83" i="41"/>
  <c r="EW82" i="41"/>
  <c r="EW81" i="41"/>
  <c r="EW80" i="41"/>
  <c r="EW79" i="41"/>
  <c r="EW78" i="41"/>
  <c r="EW77" i="41"/>
  <c r="EW76" i="41"/>
  <c r="EW75" i="41"/>
  <c r="EW74" i="41"/>
  <c r="EW73" i="41"/>
  <c r="EW72" i="41"/>
  <c r="EW71" i="41"/>
  <c r="EW70" i="41"/>
  <c r="EW69" i="41"/>
  <c r="EW68" i="41"/>
  <c r="EW67" i="41"/>
  <c r="EW66" i="41"/>
  <c r="EW65" i="41"/>
  <c r="EW64" i="41"/>
  <c r="EW63" i="41"/>
  <c r="EW62" i="41"/>
  <c r="EW61" i="41"/>
  <c r="EW60" i="41"/>
  <c r="EW59" i="41"/>
  <c r="EW58" i="41"/>
  <c r="EW57" i="41"/>
  <c r="EW56" i="41"/>
  <c r="EW55" i="41"/>
  <c r="EW54" i="41"/>
  <c r="EW53" i="41"/>
  <c r="EW52" i="41"/>
  <c r="EW51" i="41"/>
  <c r="EW50" i="41"/>
  <c r="EW49" i="41"/>
  <c r="EW48" i="41"/>
  <c r="EW47" i="41"/>
  <c r="EW46" i="41"/>
  <c r="EW45" i="41"/>
  <c r="EW44" i="41"/>
  <c r="EW43" i="41"/>
  <c r="EW42" i="41"/>
  <c r="EW41" i="41"/>
  <c r="EW40" i="41"/>
  <c r="EW39" i="41"/>
  <c r="EW38" i="41"/>
  <c r="EW37" i="41"/>
  <c r="EW36" i="41"/>
  <c r="EW35" i="41"/>
  <c r="EW34" i="41"/>
  <c r="EW33" i="41"/>
  <c r="EW32" i="41"/>
  <c r="EW31" i="41"/>
  <c r="EW30" i="41"/>
  <c r="EW29" i="41"/>
  <c r="EW28" i="41"/>
  <c r="EW27" i="41"/>
  <c r="EW26" i="41"/>
  <c r="EW25" i="41"/>
  <c r="EW24" i="41"/>
  <c r="EW23" i="41"/>
  <c r="EW22" i="41"/>
  <c r="EW21" i="41"/>
  <c r="EW20" i="41"/>
  <c r="EW19" i="41"/>
  <c r="EW18" i="41"/>
  <c r="EW17" i="41"/>
  <c r="EW16" i="41"/>
  <c r="EW15" i="41"/>
  <c r="EW14" i="41"/>
  <c r="EW13" i="41"/>
  <c r="EW12" i="41"/>
  <c r="EW11" i="41"/>
  <c r="EW10" i="41"/>
  <c r="EW9" i="41"/>
  <c r="EW8" i="41" a="1"/>
  <c r="EW8" i="41"/>
  <c r="EV247" i="41"/>
  <c r="EV246" i="41"/>
  <c r="EV245" i="41"/>
  <c r="EV244" i="41"/>
  <c r="EV243" i="41"/>
  <c r="EV242" i="41"/>
  <c r="EV241" i="41"/>
  <c r="EV240" i="41"/>
  <c r="EV239" i="41"/>
  <c r="EV238" i="41"/>
  <c r="EV237" i="41"/>
  <c r="EV236" i="41"/>
  <c r="EV235" i="41"/>
  <c r="EV234" i="41"/>
  <c r="EV233" i="41"/>
  <c r="EV232" i="41"/>
  <c r="EV231" i="41"/>
  <c r="EV230" i="41"/>
  <c r="EV229" i="41"/>
  <c r="EV228" i="41"/>
  <c r="EV227" i="41"/>
  <c r="EV226" i="41"/>
  <c r="EV225" i="41"/>
  <c r="EV224" i="41"/>
  <c r="EV223" i="41"/>
  <c r="EV222" i="41"/>
  <c r="EV221" i="41"/>
  <c r="EV220" i="41"/>
  <c r="EV219" i="41"/>
  <c r="EV218" i="41"/>
  <c r="EV217" i="41"/>
  <c r="EV216" i="41"/>
  <c r="EV215" i="41"/>
  <c r="EV214" i="41"/>
  <c r="EV213" i="41"/>
  <c r="EV212" i="41"/>
  <c r="EV211" i="41"/>
  <c r="EV210" i="41"/>
  <c r="EV209" i="41"/>
  <c r="EV208" i="41"/>
  <c r="EV207" i="41"/>
  <c r="EV206" i="41"/>
  <c r="EV205" i="41"/>
  <c r="EV204" i="41"/>
  <c r="EV203" i="41"/>
  <c r="EV202" i="41"/>
  <c r="EV201" i="41"/>
  <c r="EV200" i="41"/>
  <c r="EV199" i="41"/>
  <c r="EV198" i="41"/>
  <c r="EV197" i="41"/>
  <c r="EV196" i="41"/>
  <c r="EV195" i="41"/>
  <c r="EV194" i="41"/>
  <c r="EV193" i="41"/>
  <c r="EV192" i="41"/>
  <c r="EV191" i="41"/>
  <c r="EV190" i="41"/>
  <c r="EV189" i="41"/>
  <c r="EV188" i="41"/>
  <c r="EV187" i="41"/>
  <c r="EV186" i="41"/>
  <c r="EV185" i="41"/>
  <c r="EV184" i="41"/>
  <c r="EV183" i="41"/>
  <c r="EV182" i="41"/>
  <c r="EV181" i="41"/>
  <c r="EV180" i="41"/>
  <c r="EV179" i="41"/>
  <c r="EV178" i="41"/>
  <c r="EV177" i="41"/>
  <c r="EV176" i="41"/>
  <c r="EV175" i="41"/>
  <c r="EV174" i="41"/>
  <c r="EV173" i="41"/>
  <c r="EV172" i="41"/>
  <c r="EV171" i="41"/>
  <c r="EV170" i="41"/>
  <c r="EV169" i="41"/>
  <c r="EV168" i="41"/>
  <c r="EV167" i="41"/>
  <c r="EV166" i="41"/>
  <c r="EV165" i="41"/>
  <c r="EV164" i="41"/>
  <c r="EV163" i="41"/>
  <c r="EV162" i="41"/>
  <c r="EV161" i="41"/>
  <c r="EV160" i="41"/>
  <c r="EV159" i="41"/>
  <c r="EV158" i="41"/>
  <c r="EV157" i="41"/>
  <c r="EV156" i="41"/>
  <c r="EV155" i="41"/>
  <c r="EV154" i="41"/>
  <c r="EV153" i="41"/>
  <c r="EV152" i="41"/>
  <c r="EV151" i="41"/>
  <c r="EV150" i="41"/>
  <c r="EV149" i="41"/>
  <c r="EV148" i="41"/>
  <c r="EV147" i="41"/>
  <c r="EV146" i="41"/>
  <c r="EV145" i="41"/>
  <c r="EV144" i="41"/>
  <c r="EV143" i="41"/>
  <c r="EV142" i="41"/>
  <c r="EV141" i="41"/>
  <c r="EV140" i="41"/>
  <c r="EV139" i="41"/>
  <c r="EV138" i="41"/>
  <c r="EV137" i="41"/>
  <c r="EV136" i="41"/>
  <c r="EV135" i="41"/>
  <c r="EV134" i="41"/>
  <c r="EV133" i="41"/>
  <c r="EV132" i="41"/>
  <c r="EV131" i="41"/>
  <c r="EV130" i="41"/>
  <c r="EV129" i="41"/>
  <c r="EV128" i="41"/>
  <c r="EV127" i="41"/>
  <c r="EV126" i="41"/>
  <c r="EV125" i="41"/>
  <c r="EV124" i="41"/>
  <c r="EV123" i="41"/>
  <c r="EV122" i="41"/>
  <c r="EV121" i="41"/>
  <c r="EV120" i="41"/>
  <c r="EV119" i="41"/>
  <c r="EV118" i="41"/>
  <c r="EV117" i="41"/>
  <c r="EV116" i="41"/>
  <c r="EV115" i="41"/>
  <c r="EV114" i="41"/>
  <c r="EV113" i="41"/>
  <c r="EV112" i="41"/>
  <c r="EV111" i="41"/>
  <c r="EV110" i="41"/>
  <c r="EV109" i="41"/>
  <c r="EV108" i="41"/>
  <c r="EV107" i="41"/>
  <c r="EV106" i="41"/>
  <c r="EV105" i="41"/>
  <c r="EV104" i="41"/>
  <c r="EV103" i="41"/>
  <c r="EV102" i="41"/>
  <c r="EV101" i="41"/>
  <c r="EV100" i="41"/>
  <c r="EV99" i="41"/>
  <c r="EV98" i="41"/>
  <c r="EV97" i="41"/>
  <c r="EV96" i="41"/>
  <c r="EV95" i="41"/>
  <c r="EV94" i="41"/>
  <c r="EV93" i="41"/>
  <c r="EV92" i="41"/>
  <c r="EV91" i="41"/>
  <c r="EV90" i="41"/>
  <c r="EV89" i="41"/>
  <c r="EV88" i="41"/>
  <c r="EV87" i="41"/>
  <c r="EV86" i="41"/>
  <c r="EV85" i="41"/>
  <c r="EV84" i="41"/>
  <c r="EV83" i="41"/>
  <c r="EV82" i="41"/>
  <c r="EV81" i="41"/>
  <c r="EV80" i="41"/>
  <c r="EV79" i="41"/>
  <c r="EV78" i="41"/>
  <c r="EV77" i="41"/>
  <c r="EV76" i="41"/>
  <c r="EV75" i="41"/>
  <c r="EV74" i="41"/>
  <c r="EV73" i="41"/>
  <c r="EV72" i="41"/>
  <c r="EV71" i="41"/>
  <c r="EV70" i="41"/>
  <c r="EV69" i="41"/>
  <c r="EV68" i="41"/>
  <c r="EV67" i="41"/>
  <c r="EV66" i="41"/>
  <c r="EV65" i="41"/>
  <c r="EV64" i="41"/>
  <c r="EV63" i="41"/>
  <c r="EV62" i="41"/>
  <c r="EV61" i="41"/>
  <c r="EV60" i="41"/>
  <c r="EV59" i="41"/>
  <c r="EV58" i="41"/>
  <c r="EV57" i="41"/>
  <c r="EV56" i="41"/>
  <c r="EV55" i="41"/>
  <c r="EV54" i="41"/>
  <c r="EV53" i="41"/>
  <c r="EV52" i="41"/>
  <c r="EV51" i="41"/>
  <c r="EV50" i="41"/>
  <c r="EV49" i="41"/>
  <c r="EV48" i="41"/>
  <c r="EV47" i="41"/>
  <c r="EV46" i="41"/>
  <c r="EV45" i="41"/>
  <c r="EV44" i="41"/>
  <c r="EV43" i="41"/>
  <c r="EV42" i="41"/>
  <c r="EV41" i="41"/>
  <c r="EV40" i="41"/>
  <c r="EV39" i="41"/>
  <c r="EV38" i="41"/>
  <c r="EV37" i="41"/>
  <c r="EV36" i="41"/>
  <c r="EV35" i="41"/>
  <c r="EV34" i="41"/>
  <c r="EV33" i="41"/>
  <c r="EV32" i="41"/>
  <c r="EV31" i="41"/>
  <c r="EV30" i="41"/>
  <c r="EV29" i="41"/>
  <c r="EV28" i="41"/>
  <c r="EV27" i="41"/>
  <c r="EV26" i="41"/>
  <c r="EV25" i="41"/>
  <c r="EV24" i="41"/>
  <c r="EV23" i="41"/>
  <c r="EV22" i="41"/>
  <c r="EV21" i="41"/>
  <c r="EV20" i="41"/>
  <c r="EV19" i="41"/>
  <c r="EV18" i="41"/>
  <c r="EV17" i="41"/>
  <c r="EV16" i="41"/>
  <c r="EV15" i="41"/>
  <c r="EV14" i="41"/>
  <c r="EV13" i="41"/>
  <c r="EV12" i="41"/>
  <c r="EV11" i="41"/>
  <c r="EV10" i="41"/>
  <c r="EV9" i="41"/>
  <c r="EV8" i="41" a="1"/>
  <c r="EV8" i="41"/>
  <c r="EU247" i="41"/>
  <c r="EU246" i="41"/>
  <c r="EU245" i="41"/>
  <c r="EU244" i="41"/>
  <c r="EU243" i="41"/>
  <c r="EU242" i="41"/>
  <c r="EU241" i="41"/>
  <c r="EU240" i="41"/>
  <c r="EU239" i="41"/>
  <c r="EU238" i="41"/>
  <c r="EU237" i="41"/>
  <c r="EU236" i="41"/>
  <c r="EU235" i="41"/>
  <c r="EU234" i="41"/>
  <c r="EU233" i="41"/>
  <c r="EU232" i="41"/>
  <c r="EU231" i="41"/>
  <c r="EU230" i="41"/>
  <c r="EU229" i="41"/>
  <c r="EU228" i="41"/>
  <c r="EU227" i="41"/>
  <c r="EU226" i="41"/>
  <c r="EU225" i="41"/>
  <c r="EU224" i="41"/>
  <c r="EU223" i="41"/>
  <c r="EU222" i="41"/>
  <c r="EU221" i="41"/>
  <c r="EU220" i="41"/>
  <c r="EU219" i="41"/>
  <c r="EU218" i="41"/>
  <c r="EU217" i="41"/>
  <c r="EU216" i="41"/>
  <c r="EU215" i="41"/>
  <c r="EU214" i="41"/>
  <c r="EU213" i="41"/>
  <c r="EU212" i="41"/>
  <c r="EU211" i="41"/>
  <c r="EU210" i="41"/>
  <c r="EU209" i="41"/>
  <c r="EU208" i="41"/>
  <c r="EU207" i="41"/>
  <c r="EU206" i="41"/>
  <c r="EU205" i="41"/>
  <c r="EU204" i="41"/>
  <c r="EU203" i="41"/>
  <c r="EU202" i="41"/>
  <c r="EU201" i="41"/>
  <c r="EU200" i="41"/>
  <c r="EU199" i="41"/>
  <c r="EU198" i="41"/>
  <c r="EU197" i="41"/>
  <c r="EU196" i="41"/>
  <c r="EU195" i="41"/>
  <c r="EU194" i="41"/>
  <c r="EU193" i="41"/>
  <c r="EU192" i="41"/>
  <c r="EU191" i="41"/>
  <c r="EU190" i="41"/>
  <c r="EU189" i="41"/>
  <c r="EU188" i="41"/>
  <c r="EU187" i="41"/>
  <c r="EU186" i="41"/>
  <c r="EU185" i="41"/>
  <c r="EU184" i="41"/>
  <c r="EU183" i="41"/>
  <c r="EU182" i="41"/>
  <c r="EU181" i="41"/>
  <c r="EU180" i="41"/>
  <c r="EU179" i="41"/>
  <c r="EU178" i="41"/>
  <c r="EU177" i="41"/>
  <c r="EU176" i="41"/>
  <c r="EU175" i="41"/>
  <c r="EU174" i="41"/>
  <c r="EU173" i="41"/>
  <c r="EU172" i="41"/>
  <c r="EU171" i="41"/>
  <c r="EU170" i="41"/>
  <c r="EU169" i="41"/>
  <c r="EU168" i="41"/>
  <c r="EU167" i="41"/>
  <c r="EU166" i="41"/>
  <c r="EU165" i="41"/>
  <c r="EU164" i="41"/>
  <c r="EU163" i="41"/>
  <c r="EU162" i="41"/>
  <c r="EU161" i="41"/>
  <c r="EU160" i="41"/>
  <c r="EU159" i="41"/>
  <c r="EU158" i="41"/>
  <c r="EU157" i="41"/>
  <c r="EU156" i="41"/>
  <c r="EU155" i="41"/>
  <c r="EU154" i="41"/>
  <c r="EU153" i="41"/>
  <c r="EU152" i="41"/>
  <c r="EU151" i="41"/>
  <c r="EU150" i="41"/>
  <c r="EU149" i="41"/>
  <c r="EU148" i="41"/>
  <c r="EU147" i="41"/>
  <c r="EU146" i="41"/>
  <c r="EU145" i="41"/>
  <c r="EU144" i="41"/>
  <c r="EU143" i="41"/>
  <c r="EU142" i="41"/>
  <c r="EU141" i="41"/>
  <c r="EU140" i="41"/>
  <c r="EU139" i="41"/>
  <c r="EU138" i="41"/>
  <c r="EU137" i="41"/>
  <c r="EU136" i="41"/>
  <c r="EU135" i="41"/>
  <c r="EU134" i="41"/>
  <c r="EU133" i="41"/>
  <c r="EU132" i="41"/>
  <c r="EU131" i="41"/>
  <c r="EU130" i="41"/>
  <c r="EU129" i="41"/>
  <c r="EU128" i="41"/>
  <c r="EU127" i="41"/>
  <c r="EU126" i="41"/>
  <c r="EU125" i="41"/>
  <c r="EU124" i="41"/>
  <c r="EU123" i="41"/>
  <c r="EU122" i="41"/>
  <c r="EU121" i="41"/>
  <c r="EU120" i="41"/>
  <c r="EU119" i="41"/>
  <c r="EU118" i="41"/>
  <c r="EU117" i="41"/>
  <c r="EU116" i="41"/>
  <c r="EU115" i="41"/>
  <c r="EU114" i="41"/>
  <c r="EU113" i="41"/>
  <c r="EU112" i="41"/>
  <c r="EU111" i="41"/>
  <c r="EU110" i="41"/>
  <c r="EU109" i="41"/>
  <c r="EU108" i="41"/>
  <c r="EU107" i="41"/>
  <c r="EU106" i="41"/>
  <c r="EU105" i="41"/>
  <c r="EU104" i="41"/>
  <c r="EU103" i="41"/>
  <c r="EU102" i="41"/>
  <c r="EU101" i="41"/>
  <c r="EU100" i="41"/>
  <c r="EU99" i="41"/>
  <c r="EU98" i="41"/>
  <c r="EU97" i="41"/>
  <c r="EU96" i="41"/>
  <c r="EU95" i="41"/>
  <c r="EU94" i="41"/>
  <c r="EU93" i="41"/>
  <c r="EU92" i="41"/>
  <c r="EU91" i="41"/>
  <c r="EU90" i="41"/>
  <c r="EU89" i="41"/>
  <c r="EU88" i="41"/>
  <c r="EU87" i="41"/>
  <c r="EU86" i="41"/>
  <c r="EU85" i="41"/>
  <c r="EU84" i="41"/>
  <c r="EU83" i="41"/>
  <c r="EU82" i="41"/>
  <c r="EU81" i="41"/>
  <c r="EU80" i="41"/>
  <c r="EU79" i="41"/>
  <c r="EU78" i="41"/>
  <c r="EU77" i="41"/>
  <c r="EU76" i="41"/>
  <c r="EU75" i="41"/>
  <c r="EU74" i="41"/>
  <c r="EU73" i="41"/>
  <c r="EU72" i="41"/>
  <c r="EU71" i="41"/>
  <c r="EU70" i="41"/>
  <c r="EU69" i="41"/>
  <c r="EU68" i="41"/>
  <c r="EU67" i="41"/>
  <c r="EU66" i="41"/>
  <c r="EU65" i="41"/>
  <c r="EU64" i="41"/>
  <c r="EU63" i="41"/>
  <c r="EU62" i="41"/>
  <c r="EU61" i="41"/>
  <c r="EU60" i="41"/>
  <c r="EU59" i="41"/>
  <c r="EU58" i="41"/>
  <c r="EU57" i="41"/>
  <c r="EU56" i="41"/>
  <c r="EU55" i="41"/>
  <c r="EU54" i="41"/>
  <c r="EU53" i="41"/>
  <c r="EU52" i="41"/>
  <c r="EU51" i="41"/>
  <c r="EU50" i="41"/>
  <c r="EU49" i="41"/>
  <c r="EU48" i="41"/>
  <c r="EU47" i="41"/>
  <c r="EU46" i="41"/>
  <c r="EU45" i="41"/>
  <c r="EU44" i="41"/>
  <c r="EU43" i="41"/>
  <c r="EU42" i="41"/>
  <c r="EU41" i="41"/>
  <c r="EU40" i="41"/>
  <c r="EU39" i="41"/>
  <c r="EU38" i="41"/>
  <c r="EU37" i="41"/>
  <c r="EU36" i="41"/>
  <c r="EU35" i="41"/>
  <c r="EU34" i="41"/>
  <c r="EU33" i="41"/>
  <c r="EU32" i="41"/>
  <c r="EU31" i="41"/>
  <c r="EU30" i="41"/>
  <c r="EU29" i="41"/>
  <c r="EU28" i="41"/>
  <c r="EU27" i="41"/>
  <c r="EU26" i="41"/>
  <c r="EU25" i="41"/>
  <c r="EU24" i="41"/>
  <c r="EU23" i="41"/>
  <c r="EU22" i="41"/>
  <c r="EU21" i="41"/>
  <c r="EU20" i="41"/>
  <c r="EU19" i="41"/>
  <c r="EU18" i="41"/>
  <c r="EU17" i="41"/>
  <c r="EU16" i="41"/>
  <c r="EU15" i="41"/>
  <c r="EU14" i="41"/>
  <c r="EU13" i="41"/>
  <c r="EU12" i="41"/>
  <c r="EU11" i="41"/>
  <c r="EU10" i="41"/>
  <c r="EU9" i="41"/>
  <c r="EU8" i="41" a="1"/>
  <c r="EU8" i="41"/>
  <c r="ET247" i="41"/>
  <c r="ET246" i="41"/>
  <c r="ET245" i="41"/>
  <c r="ET244" i="41"/>
  <c r="ET243" i="41"/>
  <c r="ET242" i="41"/>
  <c r="ET241" i="41"/>
  <c r="ET240" i="41"/>
  <c r="ET239" i="41"/>
  <c r="ET238" i="41"/>
  <c r="ET237" i="41"/>
  <c r="ET236" i="41"/>
  <c r="ET235" i="41"/>
  <c r="ET234" i="41"/>
  <c r="ET233" i="41"/>
  <c r="ET232" i="41"/>
  <c r="ET231" i="41"/>
  <c r="ET230" i="41"/>
  <c r="ET229" i="41"/>
  <c r="ET228" i="41"/>
  <c r="ET227" i="41"/>
  <c r="ET226" i="41"/>
  <c r="ET225" i="41"/>
  <c r="ET224" i="41"/>
  <c r="ET223" i="41"/>
  <c r="ET222" i="41"/>
  <c r="ET221" i="41"/>
  <c r="ET220" i="41"/>
  <c r="ET219" i="41"/>
  <c r="ET218" i="41"/>
  <c r="ET217" i="41"/>
  <c r="ET216" i="41"/>
  <c r="ET215" i="41"/>
  <c r="ET214" i="41"/>
  <c r="ET213" i="41"/>
  <c r="ET212" i="41"/>
  <c r="ET211" i="41"/>
  <c r="ET210" i="41"/>
  <c r="ET209" i="41"/>
  <c r="ET208" i="41"/>
  <c r="ET207" i="41"/>
  <c r="ET206" i="41"/>
  <c r="ET205" i="41"/>
  <c r="ET204" i="41"/>
  <c r="ET203" i="41"/>
  <c r="ET202" i="41"/>
  <c r="ET201" i="41"/>
  <c r="ET200" i="41"/>
  <c r="ET199" i="41"/>
  <c r="ET198" i="41"/>
  <c r="ET197" i="41"/>
  <c r="ET196" i="41"/>
  <c r="ET195" i="41"/>
  <c r="ET194" i="41"/>
  <c r="ET193" i="41"/>
  <c r="ET192" i="41"/>
  <c r="ET191" i="41"/>
  <c r="ET190" i="41"/>
  <c r="ET189" i="41"/>
  <c r="ET188" i="41"/>
  <c r="ET187" i="41"/>
  <c r="ET186" i="41"/>
  <c r="ET185" i="41"/>
  <c r="ET184" i="41"/>
  <c r="ET183" i="41"/>
  <c r="ET182" i="41"/>
  <c r="ET181" i="41"/>
  <c r="ET180" i="41"/>
  <c r="ET179" i="41"/>
  <c r="ET178" i="41"/>
  <c r="ET177" i="41"/>
  <c r="ET176" i="41"/>
  <c r="ET175" i="41"/>
  <c r="ET174" i="41"/>
  <c r="ET173" i="41"/>
  <c r="ET172" i="41"/>
  <c r="ET171" i="41"/>
  <c r="ET170" i="41"/>
  <c r="ET169" i="41"/>
  <c r="ET168" i="41"/>
  <c r="ET167" i="41"/>
  <c r="ET166" i="41"/>
  <c r="ET165" i="41"/>
  <c r="ET164" i="41"/>
  <c r="ET163" i="41"/>
  <c r="ET162" i="41"/>
  <c r="ET161" i="41"/>
  <c r="ET160" i="41"/>
  <c r="ET159" i="41"/>
  <c r="ET158" i="41"/>
  <c r="ET157" i="41"/>
  <c r="ET156" i="41"/>
  <c r="ET155" i="41"/>
  <c r="ET154" i="41"/>
  <c r="ET153" i="41"/>
  <c r="ET152" i="41"/>
  <c r="ET151" i="41"/>
  <c r="ET150" i="41"/>
  <c r="ET149" i="41"/>
  <c r="ET148" i="41"/>
  <c r="ET147" i="41"/>
  <c r="ET146" i="41"/>
  <c r="ET145" i="41"/>
  <c r="ET144" i="41"/>
  <c r="ET143" i="41"/>
  <c r="ET142" i="41"/>
  <c r="ET141" i="41"/>
  <c r="ET140" i="41"/>
  <c r="ET139" i="41"/>
  <c r="ET138" i="41"/>
  <c r="ET137" i="41"/>
  <c r="ET136" i="41"/>
  <c r="ET135" i="41"/>
  <c r="ET134" i="41"/>
  <c r="ET133" i="41"/>
  <c r="ET132" i="41"/>
  <c r="ET131" i="41"/>
  <c r="ET130" i="41"/>
  <c r="ET129" i="41"/>
  <c r="ET128" i="41"/>
  <c r="ET127" i="41"/>
  <c r="ET126" i="41"/>
  <c r="ET125" i="41"/>
  <c r="ET124" i="41"/>
  <c r="ET123" i="41"/>
  <c r="ET122" i="41"/>
  <c r="ET121" i="41"/>
  <c r="ET120" i="41"/>
  <c r="ET119" i="41"/>
  <c r="ET118" i="41"/>
  <c r="ET117" i="41"/>
  <c r="ET116" i="41"/>
  <c r="ET115" i="41"/>
  <c r="ET114" i="41"/>
  <c r="ET113" i="41"/>
  <c r="ET112" i="41"/>
  <c r="ET111" i="41"/>
  <c r="ET110" i="41"/>
  <c r="ET109" i="41"/>
  <c r="ET108" i="41"/>
  <c r="ET107" i="41"/>
  <c r="ET106" i="41"/>
  <c r="ET105" i="41"/>
  <c r="ET104" i="41"/>
  <c r="ET103" i="41"/>
  <c r="ET102" i="41"/>
  <c r="ET101" i="41"/>
  <c r="ET100" i="41"/>
  <c r="ET99" i="41"/>
  <c r="ET98" i="41"/>
  <c r="ET97" i="41"/>
  <c r="ET96" i="41"/>
  <c r="ET95" i="41"/>
  <c r="ET94" i="41"/>
  <c r="ET93" i="41"/>
  <c r="ET92" i="41"/>
  <c r="ET91" i="41"/>
  <c r="ET90" i="41"/>
  <c r="ET89" i="41"/>
  <c r="ET88" i="41"/>
  <c r="ET87" i="41"/>
  <c r="ET86" i="41"/>
  <c r="ET85" i="41"/>
  <c r="ET84" i="41"/>
  <c r="ET83" i="41"/>
  <c r="ET82" i="41"/>
  <c r="ET81" i="41"/>
  <c r="ET80" i="41"/>
  <c r="ET79" i="41"/>
  <c r="ET78" i="41"/>
  <c r="ET77" i="41"/>
  <c r="ET76" i="41"/>
  <c r="ET75" i="41"/>
  <c r="ET74" i="41"/>
  <c r="ET73" i="41"/>
  <c r="ET72" i="41"/>
  <c r="ET71" i="41"/>
  <c r="ET70" i="41"/>
  <c r="ET69" i="41"/>
  <c r="ET68" i="41"/>
  <c r="ET67" i="41"/>
  <c r="ET66" i="41"/>
  <c r="ET65" i="41"/>
  <c r="ET64" i="41"/>
  <c r="ET63" i="41"/>
  <c r="ET62" i="41"/>
  <c r="ET61" i="41"/>
  <c r="ET60" i="41"/>
  <c r="ET59" i="41"/>
  <c r="ET58" i="41"/>
  <c r="ET57" i="41"/>
  <c r="ET56" i="41"/>
  <c r="ET55" i="41"/>
  <c r="ET54" i="41"/>
  <c r="ET53" i="41"/>
  <c r="ET52" i="41"/>
  <c r="ET51" i="41"/>
  <c r="ET50" i="41"/>
  <c r="ET49" i="41"/>
  <c r="ET48" i="41"/>
  <c r="ET47" i="41"/>
  <c r="ET46" i="41"/>
  <c r="ET45" i="41"/>
  <c r="ET44" i="41"/>
  <c r="ET43" i="41"/>
  <c r="ET42" i="41"/>
  <c r="ET41" i="41"/>
  <c r="ET40" i="41"/>
  <c r="ET39" i="41"/>
  <c r="ET38" i="41"/>
  <c r="ET37" i="41"/>
  <c r="ET36" i="41"/>
  <c r="ET35" i="41"/>
  <c r="ET34" i="41"/>
  <c r="ET33" i="41"/>
  <c r="ET32" i="41"/>
  <c r="ET31" i="41"/>
  <c r="ET30" i="41"/>
  <c r="ET29" i="41"/>
  <c r="ET28" i="41"/>
  <c r="ET27" i="41"/>
  <c r="ET26" i="41"/>
  <c r="ET25" i="41"/>
  <c r="ET24" i="41"/>
  <c r="ET23" i="41"/>
  <c r="ET22" i="41"/>
  <c r="ET21" i="41"/>
  <c r="ET20" i="41"/>
  <c r="ET19" i="41"/>
  <c r="ET18" i="41"/>
  <c r="ET17" i="41"/>
  <c r="ET16" i="41"/>
  <c r="ET15" i="41"/>
  <c r="ET14" i="41"/>
  <c r="ET13" i="41"/>
  <c r="ET12" i="41"/>
  <c r="ET11" i="41"/>
  <c r="ET10" i="41"/>
  <c r="ET9" i="41"/>
  <c r="ET8" i="41" a="1"/>
  <c r="ET8" i="41"/>
  <c r="ES247" i="41"/>
  <c r="ES246" i="41"/>
  <c r="ES245" i="41"/>
  <c r="ES244" i="41"/>
  <c r="ES243" i="41"/>
  <c r="ES242" i="41"/>
  <c r="ES241" i="41"/>
  <c r="ES240" i="41"/>
  <c r="ES239" i="41"/>
  <c r="ES238" i="41"/>
  <c r="ES237" i="41"/>
  <c r="ES236" i="41"/>
  <c r="ES235" i="41"/>
  <c r="ES234" i="41"/>
  <c r="ES233" i="41"/>
  <c r="ES232" i="41"/>
  <c r="ES231" i="41"/>
  <c r="ES230" i="41"/>
  <c r="ES229" i="41"/>
  <c r="ES228" i="41"/>
  <c r="ES227" i="41"/>
  <c r="ES226" i="41"/>
  <c r="ES225" i="41"/>
  <c r="ES224" i="41"/>
  <c r="ES223" i="41"/>
  <c r="ES222" i="41"/>
  <c r="ES221" i="41"/>
  <c r="ES220" i="41"/>
  <c r="ES219" i="41"/>
  <c r="ES218" i="41"/>
  <c r="ES217" i="41"/>
  <c r="ES216" i="41"/>
  <c r="ES215" i="41"/>
  <c r="ES214" i="41"/>
  <c r="ES213" i="41"/>
  <c r="ES212" i="41"/>
  <c r="ES211" i="41"/>
  <c r="ES210" i="41"/>
  <c r="ES209" i="41"/>
  <c r="ES208" i="41"/>
  <c r="ES207" i="41"/>
  <c r="ES206" i="41"/>
  <c r="ES205" i="41"/>
  <c r="ES204" i="41"/>
  <c r="ES203" i="41"/>
  <c r="ES202" i="41"/>
  <c r="ES201" i="41"/>
  <c r="ES200" i="41"/>
  <c r="ES199" i="41"/>
  <c r="ES198" i="41"/>
  <c r="ES197" i="41"/>
  <c r="ES196" i="41"/>
  <c r="ES195" i="41"/>
  <c r="ES194" i="41"/>
  <c r="ES193" i="41"/>
  <c r="ES192" i="41"/>
  <c r="ES191" i="41"/>
  <c r="ES190" i="41"/>
  <c r="ES189" i="41"/>
  <c r="ES188" i="41"/>
  <c r="ES187" i="41"/>
  <c r="ES186" i="41"/>
  <c r="ES185" i="41"/>
  <c r="ES184" i="41"/>
  <c r="ES183" i="41"/>
  <c r="ES182" i="41"/>
  <c r="ES181" i="41"/>
  <c r="ES180" i="41"/>
  <c r="ES179" i="41"/>
  <c r="ES178" i="41"/>
  <c r="ES177" i="41"/>
  <c r="ES176" i="41"/>
  <c r="ES175" i="41"/>
  <c r="ES174" i="41"/>
  <c r="ES173" i="41"/>
  <c r="ES172" i="41"/>
  <c r="ES171" i="41"/>
  <c r="ES170" i="41"/>
  <c r="ES169" i="41"/>
  <c r="ES168" i="41"/>
  <c r="ES167" i="41"/>
  <c r="ES166" i="41"/>
  <c r="ES165" i="41"/>
  <c r="ES164" i="41"/>
  <c r="ES163" i="41"/>
  <c r="ES162" i="41"/>
  <c r="ES161" i="41"/>
  <c r="ES160" i="41"/>
  <c r="ES159" i="41"/>
  <c r="ES158" i="41"/>
  <c r="ES157" i="41"/>
  <c r="ES156" i="41"/>
  <c r="ES155" i="41"/>
  <c r="ES154" i="41"/>
  <c r="ES153" i="41"/>
  <c r="ES152" i="41"/>
  <c r="ES151" i="41"/>
  <c r="ES150" i="41"/>
  <c r="ES149" i="41"/>
  <c r="ES148" i="41"/>
  <c r="ES147" i="41"/>
  <c r="ES146" i="41"/>
  <c r="ES145" i="41"/>
  <c r="ES144" i="41"/>
  <c r="ES143" i="41"/>
  <c r="ES142" i="41"/>
  <c r="ES141" i="41"/>
  <c r="ES140" i="41"/>
  <c r="ES139" i="41"/>
  <c r="ES138" i="41"/>
  <c r="ES137" i="41"/>
  <c r="ES136" i="41"/>
  <c r="ES135" i="41"/>
  <c r="ES134" i="41"/>
  <c r="ES133" i="41"/>
  <c r="ES132" i="41"/>
  <c r="ES131" i="41"/>
  <c r="ES130" i="41"/>
  <c r="ES129" i="41"/>
  <c r="ES128" i="41"/>
  <c r="ES127" i="41"/>
  <c r="ES126" i="41"/>
  <c r="ES125" i="41"/>
  <c r="ES124" i="41"/>
  <c r="ES123" i="41"/>
  <c r="ES122" i="41"/>
  <c r="ES121" i="41"/>
  <c r="ES120" i="41"/>
  <c r="ES119" i="41"/>
  <c r="ES118" i="41"/>
  <c r="ES117" i="41"/>
  <c r="ES116" i="41"/>
  <c r="ES115" i="41"/>
  <c r="ES114" i="41"/>
  <c r="ES113" i="41"/>
  <c r="ES112" i="41"/>
  <c r="ES111" i="41"/>
  <c r="ES110" i="41"/>
  <c r="ES109" i="41"/>
  <c r="ES108" i="41"/>
  <c r="ES107" i="41"/>
  <c r="ES106" i="41"/>
  <c r="ES105" i="41"/>
  <c r="ES104" i="41"/>
  <c r="ES103" i="41"/>
  <c r="ES102" i="41"/>
  <c r="ES101" i="41"/>
  <c r="ES100" i="41"/>
  <c r="ES99" i="41"/>
  <c r="ES98" i="41"/>
  <c r="ES97" i="41"/>
  <c r="ES96" i="41"/>
  <c r="ES95" i="41"/>
  <c r="ES94" i="41"/>
  <c r="ES93" i="41"/>
  <c r="ES92" i="41"/>
  <c r="ES91" i="41"/>
  <c r="ES90" i="41"/>
  <c r="ES89" i="41"/>
  <c r="ES88" i="41"/>
  <c r="ES87" i="41"/>
  <c r="ES86" i="41"/>
  <c r="ES85" i="41"/>
  <c r="ES84" i="41"/>
  <c r="ES83" i="41"/>
  <c r="ES82" i="41"/>
  <c r="ES81" i="41"/>
  <c r="ES80" i="41"/>
  <c r="ES79" i="41"/>
  <c r="ES78" i="41"/>
  <c r="ES77" i="41"/>
  <c r="ES76" i="41"/>
  <c r="ES75" i="41"/>
  <c r="ES74" i="41"/>
  <c r="ES73" i="41"/>
  <c r="ES72" i="41"/>
  <c r="ES71" i="41"/>
  <c r="ES70" i="41"/>
  <c r="ES69" i="41"/>
  <c r="ES68" i="41"/>
  <c r="ES67" i="41"/>
  <c r="ES66" i="41"/>
  <c r="ES65" i="41"/>
  <c r="ES64" i="41"/>
  <c r="ES63" i="41"/>
  <c r="ES62" i="41"/>
  <c r="ES61" i="41"/>
  <c r="ES60" i="41"/>
  <c r="ES59" i="41"/>
  <c r="ES58" i="41"/>
  <c r="ES57" i="41"/>
  <c r="ES56" i="41"/>
  <c r="ES55" i="41"/>
  <c r="ES54" i="41"/>
  <c r="ES53" i="41"/>
  <c r="ES52" i="41"/>
  <c r="ES51" i="41"/>
  <c r="ES50" i="41"/>
  <c r="ES49" i="41"/>
  <c r="ES48" i="41"/>
  <c r="ES47" i="41"/>
  <c r="ES46" i="41"/>
  <c r="ES45" i="41"/>
  <c r="ES44" i="41"/>
  <c r="ES43" i="41"/>
  <c r="ES42" i="41"/>
  <c r="ES41" i="41"/>
  <c r="ES40" i="41"/>
  <c r="ES39" i="41"/>
  <c r="ES38" i="41"/>
  <c r="ES37" i="41"/>
  <c r="ES36" i="41"/>
  <c r="ES35" i="41"/>
  <c r="ES34" i="41"/>
  <c r="ES33" i="41"/>
  <c r="ES32" i="41"/>
  <c r="ES31" i="41"/>
  <c r="ES30" i="41"/>
  <c r="ES29" i="41"/>
  <c r="ES28" i="41"/>
  <c r="ES27" i="41"/>
  <c r="ES26" i="41"/>
  <c r="ES25" i="41"/>
  <c r="ES24" i="41"/>
  <c r="ES23" i="41"/>
  <c r="ES22" i="41"/>
  <c r="ES21" i="41"/>
  <c r="ES20" i="41"/>
  <c r="ES19" i="41"/>
  <c r="ES18" i="41"/>
  <c r="ES17" i="41"/>
  <c r="ES16" i="41"/>
  <c r="ES15" i="41"/>
  <c r="ES14" i="41"/>
  <c r="ES13" i="41"/>
  <c r="ES12" i="41"/>
  <c r="ES11" i="41"/>
  <c r="ES10" i="41"/>
  <c r="ES9" i="41"/>
  <c r="ES8" i="41" a="1"/>
  <c r="ES8" i="41"/>
  <c r="ER247" i="41"/>
  <c r="ER246" i="41"/>
  <c r="ER245" i="41"/>
  <c r="ER244" i="41"/>
  <c r="ER243" i="41"/>
  <c r="ER242" i="41"/>
  <c r="ER241" i="41"/>
  <c r="ER240" i="41"/>
  <c r="ER239" i="41"/>
  <c r="ER238" i="41"/>
  <c r="ER237" i="41"/>
  <c r="ER236" i="41"/>
  <c r="ER235" i="41"/>
  <c r="ER234" i="41"/>
  <c r="ER233" i="41"/>
  <c r="ER232" i="41"/>
  <c r="ER231" i="41"/>
  <c r="ER230" i="41"/>
  <c r="ER229" i="41"/>
  <c r="ER228" i="41"/>
  <c r="ER227" i="41"/>
  <c r="ER226" i="41"/>
  <c r="ER225" i="41"/>
  <c r="ER224" i="41"/>
  <c r="ER223" i="41"/>
  <c r="ER222" i="41"/>
  <c r="ER221" i="41"/>
  <c r="ER220" i="41"/>
  <c r="ER219" i="41"/>
  <c r="ER218" i="41"/>
  <c r="ER217" i="41"/>
  <c r="ER216" i="41"/>
  <c r="ER215" i="41"/>
  <c r="ER214" i="41"/>
  <c r="ER213" i="41"/>
  <c r="ER212" i="41"/>
  <c r="ER211" i="41"/>
  <c r="ER210" i="41"/>
  <c r="ER209" i="41"/>
  <c r="ER208" i="41"/>
  <c r="ER207" i="41"/>
  <c r="ER206" i="41"/>
  <c r="ER205" i="41"/>
  <c r="ER204" i="41"/>
  <c r="ER203" i="41"/>
  <c r="ER202" i="41"/>
  <c r="ER201" i="41"/>
  <c r="ER200" i="41"/>
  <c r="ER199" i="41"/>
  <c r="ER198" i="41"/>
  <c r="ER197" i="41"/>
  <c r="ER196" i="41"/>
  <c r="ER195" i="41"/>
  <c r="ER194" i="41"/>
  <c r="ER193" i="41"/>
  <c r="ER192" i="41"/>
  <c r="ER191" i="41"/>
  <c r="ER190" i="41"/>
  <c r="ER189" i="41"/>
  <c r="ER188" i="41"/>
  <c r="ER187" i="41"/>
  <c r="ER186" i="41"/>
  <c r="ER185" i="41"/>
  <c r="ER184" i="41"/>
  <c r="ER183" i="41"/>
  <c r="ER182" i="41"/>
  <c r="ER181" i="41"/>
  <c r="ER180" i="41"/>
  <c r="ER179" i="41"/>
  <c r="ER178" i="41"/>
  <c r="ER177" i="41"/>
  <c r="ER176" i="41"/>
  <c r="ER175" i="41"/>
  <c r="ER174" i="41"/>
  <c r="ER173" i="41"/>
  <c r="ER172" i="41"/>
  <c r="ER171" i="41"/>
  <c r="ER170" i="41"/>
  <c r="ER169" i="41"/>
  <c r="ER168" i="41"/>
  <c r="ER167" i="41"/>
  <c r="ER166" i="41"/>
  <c r="ER165" i="41"/>
  <c r="ER164" i="41"/>
  <c r="ER163" i="41"/>
  <c r="ER162" i="41"/>
  <c r="ER161" i="41"/>
  <c r="ER160" i="41"/>
  <c r="ER159" i="41"/>
  <c r="ER158" i="41"/>
  <c r="ER157" i="41"/>
  <c r="ER156" i="41"/>
  <c r="ER155" i="41"/>
  <c r="ER154" i="41"/>
  <c r="ER153" i="41"/>
  <c r="ER152" i="41"/>
  <c r="ER151" i="41"/>
  <c r="ER150" i="41"/>
  <c r="ER149" i="41"/>
  <c r="ER148" i="41"/>
  <c r="ER147" i="41"/>
  <c r="ER146" i="41"/>
  <c r="ER145" i="41"/>
  <c r="ER144" i="41"/>
  <c r="ER143" i="41"/>
  <c r="ER142" i="41"/>
  <c r="ER141" i="41"/>
  <c r="ER140" i="41"/>
  <c r="ER139" i="41"/>
  <c r="ER138" i="41"/>
  <c r="ER137" i="41"/>
  <c r="ER136" i="41"/>
  <c r="ER135" i="41"/>
  <c r="ER134" i="41"/>
  <c r="ER133" i="41"/>
  <c r="ER132" i="41"/>
  <c r="ER131" i="41"/>
  <c r="ER130" i="41"/>
  <c r="ER129" i="41"/>
  <c r="ER128" i="41"/>
  <c r="ER127" i="41"/>
  <c r="ER126" i="41"/>
  <c r="ER125" i="41"/>
  <c r="ER124" i="41"/>
  <c r="ER123" i="41"/>
  <c r="ER122" i="41"/>
  <c r="ER121" i="41"/>
  <c r="ER120" i="41"/>
  <c r="ER119" i="41"/>
  <c r="ER118" i="41"/>
  <c r="ER117" i="41"/>
  <c r="ER116" i="41"/>
  <c r="ER115" i="41"/>
  <c r="ER114" i="41"/>
  <c r="ER113" i="41"/>
  <c r="ER112" i="41"/>
  <c r="ER111" i="41"/>
  <c r="ER110" i="41"/>
  <c r="ER109" i="41"/>
  <c r="ER108" i="41"/>
  <c r="ER107" i="41"/>
  <c r="ER106" i="41"/>
  <c r="ER105" i="41"/>
  <c r="ER104" i="41"/>
  <c r="ER103" i="41"/>
  <c r="ER102" i="41"/>
  <c r="ER101" i="41"/>
  <c r="ER100" i="41"/>
  <c r="ER99" i="41"/>
  <c r="ER98" i="41"/>
  <c r="ER97" i="41"/>
  <c r="ER96" i="41"/>
  <c r="ER95" i="41"/>
  <c r="ER94" i="41"/>
  <c r="ER93" i="41"/>
  <c r="ER92" i="41"/>
  <c r="ER91" i="41"/>
  <c r="ER90" i="41"/>
  <c r="ER89" i="41"/>
  <c r="ER88" i="41"/>
  <c r="ER87" i="41"/>
  <c r="ER86" i="41"/>
  <c r="ER85" i="41"/>
  <c r="ER84" i="41"/>
  <c r="ER83" i="41"/>
  <c r="ER82" i="41"/>
  <c r="ER81" i="41"/>
  <c r="ER80" i="41"/>
  <c r="ER79" i="41"/>
  <c r="ER78" i="41"/>
  <c r="ER77" i="41"/>
  <c r="ER76" i="41"/>
  <c r="ER75" i="41"/>
  <c r="ER74" i="41"/>
  <c r="ER73" i="41"/>
  <c r="ER72" i="41"/>
  <c r="ER71" i="41"/>
  <c r="ER70" i="41"/>
  <c r="ER69" i="41"/>
  <c r="ER68" i="41"/>
  <c r="ER67" i="41"/>
  <c r="ER66" i="41"/>
  <c r="ER65" i="41"/>
  <c r="ER64" i="41"/>
  <c r="ER63" i="41"/>
  <c r="ER62" i="41"/>
  <c r="ER61" i="41"/>
  <c r="ER60" i="41"/>
  <c r="ER59" i="41"/>
  <c r="ER58" i="41"/>
  <c r="ER57" i="41"/>
  <c r="ER56" i="41"/>
  <c r="ER55" i="41"/>
  <c r="ER54" i="41"/>
  <c r="ER53" i="41"/>
  <c r="ER52" i="41"/>
  <c r="ER51" i="41"/>
  <c r="ER50" i="41"/>
  <c r="ER49" i="41"/>
  <c r="ER48" i="41"/>
  <c r="ER47" i="41"/>
  <c r="ER46" i="41"/>
  <c r="ER45" i="41"/>
  <c r="ER44" i="41"/>
  <c r="ER43" i="41"/>
  <c r="ER42" i="41"/>
  <c r="ER41" i="41"/>
  <c r="ER40" i="41"/>
  <c r="ER39" i="41"/>
  <c r="ER38" i="41"/>
  <c r="ER37" i="41"/>
  <c r="ER36" i="41"/>
  <c r="ER35" i="41"/>
  <c r="ER34" i="41"/>
  <c r="ER33" i="41"/>
  <c r="ER32" i="41"/>
  <c r="ER31" i="41"/>
  <c r="ER30" i="41"/>
  <c r="ER29" i="41"/>
  <c r="ER28" i="41"/>
  <c r="ER27" i="41"/>
  <c r="ER26" i="41"/>
  <c r="ER25" i="41"/>
  <c r="ER24" i="41"/>
  <c r="ER23" i="41"/>
  <c r="ER22" i="41"/>
  <c r="ER21" i="41"/>
  <c r="ER20" i="41"/>
  <c r="ER19" i="41"/>
  <c r="ER18" i="41"/>
  <c r="ER17" i="41"/>
  <c r="ER16" i="41"/>
  <c r="ER15" i="41"/>
  <c r="ER14" i="41"/>
  <c r="ER13" i="41"/>
  <c r="ER12" i="41"/>
  <c r="ER11" i="41"/>
  <c r="ER10" i="41"/>
  <c r="ER9" i="41"/>
  <c r="ER8" i="41" a="1"/>
  <c r="ER8" i="41"/>
  <c r="EQ247" i="41"/>
  <c r="EQ246" i="41"/>
  <c r="EQ245" i="41"/>
  <c r="EQ244" i="41"/>
  <c r="EQ243" i="41"/>
  <c r="EQ242" i="41"/>
  <c r="EQ241" i="41"/>
  <c r="EQ240" i="41"/>
  <c r="EQ239" i="41"/>
  <c r="EQ238" i="41"/>
  <c r="EQ237" i="41"/>
  <c r="EQ236" i="41"/>
  <c r="EQ235" i="41"/>
  <c r="EQ234" i="41"/>
  <c r="EQ233" i="41"/>
  <c r="EQ232" i="41"/>
  <c r="EQ231" i="41"/>
  <c r="EQ230" i="41"/>
  <c r="EQ229" i="41"/>
  <c r="EQ228" i="41"/>
  <c r="EQ227" i="41"/>
  <c r="EQ226" i="41"/>
  <c r="EQ225" i="41"/>
  <c r="EQ224" i="41"/>
  <c r="EQ223" i="41"/>
  <c r="EQ222" i="41"/>
  <c r="EQ221" i="41"/>
  <c r="EQ220" i="41"/>
  <c r="EQ219" i="41"/>
  <c r="EQ218" i="41"/>
  <c r="EQ217" i="41"/>
  <c r="EQ216" i="41"/>
  <c r="EQ215" i="41"/>
  <c r="EQ214" i="41"/>
  <c r="EQ213" i="41"/>
  <c r="EQ212" i="41"/>
  <c r="EQ211" i="41"/>
  <c r="EQ210" i="41"/>
  <c r="EQ209" i="41"/>
  <c r="EQ208" i="41"/>
  <c r="EQ207" i="41"/>
  <c r="EQ206" i="41"/>
  <c r="EQ205" i="41"/>
  <c r="EQ204" i="41"/>
  <c r="EQ203" i="41"/>
  <c r="EQ202" i="41"/>
  <c r="EQ201" i="41"/>
  <c r="EQ200" i="41"/>
  <c r="EQ199" i="41"/>
  <c r="EQ198" i="41"/>
  <c r="EQ197" i="41"/>
  <c r="EQ196" i="41"/>
  <c r="EQ195" i="41"/>
  <c r="EQ194" i="41"/>
  <c r="EQ193" i="41"/>
  <c r="EQ192" i="41"/>
  <c r="EQ191" i="41"/>
  <c r="EQ190" i="41"/>
  <c r="EQ189" i="41"/>
  <c r="EQ188" i="41"/>
  <c r="EQ187" i="41"/>
  <c r="EQ186" i="41"/>
  <c r="EQ185" i="41"/>
  <c r="EQ184" i="41"/>
  <c r="EQ183" i="41"/>
  <c r="EQ182" i="41"/>
  <c r="EQ181" i="41"/>
  <c r="EQ180" i="41"/>
  <c r="EQ179" i="41"/>
  <c r="EQ178" i="41"/>
  <c r="EQ177" i="41"/>
  <c r="EQ176" i="41"/>
  <c r="EQ175" i="41"/>
  <c r="EQ174" i="41"/>
  <c r="EQ173" i="41"/>
  <c r="EQ172" i="41"/>
  <c r="EQ171" i="41"/>
  <c r="EQ170" i="41"/>
  <c r="EQ169" i="41"/>
  <c r="EQ168" i="41"/>
  <c r="EQ167" i="41"/>
  <c r="EQ166" i="41"/>
  <c r="EQ165" i="41"/>
  <c r="EQ164" i="41"/>
  <c r="EQ163" i="41"/>
  <c r="EQ162" i="41"/>
  <c r="EQ161" i="41"/>
  <c r="EQ160" i="41"/>
  <c r="EQ159" i="41"/>
  <c r="EQ158" i="41"/>
  <c r="EQ157" i="41"/>
  <c r="EQ156" i="41"/>
  <c r="EQ155" i="41"/>
  <c r="EQ154" i="41"/>
  <c r="EQ153" i="41"/>
  <c r="EQ152" i="41"/>
  <c r="EQ151" i="41"/>
  <c r="EQ150" i="41"/>
  <c r="EQ149" i="41"/>
  <c r="EQ148" i="41"/>
  <c r="EQ147" i="41"/>
  <c r="EQ146" i="41"/>
  <c r="EQ145" i="41"/>
  <c r="EQ144" i="41"/>
  <c r="EQ143" i="41"/>
  <c r="EQ142" i="41"/>
  <c r="EQ141" i="41"/>
  <c r="EQ140" i="41"/>
  <c r="EQ139" i="41"/>
  <c r="EQ138" i="41"/>
  <c r="EQ137" i="41"/>
  <c r="EQ136" i="41"/>
  <c r="EQ135" i="41"/>
  <c r="EQ134" i="41"/>
  <c r="EQ133" i="41"/>
  <c r="EQ132" i="41"/>
  <c r="EQ131" i="41"/>
  <c r="EQ130" i="41"/>
  <c r="EQ129" i="41"/>
  <c r="EQ128" i="41"/>
  <c r="EQ127" i="41"/>
  <c r="EQ126" i="41"/>
  <c r="EQ125" i="41"/>
  <c r="EQ124" i="41"/>
  <c r="EQ123" i="41"/>
  <c r="EQ122" i="41"/>
  <c r="EQ121" i="41"/>
  <c r="EQ120" i="41"/>
  <c r="EQ119" i="41"/>
  <c r="EQ118" i="41"/>
  <c r="EQ117" i="41"/>
  <c r="EQ116" i="41"/>
  <c r="EQ115" i="41"/>
  <c r="EQ114" i="41"/>
  <c r="EQ113" i="41"/>
  <c r="EQ112" i="41"/>
  <c r="EQ111" i="41"/>
  <c r="EQ110" i="41"/>
  <c r="EQ109" i="41"/>
  <c r="EQ108" i="41"/>
  <c r="EQ107" i="41"/>
  <c r="EQ106" i="41"/>
  <c r="EQ105" i="41"/>
  <c r="EQ104" i="41"/>
  <c r="EQ103" i="41"/>
  <c r="EQ102" i="41"/>
  <c r="EQ101" i="41"/>
  <c r="EQ100" i="41"/>
  <c r="EQ99" i="41"/>
  <c r="EQ98" i="41"/>
  <c r="EQ97" i="41"/>
  <c r="EQ96" i="41"/>
  <c r="EQ95" i="41"/>
  <c r="EQ94" i="41"/>
  <c r="EQ93" i="41"/>
  <c r="EQ92" i="41"/>
  <c r="EQ91" i="41"/>
  <c r="EQ90" i="41"/>
  <c r="EQ89" i="41"/>
  <c r="EQ88" i="41"/>
  <c r="EQ87" i="41"/>
  <c r="EQ86" i="41"/>
  <c r="EQ85" i="41"/>
  <c r="EQ84" i="41"/>
  <c r="EQ83" i="41"/>
  <c r="EQ82" i="41"/>
  <c r="EQ81" i="41"/>
  <c r="EQ80" i="41"/>
  <c r="EQ79" i="41"/>
  <c r="EQ78" i="41"/>
  <c r="EQ77" i="41"/>
  <c r="EQ76" i="41"/>
  <c r="EQ75" i="41"/>
  <c r="EQ74" i="41"/>
  <c r="EQ73" i="41"/>
  <c r="EQ72" i="41"/>
  <c r="EQ71" i="41"/>
  <c r="EQ70" i="41"/>
  <c r="EQ69" i="41"/>
  <c r="EQ68" i="41"/>
  <c r="EQ67" i="41"/>
  <c r="EQ66" i="41"/>
  <c r="EQ65" i="41"/>
  <c r="EQ64" i="41"/>
  <c r="EQ63" i="41"/>
  <c r="EQ62" i="41"/>
  <c r="EQ61" i="41"/>
  <c r="EQ60" i="41"/>
  <c r="EQ59" i="41"/>
  <c r="EQ58" i="41"/>
  <c r="EQ57" i="41"/>
  <c r="EQ56" i="41"/>
  <c r="EQ55" i="41"/>
  <c r="EQ54" i="41"/>
  <c r="EQ53" i="41"/>
  <c r="EQ52" i="41"/>
  <c r="EQ51" i="41"/>
  <c r="EQ50" i="41"/>
  <c r="EQ49" i="41"/>
  <c r="EQ48" i="41"/>
  <c r="EQ47" i="41"/>
  <c r="EQ46" i="41"/>
  <c r="EQ45" i="41"/>
  <c r="EQ44" i="41"/>
  <c r="EQ43" i="41"/>
  <c r="EQ42" i="41"/>
  <c r="EQ41" i="41"/>
  <c r="EQ40" i="41"/>
  <c r="EQ39" i="41"/>
  <c r="EQ38" i="41"/>
  <c r="EQ37" i="41"/>
  <c r="EQ36" i="41"/>
  <c r="EQ35" i="41"/>
  <c r="EQ34" i="41"/>
  <c r="EQ33" i="41"/>
  <c r="EQ32" i="41"/>
  <c r="EQ31" i="41"/>
  <c r="EQ30" i="41"/>
  <c r="EQ29" i="41"/>
  <c r="EQ28" i="41"/>
  <c r="EQ27" i="41"/>
  <c r="EQ26" i="41"/>
  <c r="EQ25" i="41"/>
  <c r="EQ24" i="41"/>
  <c r="EQ23" i="41"/>
  <c r="EQ22" i="41"/>
  <c r="EQ21" i="41"/>
  <c r="EQ20" i="41"/>
  <c r="EQ19" i="41"/>
  <c r="EQ18" i="41"/>
  <c r="EQ17" i="41"/>
  <c r="EQ16" i="41"/>
  <c r="EQ15" i="41"/>
  <c r="EQ14" i="41"/>
  <c r="EQ13" i="41"/>
  <c r="EQ12" i="41"/>
  <c r="EQ11" i="41"/>
  <c r="EQ10" i="41"/>
  <c r="EQ9" i="41"/>
  <c r="EQ8" i="41" a="1"/>
  <c r="EQ8" i="41"/>
  <c r="DO247" i="41"/>
  <c r="DO246" i="41"/>
  <c r="DO245" i="41"/>
  <c r="DO244" i="41"/>
  <c r="DO243" i="41"/>
  <c r="DO242" i="41"/>
  <c r="DO241" i="41"/>
  <c r="DO240" i="41"/>
  <c r="DO239" i="41"/>
  <c r="DO238" i="41"/>
  <c r="DO237" i="41"/>
  <c r="DO236" i="41"/>
  <c r="DO235" i="41"/>
  <c r="DO234" i="41"/>
  <c r="DO233" i="41"/>
  <c r="DO232" i="41"/>
  <c r="DO231" i="41"/>
  <c r="DO230" i="41"/>
  <c r="DO229" i="41"/>
  <c r="DO228" i="41"/>
  <c r="DO227" i="41"/>
  <c r="DO226" i="41"/>
  <c r="DO225" i="41"/>
  <c r="DO224" i="41"/>
  <c r="DO223" i="41"/>
  <c r="DO222" i="41"/>
  <c r="DO221" i="41"/>
  <c r="DO220" i="41"/>
  <c r="DO219" i="41"/>
  <c r="DO218" i="41"/>
  <c r="DO217" i="41"/>
  <c r="DO216" i="41"/>
  <c r="DO215" i="41"/>
  <c r="DO214" i="41"/>
  <c r="DO213" i="41"/>
  <c r="DO212" i="41"/>
  <c r="DO211" i="41"/>
  <c r="DO210" i="41"/>
  <c r="DO209" i="41"/>
  <c r="DO208" i="41"/>
  <c r="DO207" i="41"/>
  <c r="DO206" i="41"/>
  <c r="DO205" i="41"/>
  <c r="DO204" i="41"/>
  <c r="DO203" i="41"/>
  <c r="DO202" i="41"/>
  <c r="DO201" i="41"/>
  <c r="DO200" i="41"/>
  <c r="DO199" i="41"/>
  <c r="DO198" i="41"/>
  <c r="DO197" i="41"/>
  <c r="DO196" i="41"/>
  <c r="DO195" i="41"/>
  <c r="DO194" i="41"/>
  <c r="DO193" i="41"/>
  <c r="DO192" i="41"/>
  <c r="DO191" i="41"/>
  <c r="DO190" i="41"/>
  <c r="DO189" i="41"/>
  <c r="DO188" i="41"/>
  <c r="DO187" i="41"/>
  <c r="DO186" i="41"/>
  <c r="DO185" i="41"/>
  <c r="DO184" i="41"/>
  <c r="DO183" i="41"/>
  <c r="DO182" i="41"/>
  <c r="DO181" i="41"/>
  <c r="DO180" i="41"/>
  <c r="DO179" i="41"/>
  <c r="DO178" i="41"/>
  <c r="DO177" i="41"/>
  <c r="DO176" i="41"/>
  <c r="DO175" i="41"/>
  <c r="DO174" i="41"/>
  <c r="DO173" i="41"/>
  <c r="DO172" i="41"/>
  <c r="DO171" i="41"/>
  <c r="DO170" i="41"/>
  <c r="DO169" i="41"/>
  <c r="DO168" i="41"/>
  <c r="DO167" i="41"/>
  <c r="DO166" i="41"/>
  <c r="DO165" i="41"/>
  <c r="DO164" i="41"/>
  <c r="DO163" i="41"/>
  <c r="DO162" i="41"/>
  <c r="DO161" i="41"/>
  <c r="DO160" i="41"/>
  <c r="DO159" i="41"/>
  <c r="DO158" i="41"/>
  <c r="DO157" i="41"/>
  <c r="DO156" i="41"/>
  <c r="DO155" i="41"/>
  <c r="DO154" i="41"/>
  <c r="DO153" i="41"/>
  <c r="DO152" i="41"/>
  <c r="DO151" i="41"/>
  <c r="DO150" i="41"/>
  <c r="DO149" i="41"/>
  <c r="DO148" i="41"/>
  <c r="DO147" i="41"/>
  <c r="DO146" i="41"/>
  <c r="DO145" i="41"/>
  <c r="DO144" i="41"/>
  <c r="DO143" i="41"/>
  <c r="DO142" i="41"/>
  <c r="DO141" i="41"/>
  <c r="DO140" i="41"/>
  <c r="DO139" i="41"/>
  <c r="DO138" i="41"/>
  <c r="DO137" i="41"/>
  <c r="DO136" i="41"/>
  <c r="DO135" i="41"/>
  <c r="DO134" i="41"/>
  <c r="DO133" i="41"/>
  <c r="DO132" i="41"/>
  <c r="DO131" i="41"/>
  <c r="DO130" i="41"/>
  <c r="DO129" i="41"/>
  <c r="DO128" i="41"/>
  <c r="DO127" i="41"/>
  <c r="DO126" i="41"/>
  <c r="DO125" i="41"/>
  <c r="DO124" i="41"/>
  <c r="DO123" i="41"/>
  <c r="DO122" i="41"/>
  <c r="DO121" i="41"/>
  <c r="DO120" i="41"/>
  <c r="DO119" i="41"/>
  <c r="DO118" i="41"/>
  <c r="DO117" i="41"/>
  <c r="DO116" i="41"/>
  <c r="DO115" i="41"/>
  <c r="DO114" i="41"/>
  <c r="DO113" i="41"/>
  <c r="DO112" i="41"/>
  <c r="DO111" i="41"/>
  <c r="DO110" i="41"/>
  <c r="DO109" i="41"/>
  <c r="DO108" i="41"/>
  <c r="DO107" i="41"/>
  <c r="DO106" i="41"/>
  <c r="DO105" i="41"/>
  <c r="DO104" i="41"/>
  <c r="DO103" i="41"/>
  <c r="DO102" i="41"/>
  <c r="DO101" i="41"/>
  <c r="DO100" i="41"/>
  <c r="DO99" i="41"/>
  <c r="DO98" i="41"/>
  <c r="DO97" i="41"/>
  <c r="DO96" i="41"/>
  <c r="DO95" i="41"/>
  <c r="DO94" i="41"/>
  <c r="DO93" i="41"/>
  <c r="DO92" i="41"/>
  <c r="DO91" i="41"/>
  <c r="DO90" i="41"/>
  <c r="DO89" i="41"/>
  <c r="DO88" i="41"/>
  <c r="DO87" i="41"/>
  <c r="DO86" i="41"/>
  <c r="DO85" i="41"/>
  <c r="DO84" i="41"/>
  <c r="DO83" i="41"/>
  <c r="DO82" i="41"/>
  <c r="DO81" i="41"/>
  <c r="DO80" i="41"/>
  <c r="DO79" i="41"/>
  <c r="DO78" i="41"/>
  <c r="DO77" i="41"/>
  <c r="DO76" i="41"/>
  <c r="DO75" i="41"/>
  <c r="DO74" i="41"/>
  <c r="DO73" i="41"/>
  <c r="DO72" i="41"/>
  <c r="DO71" i="41"/>
  <c r="DO70" i="41"/>
  <c r="DO69" i="41"/>
  <c r="DO68" i="41"/>
  <c r="DO67" i="41"/>
  <c r="DO66" i="41"/>
  <c r="DO65" i="41"/>
  <c r="DO64" i="41"/>
  <c r="DO63" i="41"/>
  <c r="DO62" i="41"/>
  <c r="DO61" i="41"/>
  <c r="DO60" i="41"/>
  <c r="DO59" i="41"/>
  <c r="DO58" i="41"/>
  <c r="DO57" i="41"/>
  <c r="DO56" i="41"/>
  <c r="DO55" i="41"/>
  <c r="DO54" i="41"/>
  <c r="DO53" i="41"/>
  <c r="DO52" i="41"/>
  <c r="DO51" i="41"/>
  <c r="DO50" i="41"/>
  <c r="DO49" i="41"/>
  <c r="DO48" i="41"/>
  <c r="DO47" i="41"/>
  <c r="DO46" i="41"/>
  <c r="DO45" i="41"/>
  <c r="DO44" i="41"/>
  <c r="DO43" i="41"/>
  <c r="DO42" i="41"/>
  <c r="DO41" i="41"/>
  <c r="DO40" i="41"/>
  <c r="DO39" i="41"/>
  <c r="DO38" i="41"/>
  <c r="DO37" i="41"/>
  <c r="DO36" i="41"/>
  <c r="DO35" i="41"/>
  <c r="DO34" i="41"/>
  <c r="DO33" i="41"/>
  <c r="DO32" i="41"/>
  <c r="DO31" i="41"/>
  <c r="DO30" i="41"/>
  <c r="DO29" i="41"/>
  <c r="DO28" i="41"/>
  <c r="DO27" i="41"/>
  <c r="DO26" i="41"/>
  <c r="DO25" i="41"/>
  <c r="DO24" i="41"/>
  <c r="DO23" i="41"/>
  <c r="DO22" i="41"/>
  <c r="DO21" i="41"/>
  <c r="DO20" i="41"/>
  <c r="DO19" i="41"/>
  <c r="DO18" i="41"/>
  <c r="DO17" i="41"/>
  <c r="DO16" i="41"/>
  <c r="DO15" i="41"/>
  <c r="DO14" i="41"/>
  <c r="DO13" i="41"/>
  <c r="DO12" i="41"/>
  <c r="DO11" i="41"/>
  <c r="DO10" i="41"/>
  <c r="DO9" i="41"/>
  <c r="DO8" i="41" a="1"/>
  <c r="DO8" i="41"/>
  <c r="DN247" i="41"/>
  <c r="DN246" i="41"/>
  <c r="DN245" i="41"/>
  <c r="DN244" i="41"/>
  <c r="DN243" i="41"/>
  <c r="DN242" i="41"/>
  <c r="DN241" i="41"/>
  <c r="DN240" i="41"/>
  <c r="DN239" i="41"/>
  <c r="DN238" i="41"/>
  <c r="DN237" i="41"/>
  <c r="DN236" i="41"/>
  <c r="DN235" i="41"/>
  <c r="DN234" i="41"/>
  <c r="DN233" i="41"/>
  <c r="DN232" i="41"/>
  <c r="DN231" i="41"/>
  <c r="DN230" i="41"/>
  <c r="DN229" i="41"/>
  <c r="DN228" i="41"/>
  <c r="DN227" i="41"/>
  <c r="DN226" i="41"/>
  <c r="DN225" i="41"/>
  <c r="DN224" i="41"/>
  <c r="DN223" i="41"/>
  <c r="DN222" i="41"/>
  <c r="DN221" i="41"/>
  <c r="DN220" i="41"/>
  <c r="DN219" i="41"/>
  <c r="DN218" i="41"/>
  <c r="DN217" i="41"/>
  <c r="DN216" i="41"/>
  <c r="DN215" i="41"/>
  <c r="DN214" i="41"/>
  <c r="DN213" i="41"/>
  <c r="DN212" i="41"/>
  <c r="DN211" i="41"/>
  <c r="DN210" i="41"/>
  <c r="DN209" i="41"/>
  <c r="DN208" i="41"/>
  <c r="DN207" i="41"/>
  <c r="DN206" i="41"/>
  <c r="DN205" i="41"/>
  <c r="DN204" i="41"/>
  <c r="DN203" i="41"/>
  <c r="DN202" i="41"/>
  <c r="DN201" i="41"/>
  <c r="DN200" i="41"/>
  <c r="DN199" i="41"/>
  <c r="DN198" i="41"/>
  <c r="DN197" i="41"/>
  <c r="DN196" i="41"/>
  <c r="DN195" i="41"/>
  <c r="DN194" i="41"/>
  <c r="DN193" i="41"/>
  <c r="DN192" i="41"/>
  <c r="DN191" i="41"/>
  <c r="DN190" i="41"/>
  <c r="DN189" i="41"/>
  <c r="DN188" i="41"/>
  <c r="DN187" i="41"/>
  <c r="DN186" i="41"/>
  <c r="DN185" i="41"/>
  <c r="DN184" i="41"/>
  <c r="DN183" i="41"/>
  <c r="DN182" i="41"/>
  <c r="DN181" i="41"/>
  <c r="DN180" i="41"/>
  <c r="DN179" i="41"/>
  <c r="DN178" i="41"/>
  <c r="DN177" i="41"/>
  <c r="DN176" i="41"/>
  <c r="DN175" i="41"/>
  <c r="DN174" i="41"/>
  <c r="DN173" i="41"/>
  <c r="DN172" i="41"/>
  <c r="DN171" i="41"/>
  <c r="DN170" i="41"/>
  <c r="DN169" i="41"/>
  <c r="DN168" i="41"/>
  <c r="DN167" i="41"/>
  <c r="DN166" i="41"/>
  <c r="DN165" i="41"/>
  <c r="DN164" i="41"/>
  <c r="DN163" i="41"/>
  <c r="DN162" i="41"/>
  <c r="DN161" i="41"/>
  <c r="DN160" i="41"/>
  <c r="DN159" i="41"/>
  <c r="DN158" i="41"/>
  <c r="DN157" i="41"/>
  <c r="DN156" i="41"/>
  <c r="DN155" i="41"/>
  <c r="DN154" i="41"/>
  <c r="DN153" i="41"/>
  <c r="DN152" i="41"/>
  <c r="DN151" i="41"/>
  <c r="DN150" i="41"/>
  <c r="DN149" i="41"/>
  <c r="DN148" i="41"/>
  <c r="DN147" i="41"/>
  <c r="DN146" i="41"/>
  <c r="DN145" i="41"/>
  <c r="DN144" i="41"/>
  <c r="DN143" i="41"/>
  <c r="DN142" i="41"/>
  <c r="DN141" i="41"/>
  <c r="DN140" i="41"/>
  <c r="DN139" i="41"/>
  <c r="DN138" i="41"/>
  <c r="DN137" i="41"/>
  <c r="DN136" i="41"/>
  <c r="DN135" i="41"/>
  <c r="DN134" i="41"/>
  <c r="DN133" i="41"/>
  <c r="DN132" i="41"/>
  <c r="DN131" i="41"/>
  <c r="DN130" i="41"/>
  <c r="DN129" i="41"/>
  <c r="DN128" i="41"/>
  <c r="DN127" i="41"/>
  <c r="DN126" i="41"/>
  <c r="DN125" i="41"/>
  <c r="DN124" i="41"/>
  <c r="DN123" i="41"/>
  <c r="DN122" i="41"/>
  <c r="DN121" i="41"/>
  <c r="DN120" i="41"/>
  <c r="DN119" i="41"/>
  <c r="DN118" i="41"/>
  <c r="DN117" i="41"/>
  <c r="DN116" i="41"/>
  <c r="DN115" i="41"/>
  <c r="DN114" i="41"/>
  <c r="DN113" i="41"/>
  <c r="DN112" i="41"/>
  <c r="DN111" i="41"/>
  <c r="DN110" i="41"/>
  <c r="DN109" i="41"/>
  <c r="DN108" i="41"/>
  <c r="DN107" i="41"/>
  <c r="DN106" i="41"/>
  <c r="DN105" i="41"/>
  <c r="DN104" i="41"/>
  <c r="DN103" i="41"/>
  <c r="DN102" i="41"/>
  <c r="DN101" i="41"/>
  <c r="DN100" i="41"/>
  <c r="DN99" i="41"/>
  <c r="DN98" i="41"/>
  <c r="DN97" i="41"/>
  <c r="DN96" i="41"/>
  <c r="DN95" i="41"/>
  <c r="DN94" i="41"/>
  <c r="DN93" i="41"/>
  <c r="DN92" i="41"/>
  <c r="DN91" i="41"/>
  <c r="DN90" i="41"/>
  <c r="DN89" i="41"/>
  <c r="DN88" i="41"/>
  <c r="DN87" i="41"/>
  <c r="DN86" i="41"/>
  <c r="DN85" i="41"/>
  <c r="DN84" i="41"/>
  <c r="DN83" i="41"/>
  <c r="DN82" i="41"/>
  <c r="DN81" i="41"/>
  <c r="DN80" i="41"/>
  <c r="DN79" i="41"/>
  <c r="DN78" i="41"/>
  <c r="DN77" i="41"/>
  <c r="DN76" i="41"/>
  <c r="DN75" i="41"/>
  <c r="DN74" i="41"/>
  <c r="DN73" i="41"/>
  <c r="DN72" i="41"/>
  <c r="DN71" i="41"/>
  <c r="DN70" i="41"/>
  <c r="DN69" i="41"/>
  <c r="DN68" i="41"/>
  <c r="DN67" i="41"/>
  <c r="DN66" i="41"/>
  <c r="DN65" i="41"/>
  <c r="DN64" i="41"/>
  <c r="DN63" i="41"/>
  <c r="DN62" i="41"/>
  <c r="DN61" i="41"/>
  <c r="DN60" i="41"/>
  <c r="DN59" i="41"/>
  <c r="DN58" i="41"/>
  <c r="DN57" i="41"/>
  <c r="DN56" i="41"/>
  <c r="DN55" i="41"/>
  <c r="DN54" i="41"/>
  <c r="DN53" i="41"/>
  <c r="DN52" i="41"/>
  <c r="DN51" i="41"/>
  <c r="DN50" i="41"/>
  <c r="DN49" i="41"/>
  <c r="DN48" i="41"/>
  <c r="DN47" i="41"/>
  <c r="DN46" i="41"/>
  <c r="DN45" i="41"/>
  <c r="DN44" i="41"/>
  <c r="DN43" i="41"/>
  <c r="DN42" i="41"/>
  <c r="DN41" i="41"/>
  <c r="DN40" i="41"/>
  <c r="DN39" i="41"/>
  <c r="DN38" i="41"/>
  <c r="DN37" i="41"/>
  <c r="DN36" i="41"/>
  <c r="DN35" i="41"/>
  <c r="DN34" i="41"/>
  <c r="DN33" i="41"/>
  <c r="DN32" i="41"/>
  <c r="DN31" i="41"/>
  <c r="DN30" i="41"/>
  <c r="DN29" i="41"/>
  <c r="DN28" i="41"/>
  <c r="DN27" i="41"/>
  <c r="DN26" i="41"/>
  <c r="DN25" i="41"/>
  <c r="DN24" i="41"/>
  <c r="DN23" i="41"/>
  <c r="DN22" i="41"/>
  <c r="DN21" i="41"/>
  <c r="DN20" i="41"/>
  <c r="DN19" i="41"/>
  <c r="DN18" i="41"/>
  <c r="DN17" i="41"/>
  <c r="DN16" i="41"/>
  <c r="DN15" i="41"/>
  <c r="DN14" i="41"/>
  <c r="DN13" i="41"/>
  <c r="DN12" i="41"/>
  <c r="DN11" i="41"/>
  <c r="DN10" i="41"/>
  <c r="DN9" i="41"/>
  <c r="DN8" i="41" a="1"/>
  <c r="DN8" i="41"/>
  <c r="DM247" i="41"/>
  <c r="DM246" i="41"/>
  <c r="DM245" i="41"/>
  <c r="DM244" i="41"/>
  <c r="DM243" i="41"/>
  <c r="DM242" i="41"/>
  <c r="DM241" i="41"/>
  <c r="DM240" i="41"/>
  <c r="DM239" i="41"/>
  <c r="DM238" i="41"/>
  <c r="DM237" i="41"/>
  <c r="DM236" i="41"/>
  <c r="DM235" i="41"/>
  <c r="DM234" i="41"/>
  <c r="DM233" i="41"/>
  <c r="DM232" i="41"/>
  <c r="DM231" i="41"/>
  <c r="DM230" i="41"/>
  <c r="DM229" i="41"/>
  <c r="DM228" i="41"/>
  <c r="DM227" i="41"/>
  <c r="DM226" i="41"/>
  <c r="DM225" i="41"/>
  <c r="DM224" i="41"/>
  <c r="DM223" i="41"/>
  <c r="DM222" i="41"/>
  <c r="DM221" i="41"/>
  <c r="DM220" i="41"/>
  <c r="DM219" i="41"/>
  <c r="DM218" i="41"/>
  <c r="DM217" i="41"/>
  <c r="DM216" i="41"/>
  <c r="DM215" i="41"/>
  <c r="DM214" i="41"/>
  <c r="DM213" i="41"/>
  <c r="DM212" i="41"/>
  <c r="DM211" i="41"/>
  <c r="DM210" i="41"/>
  <c r="DM209" i="41"/>
  <c r="DM208" i="41"/>
  <c r="DM207" i="41"/>
  <c r="DM206" i="41"/>
  <c r="DM205" i="41"/>
  <c r="DM204" i="41"/>
  <c r="DM203" i="41"/>
  <c r="DM202" i="41"/>
  <c r="DM201" i="41"/>
  <c r="DM200" i="41"/>
  <c r="DM199" i="41"/>
  <c r="DM198" i="41"/>
  <c r="DM197" i="41"/>
  <c r="DM196" i="41"/>
  <c r="DM195" i="41"/>
  <c r="DM194" i="41"/>
  <c r="DM193" i="41"/>
  <c r="DM192" i="41"/>
  <c r="DM191" i="41"/>
  <c r="DM190" i="41"/>
  <c r="DM189" i="41"/>
  <c r="DM188" i="41"/>
  <c r="DM187" i="41"/>
  <c r="DM186" i="41"/>
  <c r="DM185" i="41"/>
  <c r="DM184" i="41"/>
  <c r="DM183" i="41"/>
  <c r="DM182" i="41"/>
  <c r="DM181" i="41"/>
  <c r="DM180" i="41"/>
  <c r="DM179" i="41"/>
  <c r="DM178" i="41"/>
  <c r="DM177" i="41"/>
  <c r="DM176" i="41"/>
  <c r="DM175" i="41"/>
  <c r="DM174" i="41"/>
  <c r="DM173" i="41"/>
  <c r="DM172" i="41"/>
  <c r="DM171" i="41"/>
  <c r="DM170" i="41"/>
  <c r="DM169" i="41"/>
  <c r="DM168" i="41"/>
  <c r="DM167" i="41"/>
  <c r="DM166" i="41"/>
  <c r="DM165" i="41"/>
  <c r="DM164" i="41"/>
  <c r="DM163" i="41"/>
  <c r="DM162" i="41"/>
  <c r="DM161" i="41"/>
  <c r="DM160" i="41"/>
  <c r="DM159" i="41"/>
  <c r="DM158" i="41"/>
  <c r="DM157" i="41"/>
  <c r="DM156" i="41"/>
  <c r="DM155" i="41"/>
  <c r="DM154" i="41"/>
  <c r="DM153" i="41"/>
  <c r="DM152" i="41"/>
  <c r="DM151" i="41"/>
  <c r="DM150" i="41"/>
  <c r="DM149" i="41"/>
  <c r="DM148" i="41"/>
  <c r="DM147" i="41"/>
  <c r="DM146" i="41"/>
  <c r="DM145" i="41"/>
  <c r="DM144" i="41"/>
  <c r="DM143" i="41"/>
  <c r="DM142" i="41"/>
  <c r="DM141" i="41"/>
  <c r="DM140" i="41"/>
  <c r="DM139" i="41"/>
  <c r="DM138" i="41"/>
  <c r="DM137" i="41"/>
  <c r="DM136" i="41"/>
  <c r="DM135" i="41"/>
  <c r="DM134" i="41"/>
  <c r="DM133" i="41"/>
  <c r="DM132" i="41"/>
  <c r="DM131" i="41"/>
  <c r="DM130" i="41"/>
  <c r="DM129" i="41"/>
  <c r="DM128" i="41"/>
  <c r="DM127" i="41"/>
  <c r="DM126" i="41"/>
  <c r="DM125" i="41"/>
  <c r="DM124" i="41"/>
  <c r="DM123" i="41"/>
  <c r="DM122" i="41"/>
  <c r="DM121" i="41"/>
  <c r="DM120" i="41"/>
  <c r="DM119" i="41"/>
  <c r="DM118" i="41"/>
  <c r="DM117" i="41"/>
  <c r="DM116" i="41"/>
  <c r="DM115" i="41"/>
  <c r="DM114" i="41"/>
  <c r="DM113" i="41"/>
  <c r="DM112" i="41"/>
  <c r="DM111" i="41"/>
  <c r="DM110" i="41"/>
  <c r="DM109" i="41"/>
  <c r="DM108" i="41"/>
  <c r="DM107" i="41"/>
  <c r="DM106" i="41"/>
  <c r="DM105" i="41"/>
  <c r="DM104" i="41"/>
  <c r="DM103" i="41"/>
  <c r="DM102" i="41"/>
  <c r="DM101" i="41"/>
  <c r="DM100" i="41"/>
  <c r="DM99" i="41"/>
  <c r="DM98" i="41"/>
  <c r="DM97" i="41"/>
  <c r="DM96" i="41"/>
  <c r="DM95" i="41"/>
  <c r="DM94" i="41"/>
  <c r="DM93" i="41"/>
  <c r="DM92" i="41"/>
  <c r="DM91" i="41"/>
  <c r="DM90" i="41"/>
  <c r="DM89" i="41"/>
  <c r="DM88" i="41"/>
  <c r="DM87" i="41"/>
  <c r="DM86" i="41"/>
  <c r="DM85" i="41"/>
  <c r="DM84" i="41"/>
  <c r="DM83" i="41"/>
  <c r="DM82" i="41"/>
  <c r="DM81" i="41"/>
  <c r="DM80" i="41"/>
  <c r="DM79" i="41"/>
  <c r="DM78" i="41"/>
  <c r="DM77" i="41"/>
  <c r="DM76" i="41"/>
  <c r="DM75" i="41"/>
  <c r="DM74" i="41"/>
  <c r="DM73" i="41"/>
  <c r="DM72" i="41"/>
  <c r="DM71" i="41"/>
  <c r="DM70" i="41"/>
  <c r="DM69" i="41"/>
  <c r="DM68" i="41"/>
  <c r="DM67" i="41"/>
  <c r="DM66" i="41"/>
  <c r="DM65" i="41"/>
  <c r="DM64" i="41"/>
  <c r="DM63" i="41"/>
  <c r="DM62" i="41"/>
  <c r="DM61" i="41"/>
  <c r="DM60" i="41"/>
  <c r="DM59" i="41"/>
  <c r="DM58" i="41"/>
  <c r="DM57" i="41"/>
  <c r="DM56" i="41"/>
  <c r="DM55" i="41"/>
  <c r="DM54" i="41"/>
  <c r="DM53" i="41"/>
  <c r="DM52" i="41"/>
  <c r="DM51" i="41"/>
  <c r="DM50" i="41"/>
  <c r="DM49" i="41"/>
  <c r="DM48" i="41"/>
  <c r="DM47" i="41"/>
  <c r="DM46" i="41"/>
  <c r="DM45" i="41"/>
  <c r="DM44" i="41"/>
  <c r="DM43" i="41"/>
  <c r="DM42" i="41"/>
  <c r="DM41" i="41"/>
  <c r="DM40" i="41"/>
  <c r="DM39" i="41"/>
  <c r="DM38" i="41"/>
  <c r="DM37" i="41"/>
  <c r="DM36" i="41"/>
  <c r="DM35" i="41"/>
  <c r="DM34" i="41"/>
  <c r="DM33" i="41"/>
  <c r="DM32" i="41"/>
  <c r="DM31" i="41"/>
  <c r="DM30" i="41"/>
  <c r="DM29" i="41"/>
  <c r="DM28" i="41"/>
  <c r="DM27" i="41"/>
  <c r="DM26" i="41"/>
  <c r="DM25" i="41"/>
  <c r="DM24" i="41"/>
  <c r="DM23" i="41"/>
  <c r="DM22" i="41"/>
  <c r="DM21" i="41"/>
  <c r="DM20" i="41"/>
  <c r="DM19" i="41"/>
  <c r="DM18" i="41"/>
  <c r="DM17" i="41"/>
  <c r="DM16" i="41"/>
  <c r="DM15" i="41"/>
  <c r="DM14" i="41"/>
  <c r="DM13" i="41"/>
  <c r="DM12" i="41"/>
  <c r="DM11" i="41"/>
  <c r="DM10" i="41"/>
  <c r="DM9" i="41"/>
  <c r="DM8" i="41" a="1"/>
  <c r="DM8" i="41"/>
  <c r="DL247" i="41"/>
  <c r="DL246" i="41"/>
  <c r="DL245" i="41"/>
  <c r="DL244" i="41"/>
  <c r="DL243" i="41"/>
  <c r="DL242" i="41"/>
  <c r="DL241" i="41"/>
  <c r="DL240" i="41"/>
  <c r="DL239" i="41"/>
  <c r="DL238" i="41"/>
  <c r="DL237" i="41"/>
  <c r="DL236" i="41"/>
  <c r="DL235" i="41"/>
  <c r="DL234" i="41"/>
  <c r="DL233" i="41"/>
  <c r="DL232" i="41"/>
  <c r="DL231" i="41"/>
  <c r="DL230" i="41"/>
  <c r="DL229" i="41"/>
  <c r="DL228" i="41"/>
  <c r="DL227" i="41"/>
  <c r="DL226" i="41"/>
  <c r="DL225" i="41"/>
  <c r="DL224" i="41"/>
  <c r="DL223" i="41"/>
  <c r="DL222" i="41"/>
  <c r="DL221" i="41"/>
  <c r="DL220" i="41"/>
  <c r="DL219" i="41"/>
  <c r="DL218" i="41"/>
  <c r="DL217" i="41"/>
  <c r="DL216" i="41"/>
  <c r="DL215" i="41"/>
  <c r="DL214" i="41"/>
  <c r="DL213" i="41"/>
  <c r="DL212" i="41"/>
  <c r="DL211" i="41"/>
  <c r="DL210" i="41"/>
  <c r="DL209" i="41"/>
  <c r="DL208" i="41"/>
  <c r="DL207" i="41"/>
  <c r="DL206" i="41"/>
  <c r="DL205" i="41"/>
  <c r="DL204" i="41"/>
  <c r="DL203" i="41"/>
  <c r="DL202" i="41"/>
  <c r="DL201" i="41"/>
  <c r="DL200" i="41"/>
  <c r="DL199" i="41"/>
  <c r="DL198" i="41"/>
  <c r="DL197" i="41"/>
  <c r="DL196" i="41"/>
  <c r="DL195" i="41"/>
  <c r="DL194" i="41"/>
  <c r="DL193" i="41"/>
  <c r="DL192" i="41"/>
  <c r="DL191" i="41"/>
  <c r="DL190" i="41"/>
  <c r="DL189" i="41"/>
  <c r="DL188" i="41"/>
  <c r="DL187" i="41"/>
  <c r="DL186" i="41"/>
  <c r="DL185" i="41"/>
  <c r="DL184" i="41"/>
  <c r="DL183" i="41"/>
  <c r="DL182" i="41"/>
  <c r="DL181" i="41"/>
  <c r="DL180" i="41"/>
  <c r="DL179" i="41"/>
  <c r="DL178" i="41"/>
  <c r="DL177" i="41"/>
  <c r="DL176" i="41"/>
  <c r="DL175" i="41"/>
  <c r="DL174" i="41"/>
  <c r="DL173" i="41"/>
  <c r="DL172" i="41"/>
  <c r="DL171" i="41"/>
  <c r="DL170" i="41"/>
  <c r="DL169" i="41"/>
  <c r="DL168" i="41"/>
  <c r="DL167" i="41"/>
  <c r="DL166" i="41"/>
  <c r="DL165" i="41"/>
  <c r="DL164" i="41"/>
  <c r="DL163" i="41"/>
  <c r="DL162" i="41"/>
  <c r="DL161" i="41"/>
  <c r="DL160" i="41"/>
  <c r="DL159" i="41"/>
  <c r="DL158" i="41"/>
  <c r="DL157" i="41"/>
  <c r="DL156" i="41"/>
  <c r="DL155" i="41"/>
  <c r="DL154" i="41"/>
  <c r="DL153" i="41"/>
  <c r="DL152" i="41"/>
  <c r="DL151" i="41"/>
  <c r="DL150" i="41"/>
  <c r="DL149" i="41"/>
  <c r="DL148" i="41"/>
  <c r="DL147" i="41"/>
  <c r="DL146" i="41"/>
  <c r="DL145" i="41"/>
  <c r="DL144" i="41"/>
  <c r="DL143" i="41"/>
  <c r="DL142" i="41"/>
  <c r="DL141" i="41"/>
  <c r="DL140" i="41"/>
  <c r="DL139" i="41"/>
  <c r="DL138" i="41"/>
  <c r="DL137" i="41"/>
  <c r="DL136" i="41"/>
  <c r="DL135" i="41"/>
  <c r="DL134" i="41"/>
  <c r="DL133" i="41"/>
  <c r="DL132" i="41"/>
  <c r="DL131" i="41"/>
  <c r="DL130" i="41"/>
  <c r="DL129" i="41"/>
  <c r="DL128" i="41"/>
  <c r="DL127" i="41"/>
  <c r="DL126" i="41"/>
  <c r="DL125" i="41"/>
  <c r="DL124" i="41"/>
  <c r="DL123" i="41"/>
  <c r="DL122" i="41"/>
  <c r="DL121" i="41"/>
  <c r="DL120" i="41"/>
  <c r="DL119" i="41"/>
  <c r="DL118" i="41"/>
  <c r="DL117" i="41"/>
  <c r="DL116" i="41"/>
  <c r="DL115" i="41"/>
  <c r="DL114" i="41"/>
  <c r="DL113" i="41"/>
  <c r="DL112" i="41"/>
  <c r="DL111" i="41"/>
  <c r="DL110" i="41"/>
  <c r="DL109" i="41"/>
  <c r="DL108" i="41"/>
  <c r="DL107" i="41"/>
  <c r="DL106" i="41"/>
  <c r="DL105" i="41"/>
  <c r="DL104" i="41"/>
  <c r="DL103" i="41"/>
  <c r="DL102" i="41"/>
  <c r="DL101" i="41"/>
  <c r="DL100" i="41"/>
  <c r="DL99" i="41"/>
  <c r="DL98" i="41"/>
  <c r="DL97" i="41"/>
  <c r="DL96" i="41"/>
  <c r="DL95" i="41"/>
  <c r="DL94" i="41"/>
  <c r="DL93" i="41"/>
  <c r="DL92" i="41"/>
  <c r="DL91" i="41"/>
  <c r="DL90" i="41"/>
  <c r="DL89" i="41"/>
  <c r="DL88" i="41"/>
  <c r="DL87" i="41"/>
  <c r="DL86" i="41"/>
  <c r="DL85" i="41"/>
  <c r="DL84" i="41"/>
  <c r="DL83" i="41"/>
  <c r="DL82" i="41"/>
  <c r="DL81" i="41"/>
  <c r="DL80" i="41"/>
  <c r="DL79" i="41"/>
  <c r="DL78" i="41"/>
  <c r="DL77" i="41"/>
  <c r="DL76" i="41"/>
  <c r="DL75" i="41"/>
  <c r="DL74" i="41"/>
  <c r="DL73" i="41"/>
  <c r="DL72" i="41"/>
  <c r="DL71" i="41"/>
  <c r="DL70" i="41"/>
  <c r="DL69" i="41"/>
  <c r="DL68" i="41"/>
  <c r="DL67" i="41"/>
  <c r="DL66" i="41"/>
  <c r="DL65" i="41"/>
  <c r="DL64" i="41"/>
  <c r="DL63" i="41"/>
  <c r="DL62" i="41"/>
  <c r="DL61" i="41"/>
  <c r="DL60" i="41"/>
  <c r="DL59" i="41"/>
  <c r="DL58" i="41"/>
  <c r="DL57" i="41"/>
  <c r="DL56" i="41"/>
  <c r="DL55" i="41"/>
  <c r="DL54" i="41"/>
  <c r="DL53" i="41"/>
  <c r="DL52" i="41"/>
  <c r="DL51" i="41"/>
  <c r="DL50" i="41"/>
  <c r="DL49" i="41"/>
  <c r="DL48" i="41"/>
  <c r="DL47" i="41"/>
  <c r="DL46" i="41"/>
  <c r="DL45" i="41"/>
  <c r="DL44" i="41"/>
  <c r="DL43" i="41"/>
  <c r="DL42" i="41"/>
  <c r="DL41" i="41"/>
  <c r="DL40" i="41"/>
  <c r="DL39" i="41"/>
  <c r="DL38" i="41"/>
  <c r="DL37" i="41"/>
  <c r="DL36" i="41"/>
  <c r="DL35" i="41"/>
  <c r="DL34" i="41"/>
  <c r="DL33" i="41"/>
  <c r="DL32" i="41"/>
  <c r="DL31" i="41"/>
  <c r="DL30" i="41"/>
  <c r="DL29" i="41"/>
  <c r="DL28" i="41"/>
  <c r="DL27" i="41"/>
  <c r="DL26" i="41"/>
  <c r="DL25" i="41"/>
  <c r="DL24" i="41"/>
  <c r="DL23" i="41"/>
  <c r="DL22" i="41"/>
  <c r="DL21" i="41"/>
  <c r="DL20" i="41"/>
  <c r="DL19" i="41"/>
  <c r="DL18" i="41"/>
  <c r="DL17" i="41"/>
  <c r="DL16" i="41"/>
  <c r="DL15" i="41"/>
  <c r="DL14" i="41"/>
  <c r="DL13" i="41"/>
  <c r="DL12" i="41"/>
  <c r="DL11" i="41"/>
  <c r="DL10" i="41"/>
  <c r="DL9" i="41"/>
  <c r="DL8" i="41" a="1"/>
  <c r="DL8" i="41"/>
  <c r="DK247" i="41"/>
  <c r="DK246" i="41"/>
  <c r="DK245" i="41"/>
  <c r="DK244" i="41"/>
  <c r="DK243" i="41"/>
  <c r="DK242" i="41"/>
  <c r="DK241" i="41"/>
  <c r="DK240" i="41"/>
  <c r="DK239" i="41"/>
  <c r="DK238" i="41"/>
  <c r="DK237" i="41"/>
  <c r="DK236" i="41"/>
  <c r="DK235" i="41"/>
  <c r="DK234" i="41"/>
  <c r="DK233" i="41"/>
  <c r="DK232" i="41"/>
  <c r="DK231" i="41"/>
  <c r="DK230" i="41"/>
  <c r="DK229" i="41"/>
  <c r="DK228" i="41"/>
  <c r="DK227" i="41"/>
  <c r="DK226" i="41"/>
  <c r="DK225" i="41"/>
  <c r="DK224" i="41"/>
  <c r="DK223" i="41"/>
  <c r="DK222" i="41"/>
  <c r="DK221" i="41"/>
  <c r="DK220" i="41"/>
  <c r="DK219" i="41"/>
  <c r="DK218" i="41"/>
  <c r="DK217" i="41"/>
  <c r="DK216" i="41"/>
  <c r="DK215" i="41"/>
  <c r="DK214" i="41"/>
  <c r="DK213" i="41"/>
  <c r="DK212" i="41"/>
  <c r="DK211" i="41"/>
  <c r="DK210" i="41"/>
  <c r="DK209" i="41"/>
  <c r="DK208" i="41"/>
  <c r="DK207" i="41"/>
  <c r="DK206" i="41"/>
  <c r="DK205" i="41"/>
  <c r="DK204" i="41"/>
  <c r="DK203" i="41"/>
  <c r="DK202" i="41"/>
  <c r="DK201" i="41"/>
  <c r="DK200" i="41"/>
  <c r="DK199" i="41"/>
  <c r="DK198" i="41"/>
  <c r="DK197" i="41"/>
  <c r="DK196" i="41"/>
  <c r="DK195" i="41"/>
  <c r="DK194" i="41"/>
  <c r="DK193" i="41"/>
  <c r="DK192" i="41"/>
  <c r="DK191" i="41"/>
  <c r="DK190" i="41"/>
  <c r="DK189" i="41"/>
  <c r="DK188" i="41"/>
  <c r="DK187" i="41"/>
  <c r="DK186" i="41"/>
  <c r="DK185" i="41"/>
  <c r="DK184" i="41"/>
  <c r="DK183" i="41"/>
  <c r="DK182" i="41"/>
  <c r="DK181" i="41"/>
  <c r="DK180" i="41"/>
  <c r="DK179" i="41"/>
  <c r="DK178" i="41"/>
  <c r="DK177" i="41"/>
  <c r="DK176" i="41"/>
  <c r="DK175" i="41"/>
  <c r="DK174" i="41"/>
  <c r="DK173" i="41"/>
  <c r="DK172" i="41"/>
  <c r="DK171" i="41"/>
  <c r="DK170" i="41"/>
  <c r="DK169" i="41"/>
  <c r="DK168" i="41"/>
  <c r="DK167" i="41"/>
  <c r="DK166" i="41"/>
  <c r="DK165" i="41"/>
  <c r="DK164" i="41"/>
  <c r="DK163" i="41"/>
  <c r="DK162" i="41"/>
  <c r="DK161" i="41"/>
  <c r="DK160" i="41"/>
  <c r="DK159" i="41"/>
  <c r="DK158" i="41"/>
  <c r="DK157" i="41"/>
  <c r="DK156" i="41"/>
  <c r="DK155" i="41"/>
  <c r="DK154" i="41"/>
  <c r="DK153" i="41"/>
  <c r="DK152" i="41"/>
  <c r="DK151" i="41"/>
  <c r="DK150" i="41"/>
  <c r="DK149" i="41"/>
  <c r="DK148" i="41"/>
  <c r="DK147" i="41"/>
  <c r="DK146" i="41"/>
  <c r="DK145" i="41"/>
  <c r="DK144" i="41"/>
  <c r="DK143" i="41"/>
  <c r="DK142" i="41"/>
  <c r="DK141" i="41"/>
  <c r="DK140" i="41"/>
  <c r="DK139" i="41"/>
  <c r="DK138" i="41"/>
  <c r="DK137" i="41"/>
  <c r="DK136" i="41"/>
  <c r="DK135" i="41"/>
  <c r="DK134" i="41"/>
  <c r="DK133" i="41"/>
  <c r="DK132" i="41"/>
  <c r="DK131" i="41"/>
  <c r="DK130" i="41"/>
  <c r="DK129" i="41"/>
  <c r="DK128" i="41"/>
  <c r="DK127" i="41"/>
  <c r="DK126" i="41"/>
  <c r="DK125" i="41"/>
  <c r="DK124" i="41"/>
  <c r="DK123" i="41"/>
  <c r="DK122" i="41"/>
  <c r="DK121" i="41"/>
  <c r="DK120" i="41"/>
  <c r="DK119" i="41"/>
  <c r="DK118" i="41"/>
  <c r="DK117" i="41"/>
  <c r="DK116" i="41"/>
  <c r="DK115" i="41"/>
  <c r="DK114" i="41"/>
  <c r="DK113" i="41"/>
  <c r="DK112" i="41"/>
  <c r="DK111" i="41"/>
  <c r="DK110" i="41"/>
  <c r="DK109" i="41"/>
  <c r="DK108" i="41"/>
  <c r="DK107" i="41"/>
  <c r="DK106" i="41"/>
  <c r="DK105" i="41"/>
  <c r="DK104" i="41"/>
  <c r="DK103" i="41"/>
  <c r="DK102" i="41"/>
  <c r="DK101" i="41"/>
  <c r="DK100" i="41"/>
  <c r="DK99" i="41"/>
  <c r="DK98" i="41"/>
  <c r="DK97" i="41"/>
  <c r="DK96" i="41"/>
  <c r="DK95" i="41"/>
  <c r="DK94" i="41"/>
  <c r="DK93" i="41"/>
  <c r="DK92" i="41"/>
  <c r="DK91" i="41"/>
  <c r="DK90" i="41"/>
  <c r="DK89" i="41"/>
  <c r="DK88" i="41"/>
  <c r="DK87" i="41"/>
  <c r="DK86" i="41"/>
  <c r="DK85" i="41"/>
  <c r="DK84" i="41"/>
  <c r="DK83" i="41"/>
  <c r="DK82" i="41"/>
  <c r="DK81" i="41"/>
  <c r="DK80" i="41"/>
  <c r="DK79" i="41"/>
  <c r="DK78" i="41"/>
  <c r="DK77" i="41"/>
  <c r="DK76" i="41"/>
  <c r="DK75" i="41"/>
  <c r="DK74" i="41"/>
  <c r="DK73" i="41"/>
  <c r="DK72" i="41"/>
  <c r="DK71" i="41"/>
  <c r="DK70" i="41"/>
  <c r="DK69" i="41"/>
  <c r="DK68" i="41"/>
  <c r="DK67" i="41"/>
  <c r="DK66" i="41"/>
  <c r="DK65" i="41"/>
  <c r="DK64" i="41"/>
  <c r="DK63" i="41"/>
  <c r="DK62" i="41"/>
  <c r="DK61" i="41"/>
  <c r="DK60" i="41"/>
  <c r="DK59" i="41"/>
  <c r="DK58" i="41"/>
  <c r="DK57" i="41"/>
  <c r="DK56" i="41"/>
  <c r="DK55" i="41"/>
  <c r="DK54" i="41"/>
  <c r="DK53" i="41"/>
  <c r="DK52" i="41"/>
  <c r="DK51" i="41"/>
  <c r="DK50" i="41"/>
  <c r="DK49" i="41"/>
  <c r="DK48" i="41"/>
  <c r="DK47" i="41"/>
  <c r="DK46" i="41"/>
  <c r="DK45" i="41"/>
  <c r="DK44" i="41"/>
  <c r="DK43" i="41"/>
  <c r="DK42" i="41"/>
  <c r="DK41" i="41"/>
  <c r="DK40" i="41"/>
  <c r="DK39" i="41"/>
  <c r="DK38" i="41"/>
  <c r="DK37" i="41"/>
  <c r="DK36" i="41"/>
  <c r="DK35" i="41"/>
  <c r="DK34" i="41"/>
  <c r="DK33" i="41"/>
  <c r="DK32" i="41"/>
  <c r="DK31" i="41"/>
  <c r="DK30" i="41"/>
  <c r="DK29" i="41"/>
  <c r="DK28" i="41"/>
  <c r="DK27" i="41"/>
  <c r="DK26" i="41"/>
  <c r="DK25" i="41"/>
  <c r="DK24" i="41"/>
  <c r="DK23" i="41"/>
  <c r="DK22" i="41"/>
  <c r="DK21" i="41"/>
  <c r="DK20" i="41"/>
  <c r="DK19" i="41"/>
  <c r="DK18" i="41"/>
  <c r="DK17" i="41"/>
  <c r="DK16" i="41"/>
  <c r="DK15" i="41"/>
  <c r="DK14" i="41"/>
  <c r="DK13" i="41"/>
  <c r="DK12" i="41"/>
  <c r="DK11" i="41"/>
  <c r="DK10" i="41"/>
  <c r="DK9" i="41"/>
  <c r="DK8" i="41" a="1"/>
  <c r="DK8" i="41"/>
  <c r="DJ247" i="41"/>
  <c r="DJ246" i="41"/>
  <c r="DJ245" i="41"/>
  <c r="DJ244" i="41"/>
  <c r="DJ243" i="41"/>
  <c r="DJ242" i="41"/>
  <c r="DJ241" i="41"/>
  <c r="DJ240" i="41"/>
  <c r="DJ239" i="41"/>
  <c r="DJ238" i="41"/>
  <c r="DJ237" i="41"/>
  <c r="DJ236" i="41"/>
  <c r="DJ235" i="41"/>
  <c r="DJ234" i="41"/>
  <c r="DJ233" i="41"/>
  <c r="DJ232" i="41"/>
  <c r="DJ231" i="41"/>
  <c r="DJ230" i="41"/>
  <c r="DJ229" i="41"/>
  <c r="DJ228" i="41"/>
  <c r="DJ227" i="41"/>
  <c r="DJ226" i="41"/>
  <c r="DJ225" i="41"/>
  <c r="DJ224" i="41"/>
  <c r="DJ223" i="41"/>
  <c r="DJ222" i="41"/>
  <c r="DJ221" i="41"/>
  <c r="DJ220" i="41"/>
  <c r="DJ219" i="41"/>
  <c r="DJ218" i="41"/>
  <c r="DJ217" i="41"/>
  <c r="DJ216" i="41"/>
  <c r="DJ215" i="41"/>
  <c r="DJ214" i="41"/>
  <c r="DJ213" i="41"/>
  <c r="DJ212" i="41"/>
  <c r="DJ211" i="41"/>
  <c r="DJ210" i="41"/>
  <c r="DJ209" i="41"/>
  <c r="DJ208" i="41"/>
  <c r="DJ207" i="41"/>
  <c r="DJ206" i="41"/>
  <c r="DJ205" i="41"/>
  <c r="DJ204" i="41"/>
  <c r="DJ203" i="41"/>
  <c r="DJ202" i="41"/>
  <c r="DJ201" i="41"/>
  <c r="DJ200" i="41"/>
  <c r="DJ199" i="41"/>
  <c r="DJ198" i="41"/>
  <c r="DJ197" i="41"/>
  <c r="DJ196" i="41"/>
  <c r="DJ195" i="41"/>
  <c r="DJ194" i="41"/>
  <c r="DJ193" i="41"/>
  <c r="DJ192" i="41"/>
  <c r="DJ191" i="41"/>
  <c r="DJ190" i="41"/>
  <c r="DJ189" i="41"/>
  <c r="DJ188" i="41"/>
  <c r="DJ187" i="41"/>
  <c r="DJ186" i="41"/>
  <c r="DJ185" i="41"/>
  <c r="DJ184" i="41"/>
  <c r="DJ183" i="41"/>
  <c r="DJ182" i="41"/>
  <c r="DJ181" i="41"/>
  <c r="DJ180" i="41"/>
  <c r="DJ179" i="41"/>
  <c r="DJ178" i="41"/>
  <c r="DJ177" i="41"/>
  <c r="DJ176" i="41"/>
  <c r="DJ175" i="41"/>
  <c r="DJ174" i="41"/>
  <c r="DJ173" i="41"/>
  <c r="DJ172" i="41"/>
  <c r="DJ171" i="41"/>
  <c r="DJ170" i="41"/>
  <c r="DJ169" i="41"/>
  <c r="DJ168" i="41"/>
  <c r="DJ167" i="41"/>
  <c r="DJ166" i="41"/>
  <c r="DJ165" i="41"/>
  <c r="DJ164" i="41"/>
  <c r="DJ163" i="41"/>
  <c r="DJ162" i="41"/>
  <c r="DJ161" i="41"/>
  <c r="DJ160" i="41"/>
  <c r="DJ159" i="41"/>
  <c r="DJ158" i="41"/>
  <c r="DJ157" i="41"/>
  <c r="DJ156" i="41"/>
  <c r="DJ155" i="41"/>
  <c r="DJ154" i="41"/>
  <c r="DJ153" i="41"/>
  <c r="DJ152" i="41"/>
  <c r="DJ151" i="41"/>
  <c r="DJ150" i="41"/>
  <c r="DJ149" i="41"/>
  <c r="DJ148" i="41"/>
  <c r="DJ147" i="41"/>
  <c r="DJ146" i="41"/>
  <c r="DJ145" i="41"/>
  <c r="DJ144" i="41"/>
  <c r="DJ143" i="41"/>
  <c r="DJ142" i="41"/>
  <c r="DJ141" i="41"/>
  <c r="DJ140" i="41"/>
  <c r="DJ139" i="41"/>
  <c r="DJ138" i="41"/>
  <c r="DJ137" i="41"/>
  <c r="DJ136" i="41"/>
  <c r="DJ135" i="41"/>
  <c r="DJ134" i="41"/>
  <c r="DJ133" i="41"/>
  <c r="DJ132" i="41"/>
  <c r="DJ131" i="41"/>
  <c r="DJ130" i="41"/>
  <c r="DJ129" i="41"/>
  <c r="DJ128" i="41"/>
  <c r="DJ127" i="41"/>
  <c r="DJ126" i="41"/>
  <c r="DJ125" i="41"/>
  <c r="DJ124" i="41"/>
  <c r="DJ123" i="41"/>
  <c r="DJ122" i="41"/>
  <c r="DJ121" i="41"/>
  <c r="DJ120" i="41"/>
  <c r="DJ119" i="41"/>
  <c r="DJ118" i="41"/>
  <c r="DJ117" i="41"/>
  <c r="DJ116" i="41"/>
  <c r="DJ115" i="41"/>
  <c r="DJ114" i="41"/>
  <c r="DJ113" i="41"/>
  <c r="DJ112" i="41"/>
  <c r="DJ111" i="41"/>
  <c r="DJ110" i="41"/>
  <c r="DJ109" i="41"/>
  <c r="DJ108" i="41"/>
  <c r="DJ107" i="41"/>
  <c r="DJ106" i="41"/>
  <c r="DJ105" i="41"/>
  <c r="DJ104" i="41"/>
  <c r="DJ103" i="41"/>
  <c r="DJ102" i="41"/>
  <c r="DJ101" i="41"/>
  <c r="DJ100" i="41"/>
  <c r="DJ99" i="41"/>
  <c r="DJ98" i="41"/>
  <c r="DJ97" i="41"/>
  <c r="DJ96" i="41"/>
  <c r="DJ95" i="41"/>
  <c r="DJ94" i="41"/>
  <c r="DJ93" i="41"/>
  <c r="DJ92" i="41"/>
  <c r="DJ91" i="41"/>
  <c r="DJ90" i="41"/>
  <c r="DJ89" i="41"/>
  <c r="DJ88" i="41"/>
  <c r="DJ87" i="41"/>
  <c r="DJ86" i="41"/>
  <c r="DJ85" i="41"/>
  <c r="DJ84" i="41"/>
  <c r="DJ83" i="41"/>
  <c r="DJ82" i="41"/>
  <c r="DJ81" i="41"/>
  <c r="DJ80" i="41"/>
  <c r="DJ79" i="41"/>
  <c r="DJ78" i="41"/>
  <c r="DJ77" i="41"/>
  <c r="DJ76" i="41"/>
  <c r="DJ75" i="41"/>
  <c r="DJ74" i="41"/>
  <c r="DJ73" i="41"/>
  <c r="DJ72" i="41"/>
  <c r="DJ71" i="41"/>
  <c r="DJ70" i="41"/>
  <c r="DJ69" i="41"/>
  <c r="DJ68" i="41"/>
  <c r="DJ67" i="41"/>
  <c r="DJ66" i="41"/>
  <c r="DJ65" i="41"/>
  <c r="DJ64" i="41"/>
  <c r="DJ63" i="41"/>
  <c r="DJ62" i="41"/>
  <c r="DJ61" i="41"/>
  <c r="DJ60" i="41"/>
  <c r="DJ59" i="41"/>
  <c r="DJ58" i="41"/>
  <c r="DJ57" i="41"/>
  <c r="DJ56" i="41"/>
  <c r="DJ55" i="41"/>
  <c r="DJ54" i="41"/>
  <c r="DJ53" i="41"/>
  <c r="DJ52" i="41"/>
  <c r="DJ51" i="41"/>
  <c r="DJ50" i="41"/>
  <c r="DJ49" i="41"/>
  <c r="DJ48" i="41"/>
  <c r="DJ47" i="41"/>
  <c r="DJ46" i="41"/>
  <c r="DJ45" i="41"/>
  <c r="DJ44" i="41"/>
  <c r="DJ43" i="41"/>
  <c r="DJ42" i="41"/>
  <c r="DJ41" i="41"/>
  <c r="DJ40" i="41"/>
  <c r="DJ39" i="41"/>
  <c r="DJ38" i="41"/>
  <c r="DJ37" i="41"/>
  <c r="DJ36" i="41"/>
  <c r="DJ35" i="41"/>
  <c r="DJ34" i="41"/>
  <c r="DJ33" i="41"/>
  <c r="DJ32" i="41"/>
  <c r="DJ31" i="41"/>
  <c r="DJ30" i="41"/>
  <c r="DJ29" i="41"/>
  <c r="DJ28" i="41"/>
  <c r="DJ27" i="41"/>
  <c r="DJ26" i="41"/>
  <c r="DJ25" i="41"/>
  <c r="DJ24" i="41"/>
  <c r="DJ23" i="41"/>
  <c r="DJ22" i="41"/>
  <c r="DJ21" i="41"/>
  <c r="DJ20" i="41"/>
  <c r="DJ19" i="41"/>
  <c r="DJ18" i="41"/>
  <c r="DJ17" i="41"/>
  <c r="DJ16" i="41"/>
  <c r="DJ15" i="41"/>
  <c r="DJ14" i="41"/>
  <c r="DJ13" i="41"/>
  <c r="DJ12" i="41"/>
  <c r="DJ11" i="41"/>
  <c r="DJ10" i="41"/>
  <c r="DJ9" i="41"/>
  <c r="DJ8" i="41" a="1"/>
  <c r="DJ8" i="41"/>
  <c r="DI247" i="41"/>
  <c r="DI246" i="41"/>
  <c r="DI245" i="41"/>
  <c r="DI244" i="41"/>
  <c r="DI243" i="41"/>
  <c r="DI242" i="41"/>
  <c r="DI241" i="41"/>
  <c r="DI240" i="41"/>
  <c r="DI239" i="41"/>
  <c r="DI238" i="41"/>
  <c r="DI237" i="41"/>
  <c r="DI236" i="41"/>
  <c r="DI235" i="41"/>
  <c r="DI234" i="41"/>
  <c r="DI233" i="41"/>
  <c r="DI232" i="41"/>
  <c r="DI231" i="41"/>
  <c r="DI230" i="41"/>
  <c r="DI229" i="41"/>
  <c r="DI228" i="41"/>
  <c r="DI227" i="41"/>
  <c r="DI226" i="41"/>
  <c r="DI225" i="41"/>
  <c r="DI224" i="41"/>
  <c r="DI223" i="41"/>
  <c r="DI222" i="41"/>
  <c r="DI221" i="41"/>
  <c r="DI220" i="41"/>
  <c r="DI219" i="41"/>
  <c r="DI218" i="41"/>
  <c r="DI217" i="41"/>
  <c r="DI216" i="41"/>
  <c r="DI215" i="41"/>
  <c r="DI214" i="41"/>
  <c r="DI213" i="41"/>
  <c r="DI212" i="41"/>
  <c r="DI211" i="41"/>
  <c r="DI210" i="41"/>
  <c r="DI209" i="41"/>
  <c r="DI208" i="41"/>
  <c r="DI207" i="41"/>
  <c r="DI206" i="41"/>
  <c r="DI205" i="41"/>
  <c r="DI204" i="41"/>
  <c r="DI203" i="41"/>
  <c r="DI202" i="41"/>
  <c r="DI201" i="41"/>
  <c r="DI200" i="41"/>
  <c r="DI199" i="41"/>
  <c r="DI198" i="41"/>
  <c r="DI197" i="41"/>
  <c r="DI196" i="41"/>
  <c r="DI195" i="41"/>
  <c r="DI194" i="41"/>
  <c r="DI193" i="41"/>
  <c r="DI192" i="41"/>
  <c r="DI191" i="41"/>
  <c r="DI190" i="41"/>
  <c r="DI189" i="41"/>
  <c r="DI188" i="41"/>
  <c r="DI187" i="41"/>
  <c r="DI186" i="41"/>
  <c r="DI185" i="41"/>
  <c r="DI184" i="41"/>
  <c r="DI183" i="41"/>
  <c r="DI182" i="41"/>
  <c r="DI181" i="41"/>
  <c r="DI180" i="41"/>
  <c r="DI179" i="41"/>
  <c r="DI178" i="41"/>
  <c r="DI177" i="41"/>
  <c r="DI176" i="41"/>
  <c r="DI175" i="41"/>
  <c r="DI174" i="41"/>
  <c r="DI173" i="41"/>
  <c r="DI172" i="41"/>
  <c r="DI171" i="41"/>
  <c r="DI170" i="41"/>
  <c r="DI169" i="41"/>
  <c r="DI168" i="41"/>
  <c r="DI167" i="41"/>
  <c r="DI166" i="41"/>
  <c r="DI165" i="41"/>
  <c r="DI164" i="41"/>
  <c r="DI163" i="41"/>
  <c r="DI162" i="41"/>
  <c r="DI161" i="41"/>
  <c r="DI160" i="41"/>
  <c r="DI159" i="41"/>
  <c r="DI158" i="41"/>
  <c r="DI157" i="41"/>
  <c r="DI156" i="41"/>
  <c r="DI155" i="41"/>
  <c r="DI154" i="41"/>
  <c r="DI153" i="41"/>
  <c r="DI152" i="41"/>
  <c r="DI151" i="41"/>
  <c r="DI150" i="41"/>
  <c r="DI149" i="41"/>
  <c r="DI148" i="41"/>
  <c r="DI147" i="41"/>
  <c r="DI146" i="41"/>
  <c r="DI145" i="41"/>
  <c r="DI144" i="41"/>
  <c r="DI143" i="41"/>
  <c r="DI142" i="41"/>
  <c r="DI141" i="41"/>
  <c r="DI140" i="41"/>
  <c r="DI139" i="41"/>
  <c r="DI138" i="41"/>
  <c r="DI137" i="41"/>
  <c r="DI136" i="41"/>
  <c r="DI135" i="41"/>
  <c r="DI134" i="41"/>
  <c r="DI133" i="41"/>
  <c r="DI132" i="41"/>
  <c r="DI131" i="41"/>
  <c r="DI130" i="41"/>
  <c r="DI129" i="41"/>
  <c r="DI128" i="41"/>
  <c r="DI127" i="41"/>
  <c r="DI126" i="41"/>
  <c r="DI125" i="41"/>
  <c r="DI124" i="41"/>
  <c r="DI123" i="41"/>
  <c r="DI122" i="41"/>
  <c r="DI121" i="41"/>
  <c r="DI120" i="41"/>
  <c r="DI119" i="41"/>
  <c r="DI118" i="41"/>
  <c r="DI117" i="41"/>
  <c r="DI116" i="41"/>
  <c r="DI115" i="41"/>
  <c r="DI114" i="41"/>
  <c r="DI113" i="41"/>
  <c r="DI112" i="41"/>
  <c r="DI111" i="41"/>
  <c r="DI110" i="41"/>
  <c r="DI109" i="41"/>
  <c r="DI108" i="41"/>
  <c r="DI107" i="41"/>
  <c r="DI106" i="41"/>
  <c r="DI105" i="41"/>
  <c r="DI104" i="41"/>
  <c r="DI103" i="41"/>
  <c r="DI102" i="41"/>
  <c r="DI101" i="41"/>
  <c r="DI100" i="41"/>
  <c r="DI99" i="41"/>
  <c r="DI98" i="41"/>
  <c r="DI97" i="41"/>
  <c r="DI96" i="41"/>
  <c r="DI95" i="41"/>
  <c r="DI94" i="41"/>
  <c r="DI93" i="41"/>
  <c r="DI92" i="41"/>
  <c r="DI91" i="41"/>
  <c r="DI90" i="41"/>
  <c r="DI89" i="41"/>
  <c r="DI88" i="41"/>
  <c r="DI87" i="41"/>
  <c r="DI86" i="41"/>
  <c r="DI85" i="41"/>
  <c r="DI84" i="41"/>
  <c r="DI83" i="41"/>
  <c r="DI82" i="41"/>
  <c r="DI81" i="41"/>
  <c r="DI80" i="41"/>
  <c r="DI79" i="41"/>
  <c r="DI78" i="41"/>
  <c r="DI77" i="41"/>
  <c r="DI76" i="41"/>
  <c r="DI75" i="41"/>
  <c r="DI74" i="41"/>
  <c r="DI73" i="41"/>
  <c r="DI72" i="41"/>
  <c r="DI71" i="41"/>
  <c r="DI70" i="41"/>
  <c r="DI69" i="41"/>
  <c r="DI68" i="41"/>
  <c r="DI67" i="41"/>
  <c r="DI66" i="41"/>
  <c r="DI65" i="41"/>
  <c r="DI64" i="41"/>
  <c r="DI63" i="41"/>
  <c r="DI62" i="41"/>
  <c r="DI61" i="41"/>
  <c r="DI60" i="41"/>
  <c r="DI59" i="41"/>
  <c r="DI58" i="41"/>
  <c r="DI57" i="41"/>
  <c r="DI56" i="41"/>
  <c r="DI55" i="41"/>
  <c r="DI54" i="41"/>
  <c r="DI53" i="41"/>
  <c r="DI52" i="41"/>
  <c r="DI51" i="41"/>
  <c r="DI50" i="41"/>
  <c r="DI49" i="41"/>
  <c r="DI48" i="41"/>
  <c r="DI47" i="41"/>
  <c r="DI46" i="41"/>
  <c r="DI45" i="41"/>
  <c r="DI44" i="41"/>
  <c r="DI43" i="41"/>
  <c r="DI42" i="41"/>
  <c r="DI41" i="41"/>
  <c r="DI40" i="41"/>
  <c r="DI39" i="41"/>
  <c r="DI38" i="41"/>
  <c r="DI37" i="41"/>
  <c r="DI36" i="41"/>
  <c r="DI35" i="41"/>
  <c r="DI34" i="41"/>
  <c r="DI33" i="41"/>
  <c r="DI32" i="41"/>
  <c r="DI31" i="41"/>
  <c r="DI30" i="41"/>
  <c r="DI29" i="41"/>
  <c r="DI28" i="41"/>
  <c r="DI27" i="41"/>
  <c r="DI26" i="41"/>
  <c r="DI25" i="41"/>
  <c r="DI24" i="41"/>
  <c r="DI23" i="41"/>
  <c r="DI22" i="41"/>
  <c r="DI21" i="41"/>
  <c r="DI20" i="41"/>
  <c r="DI19" i="41"/>
  <c r="DI18" i="41"/>
  <c r="DI17" i="41"/>
  <c r="DI16" i="41"/>
  <c r="DI15" i="41"/>
  <c r="DI14" i="41"/>
  <c r="DI13" i="41"/>
  <c r="DI12" i="41"/>
  <c r="DI11" i="41"/>
  <c r="DI10" i="41"/>
  <c r="DI9" i="41"/>
  <c r="DI8" i="41" a="1"/>
  <c r="DI8" i="41"/>
  <c r="DH247" i="41"/>
  <c r="DH246" i="41"/>
  <c r="DH245" i="41"/>
  <c r="DH244" i="41"/>
  <c r="DH243" i="41"/>
  <c r="DH242" i="41"/>
  <c r="DH241" i="41"/>
  <c r="DH240" i="41"/>
  <c r="DH239" i="41"/>
  <c r="DH238" i="41"/>
  <c r="DH237" i="41"/>
  <c r="DH236" i="41"/>
  <c r="DH235" i="41"/>
  <c r="DH234" i="41"/>
  <c r="DH233" i="41"/>
  <c r="DH232" i="41"/>
  <c r="DH231" i="41"/>
  <c r="DH230" i="41"/>
  <c r="DH229" i="41"/>
  <c r="DH228" i="41"/>
  <c r="DH227" i="41"/>
  <c r="DH226" i="41"/>
  <c r="DH225" i="41"/>
  <c r="DH224" i="41"/>
  <c r="DH223" i="41"/>
  <c r="DH222" i="41"/>
  <c r="DH221" i="41"/>
  <c r="DH220" i="41"/>
  <c r="DH219" i="41"/>
  <c r="DH218" i="41"/>
  <c r="DH217" i="41"/>
  <c r="DH216" i="41"/>
  <c r="DH215" i="41"/>
  <c r="DH214" i="41"/>
  <c r="DH213" i="41"/>
  <c r="DH212" i="41"/>
  <c r="DH211" i="41"/>
  <c r="DH210" i="41"/>
  <c r="DH209" i="41"/>
  <c r="DH208" i="41"/>
  <c r="DH207" i="41"/>
  <c r="DH206" i="41"/>
  <c r="DH205" i="41"/>
  <c r="DH204" i="41"/>
  <c r="DH203" i="41"/>
  <c r="DH202" i="41"/>
  <c r="DH201" i="41"/>
  <c r="DH200" i="41"/>
  <c r="DH199" i="41"/>
  <c r="DH198" i="41"/>
  <c r="DH197" i="41"/>
  <c r="DH196" i="41"/>
  <c r="DH195" i="41"/>
  <c r="DH194" i="41"/>
  <c r="DH193" i="41"/>
  <c r="DH192" i="41"/>
  <c r="DH191" i="41"/>
  <c r="DH190" i="41"/>
  <c r="DH189" i="41"/>
  <c r="DH188" i="41"/>
  <c r="DH187" i="41"/>
  <c r="DH186" i="41"/>
  <c r="DH185" i="41"/>
  <c r="DH184" i="41"/>
  <c r="DH183" i="41"/>
  <c r="DH182" i="41"/>
  <c r="DH181" i="41"/>
  <c r="DH180" i="41"/>
  <c r="DH179" i="41"/>
  <c r="DH178" i="41"/>
  <c r="DH177" i="41"/>
  <c r="DH176" i="41"/>
  <c r="DH175" i="41"/>
  <c r="DH174" i="41"/>
  <c r="DH173" i="41"/>
  <c r="DH172" i="41"/>
  <c r="DH171" i="41"/>
  <c r="DH170" i="41"/>
  <c r="DH169" i="41"/>
  <c r="DH168" i="41"/>
  <c r="DH167" i="41"/>
  <c r="DH166" i="41"/>
  <c r="DH165" i="41"/>
  <c r="DH164" i="41"/>
  <c r="DH163" i="41"/>
  <c r="DH162" i="41"/>
  <c r="DH161" i="41"/>
  <c r="DH160" i="41"/>
  <c r="DH159" i="41"/>
  <c r="DH158" i="41"/>
  <c r="DH157" i="41"/>
  <c r="DH156" i="41"/>
  <c r="DH155" i="41"/>
  <c r="DH154" i="41"/>
  <c r="DH153" i="41"/>
  <c r="DH152" i="41"/>
  <c r="DH151" i="41"/>
  <c r="DH150" i="41"/>
  <c r="DH149" i="41"/>
  <c r="DH148" i="41"/>
  <c r="DH147" i="41"/>
  <c r="DH146" i="41"/>
  <c r="DH145" i="41"/>
  <c r="DH144" i="41"/>
  <c r="DH143" i="41"/>
  <c r="DH142" i="41"/>
  <c r="DH141" i="41"/>
  <c r="DH140" i="41"/>
  <c r="DH139" i="41"/>
  <c r="DH138" i="41"/>
  <c r="DH137" i="41"/>
  <c r="DH136" i="41"/>
  <c r="DH135" i="41"/>
  <c r="DH134" i="41"/>
  <c r="DH133" i="41"/>
  <c r="DH132" i="41"/>
  <c r="DH131" i="41"/>
  <c r="DH130" i="41"/>
  <c r="DH129" i="41"/>
  <c r="DH128" i="41"/>
  <c r="DH127" i="41"/>
  <c r="DH126" i="41"/>
  <c r="DH125" i="41"/>
  <c r="DH124" i="41"/>
  <c r="DH123" i="41"/>
  <c r="DH122" i="41"/>
  <c r="DH121" i="41"/>
  <c r="DH120" i="41"/>
  <c r="DH119" i="41"/>
  <c r="DH118" i="41"/>
  <c r="DH117" i="41"/>
  <c r="DH116" i="41"/>
  <c r="DH115" i="41"/>
  <c r="DH114" i="41"/>
  <c r="DH113" i="41"/>
  <c r="DH112" i="41"/>
  <c r="DH111" i="41"/>
  <c r="DH110" i="41"/>
  <c r="DH109" i="41"/>
  <c r="DH108" i="41"/>
  <c r="DH107" i="41"/>
  <c r="DH106" i="41"/>
  <c r="DH105" i="41"/>
  <c r="DH104" i="41"/>
  <c r="DH103" i="41"/>
  <c r="DH102" i="41"/>
  <c r="DH101" i="41"/>
  <c r="DH100" i="41"/>
  <c r="DH99" i="41"/>
  <c r="DH98" i="41"/>
  <c r="DH97" i="41"/>
  <c r="DH96" i="41"/>
  <c r="DH95" i="41"/>
  <c r="DH94" i="41"/>
  <c r="DH93" i="41"/>
  <c r="DH92" i="41"/>
  <c r="DH91" i="41"/>
  <c r="DH90" i="41"/>
  <c r="DH89" i="41"/>
  <c r="DH88" i="41"/>
  <c r="DH87" i="41"/>
  <c r="DH86" i="41"/>
  <c r="DH85" i="41"/>
  <c r="DH84" i="41"/>
  <c r="DH83" i="41"/>
  <c r="DH82" i="41"/>
  <c r="DH81" i="41"/>
  <c r="DH80" i="41"/>
  <c r="DH79" i="41"/>
  <c r="DH78" i="41"/>
  <c r="DH77" i="41"/>
  <c r="DH76" i="41"/>
  <c r="DH75" i="41"/>
  <c r="DH74" i="41"/>
  <c r="DH73" i="41"/>
  <c r="DH72" i="41"/>
  <c r="DH71" i="41"/>
  <c r="DH70" i="41"/>
  <c r="DH69" i="41"/>
  <c r="DH68" i="41"/>
  <c r="DH67" i="41"/>
  <c r="DH66" i="41"/>
  <c r="DH65" i="41"/>
  <c r="DH64" i="41"/>
  <c r="DH63" i="41"/>
  <c r="DH62" i="41"/>
  <c r="DH61" i="41"/>
  <c r="DH60" i="41"/>
  <c r="DH59" i="41"/>
  <c r="DH58" i="41"/>
  <c r="DH57" i="41"/>
  <c r="DH56" i="41"/>
  <c r="DH55" i="41"/>
  <c r="DH54" i="41"/>
  <c r="DH53" i="41"/>
  <c r="DH52" i="41"/>
  <c r="DH51" i="41"/>
  <c r="DH50" i="41"/>
  <c r="DH49" i="41"/>
  <c r="DH48" i="41"/>
  <c r="DH47" i="41"/>
  <c r="DH46" i="41"/>
  <c r="DH45" i="41"/>
  <c r="DH44" i="41"/>
  <c r="DH43" i="41"/>
  <c r="DH42" i="41"/>
  <c r="DH41" i="41"/>
  <c r="DH40" i="41"/>
  <c r="DH39" i="41"/>
  <c r="DH38" i="41"/>
  <c r="DH37" i="41"/>
  <c r="DH36" i="41"/>
  <c r="DH35" i="41"/>
  <c r="DH34" i="41"/>
  <c r="DH33" i="41"/>
  <c r="DH32" i="41"/>
  <c r="DH31" i="41"/>
  <c r="DH30" i="41"/>
  <c r="DH29" i="41"/>
  <c r="DH28" i="41"/>
  <c r="DH27" i="41"/>
  <c r="DH26" i="41"/>
  <c r="DH25" i="41"/>
  <c r="DH24" i="41"/>
  <c r="DH23" i="41"/>
  <c r="DH22" i="41"/>
  <c r="DH21" i="41"/>
  <c r="DH20" i="41"/>
  <c r="DH19" i="41"/>
  <c r="DH18" i="41"/>
  <c r="DH17" i="41"/>
  <c r="DH16" i="41"/>
  <c r="DH15" i="41"/>
  <c r="DH14" i="41"/>
  <c r="DH13" i="41"/>
  <c r="DH12" i="41"/>
  <c r="DH11" i="41"/>
  <c r="DH10" i="41"/>
  <c r="DH9" i="41"/>
  <c r="DH8" i="41" a="1"/>
  <c r="DH8" i="41"/>
  <c r="DG247" i="41"/>
  <c r="DG246" i="41"/>
  <c r="DG245" i="41"/>
  <c r="DG244" i="41"/>
  <c r="DG243" i="41"/>
  <c r="DG242" i="41"/>
  <c r="DG241" i="41"/>
  <c r="DG240" i="41"/>
  <c r="DG239" i="41"/>
  <c r="DG238" i="41"/>
  <c r="DG237" i="41"/>
  <c r="DG236" i="41"/>
  <c r="DG235" i="41"/>
  <c r="DG234" i="41"/>
  <c r="DG233" i="41"/>
  <c r="DG232" i="41"/>
  <c r="DG231" i="41"/>
  <c r="DG230" i="41"/>
  <c r="DG229" i="41"/>
  <c r="DG228" i="41"/>
  <c r="DG227" i="41"/>
  <c r="DG226" i="41"/>
  <c r="DG225" i="41"/>
  <c r="DG224" i="41"/>
  <c r="DG223" i="41"/>
  <c r="DG222" i="41"/>
  <c r="DG221" i="41"/>
  <c r="DG220" i="41"/>
  <c r="DG219" i="41"/>
  <c r="DG218" i="41"/>
  <c r="DG217" i="41"/>
  <c r="DG216" i="41"/>
  <c r="DG215" i="41"/>
  <c r="DG214" i="41"/>
  <c r="DG213" i="41"/>
  <c r="DG212" i="41"/>
  <c r="DG211" i="41"/>
  <c r="DG210" i="41"/>
  <c r="DG209" i="41"/>
  <c r="DG208" i="41"/>
  <c r="DG207" i="41"/>
  <c r="DG206" i="41"/>
  <c r="DG205" i="41"/>
  <c r="DG204" i="41"/>
  <c r="DG203" i="41"/>
  <c r="DG202" i="41"/>
  <c r="DG201" i="41"/>
  <c r="DG200" i="41"/>
  <c r="DG199" i="41"/>
  <c r="DG198" i="41"/>
  <c r="DG197" i="41"/>
  <c r="DG196" i="41"/>
  <c r="DG195" i="41"/>
  <c r="DG194" i="41"/>
  <c r="DG193" i="41"/>
  <c r="DG192" i="41"/>
  <c r="DG191" i="41"/>
  <c r="DG190" i="41"/>
  <c r="DG189" i="41"/>
  <c r="DG188" i="41"/>
  <c r="DG187" i="41"/>
  <c r="DG186" i="41"/>
  <c r="DG185" i="41"/>
  <c r="DG184" i="41"/>
  <c r="DG183" i="41"/>
  <c r="DG182" i="41"/>
  <c r="DG181" i="41"/>
  <c r="DG180" i="41"/>
  <c r="DG179" i="41"/>
  <c r="DG178" i="41"/>
  <c r="DG177" i="41"/>
  <c r="DG176" i="41"/>
  <c r="DG175" i="41"/>
  <c r="DG174" i="41"/>
  <c r="DG173" i="41"/>
  <c r="DG172" i="41"/>
  <c r="DG171" i="41"/>
  <c r="DG170" i="41"/>
  <c r="DG169" i="41"/>
  <c r="DG168" i="41"/>
  <c r="DG167" i="41"/>
  <c r="DG166" i="41"/>
  <c r="DG165" i="41"/>
  <c r="DG164" i="41"/>
  <c r="DG163" i="41"/>
  <c r="DG162" i="41"/>
  <c r="DG161" i="41"/>
  <c r="DG160" i="41"/>
  <c r="DG159" i="41"/>
  <c r="DG158" i="41"/>
  <c r="DG157" i="41"/>
  <c r="DG156" i="41"/>
  <c r="DG155" i="41"/>
  <c r="DG154" i="41"/>
  <c r="DG153" i="41"/>
  <c r="DG152" i="41"/>
  <c r="DG151" i="41"/>
  <c r="DG150" i="41"/>
  <c r="DG149" i="41"/>
  <c r="DG148" i="41"/>
  <c r="DG147" i="41"/>
  <c r="DG146" i="41"/>
  <c r="DG145" i="41"/>
  <c r="DG144" i="41"/>
  <c r="DG143" i="41"/>
  <c r="DG142" i="41"/>
  <c r="DG141" i="41"/>
  <c r="DG140" i="41"/>
  <c r="DG139" i="41"/>
  <c r="DG138" i="41"/>
  <c r="DG137" i="41"/>
  <c r="DG136" i="41"/>
  <c r="DG135" i="41"/>
  <c r="DG134" i="41"/>
  <c r="DG133" i="41"/>
  <c r="DG132" i="41"/>
  <c r="DG131" i="41"/>
  <c r="DG130" i="41"/>
  <c r="DG129" i="41"/>
  <c r="DG128" i="41"/>
  <c r="DG127" i="41"/>
  <c r="DG126" i="41"/>
  <c r="DG125" i="41"/>
  <c r="DG124" i="41"/>
  <c r="DG123" i="41"/>
  <c r="DG122" i="41"/>
  <c r="DG121" i="41"/>
  <c r="DG120" i="41"/>
  <c r="DG119" i="41"/>
  <c r="DG118" i="41"/>
  <c r="DG117" i="41"/>
  <c r="DG116" i="41"/>
  <c r="DG115" i="41"/>
  <c r="DG114" i="41"/>
  <c r="DG113" i="41"/>
  <c r="DG112" i="41"/>
  <c r="DG111" i="41"/>
  <c r="DG110" i="41"/>
  <c r="DG109" i="41"/>
  <c r="DG108" i="41"/>
  <c r="DG107" i="41"/>
  <c r="DG106" i="41"/>
  <c r="DG105" i="41"/>
  <c r="DG104" i="41"/>
  <c r="DG103" i="41"/>
  <c r="DG102" i="41"/>
  <c r="DG101" i="41"/>
  <c r="DG100" i="41"/>
  <c r="DG99" i="41"/>
  <c r="DG98" i="41"/>
  <c r="DG97" i="41"/>
  <c r="DG96" i="41"/>
  <c r="DG95" i="41"/>
  <c r="DG94" i="41"/>
  <c r="DG93" i="41"/>
  <c r="DG92" i="41"/>
  <c r="DG91" i="41"/>
  <c r="DG90" i="41"/>
  <c r="DG89" i="41"/>
  <c r="DG88" i="41"/>
  <c r="DG87" i="41"/>
  <c r="DG86" i="41"/>
  <c r="DG85" i="41"/>
  <c r="DG84" i="41"/>
  <c r="DG83" i="41"/>
  <c r="DG82" i="41"/>
  <c r="DG81" i="41"/>
  <c r="DG80" i="41"/>
  <c r="DG79" i="41"/>
  <c r="DG78" i="41"/>
  <c r="DG77" i="41"/>
  <c r="DG76" i="41"/>
  <c r="DG75" i="41"/>
  <c r="DG74" i="41"/>
  <c r="DG73" i="41"/>
  <c r="DG72" i="41"/>
  <c r="DG71" i="41"/>
  <c r="DG70" i="41"/>
  <c r="DG69" i="41"/>
  <c r="DG68" i="41"/>
  <c r="DG67" i="41"/>
  <c r="DG66" i="41"/>
  <c r="DG65" i="41"/>
  <c r="DG64" i="41"/>
  <c r="DG63" i="41"/>
  <c r="DG62" i="41"/>
  <c r="DG61" i="41"/>
  <c r="DG60" i="41"/>
  <c r="DG59" i="41"/>
  <c r="DG58" i="41"/>
  <c r="DG57" i="41"/>
  <c r="DG56" i="41"/>
  <c r="DG55" i="41"/>
  <c r="DG54" i="41"/>
  <c r="DG53" i="41"/>
  <c r="DG52" i="41"/>
  <c r="DG51" i="41"/>
  <c r="DG50" i="41"/>
  <c r="DG49" i="41"/>
  <c r="DG48" i="41"/>
  <c r="DG47" i="41"/>
  <c r="DG46" i="41"/>
  <c r="DG45" i="41"/>
  <c r="DG44" i="41"/>
  <c r="DG43" i="41"/>
  <c r="DG42" i="41"/>
  <c r="DG41" i="41"/>
  <c r="DG40" i="41"/>
  <c r="DG39" i="41"/>
  <c r="DG38" i="41"/>
  <c r="DG37" i="41"/>
  <c r="DG36" i="41"/>
  <c r="DG35" i="41"/>
  <c r="DG34" i="41"/>
  <c r="DG33" i="41"/>
  <c r="DG32" i="41"/>
  <c r="DG31" i="41"/>
  <c r="DG30" i="41"/>
  <c r="DG29" i="41"/>
  <c r="DG28" i="41"/>
  <c r="DG27" i="41"/>
  <c r="DG26" i="41"/>
  <c r="DG25" i="41"/>
  <c r="DG24" i="41"/>
  <c r="DG23" i="41"/>
  <c r="DG22" i="41"/>
  <c r="DG21" i="41"/>
  <c r="DG20" i="41"/>
  <c r="DG19" i="41"/>
  <c r="DG18" i="41"/>
  <c r="DG17" i="41"/>
  <c r="DG16" i="41"/>
  <c r="DG15" i="41"/>
  <c r="DG14" i="41"/>
  <c r="DG13" i="41"/>
  <c r="DG12" i="41"/>
  <c r="DG11" i="41"/>
  <c r="DG10" i="41"/>
  <c r="DG9" i="41"/>
  <c r="DG8" i="41" a="1"/>
  <c r="DG8" i="41"/>
  <c r="DF247" i="41"/>
  <c r="DF246" i="41"/>
  <c r="DF245" i="41"/>
  <c r="DF244" i="41"/>
  <c r="DF243" i="41"/>
  <c r="DF242" i="41"/>
  <c r="DF241" i="41"/>
  <c r="DF240" i="41"/>
  <c r="DF239" i="41"/>
  <c r="DF238" i="41"/>
  <c r="DF237" i="41"/>
  <c r="DF236" i="41"/>
  <c r="DF235" i="41"/>
  <c r="DF234" i="41"/>
  <c r="DF233" i="41"/>
  <c r="DF232" i="41"/>
  <c r="DF231" i="41"/>
  <c r="DF230" i="41"/>
  <c r="DF229" i="41"/>
  <c r="DF228" i="41"/>
  <c r="DF227" i="41"/>
  <c r="DF226" i="41"/>
  <c r="DF225" i="41"/>
  <c r="DF224" i="41"/>
  <c r="DF223" i="41"/>
  <c r="DF222" i="41"/>
  <c r="DF221" i="41"/>
  <c r="DF220" i="41"/>
  <c r="DF219" i="41"/>
  <c r="DF218" i="41"/>
  <c r="DF217" i="41"/>
  <c r="DF216" i="41"/>
  <c r="DF215" i="41"/>
  <c r="DF214" i="41"/>
  <c r="DF213" i="41"/>
  <c r="DF212" i="41"/>
  <c r="DF211" i="41"/>
  <c r="DF210" i="41"/>
  <c r="DF209" i="41"/>
  <c r="DF208" i="41"/>
  <c r="DF207" i="41"/>
  <c r="DF206" i="41"/>
  <c r="DF205" i="41"/>
  <c r="DF204" i="41"/>
  <c r="DF203" i="41"/>
  <c r="DF202" i="41"/>
  <c r="DF201" i="41"/>
  <c r="DF200" i="41"/>
  <c r="DF199" i="41"/>
  <c r="DF198" i="41"/>
  <c r="DF197" i="41"/>
  <c r="DF196" i="41"/>
  <c r="DF195" i="41"/>
  <c r="DF194" i="41"/>
  <c r="DF193" i="41"/>
  <c r="DF192" i="41"/>
  <c r="DF191" i="41"/>
  <c r="DF190" i="41"/>
  <c r="DF189" i="41"/>
  <c r="DF188" i="41"/>
  <c r="DF187" i="41"/>
  <c r="DF186" i="41"/>
  <c r="DF185" i="41"/>
  <c r="DF184" i="41"/>
  <c r="DF183" i="41"/>
  <c r="DF182" i="41"/>
  <c r="DF181" i="41"/>
  <c r="DF180" i="41"/>
  <c r="DF179" i="41"/>
  <c r="DF178" i="41"/>
  <c r="DF177" i="41"/>
  <c r="DF176" i="41"/>
  <c r="DF175" i="41"/>
  <c r="DF174" i="41"/>
  <c r="DF173" i="41"/>
  <c r="DF172" i="41"/>
  <c r="DF171" i="41"/>
  <c r="DF170" i="41"/>
  <c r="DF169" i="41"/>
  <c r="DF168" i="41"/>
  <c r="DF167" i="41"/>
  <c r="DF166" i="41"/>
  <c r="DF165" i="41"/>
  <c r="DF164" i="41"/>
  <c r="DF163" i="41"/>
  <c r="DF162" i="41"/>
  <c r="DF161" i="41"/>
  <c r="DF160" i="41"/>
  <c r="DF159" i="41"/>
  <c r="DF158" i="41"/>
  <c r="DF157" i="41"/>
  <c r="DF156" i="41"/>
  <c r="DF155" i="41"/>
  <c r="DF154" i="41"/>
  <c r="DF153" i="41"/>
  <c r="DF152" i="41"/>
  <c r="DF151" i="41"/>
  <c r="DF150" i="41"/>
  <c r="DF149" i="41"/>
  <c r="DF148" i="41"/>
  <c r="DF147" i="41"/>
  <c r="DF146" i="41"/>
  <c r="DF145" i="41"/>
  <c r="DF144" i="41"/>
  <c r="DF143" i="41"/>
  <c r="DF142" i="41"/>
  <c r="DF141" i="41"/>
  <c r="DF140" i="41"/>
  <c r="DF139" i="41"/>
  <c r="DF138" i="41"/>
  <c r="DF137" i="41"/>
  <c r="DF136" i="41"/>
  <c r="DF135" i="41"/>
  <c r="DF134" i="41"/>
  <c r="DF133" i="41"/>
  <c r="DF132" i="41"/>
  <c r="DF131" i="41"/>
  <c r="DF130" i="41"/>
  <c r="DF129" i="41"/>
  <c r="DF128" i="41"/>
  <c r="DF127" i="41"/>
  <c r="DF126" i="41"/>
  <c r="DF125" i="41"/>
  <c r="DF124" i="41"/>
  <c r="DF123" i="41"/>
  <c r="DF122" i="41"/>
  <c r="DF121" i="41"/>
  <c r="DF120" i="41"/>
  <c r="DF119" i="41"/>
  <c r="DF118" i="41"/>
  <c r="DF117" i="41"/>
  <c r="DF116" i="41"/>
  <c r="DF115" i="41"/>
  <c r="DF114" i="41"/>
  <c r="DF113" i="41"/>
  <c r="DF112" i="41"/>
  <c r="DF111" i="41"/>
  <c r="DF110" i="41"/>
  <c r="DF109" i="41"/>
  <c r="DF108" i="41"/>
  <c r="DF107" i="41"/>
  <c r="DF106" i="41"/>
  <c r="DF105" i="41"/>
  <c r="DF104" i="41"/>
  <c r="DF103" i="41"/>
  <c r="DF102" i="41"/>
  <c r="DF101" i="41"/>
  <c r="DF100" i="41"/>
  <c r="DF99" i="41"/>
  <c r="DF98" i="41"/>
  <c r="DF97" i="41"/>
  <c r="DF96" i="41"/>
  <c r="DF95" i="41"/>
  <c r="DF94" i="41"/>
  <c r="DF93" i="41"/>
  <c r="DF92" i="41"/>
  <c r="DF91" i="41"/>
  <c r="DF90" i="41"/>
  <c r="DF89" i="41"/>
  <c r="DF88" i="41"/>
  <c r="DF87" i="41"/>
  <c r="DF86" i="41"/>
  <c r="DF85" i="41"/>
  <c r="DF84" i="41"/>
  <c r="DF83" i="41"/>
  <c r="DF82" i="41"/>
  <c r="DF81" i="41"/>
  <c r="DF80" i="41"/>
  <c r="DF79" i="41"/>
  <c r="DF78" i="41"/>
  <c r="DF77" i="41"/>
  <c r="DF76" i="41"/>
  <c r="DF75" i="41"/>
  <c r="DF74" i="41"/>
  <c r="DF73" i="41"/>
  <c r="DF72" i="41"/>
  <c r="DF71" i="41"/>
  <c r="DF70" i="41"/>
  <c r="DF69" i="41"/>
  <c r="DF68" i="41"/>
  <c r="DF67" i="41"/>
  <c r="DF66" i="41"/>
  <c r="DF65" i="41"/>
  <c r="DF64" i="41"/>
  <c r="DF63" i="41"/>
  <c r="DF62" i="41"/>
  <c r="DF61" i="41"/>
  <c r="DF60" i="41"/>
  <c r="DF59" i="41"/>
  <c r="DF58" i="41"/>
  <c r="DF57" i="41"/>
  <c r="DF56" i="41"/>
  <c r="DF55" i="41"/>
  <c r="DF54" i="41"/>
  <c r="DF53" i="41"/>
  <c r="DF52" i="41"/>
  <c r="DF51" i="41"/>
  <c r="DF50" i="41"/>
  <c r="DF49" i="41"/>
  <c r="DF48" i="41"/>
  <c r="DF47" i="41"/>
  <c r="DF46" i="41"/>
  <c r="DF45" i="41"/>
  <c r="DF44" i="41"/>
  <c r="DF43" i="41"/>
  <c r="DF42" i="41"/>
  <c r="DF41" i="41"/>
  <c r="DF40" i="41"/>
  <c r="DF39" i="41"/>
  <c r="DF38" i="41"/>
  <c r="DF37" i="41"/>
  <c r="DF36" i="41"/>
  <c r="DF35" i="41"/>
  <c r="DF34" i="41"/>
  <c r="DF33" i="41"/>
  <c r="DF32" i="41"/>
  <c r="DF31" i="41"/>
  <c r="DF30" i="41"/>
  <c r="DF29" i="41"/>
  <c r="DF28" i="41"/>
  <c r="DF27" i="41"/>
  <c r="DF26" i="41"/>
  <c r="DF25" i="41"/>
  <c r="DF24" i="41"/>
  <c r="DF23" i="41"/>
  <c r="DF22" i="41"/>
  <c r="DF21" i="41"/>
  <c r="DF20" i="41"/>
  <c r="DF19" i="41"/>
  <c r="DF18" i="41"/>
  <c r="DF17" i="41"/>
  <c r="DF16" i="41"/>
  <c r="DF15" i="41"/>
  <c r="DF14" i="41"/>
  <c r="DF13" i="41"/>
  <c r="DF12" i="41"/>
  <c r="DF11" i="41"/>
  <c r="DF10" i="41"/>
  <c r="DF9" i="41"/>
  <c r="DF8" i="41" a="1"/>
  <c r="DF8" i="41"/>
  <c r="DE247" i="41"/>
  <c r="DE246" i="41"/>
  <c r="DE245" i="41"/>
  <c r="DE244" i="41"/>
  <c r="DE243" i="41"/>
  <c r="DE242" i="41"/>
  <c r="DE241" i="41"/>
  <c r="DE240" i="41"/>
  <c r="DE239" i="41"/>
  <c r="DE238" i="41"/>
  <c r="DE237" i="41"/>
  <c r="DE236" i="41"/>
  <c r="DE235" i="41"/>
  <c r="DE234" i="41"/>
  <c r="DE233" i="41"/>
  <c r="DE232" i="41"/>
  <c r="DE231" i="41"/>
  <c r="DE230" i="41"/>
  <c r="DE229" i="41"/>
  <c r="DE228" i="41"/>
  <c r="DE227" i="41"/>
  <c r="DE226" i="41"/>
  <c r="DE225" i="41"/>
  <c r="DE224" i="41"/>
  <c r="DE223" i="41"/>
  <c r="DE222" i="41"/>
  <c r="DE221" i="41"/>
  <c r="DE220" i="41"/>
  <c r="DE219" i="41"/>
  <c r="DE218" i="41"/>
  <c r="DE217" i="41"/>
  <c r="DE216" i="41"/>
  <c r="DE215" i="41"/>
  <c r="DE214" i="41"/>
  <c r="DE213" i="41"/>
  <c r="DE212" i="41"/>
  <c r="DE211" i="41"/>
  <c r="DE210" i="41"/>
  <c r="DE209" i="41"/>
  <c r="DE208" i="41"/>
  <c r="DE207" i="41"/>
  <c r="DE206" i="41"/>
  <c r="DE205" i="41"/>
  <c r="DE204" i="41"/>
  <c r="DE203" i="41"/>
  <c r="DE202" i="41"/>
  <c r="DE201" i="41"/>
  <c r="DE200" i="41"/>
  <c r="DE199" i="41"/>
  <c r="DE198" i="41"/>
  <c r="DE197" i="41"/>
  <c r="DE196" i="41"/>
  <c r="DE195" i="41"/>
  <c r="DE194" i="41"/>
  <c r="DE193" i="41"/>
  <c r="DE192" i="41"/>
  <c r="DE191" i="41"/>
  <c r="DE190" i="41"/>
  <c r="DE189" i="41"/>
  <c r="DE188" i="41"/>
  <c r="DE187" i="41"/>
  <c r="DE186" i="41"/>
  <c r="DE185" i="41"/>
  <c r="DE184" i="41"/>
  <c r="DE183" i="41"/>
  <c r="DE182" i="41"/>
  <c r="DE181" i="41"/>
  <c r="DE180" i="41"/>
  <c r="DE179" i="41"/>
  <c r="DE178" i="41"/>
  <c r="DE177" i="41"/>
  <c r="DE176" i="41"/>
  <c r="DE175" i="41"/>
  <c r="DE174" i="41"/>
  <c r="DE173" i="41"/>
  <c r="DE172" i="41"/>
  <c r="DE171" i="41"/>
  <c r="DE170" i="41"/>
  <c r="DE169" i="41"/>
  <c r="DE168" i="41"/>
  <c r="DE167" i="41"/>
  <c r="DE166" i="41"/>
  <c r="DE165" i="41"/>
  <c r="DE164" i="41"/>
  <c r="DE163" i="41"/>
  <c r="DE162" i="41"/>
  <c r="DE161" i="41"/>
  <c r="DE160" i="41"/>
  <c r="DE159" i="41"/>
  <c r="DE158" i="41"/>
  <c r="DE157" i="41"/>
  <c r="DE156" i="41"/>
  <c r="DE155" i="41"/>
  <c r="DE154" i="41"/>
  <c r="DE153" i="41"/>
  <c r="DE152" i="41"/>
  <c r="DE151" i="41"/>
  <c r="DE150" i="41"/>
  <c r="DE149" i="41"/>
  <c r="DE148" i="41"/>
  <c r="DE147" i="41"/>
  <c r="DE146" i="41"/>
  <c r="DE145" i="41"/>
  <c r="DE144" i="41"/>
  <c r="DE143" i="41"/>
  <c r="DE142" i="41"/>
  <c r="DE141" i="41"/>
  <c r="DE140" i="41"/>
  <c r="DE139" i="41"/>
  <c r="DE138" i="41"/>
  <c r="DE137" i="41"/>
  <c r="DE136" i="41"/>
  <c r="DE135" i="41"/>
  <c r="DE134" i="41"/>
  <c r="DE133" i="41"/>
  <c r="DE132" i="41"/>
  <c r="DE131" i="41"/>
  <c r="DE130" i="41"/>
  <c r="DE129" i="41"/>
  <c r="DE128" i="41"/>
  <c r="DE127" i="41"/>
  <c r="DE126" i="41"/>
  <c r="DE125" i="41"/>
  <c r="DE124" i="41"/>
  <c r="DE123" i="41"/>
  <c r="DE122" i="41"/>
  <c r="DE121" i="41"/>
  <c r="DE120" i="41"/>
  <c r="DE119" i="41"/>
  <c r="DE118" i="41"/>
  <c r="DE117" i="41"/>
  <c r="DE116" i="41"/>
  <c r="DE115" i="41"/>
  <c r="DE114" i="41"/>
  <c r="DE113" i="41"/>
  <c r="DE112" i="41"/>
  <c r="DE111" i="41"/>
  <c r="DE110" i="41"/>
  <c r="DE109" i="41"/>
  <c r="DE108" i="41"/>
  <c r="DE107" i="41"/>
  <c r="DE106" i="41"/>
  <c r="DE105" i="41"/>
  <c r="DE104" i="41"/>
  <c r="DE103" i="41"/>
  <c r="DE102" i="41"/>
  <c r="DE101" i="41"/>
  <c r="DE100" i="41"/>
  <c r="DE99" i="41"/>
  <c r="DE98" i="41"/>
  <c r="DE97" i="41"/>
  <c r="DE96" i="41"/>
  <c r="DE95" i="41"/>
  <c r="DE94" i="41"/>
  <c r="DE93" i="41"/>
  <c r="DE92" i="41"/>
  <c r="DE91" i="41"/>
  <c r="DE90" i="41"/>
  <c r="DE89" i="41"/>
  <c r="DE88" i="41"/>
  <c r="DE87" i="41"/>
  <c r="DE86" i="41"/>
  <c r="DE85" i="41"/>
  <c r="DE84" i="41"/>
  <c r="DE83" i="41"/>
  <c r="DE82" i="41"/>
  <c r="DE81" i="41"/>
  <c r="DE80" i="41"/>
  <c r="DE79" i="41"/>
  <c r="DE78" i="41"/>
  <c r="DE77" i="41"/>
  <c r="DE76" i="41"/>
  <c r="DE75" i="41"/>
  <c r="DE74" i="41"/>
  <c r="DE73" i="41"/>
  <c r="DE72" i="41"/>
  <c r="DE71" i="41"/>
  <c r="DE70" i="41"/>
  <c r="DE69" i="41"/>
  <c r="DE68" i="41"/>
  <c r="DE67" i="41"/>
  <c r="DE66" i="41"/>
  <c r="DE65" i="41"/>
  <c r="DE64" i="41"/>
  <c r="DE63" i="41"/>
  <c r="DE62" i="41"/>
  <c r="DE61" i="41"/>
  <c r="DE60" i="41"/>
  <c r="DE59" i="41"/>
  <c r="DE58" i="41"/>
  <c r="DE57" i="41"/>
  <c r="DE56" i="41"/>
  <c r="DE55" i="41"/>
  <c r="DE54" i="41"/>
  <c r="DE53" i="41"/>
  <c r="DE52" i="41"/>
  <c r="DE51" i="41"/>
  <c r="DE50" i="41"/>
  <c r="DE49" i="41"/>
  <c r="DE48" i="41"/>
  <c r="DE47" i="41"/>
  <c r="DE46" i="41"/>
  <c r="DE45" i="41"/>
  <c r="DE44" i="41"/>
  <c r="DE43" i="41"/>
  <c r="DE42" i="41"/>
  <c r="DE41" i="41"/>
  <c r="DE40" i="41"/>
  <c r="DE39" i="41"/>
  <c r="DE38" i="41"/>
  <c r="DE37" i="41"/>
  <c r="DE36" i="41"/>
  <c r="DE35" i="41"/>
  <c r="DE34" i="41"/>
  <c r="DE33" i="41"/>
  <c r="DE32" i="41"/>
  <c r="DE31" i="41"/>
  <c r="DE30" i="41"/>
  <c r="DE29" i="41"/>
  <c r="DE28" i="41"/>
  <c r="DE27" i="41"/>
  <c r="DE26" i="41"/>
  <c r="DE25" i="41"/>
  <c r="DE24" i="41"/>
  <c r="DE23" i="41"/>
  <c r="DE22" i="41"/>
  <c r="DE21" i="41"/>
  <c r="DE20" i="41"/>
  <c r="DE19" i="41"/>
  <c r="DE18" i="41"/>
  <c r="DE17" i="41"/>
  <c r="DE16" i="41"/>
  <c r="DE15" i="41"/>
  <c r="DE14" i="41"/>
  <c r="DE13" i="41"/>
  <c r="DE12" i="41"/>
  <c r="DE11" i="41"/>
  <c r="DE10" i="41"/>
  <c r="DE9" i="41"/>
  <c r="DE8" i="41" a="1"/>
  <c r="DE8" i="41"/>
  <c r="DD247" i="41"/>
  <c r="DD246" i="41"/>
  <c r="DD245" i="41"/>
  <c r="DD244" i="41"/>
  <c r="DD243" i="41"/>
  <c r="DD242" i="41"/>
  <c r="DD241" i="41"/>
  <c r="DD240" i="41"/>
  <c r="DD239" i="41"/>
  <c r="DD238" i="41"/>
  <c r="DD237" i="41"/>
  <c r="DD236" i="41"/>
  <c r="DD235" i="41"/>
  <c r="DD234" i="41"/>
  <c r="DD233" i="41"/>
  <c r="DD232" i="41"/>
  <c r="DD231" i="41"/>
  <c r="DD230" i="41"/>
  <c r="DD229" i="41"/>
  <c r="DD228" i="41"/>
  <c r="DD227" i="41"/>
  <c r="DD226" i="41"/>
  <c r="DD225" i="41"/>
  <c r="DD224" i="41"/>
  <c r="DD223" i="41"/>
  <c r="DD222" i="41"/>
  <c r="DD221" i="41"/>
  <c r="DD220" i="41"/>
  <c r="DD219" i="41"/>
  <c r="DD218" i="41"/>
  <c r="DD217" i="41"/>
  <c r="DD216" i="41"/>
  <c r="DD215" i="41"/>
  <c r="DD214" i="41"/>
  <c r="DD213" i="41"/>
  <c r="DD212" i="41"/>
  <c r="DD211" i="41"/>
  <c r="DD210" i="41"/>
  <c r="DD209" i="41"/>
  <c r="DD208" i="41"/>
  <c r="DD207" i="41"/>
  <c r="DD206" i="41"/>
  <c r="DD205" i="41"/>
  <c r="DD204" i="41"/>
  <c r="DD203" i="41"/>
  <c r="DD202" i="41"/>
  <c r="DD201" i="41"/>
  <c r="DD200" i="41"/>
  <c r="DD199" i="41"/>
  <c r="DD198" i="41"/>
  <c r="DD197" i="41"/>
  <c r="DD196" i="41"/>
  <c r="DD195" i="41"/>
  <c r="DD194" i="41"/>
  <c r="DD193" i="41"/>
  <c r="DD192" i="41"/>
  <c r="DD191" i="41"/>
  <c r="DD190" i="41"/>
  <c r="DD189" i="41"/>
  <c r="DD188" i="41"/>
  <c r="DD187" i="41"/>
  <c r="DD186" i="41"/>
  <c r="DD185" i="41"/>
  <c r="DD184" i="41"/>
  <c r="DD183" i="41"/>
  <c r="DD182" i="41"/>
  <c r="DD181" i="41"/>
  <c r="DD180" i="41"/>
  <c r="DD179" i="41"/>
  <c r="DD178" i="41"/>
  <c r="DD177" i="41"/>
  <c r="DD176" i="41"/>
  <c r="DD175" i="41"/>
  <c r="DD174" i="41"/>
  <c r="DD173" i="41"/>
  <c r="DD172" i="41"/>
  <c r="DD171" i="41"/>
  <c r="DD170" i="41"/>
  <c r="DD169" i="41"/>
  <c r="DD168" i="41"/>
  <c r="DD167" i="41"/>
  <c r="DD166" i="41"/>
  <c r="DD165" i="41"/>
  <c r="DD164" i="41"/>
  <c r="DD163" i="41"/>
  <c r="DD162" i="41"/>
  <c r="DD161" i="41"/>
  <c r="DD160" i="41"/>
  <c r="DD159" i="41"/>
  <c r="DD158" i="41"/>
  <c r="DD157" i="41"/>
  <c r="DD156" i="41"/>
  <c r="DD155" i="41"/>
  <c r="DD154" i="41"/>
  <c r="DD153" i="41"/>
  <c r="DD152" i="41"/>
  <c r="DD151" i="41"/>
  <c r="DD150" i="41"/>
  <c r="DD149" i="41"/>
  <c r="DD148" i="41"/>
  <c r="DD147" i="41"/>
  <c r="DD146" i="41"/>
  <c r="DD145" i="41"/>
  <c r="DD144" i="41"/>
  <c r="DD143" i="41"/>
  <c r="DD142" i="41"/>
  <c r="DD141" i="41"/>
  <c r="DD140" i="41"/>
  <c r="DD139" i="41"/>
  <c r="DD138" i="41"/>
  <c r="DD137" i="41"/>
  <c r="DD136" i="41"/>
  <c r="DD135" i="41"/>
  <c r="DD134" i="41"/>
  <c r="DD133" i="41"/>
  <c r="DD132" i="41"/>
  <c r="DD131" i="41"/>
  <c r="DD130" i="41"/>
  <c r="DD129" i="41"/>
  <c r="DD128" i="41"/>
  <c r="DD127" i="41"/>
  <c r="DD126" i="41"/>
  <c r="DD125" i="41"/>
  <c r="DD124" i="41"/>
  <c r="DD123" i="41"/>
  <c r="DD122" i="41"/>
  <c r="DD121" i="41"/>
  <c r="DD120" i="41"/>
  <c r="DD119" i="41"/>
  <c r="DD118" i="41"/>
  <c r="DD117" i="41"/>
  <c r="DD116" i="41"/>
  <c r="DD115" i="41"/>
  <c r="DD114" i="41"/>
  <c r="DD113" i="41"/>
  <c r="DD112" i="41"/>
  <c r="DD111" i="41"/>
  <c r="DD110" i="41"/>
  <c r="DD109" i="41"/>
  <c r="DD108" i="41"/>
  <c r="DD107" i="41"/>
  <c r="DD106" i="41"/>
  <c r="DD105" i="41"/>
  <c r="DD104" i="41"/>
  <c r="DD103" i="41"/>
  <c r="DD102" i="41"/>
  <c r="DD101" i="41"/>
  <c r="DD100" i="41"/>
  <c r="DD99" i="41"/>
  <c r="DD98" i="41"/>
  <c r="DD97" i="41"/>
  <c r="DD96" i="41"/>
  <c r="DD95" i="41"/>
  <c r="DD94" i="41"/>
  <c r="DD93" i="41"/>
  <c r="DD92" i="41"/>
  <c r="DD91" i="41"/>
  <c r="DD90" i="41"/>
  <c r="DD89" i="41"/>
  <c r="DD88" i="41"/>
  <c r="DD87" i="41"/>
  <c r="DD86" i="41"/>
  <c r="DD85" i="41"/>
  <c r="DD84" i="41"/>
  <c r="DD83" i="41"/>
  <c r="DD82" i="41"/>
  <c r="DD81" i="41"/>
  <c r="DD80" i="41"/>
  <c r="DD79" i="41"/>
  <c r="DD78" i="41"/>
  <c r="DD77" i="41"/>
  <c r="DD76" i="41"/>
  <c r="DD75" i="41"/>
  <c r="DD74" i="41"/>
  <c r="DD73" i="41"/>
  <c r="DD72" i="41"/>
  <c r="DD71" i="41"/>
  <c r="DD70" i="41"/>
  <c r="DD69" i="41"/>
  <c r="DD68" i="41"/>
  <c r="DD67" i="41"/>
  <c r="DD66" i="41"/>
  <c r="DD65" i="41"/>
  <c r="DD64" i="41"/>
  <c r="DD63" i="41"/>
  <c r="DD62" i="41"/>
  <c r="DD61" i="41"/>
  <c r="DD60" i="41"/>
  <c r="DD59" i="41"/>
  <c r="DD58" i="41"/>
  <c r="DD57" i="41"/>
  <c r="DD56" i="41"/>
  <c r="DD55" i="41"/>
  <c r="DD54" i="41"/>
  <c r="DD53" i="41"/>
  <c r="DD52" i="41"/>
  <c r="DD51" i="41"/>
  <c r="DD50" i="41"/>
  <c r="DD49" i="41"/>
  <c r="DD48" i="41"/>
  <c r="DD47" i="41"/>
  <c r="DD46" i="41"/>
  <c r="DD45" i="41"/>
  <c r="DD44" i="41"/>
  <c r="DD43" i="41"/>
  <c r="DD42" i="41"/>
  <c r="DD41" i="41"/>
  <c r="DD40" i="41"/>
  <c r="DD39" i="41"/>
  <c r="DD38" i="41"/>
  <c r="DD37" i="41"/>
  <c r="DD36" i="41"/>
  <c r="DD35" i="41"/>
  <c r="DD34" i="41"/>
  <c r="DD33" i="41"/>
  <c r="DD32" i="41"/>
  <c r="DD31" i="41"/>
  <c r="DD30" i="41"/>
  <c r="DD29" i="41"/>
  <c r="DD28" i="41"/>
  <c r="DD27" i="41"/>
  <c r="DD26" i="41"/>
  <c r="DD25" i="41"/>
  <c r="DD24" i="41"/>
  <c r="DD23" i="41"/>
  <c r="DD22" i="41"/>
  <c r="DD21" i="41"/>
  <c r="DD20" i="41"/>
  <c r="DD19" i="41"/>
  <c r="DD18" i="41"/>
  <c r="DD17" i="41"/>
  <c r="DD16" i="41"/>
  <c r="DD15" i="41"/>
  <c r="DD14" i="41"/>
  <c r="DD13" i="41"/>
  <c r="DD12" i="41"/>
  <c r="DD11" i="41"/>
  <c r="DD10" i="41"/>
  <c r="DD9" i="41"/>
  <c r="DD8" i="41" a="1"/>
  <c r="DD8" i="41"/>
  <c r="CB247" i="41"/>
  <c r="CB246" i="41"/>
  <c r="CB245" i="41"/>
  <c r="CB244" i="41"/>
  <c r="CB243" i="41"/>
  <c r="CB242" i="41"/>
  <c r="CB241" i="41"/>
  <c r="CB240" i="41"/>
  <c r="CB239" i="41"/>
  <c r="CB238" i="41"/>
  <c r="CB237" i="41"/>
  <c r="CB236" i="41"/>
  <c r="CB235" i="41"/>
  <c r="CB234" i="41"/>
  <c r="CB233" i="41"/>
  <c r="CB232" i="41"/>
  <c r="CB231" i="41"/>
  <c r="CB230" i="41"/>
  <c r="CB229" i="41"/>
  <c r="CB228" i="41"/>
  <c r="CB227" i="41"/>
  <c r="CB226" i="41"/>
  <c r="CB225" i="41"/>
  <c r="CB224" i="41"/>
  <c r="CB223" i="41"/>
  <c r="CB222" i="41"/>
  <c r="CB221" i="41"/>
  <c r="CB220" i="41"/>
  <c r="CB219" i="41"/>
  <c r="CB218" i="41"/>
  <c r="CB217" i="41"/>
  <c r="CB216" i="41"/>
  <c r="CB215" i="41"/>
  <c r="CB214" i="41"/>
  <c r="CB213" i="41"/>
  <c r="CB212" i="41"/>
  <c r="CB211" i="41"/>
  <c r="CB210" i="41"/>
  <c r="CB209" i="41"/>
  <c r="CB208" i="41"/>
  <c r="CB207" i="41"/>
  <c r="CB206" i="41"/>
  <c r="CB205" i="41"/>
  <c r="CB204" i="41"/>
  <c r="CB203" i="41"/>
  <c r="CB202" i="41"/>
  <c r="CB201" i="41"/>
  <c r="CB200" i="41"/>
  <c r="CB199" i="41"/>
  <c r="CB198" i="41"/>
  <c r="CB197" i="41"/>
  <c r="CB196" i="41"/>
  <c r="CB195" i="41"/>
  <c r="CB194" i="41"/>
  <c r="CB193" i="41"/>
  <c r="CB192" i="41"/>
  <c r="CB191" i="41"/>
  <c r="CB190" i="41"/>
  <c r="CB189" i="41"/>
  <c r="CB188" i="41"/>
  <c r="CB187" i="41"/>
  <c r="CB186" i="41"/>
  <c r="CB185" i="41"/>
  <c r="CB184" i="41"/>
  <c r="CB183" i="41"/>
  <c r="CB182" i="41"/>
  <c r="CB181" i="41"/>
  <c r="CB180" i="41"/>
  <c r="CB179" i="41"/>
  <c r="CB178" i="41"/>
  <c r="CB177" i="41"/>
  <c r="CB176" i="41"/>
  <c r="CB175" i="41"/>
  <c r="CB174" i="41"/>
  <c r="CB173" i="41"/>
  <c r="CB172" i="41"/>
  <c r="CB171" i="41"/>
  <c r="CB170" i="41"/>
  <c r="CB169" i="41"/>
  <c r="CB168" i="41"/>
  <c r="CB167" i="41"/>
  <c r="CB166" i="41"/>
  <c r="CB165" i="41"/>
  <c r="CB164" i="41"/>
  <c r="CB163" i="41"/>
  <c r="CB162" i="41"/>
  <c r="CB161" i="41"/>
  <c r="CB160" i="41"/>
  <c r="CB159" i="41"/>
  <c r="CB158" i="41"/>
  <c r="CB157" i="41"/>
  <c r="CB156" i="41"/>
  <c r="CB155" i="41"/>
  <c r="CB154" i="41"/>
  <c r="CB153" i="41"/>
  <c r="CB152" i="41"/>
  <c r="CB151" i="41"/>
  <c r="CB150" i="41"/>
  <c r="CB149" i="41"/>
  <c r="CB148" i="41"/>
  <c r="CB147" i="41"/>
  <c r="CB146" i="41"/>
  <c r="CB145" i="41"/>
  <c r="CB144" i="41"/>
  <c r="CB143" i="41"/>
  <c r="CB142" i="41"/>
  <c r="CB141" i="41"/>
  <c r="CB140" i="41"/>
  <c r="CB139" i="41"/>
  <c r="CB138" i="41"/>
  <c r="CB137" i="41"/>
  <c r="CB136" i="41"/>
  <c r="CB135" i="41"/>
  <c r="CB134" i="41"/>
  <c r="CB133" i="41"/>
  <c r="CB132" i="41"/>
  <c r="CB131" i="41"/>
  <c r="CB130" i="41"/>
  <c r="CB129" i="41"/>
  <c r="CB128" i="41"/>
  <c r="CB127" i="41"/>
  <c r="CB126" i="41"/>
  <c r="CB125" i="41"/>
  <c r="CB124" i="41"/>
  <c r="CB123" i="41"/>
  <c r="CB122" i="41"/>
  <c r="CB121" i="41"/>
  <c r="CB120" i="41"/>
  <c r="CB119" i="41"/>
  <c r="CB118" i="41"/>
  <c r="CB117" i="41"/>
  <c r="CB116" i="41"/>
  <c r="CB115" i="41"/>
  <c r="CB114" i="41"/>
  <c r="CB113" i="41"/>
  <c r="CB112" i="41"/>
  <c r="CB111" i="41"/>
  <c r="CB110" i="41"/>
  <c r="CB109" i="41"/>
  <c r="CB108" i="41"/>
  <c r="CB107" i="41"/>
  <c r="CB106" i="41"/>
  <c r="CB105" i="41"/>
  <c r="CB104" i="41"/>
  <c r="CB103" i="41"/>
  <c r="CB102" i="41"/>
  <c r="CB101" i="41"/>
  <c r="CB100" i="41"/>
  <c r="CB99" i="41"/>
  <c r="CB98" i="41"/>
  <c r="CB97" i="41"/>
  <c r="CB96" i="41"/>
  <c r="CB95" i="41"/>
  <c r="CB94" i="41"/>
  <c r="CB93" i="41"/>
  <c r="CB92" i="41"/>
  <c r="CB91" i="41"/>
  <c r="CB90" i="41"/>
  <c r="CB89" i="41"/>
  <c r="CB88" i="41"/>
  <c r="CB87" i="41"/>
  <c r="CB86" i="41"/>
  <c r="CB85" i="41"/>
  <c r="CB84" i="41"/>
  <c r="CB83" i="41"/>
  <c r="CB82" i="41"/>
  <c r="CB81" i="41"/>
  <c r="CB80" i="41"/>
  <c r="CB79" i="41"/>
  <c r="CB78" i="41"/>
  <c r="CB77" i="41"/>
  <c r="CB76" i="41"/>
  <c r="CB75" i="41"/>
  <c r="CB74" i="41"/>
  <c r="CB73" i="41"/>
  <c r="CB72" i="41"/>
  <c r="CB71" i="41"/>
  <c r="CB70" i="41"/>
  <c r="CB69" i="41"/>
  <c r="CB68" i="41"/>
  <c r="CB67" i="41"/>
  <c r="CB66" i="41"/>
  <c r="CB65" i="41"/>
  <c r="CB64" i="41"/>
  <c r="CB63" i="41"/>
  <c r="CB62" i="41"/>
  <c r="CB61" i="41"/>
  <c r="CB60" i="41"/>
  <c r="CB59" i="41"/>
  <c r="CB58" i="41"/>
  <c r="CB57" i="41"/>
  <c r="CB56" i="41"/>
  <c r="CB55" i="41"/>
  <c r="CB54" i="41"/>
  <c r="CB53" i="41"/>
  <c r="CB52" i="41"/>
  <c r="CB51" i="41"/>
  <c r="CB50" i="41"/>
  <c r="CB49" i="41"/>
  <c r="CB48" i="41"/>
  <c r="CB47" i="41"/>
  <c r="CB46" i="41"/>
  <c r="CB45" i="41"/>
  <c r="CB44" i="41"/>
  <c r="CB43" i="41"/>
  <c r="CB42" i="41"/>
  <c r="CB41" i="41"/>
  <c r="CB40" i="41"/>
  <c r="CB39" i="41"/>
  <c r="CB38" i="41"/>
  <c r="CB37" i="41"/>
  <c r="CB36" i="41"/>
  <c r="CB35" i="41"/>
  <c r="CB34" i="41"/>
  <c r="CB33" i="41"/>
  <c r="CB32" i="41"/>
  <c r="CB31" i="41"/>
  <c r="CB30" i="41"/>
  <c r="CB29" i="41"/>
  <c r="CB28" i="41"/>
  <c r="CB27" i="41"/>
  <c r="CB26" i="41"/>
  <c r="CB25" i="41"/>
  <c r="CB24" i="41"/>
  <c r="CB23" i="41"/>
  <c r="CB22" i="41"/>
  <c r="CB21" i="41"/>
  <c r="CB20" i="41"/>
  <c r="CB19" i="41"/>
  <c r="CB18" i="41"/>
  <c r="CB17" i="41"/>
  <c r="CB16" i="41"/>
  <c r="CB15" i="41"/>
  <c r="CB14" i="41"/>
  <c r="CB13" i="41"/>
  <c r="CB12" i="41"/>
  <c r="CB11" i="41"/>
  <c r="CB10" i="41"/>
  <c r="CB9" i="41"/>
  <c r="CB8" i="41" a="1"/>
  <c r="CB8" i="41"/>
  <c r="CA247" i="41"/>
  <c r="CA246" i="41"/>
  <c r="CA245" i="41"/>
  <c r="CA244" i="41"/>
  <c r="CA243" i="41"/>
  <c r="CA242" i="41"/>
  <c r="CA241" i="41"/>
  <c r="CA240" i="41"/>
  <c r="CA239" i="41"/>
  <c r="CA238" i="41"/>
  <c r="CA237" i="41"/>
  <c r="CA236" i="41"/>
  <c r="CA235" i="41"/>
  <c r="CA234" i="41"/>
  <c r="CA233" i="41"/>
  <c r="CA232" i="41"/>
  <c r="CA231" i="41"/>
  <c r="CA230" i="41"/>
  <c r="CA229" i="41"/>
  <c r="CA228" i="41"/>
  <c r="CA227" i="41"/>
  <c r="CA226" i="41"/>
  <c r="CA225" i="41"/>
  <c r="CA224" i="41"/>
  <c r="CA223" i="41"/>
  <c r="CA222" i="41"/>
  <c r="CA221" i="41"/>
  <c r="CA220" i="41"/>
  <c r="CA219" i="41"/>
  <c r="CA218" i="41"/>
  <c r="CA217" i="41"/>
  <c r="CA216" i="41"/>
  <c r="CA215" i="41"/>
  <c r="CA214" i="41"/>
  <c r="CA213" i="41"/>
  <c r="CA212" i="41"/>
  <c r="CA211" i="41"/>
  <c r="CA210" i="41"/>
  <c r="CA209" i="41"/>
  <c r="CA208" i="41"/>
  <c r="CA207" i="41"/>
  <c r="CA206" i="41"/>
  <c r="CA205" i="41"/>
  <c r="CA204" i="41"/>
  <c r="CA203" i="41"/>
  <c r="CA202" i="41"/>
  <c r="CA201" i="41"/>
  <c r="CA200" i="41"/>
  <c r="CA199" i="41"/>
  <c r="CA198" i="41"/>
  <c r="CA197" i="41"/>
  <c r="CA196" i="41"/>
  <c r="CA195" i="41"/>
  <c r="CA194" i="41"/>
  <c r="CA193" i="41"/>
  <c r="CA192" i="41"/>
  <c r="CA191" i="41"/>
  <c r="CA190" i="41"/>
  <c r="CA189" i="41"/>
  <c r="CA188" i="41"/>
  <c r="CA187" i="41"/>
  <c r="CA186" i="41"/>
  <c r="CA185" i="41"/>
  <c r="CA184" i="41"/>
  <c r="CA183" i="41"/>
  <c r="CA182" i="41"/>
  <c r="CA181" i="41"/>
  <c r="CA180" i="41"/>
  <c r="CA179" i="41"/>
  <c r="CA178" i="41"/>
  <c r="CA177" i="41"/>
  <c r="CA176" i="41"/>
  <c r="CA175" i="41"/>
  <c r="CA174" i="41"/>
  <c r="CA173" i="41"/>
  <c r="CA172" i="41"/>
  <c r="CA171" i="41"/>
  <c r="CA170" i="41"/>
  <c r="CA169" i="41"/>
  <c r="CA168" i="41"/>
  <c r="CA167" i="41"/>
  <c r="CA166" i="41"/>
  <c r="CA165" i="41"/>
  <c r="CA164" i="41"/>
  <c r="CA163" i="41"/>
  <c r="CA162" i="41"/>
  <c r="CA161" i="41"/>
  <c r="CA160" i="41"/>
  <c r="CA159" i="41"/>
  <c r="CA158" i="41"/>
  <c r="CA157" i="41"/>
  <c r="CA156" i="41"/>
  <c r="CA155" i="41"/>
  <c r="CA154" i="41"/>
  <c r="CA153" i="41"/>
  <c r="CA152" i="41"/>
  <c r="CA151" i="41"/>
  <c r="CA150" i="41"/>
  <c r="CA149" i="41"/>
  <c r="CA148" i="41"/>
  <c r="CA147" i="41"/>
  <c r="CA146" i="41"/>
  <c r="CA145" i="41"/>
  <c r="CA144" i="41"/>
  <c r="CA143" i="41"/>
  <c r="CA142" i="41"/>
  <c r="CA141" i="41"/>
  <c r="CA140" i="41"/>
  <c r="CA139" i="41"/>
  <c r="CA138" i="41"/>
  <c r="CA137" i="41"/>
  <c r="CA136" i="41"/>
  <c r="CA135" i="41"/>
  <c r="CA134" i="41"/>
  <c r="CA133" i="41"/>
  <c r="CA132" i="41"/>
  <c r="CA131" i="41"/>
  <c r="CA130" i="41"/>
  <c r="CA129" i="41"/>
  <c r="CA128" i="41"/>
  <c r="CA127" i="41"/>
  <c r="CA126" i="41"/>
  <c r="CA125" i="41"/>
  <c r="CA124" i="41"/>
  <c r="CA123" i="41"/>
  <c r="CA122" i="41"/>
  <c r="CA121" i="41"/>
  <c r="CA120" i="41"/>
  <c r="CA119" i="41"/>
  <c r="CA118" i="41"/>
  <c r="CA117" i="41"/>
  <c r="CA116" i="41"/>
  <c r="CA115" i="41"/>
  <c r="CA114" i="41"/>
  <c r="CA113" i="41"/>
  <c r="CA112" i="41"/>
  <c r="CA111" i="41"/>
  <c r="CA110" i="41"/>
  <c r="CA109" i="41"/>
  <c r="CA108" i="41"/>
  <c r="CA107" i="41"/>
  <c r="CA106" i="41"/>
  <c r="CA105" i="41"/>
  <c r="CA104" i="41"/>
  <c r="CA103" i="41"/>
  <c r="CA102" i="41"/>
  <c r="CA101" i="41"/>
  <c r="CA100" i="41"/>
  <c r="CA99" i="41"/>
  <c r="CA98" i="41"/>
  <c r="CA97" i="41"/>
  <c r="CA96" i="41"/>
  <c r="CA95" i="41"/>
  <c r="CA94" i="41"/>
  <c r="CA93" i="41"/>
  <c r="CA92" i="41"/>
  <c r="CA91" i="41"/>
  <c r="CA90" i="41"/>
  <c r="CA89" i="41"/>
  <c r="CA88" i="41"/>
  <c r="CA87" i="41"/>
  <c r="CA86" i="41"/>
  <c r="CA85" i="41"/>
  <c r="CA84" i="41"/>
  <c r="CA83" i="41"/>
  <c r="CA82" i="41"/>
  <c r="CA81" i="41"/>
  <c r="CA80" i="41"/>
  <c r="CA79" i="41"/>
  <c r="CA78" i="41"/>
  <c r="CA77" i="41"/>
  <c r="CA76" i="41"/>
  <c r="CA75" i="41"/>
  <c r="CA74" i="41"/>
  <c r="CA73" i="41"/>
  <c r="CA72" i="41"/>
  <c r="CA71" i="41"/>
  <c r="CA70" i="41"/>
  <c r="CA69" i="41"/>
  <c r="CA68" i="41"/>
  <c r="CA67" i="41"/>
  <c r="CA66" i="41"/>
  <c r="CA65" i="41"/>
  <c r="CA64" i="41"/>
  <c r="CA63" i="41"/>
  <c r="CA62" i="41"/>
  <c r="CA61" i="41"/>
  <c r="CA60" i="41"/>
  <c r="CA59" i="41"/>
  <c r="CA58" i="41"/>
  <c r="CA57" i="41"/>
  <c r="CA56" i="41"/>
  <c r="CA55" i="41"/>
  <c r="CA54" i="41"/>
  <c r="CA53" i="41"/>
  <c r="CA52" i="41"/>
  <c r="CA51" i="41"/>
  <c r="CA50" i="41"/>
  <c r="CA49" i="41"/>
  <c r="CA48" i="41"/>
  <c r="CA47" i="41"/>
  <c r="CA46" i="41"/>
  <c r="CA45" i="41"/>
  <c r="CA44" i="41"/>
  <c r="CA43" i="41"/>
  <c r="CA42" i="41"/>
  <c r="CA41" i="41"/>
  <c r="CA40" i="41"/>
  <c r="CA39" i="41"/>
  <c r="CA38" i="41"/>
  <c r="CA37" i="41"/>
  <c r="CA36" i="41"/>
  <c r="CA35" i="41"/>
  <c r="CA34" i="41"/>
  <c r="CA33" i="41"/>
  <c r="CA32" i="41"/>
  <c r="CA31" i="41"/>
  <c r="CA30" i="41"/>
  <c r="CA29" i="41"/>
  <c r="CA28" i="41"/>
  <c r="CA27" i="41"/>
  <c r="CA26" i="41"/>
  <c r="CA25" i="41"/>
  <c r="CA24" i="41"/>
  <c r="CA23" i="41"/>
  <c r="CA22" i="41"/>
  <c r="CA21" i="41"/>
  <c r="CA20" i="41"/>
  <c r="CA19" i="41"/>
  <c r="CA18" i="41"/>
  <c r="CA17" i="41"/>
  <c r="CA16" i="41"/>
  <c r="CA15" i="41"/>
  <c r="CA14" i="41"/>
  <c r="CA13" i="41"/>
  <c r="CA12" i="41"/>
  <c r="CA11" i="41"/>
  <c r="CA10" i="41"/>
  <c r="CA9" i="41"/>
  <c r="CA8" i="41" a="1"/>
  <c r="CA8" i="41"/>
  <c r="BZ247" i="41"/>
  <c r="BZ246" i="41"/>
  <c r="BZ245" i="41"/>
  <c r="BZ244" i="41"/>
  <c r="BZ243" i="41"/>
  <c r="BZ242" i="41"/>
  <c r="BZ241" i="41"/>
  <c r="BZ240" i="41"/>
  <c r="BZ239" i="41"/>
  <c r="BZ238" i="41"/>
  <c r="BZ237" i="41"/>
  <c r="BZ236" i="41"/>
  <c r="BZ235" i="41"/>
  <c r="BZ234" i="41"/>
  <c r="BZ233" i="41"/>
  <c r="BZ232" i="41"/>
  <c r="BZ231" i="41"/>
  <c r="BZ230" i="41"/>
  <c r="BZ229" i="41"/>
  <c r="BZ228" i="41"/>
  <c r="BZ227" i="41"/>
  <c r="BZ226" i="41"/>
  <c r="BZ225" i="41"/>
  <c r="BZ224" i="41"/>
  <c r="BZ223" i="41"/>
  <c r="BZ222" i="41"/>
  <c r="BZ221" i="41"/>
  <c r="BZ220" i="41"/>
  <c r="BZ219" i="41"/>
  <c r="BZ218" i="41"/>
  <c r="BZ217" i="41"/>
  <c r="BZ216" i="41"/>
  <c r="BZ215" i="41"/>
  <c r="BZ214" i="41"/>
  <c r="BZ213" i="41"/>
  <c r="BZ212" i="41"/>
  <c r="BZ211" i="41"/>
  <c r="BZ210" i="41"/>
  <c r="BZ209" i="41"/>
  <c r="BZ208" i="41"/>
  <c r="BZ207" i="41"/>
  <c r="BZ206" i="41"/>
  <c r="BZ205" i="41"/>
  <c r="BZ204" i="41"/>
  <c r="BZ203" i="41"/>
  <c r="BZ202" i="41"/>
  <c r="BZ201" i="41"/>
  <c r="BZ200" i="41"/>
  <c r="BZ199" i="41"/>
  <c r="BZ198" i="41"/>
  <c r="BZ197" i="41"/>
  <c r="BZ196" i="41"/>
  <c r="BZ195" i="41"/>
  <c r="BZ194" i="41"/>
  <c r="BZ193" i="41"/>
  <c r="BZ192" i="41"/>
  <c r="BZ191" i="41"/>
  <c r="BZ190" i="41"/>
  <c r="BZ189" i="41"/>
  <c r="BZ188" i="41"/>
  <c r="BZ187" i="41"/>
  <c r="BZ186" i="41"/>
  <c r="BZ185" i="41"/>
  <c r="BZ184" i="41"/>
  <c r="BZ183" i="41"/>
  <c r="BZ182" i="41"/>
  <c r="BZ181" i="41"/>
  <c r="BZ180" i="41"/>
  <c r="BZ179" i="41"/>
  <c r="BZ178" i="41"/>
  <c r="BZ177" i="41"/>
  <c r="BZ176" i="41"/>
  <c r="BZ175" i="41"/>
  <c r="BZ174" i="41"/>
  <c r="BZ173" i="41"/>
  <c r="BZ172" i="41"/>
  <c r="BZ171" i="41"/>
  <c r="BZ170" i="41"/>
  <c r="BZ169" i="41"/>
  <c r="BZ168" i="41"/>
  <c r="BZ167" i="41"/>
  <c r="BZ166" i="41"/>
  <c r="BZ165" i="41"/>
  <c r="BZ164" i="41"/>
  <c r="BZ163" i="41"/>
  <c r="BZ162" i="41"/>
  <c r="BZ161" i="41"/>
  <c r="BZ160" i="41"/>
  <c r="BZ159" i="41"/>
  <c r="BZ158" i="41"/>
  <c r="BZ157" i="41"/>
  <c r="BZ156" i="41"/>
  <c r="BZ155" i="41"/>
  <c r="BZ154" i="41"/>
  <c r="BZ153" i="41"/>
  <c r="BZ152" i="41"/>
  <c r="BZ151" i="41"/>
  <c r="BZ150" i="41"/>
  <c r="BZ149" i="41"/>
  <c r="BZ148" i="41"/>
  <c r="BZ147" i="41"/>
  <c r="BZ146" i="41"/>
  <c r="BZ145" i="41"/>
  <c r="BZ144" i="41"/>
  <c r="BZ143" i="41"/>
  <c r="BZ142" i="41"/>
  <c r="BZ141" i="41"/>
  <c r="BZ140" i="41"/>
  <c r="BZ139" i="41"/>
  <c r="BZ138" i="41"/>
  <c r="BZ137" i="41"/>
  <c r="BZ136" i="41"/>
  <c r="BZ135" i="41"/>
  <c r="BZ134" i="41"/>
  <c r="BZ133" i="41"/>
  <c r="BZ132" i="41"/>
  <c r="BZ131" i="41"/>
  <c r="BZ130" i="41"/>
  <c r="BZ129" i="41"/>
  <c r="BZ128" i="41"/>
  <c r="BZ127" i="41"/>
  <c r="BZ126" i="41"/>
  <c r="BZ125" i="41"/>
  <c r="BZ124" i="41"/>
  <c r="BZ123" i="41"/>
  <c r="BZ122" i="41"/>
  <c r="BZ121" i="41"/>
  <c r="BZ120" i="41"/>
  <c r="BZ119" i="41"/>
  <c r="BZ118" i="41"/>
  <c r="BZ117" i="41"/>
  <c r="BZ116" i="41"/>
  <c r="BZ115" i="41"/>
  <c r="BZ114" i="41"/>
  <c r="BZ113" i="41"/>
  <c r="BZ112" i="41"/>
  <c r="BZ111" i="41"/>
  <c r="BZ110" i="41"/>
  <c r="BZ109" i="41"/>
  <c r="BZ108" i="41"/>
  <c r="BZ107" i="41"/>
  <c r="BZ106" i="41"/>
  <c r="BZ105" i="41"/>
  <c r="BZ104" i="41"/>
  <c r="BZ103" i="41"/>
  <c r="BZ102" i="41"/>
  <c r="BZ101" i="41"/>
  <c r="BZ100" i="41"/>
  <c r="BZ99" i="41"/>
  <c r="BZ98" i="41"/>
  <c r="BZ97" i="41"/>
  <c r="BZ96" i="41"/>
  <c r="BZ95" i="41"/>
  <c r="BZ94" i="41"/>
  <c r="BZ93" i="41"/>
  <c r="BZ92" i="41"/>
  <c r="BZ91" i="41"/>
  <c r="BZ90" i="41"/>
  <c r="BZ89" i="41"/>
  <c r="BZ88" i="41"/>
  <c r="BZ87" i="41"/>
  <c r="BZ86" i="41"/>
  <c r="BZ85" i="41"/>
  <c r="BZ84" i="41"/>
  <c r="BZ83" i="41"/>
  <c r="BZ82" i="41"/>
  <c r="BZ81" i="41"/>
  <c r="BZ80" i="41"/>
  <c r="BZ79" i="41"/>
  <c r="BZ78" i="41"/>
  <c r="BZ77" i="41"/>
  <c r="BZ76" i="41"/>
  <c r="BZ75" i="41"/>
  <c r="BZ74" i="41"/>
  <c r="BZ73" i="41"/>
  <c r="BZ72" i="41"/>
  <c r="BZ71" i="41"/>
  <c r="BZ70" i="41"/>
  <c r="BZ69" i="41"/>
  <c r="BZ68" i="41"/>
  <c r="BZ67" i="41"/>
  <c r="BZ66" i="41"/>
  <c r="BZ65" i="41"/>
  <c r="BZ64" i="41"/>
  <c r="BZ63" i="41"/>
  <c r="BZ62" i="41"/>
  <c r="BZ61" i="41"/>
  <c r="BZ60" i="41"/>
  <c r="BZ59" i="41"/>
  <c r="BZ58" i="41"/>
  <c r="BZ57" i="41"/>
  <c r="BZ56" i="41"/>
  <c r="BZ55" i="41"/>
  <c r="BZ54" i="41"/>
  <c r="BZ53" i="41"/>
  <c r="BZ52" i="41"/>
  <c r="BZ51" i="41"/>
  <c r="BZ50" i="41"/>
  <c r="BZ49" i="41"/>
  <c r="BZ48" i="41"/>
  <c r="BZ47" i="41"/>
  <c r="BZ46" i="41"/>
  <c r="BZ45" i="41"/>
  <c r="BZ44" i="41"/>
  <c r="BZ43" i="41"/>
  <c r="BZ42" i="41"/>
  <c r="BZ41" i="41"/>
  <c r="BZ40" i="41"/>
  <c r="BZ39" i="41"/>
  <c r="BZ38" i="41"/>
  <c r="BZ37" i="41"/>
  <c r="BZ36" i="41"/>
  <c r="BZ35" i="41"/>
  <c r="BZ34" i="41"/>
  <c r="BZ33" i="41"/>
  <c r="BZ32" i="41"/>
  <c r="BZ31" i="41"/>
  <c r="BZ30" i="41"/>
  <c r="BZ29" i="41"/>
  <c r="BZ28" i="41"/>
  <c r="BZ27" i="41"/>
  <c r="BZ26" i="41"/>
  <c r="BZ25" i="41"/>
  <c r="BZ24" i="41"/>
  <c r="BZ23" i="41"/>
  <c r="BZ22" i="41"/>
  <c r="BZ21" i="41"/>
  <c r="BZ20" i="41"/>
  <c r="BZ19" i="41"/>
  <c r="BZ18" i="41"/>
  <c r="BZ17" i="41"/>
  <c r="BZ16" i="41"/>
  <c r="BZ15" i="41"/>
  <c r="BZ14" i="41"/>
  <c r="BZ13" i="41"/>
  <c r="BZ12" i="41"/>
  <c r="BZ11" i="41"/>
  <c r="BZ10" i="41"/>
  <c r="BZ9" i="41"/>
  <c r="BZ8" i="41" a="1"/>
  <c r="BZ8" i="41"/>
  <c r="BY247" i="41"/>
  <c r="BY246" i="41"/>
  <c r="BY245" i="41"/>
  <c r="BY244" i="41"/>
  <c r="BY243" i="41"/>
  <c r="BY242" i="41"/>
  <c r="BY241" i="41"/>
  <c r="BY240" i="41"/>
  <c r="BY239" i="41"/>
  <c r="BY238" i="41"/>
  <c r="BY237" i="41"/>
  <c r="BY236" i="41"/>
  <c r="BY235" i="41"/>
  <c r="BY234" i="41"/>
  <c r="BY233" i="41"/>
  <c r="BY232" i="41"/>
  <c r="BY231" i="41"/>
  <c r="BY230" i="41"/>
  <c r="BY229" i="41"/>
  <c r="BY228" i="41"/>
  <c r="BY227" i="41"/>
  <c r="BY226" i="41"/>
  <c r="BY225" i="41"/>
  <c r="BY224" i="41"/>
  <c r="BY223" i="41"/>
  <c r="BY222" i="41"/>
  <c r="BY221" i="41"/>
  <c r="BY220" i="41"/>
  <c r="BY219" i="41"/>
  <c r="BY218" i="41"/>
  <c r="BY217" i="41"/>
  <c r="BY216" i="41"/>
  <c r="BY215" i="41"/>
  <c r="BY214" i="41"/>
  <c r="BY213" i="41"/>
  <c r="BY212" i="41"/>
  <c r="BY211" i="41"/>
  <c r="BY210" i="41"/>
  <c r="BY209" i="41"/>
  <c r="BY208" i="41"/>
  <c r="BY207" i="41"/>
  <c r="BY206" i="41"/>
  <c r="BY205" i="41"/>
  <c r="BY204" i="41"/>
  <c r="BY203" i="41"/>
  <c r="BY202" i="41"/>
  <c r="BY201" i="41"/>
  <c r="BY200" i="41"/>
  <c r="BY199" i="41"/>
  <c r="BY198" i="41"/>
  <c r="BY197" i="41"/>
  <c r="BY196" i="41"/>
  <c r="BY195" i="41"/>
  <c r="BY194" i="41"/>
  <c r="BY193" i="41"/>
  <c r="BY192" i="41"/>
  <c r="BY191" i="41"/>
  <c r="BY190" i="41"/>
  <c r="BY189" i="41"/>
  <c r="BY188" i="41"/>
  <c r="BY187" i="41"/>
  <c r="BY186" i="41"/>
  <c r="BY185" i="41"/>
  <c r="BY184" i="41"/>
  <c r="BY183" i="41"/>
  <c r="BY182" i="41"/>
  <c r="BY181" i="41"/>
  <c r="BY180" i="41"/>
  <c r="BY179" i="41"/>
  <c r="BY178" i="41"/>
  <c r="BY177" i="41"/>
  <c r="BY176" i="41"/>
  <c r="BY175" i="41"/>
  <c r="BY174" i="41"/>
  <c r="BY173" i="41"/>
  <c r="BY172" i="41"/>
  <c r="BY171" i="41"/>
  <c r="BY170" i="41"/>
  <c r="BY169" i="41"/>
  <c r="BY168" i="41"/>
  <c r="BY167" i="41"/>
  <c r="BY166" i="41"/>
  <c r="BY165" i="41"/>
  <c r="BY164" i="41"/>
  <c r="BY163" i="41"/>
  <c r="BY162" i="41"/>
  <c r="BY161" i="41"/>
  <c r="BY160" i="41"/>
  <c r="BY159" i="41"/>
  <c r="BY158" i="41"/>
  <c r="BY157" i="41"/>
  <c r="BY156" i="41"/>
  <c r="BY155" i="41"/>
  <c r="BY154" i="41"/>
  <c r="BY153" i="41"/>
  <c r="BY152" i="41"/>
  <c r="BY151" i="41"/>
  <c r="BY150" i="41"/>
  <c r="BY149" i="41"/>
  <c r="BY148" i="41"/>
  <c r="BY147" i="41"/>
  <c r="BY146" i="41"/>
  <c r="BY145" i="41"/>
  <c r="BY144" i="41"/>
  <c r="BY143" i="41"/>
  <c r="BY142" i="41"/>
  <c r="BY141" i="41"/>
  <c r="BY140" i="41"/>
  <c r="BY139" i="41"/>
  <c r="BY138" i="41"/>
  <c r="BY137" i="41"/>
  <c r="BY136" i="41"/>
  <c r="BY135" i="41"/>
  <c r="BY134" i="41"/>
  <c r="BY133" i="41"/>
  <c r="BY132" i="41"/>
  <c r="BY131" i="41"/>
  <c r="BY130" i="41"/>
  <c r="BY129" i="41"/>
  <c r="BY128" i="41"/>
  <c r="BY127" i="41"/>
  <c r="BY126" i="41"/>
  <c r="BY125" i="41"/>
  <c r="BY124" i="41"/>
  <c r="BY123" i="41"/>
  <c r="BY122" i="41"/>
  <c r="BY121" i="41"/>
  <c r="BY120" i="41"/>
  <c r="BY119" i="41"/>
  <c r="BY118" i="41"/>
  <c r="BY117" i="41"/>
  <c r="BY116" i="41"/>
  <c r="BY115" i="41"/>
  <c r="BY114" i="41"/>
  <c r="BY113" i="41"/>
  <c r="BY112" i="41"/>
  <c r="BY111" i="41"/>
  <c r="BY110" i="41"/>
  <c r="BY109" i="41"/>
  <c r="BY108" i="41"/>
  <c r="BY107" i="41"/>
  <c r="BY106" i="41"/>
  <c r="BY105" i="41"/>
  <c r="BY104" i="41"/>
  <c r="BY103" i="41"/>
  <c r="BY102" i="41"/>
  <c r="BY101" i="41"/>
  <c r="BY100" i="41"/>
  <c r="BY99" i="41"/>
  <c r="BY98" i="41"/>
  <c r="BY97" i="41"/>
  <c r="BY96" i="41"/>
  <c r="BY95" i="41"/>
  <c r="BY94" i="41"/>
  <c r="BY93" i="41"/>
  <c r="BY92" i="41"/>
  <c r="BY91" i="41"/>
  <c r="BY90" i="41"/>
  <c r="BY89" i="41"/>
  <c r="BY88" i="41"/>
  <c r="BY87" i="41"/>
  <c r="BY86" i="41"/>
  <c r="BY85" i="41"/>
  <c r="BY84" i="41"/>
  <c r="BY83" i="41"/>
  <c r="BY82" i="41"/>
  <c r="BY81" i="41"/>
  <c r="BY80" i="41"/>
  <c r="BY79" i="41"/>
  <c r="BY78" i="41"/>
  <c r="BY77" i="41"/>
  <c r="BY76" i="41"/>
  <c r="BY75" i="41"/>
  <c r="BY74" i="41"/>
  <c r="BY73" i="41"/>
  <c r="BY72" i="41"/>
  <c r="BY71" i="41"/>
  <c r="BY70" i="41"/>
  <c r="BY69" i="41"/>
  <c r="BY68" i="41"/>
  <c r="BY67" i="41"/>
  <c r="BY66" i="41"/>
  <c r="BY65" i="41"/>
  <c r="BY64" i="41"/>
  <c r="BY63" i="41"/>
  <c r="BY62" i="41"/>
  <c r="BY61" i="41"/>
  <c r="BY60" i="41"/>
  <c r="BY59" i="41"/>
  <c r="BY58" i="41"/>
  <c r="BY57" i="41"/>
  <c r="BY56" i="41"/>
  <c r="BY55" i="41"/>
  <c r="BY54" i="41"/>
  <c r="BY53" i="41"/>
  <c r="BY52" i="41"/>
  <c r="BY51" i="41"/>
  <c r="BY50" i="41"/>
  <c r="BY49" i="41"/>
  <c r="BY48" i="41"/>
  <c r="BY47" i="41"/>
  <c r="BY46" i="41"/>
  <c r="BY45" i="41"/>
  <c r="BY44" i="41"/>
  <c r="BY43" i="41"/>
  <c r="BY42" i="41"/>
  <c r="BY41" i="41"/>
  <c r="BY40" i="41"/>
  <c r="BY39" i="41"/>
  <c r="BY38" i="41"/>
  <c r="BY37" i="41"/>
  <c r="BY36" i="41"/>
  <c r="BY35" i="41"/>
  <c r="BY34" i="41"/>
  <c r="BY33" i="41"/>
  <c r="BY32" i="41"/>
  <c r="BY31" i="41"/>
  <c r="BY30" i="41"/>
  <c r="BY29" i="41"/>
  <c r="BY28" i="41"/>
  <c r="BY27" i="41"/>
  <c r="BY26" i="41"/>
  <c r="BY25" i="41"/>
  <c r="BY24" i="41"/>
  <c r="BY23" i="41"/>
  <c r="BY22" i="41"/>
  <c r="BY21" i="41"/>
  <c r="BY20" i="41"/>
  <c r="BY19" i="41"/>
  <c r="BY18" i="41"/>
  <c r="BY17" i="41"/>
  <c r="BY16" i="41"/>
  <c r="BY15" i="41"/>
  <c r="BY14" i="41"/>
  <c r="BY13" i="41"/>
  <c r="BY12" i="41"/>
  <c r="BY11" i="41"/>
  <c r="BY10" i="41"/>
  <c r="BY9" i="41"/>
  <c r="BY8" i="41" a="1"/>
  <c r="BY8" i="41"/>
  <c r="BX247" i="41"/>
  <c r="BX246" i="41"/>
  <c r="BX245" i="41"/>
  <c r="BX244" i="41"/>
  <c r="BX243" i="41"/>
  <c r="BX242" i="41"/>
  <c r="BX241" i="41"/>
  <c r="BX240" i="41"/>
  <c r="BX239" i="41"/>
  <c r="BX238" i="41"/>
  <c r="BX237" i="41"/>
  <c r="BX236" i="41"/>
  <c r="BX235" i="41"/>
  <c r="BX234" i="41"/>
  <c r="BX233" i="41"/>
  <c r="BX232" i="41"/>
  <c r="BX231" i="41"/>
  <c r="BX230" i="41"/>
  <c r="BX229" i="41"/>
  <c r="BX228" i="41"/>
  <c r="BX227" i="41"/>
  <c r="BX226" i="41"/>
  <c r="BX225" i="41"/>
  <c r="BX224" i="41"/>
  <c r="BX223" i="41"/>
  <c r="BX222" i="41"/>
  <c r="BX221" i="41"/>
  <c r="BX220" i="41"/>
  <c r="BX219" i="41"/>
  <c r="BX218" i="41"/>
  <c r="BX217" i="41"/>
  <c r="BX216" i="41"/>
  <c r="BX215" i="41"/>
  <c r="BX214" i="41"/>
  <c r="BX213" i="41"/>
  <c r="BX212" i="41"/>
  <c r="BX211" i="41"/>
  <c r="BX210" i="41"/>
  <c r="BX209" i="41"/>
  <c r="BX208" i="41"/>
  <c r="BX207" i="41"/>
  <c r="BX206" i="41"/>
  <c r="BX205" i="41"/>
  <c r="BX204" i="41"/>
  <c r="BX203" i="41"/>
  <c r="BX202" i="41"/>
  <c r="BX201" i="41"/>
  <c r="BX200" i="41"/>
  <c r="BX199" i="41"/>
  <c r="BX198" i="41"/>
  <c r="BX197" i="41"/>
  <c r="BX196" i="41"/>
  <c r="BX195" i="41"/>
  <c r="BX194" i="41"/>
  <c r="BX193" i="41"/>
  <c r="BX192" i="41"/>
  <c r="BX191" i="41"/>
  <c r="BX190" i="41"/>
  <c r="BX189" i="41"/>
  <c r="BX188" i="41"/>
  <c r="BX187" i="41"/>
  <c r="BX186" i="41"/>
  <c r="BX185" i="41"/>
  <c r="BX184" i="41"/>
  <c r="BX183" i="41"/>
  <c r="BX182" i="41"/>
  <c r="BX181" i="41"/>
  <c r="BX180" i="41"/>
  <c r="BX179" i="41"/>
  <c r="BX178" i="41"/>
  <c r="BX177" i="41"/>
  <c r="BX176" i="41"/>
  <c r="BX175" i="41"/>
  <c r="BX174" i="41"/>
  <c r="BX173" i="41"/>
  <c r="BX172" i="41"/>
  <c r="BX171" i="41"/>
  <c r="BX170" i="41"/>
  <c r="BX169" i="41"/>
  <c r="BX168" i="41"/>
  <c r="BX167" i="41"/>
  <c r="BX166" i="41"/>
  <c r="BX165" i="41"/>
  <c r="BX164" i="41"/>
  <c r="BX163" i="41"/>
  <c r="BX162" i="41"/>
  <c r="BX161" i="41"/>
  <c r="BX160" i="41"/>
  <c r="BX159" i="41"/>
  <c r="BX158" i="41"/>
  <c r="BX157" i="41"/>
  <c r="BX156" i="41"/>
  <c r="BX155" i="41"/>
  <c r="BX154" i="41"/>
  <c r="BX153" i="41"/>
  <c r="BX152" i="41"/>
  <c r="BX151" i="41"/>
  <c r="BX150" i="41"/>
  <c r="BX149" i="41"/>
  <c r="BX148" i="41"/>
  <c r="BX147" i="41"/>
  <c r="BX146" i="41"/>
  <c r="BX145" i="41"/>
  <c r="BX144" i="41"/>
  <c r="BX143" i="41"/>
  <c r="BX142" i="41"/>
  <c r="BX141" i="41"/>
  <c r="BX140" i="41"/>
  <c r="BX139" i="41"/>
  <c r="BX138" i="41"/>
  <c r="BX137" i="41"/>
  <c r="BX136" i="41"/>
  <c r="BX135" i="41"/>
  <c r="BX134" i="41"/>
  <c r="BX133" i="41"/>
  <c r="BX132" i="41"/>
  <c r="BX131" i="41"/>
  <c r="BX130" i="41"/>
  <c r="BX129" i="41"/>
  <c r="BX128" i="41"/>
  <c r="BX127" i="41"/>
  <c r="BX126" i="41"/>
  <c r="BX125" i="41"/>
  <c r="BX124" i="41"/>
  <c r="BX123" i="41"/>
  <c r="BX122" i="41"/>
  <c r="BX121" i="41"/>
  <c r="BX120" i="41"/>
  <c r="BX119" i="41"/>
  <c r="BX118" i="41"/>
  <c r="BX117" i="41"/>
  <c r="BX116" i="41"/>
  <c r="BX115" i="41"/>
  <c r="BX114" i="41"/>
  <c r="BX113" i="41"/>
  <c r="BX112" i="41"/>
  <c r="BX111" i="41"/>
  <c r="BX110" i="41"/>
  <c r="BX109" i="41"/>
  <c r="BX108" i="41"/>
  <c r="BX107" i="41"/>
  <c r="BX106" i="41"/>
  <c r="BX105" i="41"/>
  <c r="BX104" i="41"/>
  <c r="BX103" i="41"/>
  <c r="BX102" i="41"/>
  <c r="BX101" i="41"/>
  <c r="BX100" i="41"/>
  <c r="BX99" i="41"/>
  <c r="BX98" i="41"/>
  <c r="BX97" i="41"/>
  <c r="BX96" i="41"/>
  <c r="BX95" i="41"/>
  <c r="BX94" i="41"/>
  <c r="BX93" i="41"/>
  <c r="BX92" i="41"/>
  <c r="BX91" i="41"/>
  <c r="BX90" i="41"/>
  <c r="BX89" i="41"/>
  <c r="BX88" i="41"/>
  <c r="BX87" i="41"/>
  <c r="BX86" i="41"/>
  <c r="BX85" i="41"/>
  <c r="BX84" i="41"/>
  <c r="BX83" i="41"/>
  <c r="BX82" i="41"/>
  <c r="BX81" i="41"/>
  <c r="BX80" i="41"/>
  <c r="BX79" i="41"/>
  <c r="BX78" i="41"/>
  <c r="BX77" i="41"/>
  <c r="BX76" i="41"/>
  <c r="BX75" i="41"/>
  <c r="BX74" i="41"/>
  <c r="BX73" i="41"/>
  <c r="BX72" i="41"/>
  <c r="BX71" i="41"/>
  <c r="BX70" i="41"/>
  <c r="BX69" i="41"/>
  <c r="BX68" i="41"/>
  <c r="BX67" i="41"/>
  <c r="BX66" i="41"/>
  <c r="BX65" i="41"/>
  <c r="BX64" i="41"/>
  <c r="BX63" i="41"/>
  <c r="BX62" i="41"/>
  <c r="BX61" i="41"/>
  <c r="BX60" i="41"/>
  <c r="BX59" i="41"/>
  <c r="BX58" i="41"/>
  <c r="BX57" i="41"/>
  <c r="BX56" i="41"/>
  <c r="BX55" i="41"/>
  <c r="BX54" i="41"/>
  <c r="BX53" i="41"/>
  <c r="BX52" i="41"/>
  <c r="BX51" i="41"/>
  <c r="BX50" i="41"/>
  <c r="BX49" i="41"/>
  <c r="BX48" i="41"/>
  <c r="BX47" i="41"/>
  <c r="BX46" i="41"/>
  <c r="BX45" i="41"/>
  <c r="BX44" i="41"/>
  <c r="BX43" i="41"/>
  <c r="BX42" i="41"/>
  <c r="BX41" i="41"/>
  <c r="BX40" i="41"/>
  <c r="BX39" i="41"/>
  <c r="BX38" i="41"/>
  <c r="BX37" i="41"/>
  <c r="BX36" i="41"/>
  <c r="BX35" i="41"/>
  <c r="BX34" i="41"/>
  <c r="BX33" i="41"/>
  <c r="BX32" i="41"/>
  <c r="BX31" i="41"/>
  <c r="BX30" i="41"/>
  <c r="BX29" i="41"/>
  <c r="BX28" i="41"/>
  <c r="BX27" i="41"/>
  <c r="BX26" i="41"/>
  <c r="BX25" i="41"/>
  <c r="BX24" i="41"/>
  <c r="BX23" i="41"/>
  <c r="BX22" i="41"/>
  <c r="BX21" i="41"/>
  <c r="BX20" i="41"/>
  <c r="BX19" i="41"/>
  <c r="BX18" i="41"/>
  <c r="BX17" i="41"/>
  <c r="BX16" i="41"/>
  <c r="BX15" i="41"/>
  <c r="BX14" i="41"/>
  <c r="BX13" i="41"/>
  <c r="BX12" i="41"/>
  <c r="BX11" i="41"/>
  <c r="BX10" i="41"/>
  <c r="BX9" i="41"/>
  <c r="BX8" i="41" a="1"/>
  <c r="BX8" i="41"/>
  <c r="BW247" i="41"/>
  <c r="BW246" i="41"/>
  <c r="BW245" i="41"/>
  <c r="BW244" i="41"/>
  <c r="BW243" i="41"/>
  <c r="BW242" i="41"/>
  <c r="BW241" i="41"/>
  <c r="BW240" i="41"/>
  <c r="BW239" i="41"/>
  <c r="BW238" i="41"/>
  <c r="BW237" i="41"/>
  <c r="BW236" i="41"/>
  <c r="BW235" i="41"/>
  <c r="BW234" i="41"/>
  <c r="BW233" i="41"/>
  <c r="BW232" i="41"/>
  <c r="BW231" i="41"/>
  <c r="BW230" i="41"/>
  <c r="BW229" i="41"/>
  <c r="BW228" i="41"/>
  <c r="BW227" i="41"/>
  <c r="BW226" i="41"/>
  <c r="BW225" i="41"/>
  <c r="BW224" i="41"/>
  <c r="BW223" i="41"/>
  <c r="BW222" i="41"/>
  <c r="BW221" i="41"/>
  <c r="BW220" i="41"/>
  <c r="BW219" i="41"/>
  <c r="BW218" i="41"/>
  <c r="BW217" i="41"/>
  <c r="BW216" i="41"/>
  <c r="BW215" i="41"/>
  <c r="BW214" i="41"/>
  <c r="BW213" i="41"/>
  <c r="BW212" i="41"/>
  <c r="BW211" i="41"/>
  <c r="BW210" i="41"/>
  <c r="BW209" i="41"/>
  <c r="BW208" i="41"/>
  <c r="BW207" i="41"/>
  <c r="BW206" i="41"/>
  <c r="BW205" i="41"/>
  <c r="BW204" i="41"/>
  <c r="BW203" i="41"/>
  <c r="BW202" i="41"/>
  <c r="BW201" i="41"/>
  <c r="BW200" i="41"/>
  <c r="BW199" i="41"/>
  <c r="BW198" i="41"/>
  <c r="BW197" i="41"/>
  <c r="BW196" i="41"/>
  <c r="BW195" i="41"/>
  <c r="BW194" i="41"/>
  <c r="BW193" i="41"/>
  <c r="BW192" i="41"/>
  <c r="BW191" i="41"/>
  <c r="BW190" i="41"/>
  <c r="BW189" i="41"/>
  <c r="BW188" i="41"/>
  <c r="BW187" i="41"/>
  <c r="BW186" i="41"/>
  <c r="BW185" i="41"/>
  <c r="BW184" i="41"/>
  <c r="BW183" i="41"/>
  <c r="BW182" i="41"/>
  <c r="BW181" i="41"/>
  <c r="BW180" i="41"/>
  <c r="BW179" i="41"/>
  <c r="BW178" i="41"/>
  <c r="BW177" i="41"/>
  <c r="BW176" i="41"/>
  <c r="BW175" i="41"/>
  <c r="BW174" i="41"/>
  <c r="BW173" i="41"/>
  <c r="BW172" i="41"/>
  <c r="BW171" i="41"/>
  <c r="BW170" i="41"/>
  <c r="BW169" i="41"/>
  <c r="BW168" i="41"/>
  <c r="BW167" i="41"/>
  <c r="BW166" i="41"/>
  <c r="BW165" i="41"/>
  <c r="BW164" i="41"/>
  <c r="BW163" i="41"/>
  <c r="BW162" i="41"/>
  <c r="BW161" i="41"/>
  <c r="BW160" i="41"/>
  <c r="BW159" i="41"/>
  <c r="BW158" i="41"/>
  <c r="BW157" i="41"/>
  <c r="BW156" i="41"/>
  <c r="BW155" i="41"/>
  <c r="BW154" i="41"/>
  <c r="BW153" i="41"/>
  <c r="BW152" i="41"/>
  <c r="BW151" i="41"/>
  <c r="BW150" i="41"/>
  <c r="BW149" i="41"/>
  <c r="BW148" i="41"/>
  <c r="BW147" i="41"/>
  <c r="BW146" i="41"/>
  <c r="BW145" i="41"/>
  <c r="BW144" i="41"/>
  <c r="BW143" i="41"/>
  <c r="BW142" i="41"/>
  <c r="BW141" i="41"/>
  <c r="BW140" i="41"/>
  <c r="BW139" i="41"/>
  <c r="BW138" i="41"/>
  <c r="BW137" i="41"/>
  <c r="BW136" i="41"/>
  <c r="BW135" i="41"/>
  <c r="BW134" i="41"/>
  <c r="BW133" i="41"/>
  <c r="BW132" i="41"/>
  <c r="BW131" i="41"/>
  <c r="BW130" i="41"/>
  <c r="BW129" i="41"/>
  <c r="BW128" i="41"/>
  <c r="BW127" i="41"/>
  <c r="BW126" i="41"/>
  <c r="BW125" i="41"/>
  <c r="BW124" i="41"/>
  <c r="BW123" i="41"/>
  <c r="BW122" i="41"/>
  <c r="BW121" i="41"/>
  <c r="BW120" i="41"/>
  <c r="BW119" i="41"/>
  <c r="BW118" i="41"/>
  <c r="BW117" i="41"/>
  <c r="BW116" i="41"/>
  <c r="BW115" i="41"/>
  <c r="BW114" i="41"/>
  <c r="BW113" i="41"/>
  <c r="BW112" i="41"/>
  <c r="BW111" i="41"/>
  <c r="BW110" i="41"/>
  <c r="BW109" i="41"/>
  <c r="BW108" i="41"/>
  <c r="BW107" i="41"/>
  <c r="BW106" i="41"/>
  <c r="BW105" i="41"/>
  <c r="BW104" i="41"/>
  <c r="BW103" i="41"/>
  <c r="BW102" i="41"/>
  <c r="BW101" i="41"/>
  <c r="BW100" i="41"/>
  <c r="BW99" i="41"/>
  <c r="BW98" i="41"/>
  <c r="BW97" i="41"/>
  <c r="BW96" i="41"/>
  <c r="BW95" i="41"/>
  <c r="BW94" i="41"/>
  <c r="BW93" i="41"/>
  <c r="BW92" i="41"/>
  <c r="BW91" i="41"/>
  <c r="BW90" i="41"/>
  <c r="BW89" i="41"/>
  <c r="BW88" i="41"/>
  <c r="BW87" i="41"/>
  <c r="BW86" i="41"/>
  <c r="BW85" i="41"/>
  <c r="BW84" i="41"/>
  <c r="BW83" i="41"/>
  <c r="BW82" i="41"/>
  <c r="BW81" i="41"/>
  <c r="BW80" i="41"/>
  <c r="BW79" i="41"/>
  <c r="BW78" i="41"/>
  <c r="BW77" i="41"/>
  <c r="BW76" i="41"/>
  <c r="BW75" i="41"/>
  <c r="BW74" i="41"/>
  <c r="BW73" i="41"/>
  <c r="BW72" i="41"/>
  <c r="BW71" i="41"/>
  <c r="BW70" i="41"/>
  <c r="BW69" i="41"/>
  <c r="BW68" i="41"/>
  <c r="BW67" i="41"/>
  <c r="BW66" i="41"/>
  <c r="BW65" i="41"/>
  <c r="BW64" i="41"/>
  <c r="BW63" i="41"/>
  <c r="BW62" i="41"/>
  <c r="BW61" i="41"/>
  <c r="BW60" i="41"/>
  <c r="BW59" i="41"/>
  <c r="BW58" i="41"/>
  <c r="BW57" i="41"/>
  <c r="BW56" i="41"/>
  <c r="BW55" i="41"/>
  <c r="BW54" i="41"/>
  <c r="BW53" i="41"/>
  <c r="BW52" i="41"/>
  <c r="BW51" i="41"/>
  <c r="BW50" i="41"/>
  <c r="BW49" i="41"/>
  <c r="BW48" i="41"/>
  <c r="BW47" i="41"/>
  <c r="BW46" i="41"/>
  <c r="BW45" i="41"/>
  <c r="BW44" i="41"/>
  <c r="BW43" i="41"/>
  <c r="BW42" i="41"/>
  <c r="BW41" i="41"/>
  <c r="BW40" i="41"/>
  <c r="BW39" i="41"/>
  <c r="BW38" i="41"/>
  <c r="BW37" i="41"/>
  <c r="BW36" i="41"/>
  <c r="BW35" i="41"/>
  <c r="BW34" i="41"/>
  <c r="BW33" i="41"/>
  <c r="BW32" i="41"/>
  <c r="BW31" i="41"/>
  <c r="BW30" i="41"/>
  <c r="BW29" i="41"/>
  <c r="BW28" i="41"/>
  <c r="BW27" i="41"/>
  <c r="BW26" i="41"/>
  <c r="BW25" i="41"/>
  <c r="BW24" i="41"/>
  <c r="BW23" i="41"/>
  <c r="BW22" i="41"/>
  <c r="BW21" i="41"/>
  <c r="BW20" i="41"/>
  <c r="BW19" i="41"/>
  <c r="BW18" i="41"/>
  <c r="BW17" i="41"/>
  <c r="BW16" i="41"/>
  <c r="BW15" i="41"/>
  <c r="BW14" i="41"/>
  <c r="BW13" i="41"/>
  <c r="BW12" i="41"/>
  <c r="BW11" i="41"/>
  <c r="BW10" i="41"/>
  <c r="BW9" i="41"/>
  <c r="BW8" i="41" a="1"/>
  <c r="BW8" i="41"/>
  <c r="BV247" i="41"/>
  <c r="BV246" i="41"/>
  <c r="BV245" i="41"/>
  <c r="BV244" i="41"/>
  <c r="BV243" i="41"/>
  <c r="BV242" i="41"/>
  <c r="BV241" i="41"/>
  <c r="BV240" i="41"/>
  <c r="BV239" i="41"/>
  <c r="BV238" i="41"/>
  <c r="BV237" i="41"/>
  <c r="BV236" i="41"/>
  <c r="BV235" i="41"/>
  <c r="BV234" i="41"/>
  <c r="BV233" i="41"/>
  <c r="BV232" i="41"/>
  <c r="BV231" i="41"/>
  <c r="BV230" i="41"/>
  <c r="BV229" i="41"/>
  <c r="BV228" i="41"/>
  <c r="BV227" i="41"/>
  <c r="BV226" i="41"/>
  <c r="BV225" i="41"/>
  <c r="BV224" i="41"/>
  <c r="BV223" i="41"/>
  <c r="BV222" i="41"/>
  <c r="BV221" i="41"/>
  <c r="BV220" i="41"/>
  <c r="BV219" i="41"/>
  <c r="BV218" i="41"/>
  <c r="BV217" i="41"/>
  <c r="BV216" i="41"/>
  <c r="BV215" i="41"/>
  <c r="BV214" i="41"/>
  <c r="BV213" i="41"/>
  <c r="BV212" i="41"/>
  <c r="BV211" i="41"/>
  <c r="BV210" i="41"/>
  <c r="BV209" i="41"/>
  <c r="BV208" i="41"/>
  <c r="BV207" i="41"/>
  <c r="BV206" i="41"/>
  <c r="BV205" i="41"/>
  <c r="BV204" i="41"/>
  <c r="BV203" i="41"/>
  <c r="BV202" i="41"/>
  <c r="BV201" i="41"/>
  <c r="BV200" i="41"/>
  <c r="BV199" i="41"/>
  <c r="BV198" i="41"/>
  <c r="BV197" i="41"/>
  <c r="BV196" i="41"/>
  <c r="BV195" i="41"/>
  <c r="BV194" i="41"/>
  <c r="BV193" i="41"/>
  <c r="BV192" i="41"/>
  <c r="BV191" i="41"/>
  <c r="BV190" i="41"/>
  <c r="BV189" i="41"/>
  <c r="BV188" i="41"/>
  <c r="BV187" i="41"/>
  <c r="BV186" i="41"/>
  <c r="BV185" i="41"/>
  <c r="BV184" i="41"/>
  <c r="BV183" i="41"/>
  <c r="BV182" i="41"/>
  <c r="BV181" i="41"/>
  <c r="BV180" i="41"/>
  <c r="BV179" i="41"/>
  <c r="BV178" i="41"/>
  <c r="BV177" i="41"/>
  <c r="BV176" i="41"/>
  <c r="BV175" i="41"/>
  <c r="BV174" i="41"/>
  <c r="BV173" i="41"/>
  <c r="BV172" i="41"/>
  <c r="BV171" i="41"/>
  <c r="BV170" i="41"/>
  <c r="BV169" i="41"/>
  <c r="BV168" i="41"/>
  <c r="BV167" i="41"/>
  <c r="BV166" i="41"/>
  <c r="BV165" i="41"/>
  <c r="BV164" i="41"/>
  <c r="BV163" i="41"/>
  <c r="BV162" i="41"/>
  <c r="BV161" i="41"/>
  <c r="BV160" i="41"/>
  <c r="BV159" i="41"/>
  <c r="BV158" i="41"/>
  <c r="BV157" i="41"/>
  <c r="BV156" i="41"/>
  <c r="BV155" i="41"/>
  <c r="BV154" i="41"/>
  <c r="BV153" i="41"/>
  <c r="BV152" i="41"/>
  <c r="BV151" i="41"/>
  <c r="BV150" i="41"/>
  <c r="BV149" i="41"/>
  <c r="BV148" i="41"/>
  <c r="BV147" i="41"/>
  <c r="BV146" i="41"/>
  <c r="BV145" i="41"/>
  <c r="BV144" i="41"/>
  <c r="BV143" i="41"/>
  <c r="BV142" i="41"/>
  <c r="BV141" i="41"/>
  <c r="BV140" i="41"/>
  <c r="BV139" i="41"/>
  <c r="BV138" i="41"/>
  <c r="BV137" i="41"/>
  <c r="BV136" i="41"/>
  <c r="BV135" i="41"/>
  <c r="BV134" i="41"/>
  <c r="BV133" i="41"/>
  <c r="BV132" i="41"/>
  <c r="BV131" i="41"/>
  <c r="BV130" i="41"/>
  <c r="BV129" i="41"/>
  <c r="BV128" i="41"/>
  <c r="BV127" i="41"/>
  <c r="BV126" i="41"/>
  <c r="BV125" i="41"/>
  <c r="BV124" i="41"/>
  <c r="BV123" i="41"/>
  <c r="BV122" i="41"/>
  <c r="BV121" i="41"/>
  <c r="BV120" i="41"/>
  <c r="BV119" i="41"/>
  <c r="BV118" i="41"/>
  <c r="BV117" i="41"/>
  <c r="BV116" i="41"/>
  <c r="BV115" i="41"/>
  <c r="BV114" i="41"/>
  <c r="BV113" i="41"/>
  <c r="BV112" i="41"/>
  <c r="BV111" i="41"/>
  <c r="BV110" i="41"/>
  <c r="BV109" i="41"/>
  <c r="BV108" i="41"/>
  <c r="BV107" i="41"/>
  <c r="BV106" i="41"/>
  <c r="BV105" i="41"/>
  <c r="BV104" i="41"/>
  <c r="BV103" i="41"/>
  <c r="BV102" i="41"/>
  <c r="BV101" i="41"/>
  <c r="BV100" i="41"/>
  <c r="BV99" i="41"/>
  <c r="BV98" i="41"/>
  <c r="BV97" i="41"/>
  <c r="BV96" i="41"/>
  <c r="BV95" i="41"/>
  <c r="BV94" i="41"/>
  <c r="BV93" i="41"/>
  <c r="BV92" i="41"/>
  <c r="BV91" i="41"/>
  <c r="BV90" i="41"/>
  <c r="BV89" i="41"/>
  <c r="BV88" i="41"/>
  <c r="BV87" i="41"/>
  <c r="BV86" i="41"/>
  <c r="BV85" i="41"/>
  <c r="BV84" i="41"/>
  <c r="BV83" i="41"/>
  <c r="BV82" i="41"/>
  <c r="BV81" i="41"/>
  <c r="BV80" i="41"/>
  <c r="BV79" i="41"/>
  <c r="BV78" i="41"/>
  <c r="BV77" i="41"/>
  <c r="BV76" i="41"/>
  <c r="BV75" i="41"/>
  <c r="BV74" i="41"/>
  <c r="BV73" i="41"/>
  <c r="BV72" i="41"/>
  <c r="BV71" i="41"/>
  <c r="BV70" i="41"/>
  <c r="BV69" i="41"/>
  <c r="BV68" i="41"/>
  <c r="BV67" i="41"/>
  <c r="BV66" i="41"/>
  <c r="BV65" i="41"/>
  <c r="BV64" i="41"/>
  <c r="BV63" i="41"/>
  <c r="BV62" i="41"/>
  <c r="BV61" i="41"/>
  <c r="BV60" i="41"/>
  <c r="BV59" i="41"/>
  <c r="BV58" i="41"/>
  <c r="BV57" i="41"/>
  <c r="BV56" i="41"/>
  <c r="BV55" i="41"/>
  <c r="BV54" i="41"/>
  <c r="BV53" i="41"/>
  <c r="BV52" i="41"/>
  <c r="BV51" i="41"/>
  <c r="BV50" i="41"/>
  <c r="BV49" i="41"/>
  <c r="BV48" i="41"/>
  <c r="BV47" i="41"/>
  <c r="BV46" i="41"/>
  <c r="BV45" i="41"/>
  <c r="BV44" i="41"/>
  <c r="BV43" i="41"/>
  <c r="BV42" i="41"/>
  <c r="BV41" i="41"/>
  <c r="BV40" i="41"/>
  <c r="BV39" i="41"/>
  <c r="BV38" i="41"/>
  <c r="BV37" i="41"/>
  <c r="BV36" i="41"/>
  <c r="BV35" i="41"/>
  <c r="BV34" i="41"/>
  <c r="BV33" i="41"/>
  <c r="BV32" i="41"/>
  <c r="BV31" i="41"/>
  <c r="BV30" i="41"/>
  <c r="BV29" i="41"/>
  <c r="BV28" i="41"/>
  <c r="BV27" i="41"/>
  <c r="BV26" i="41"/>
  <c r="BV25" i="41"/>
  <c r="BV24" i="41"/>
  <c r="BV23" i="41"/>
  <c r="BV22" i="41"/>
  <c r="BV21" i="41"/>
  <c r="BV20" i="41"/>
  <c r="BV19" i="41"/>
  <c r="BV18" i="41"/>
  <c r="BV17" i="41"/>
  <c r="BV16" i="41"/>
  <c r="BV15" i="41"/>
  <c r="BV14" i="41"/>
  <c r="BV13" i="41"/>
  <c r="BV12" i="41"/>
  <c r="BV11" i="41"/>
  <c r="BV10" i="41"/>
  <c r="BV9" i="41"/>
  <c r="BV8" i="41" a="1"/>
  <c r="BV8" i="41"/>
  <c r="BU247" i="41"/>
  <c r="BU246" i="41"/>
  <c r="BU245" i="41"/>
  <c r="BU244" i="41"/>
  <c r="BU243" i="41"/>
  <c r="BU242" i="41"/>
  <c r="BU241" i="41"/>
  <c r="BU240" i="41"/>
  <c r="BU239" i="41"/>
  <c r="BU238" i="41"/>
  <c r="BU237" i="41"/>
  <c r="BU236" i="41"/>
  <c r="BU235" i="41"/>
  <c r="BU234" i="41"/>
  <c r="BU233" i="41"/>
  <c r="BU232" i="41"/>
  <c r="BU231" i="41"/>
  <c r="BU230" i="41"/>
  <c r="BU229" i="41"/>
  <c r="BU228" i="41"/>
  <c r="BU227" i="41"/>
  <c r="BU226" i="41"/>
  <c r="BU225" i="41"/>
  <c r="BU224" i="41"/>
  <c r="BU223" i="41"/>
  <c r="BU222" i="41"/>
  <c r="BU221" i="41"/>
  <c r="BU220" i="41"/>
  <c r="BU219" i="41"/>
  <c r="BU218" i="41"/>
  <c r="BU217" i="41"/>
  <c r="BU216" i="41"/>
  <c r="BU215" i="41"/>
  <c r="BU214" i="41"/>
  <c r="BU213" i="41"/>
  <c r="BU212" i="41"/>
  <c r="BU211" i="41"/>
  <c r="BU210" i="41"/>
  <c r="BU209" i="41"/>
  <c r="BU208" i="41"/>
  <c r="BU207" i="41"/>
  <c r="BU206" i="41"/>
  <c r="BU205" i="41"/>
  <c r="BU204" i="41"/>
  <c r="BU203" i="41"/>
  <c r="BU202" i="41"/>
  <c r="BU201" i="41"/>
  <c r="BU200" i="41"/>
  <c r="BU199" i="41"/>
  <c r="BU198" i="41"/>
  <c r="BU197" i="41"/>
  <c r="BU196" i="41"/>
  <c r="BU195" i="41"/>
  <c r="BU194" i="41"/>
  <c r="BU193" i="41"/>
  <c r="BU192" i="41"/>
  <c r="BU191" i="41"/>
  <c r="BU190" i="41"/>
  <c r="BU189" i="41"/>
  <c r="BU188" i="41"/>
  <c r="BU187" i="41"/>
  <c r="BU186" i="41"/>
  <c r="BU185" i="41"/>
  <c r="BU184" i="41"/>
  <c r="BU183" i="41"/>
  <c r="BU182" i="41"/>
  <c r="BU181" i="41"/>
  <c r="BU180" i="41"/>
  <c r="BU179" i="41"/>
  <c r="BU178" i="41"/>
  <c r="BU177" i="41"/>
  <c r="BU176" i="41"/>
  <c r="BU175" i="41"/>
  <c r="BU174" i="41"/>
  <c r="BU173" i="41"/>
  <c r="BU172" i="41"/>
  <c r="BU171" i="41"/>
  <c r="BU170" i="41"/>
  <c r="BU169" i="41"/>
  <c r="BU168" i="41"/>
  <c r="BU167" i="41"/>
  <c r="BU166" i="41"/>
  <c r="BU165" i="41"/>
  <c r="BU164" i="41"/>
  <c r="BU163" i="41"/>
  <c r="BU162" i="41"/>
  <c r="BU161" i="41"/>
  <c r="BU160" i="41"/>
  <c r="BU159" i="41"/>
  <c r="BU158" i="41"/>
  <c r="BU157" i="41"/>
  <c r="BU156" i="41"/>
  <c r="BU155" i="41"/>
  <c r="BU154" i="41"/>
  <c r="BU153" i="41"/>
  <c r="BU152" i="41"/>
  <c r="BU151" i="41"/>
  <c r="BU150" i="41"/>
  <c r="BU149" i="41"/>
  <c r="BU148" i="41"/>
  <c r="BU147" i="41"/>
  <c r="BU146" i="41"/>
  <c r="BU145" i="41"/>
  <c r="BU144" i="41"/>
  <c r="BU143" i="41"/>
  <c r="BU142" i="41"/>
  <c r="BU141" i="41"/>
  <c r="BU140" i="41"/>
  <c r="BU139" i="41"/>
  <c r="BU138" i="41"/>
  <c r="BU137" i="41"/>
  <c r="BU136" i="41"/>
  <c r="BU135" i="41"/>
  <c r="BU134" i="41"/>
  <c r="BU133" i="41"/>
  <c r="BU132" i="41"/>
  <c r="BU131" i="41"/>
  <c r="BU130" i="41"/>
  <c r="BU129" i="41"/>
  <c r="BU128" i="41"/>
  <c r="BU127" i="41"/>
  <c r="BU126" i="41"/>
  <c r="BU125" i="41"/>
  <c r="BU124" i="41"/>
  <c r="BU123" i="41"/>
  <c r="BU122" i="41"/>
  <c r="BU121" i="41"/>
  <c r="BU120" i="41"/>
  <c r="BU119" i="41"/>
  <c r="BU118" i="41"/>
  <c r="BU117" i="41"/>
  <c r="BU116" i="41"/>
  <c r="BU115" i="41"/>
  <c r="BU114" i="41"/>
  <c r="BU113" i="41"/>
  <c r="BU112" i="41"/>
  <c r="BU111" i="41"/>
  <c r="BU110" i="41"/>
  <c r="BU109" i="41"/>
  <c r="BU108" i="41"/>
  <c r="BU107" i="41"/>
  <c r="BU106" i="41"/>
  <c r="BU105" i="41"/>
  <c r="BU104" i="41"/>
  <c r="BU103" i="41"/>
  <c r="BU102" i="41"/>
  <c r="BU101" i="41"/>
  <c r="BU100" i="41"/>
  <c r="BU99" i="41"/>
  <c r="BU98" i="41"/>
  <c r="BU97" i="41"/>
  <c r="BU96" i="41"/>
  <c r="BU95" i="41"/>
  <c r="BU94" i="41"/>
  <c r="BU93" i="41"/>
  <c r="BU92" i="41"/>
  <c r="BU91" i="41"/>
  <c r="BU90" i="41"/>
  <c r="BU89" i="41"/>
  <c r="BU88" i="41"/>
  <c r="BU87" i="41"/>
  <c r="BU86" i="41"/>
  <c r="BU85" i="41"/>
  <c r="BU84" i="41"/>
  <c r="BU83" i="41"/>
  <c r="BU82" i="41"/>
  <c r="BU81" i="41"/>
  <c r="BU80" i="41"/>
  <c r="BU79" i="41"/>
  <c r="BU78" i="41"/>
  <c r="BU77" i="41"/>
  <c r="BU76" i="41"/>
  <c r="BU75" i="41"/>
  <c r="BU74" i="41"/>
  <c r="BU73" i="41"/>
  <c r="BU72" i="41"/>
  <c r="BU71" i="41"/>
  <c r="BU70" i="41"/>
  <c r="BU69" i="41"/>
  <c r="BU68" i="41"/>
  <c r="BU67" i="41"/>
  <c r="BU66" i="41"/>
  <c r="BU65" i="41"/>
  <c r="BU64" i="41"/>
  <c r="BU63" i="41"/>
  <c r="BU62" i="41"/>
  <c r="BU61" i="41"/>
  <c r="BU60" i="41"/>
  <c r="BU59" i="41"/>
  <c r="BU58" i="41"/>
  <c r="BU57" i="41"/>
  <c r="BU56" i="41"/>
  <c r="BU55" i="41"/>
  <c r="BU54" i="41"/>
  <c r="BU53" i="41"/>
  <c r="BU52" i="41"/>
  <c r="BU51" i="41"/>
  <c r="BU50" i="41"/>
  <c r="BU49" i="41"/>
  <c r="BU48" i="41"/>
  <c r="BU47" i="41"/>
  <c r="BU46" i="41"/>
  <c r="BU45" i="41"/>
  <c r="BU44" i="41"/>
  <c r="BU43" i="41"/>
  <c r="BU42" i="41"/>
  <c r="BU41" i="41"/>
  <c r="BU40" i="41"/>
  <c r="BU39" i="41"/>
  <c r="BU38" i="41"/>
  <c r="BU37" i="41"/>
  <c r="BU36" i="41"/>
  <c r="BU35" i="41"/>
  <c r="BU34" i="41"/>
  <c r="BU33" i="41"/>
  <c r="BU32" i="41"/>
  <c r="BU31" i="41"/>
  <c r="BU30" i="41"/>
  <c r="BU29" i="41"/>
  <c r="BU28" i="41"/>
  <c r="BU27" i="41"/>
  <c r="BU26" i="41"/>
  <c r="BU25" i="41"/>
  <c r="BU24" i="41"/>
  <c r="BU23" i="41"/>
  <c r="BU22" i="41"/>
  <c r="BU21" i="41"/>
  <c r="BU20" i="41"/>
  <c r="BU19" i="41"/>
  <c r="BU18" i="41"/>
  <c r="BU17" i="41"/>
  <c r="BU16" i="41"/>
  <c r="BU15" i="41"/>
  <c r="BU14" i="41"/>
  <c r="BU13" i="41"/>
  <c r="BU12" i="41"/>
  <c r="BU11" i="41"/>
  <c r="BU10" i="41"/>
  <c r="BU9" i="41"/>
  <c r="BU8" i="41" a="1"/>
  <c r="BU8" i="41"/>
  <c r="BT247" i="41"/>
  <c r="BT246" i="41"/>
  <c r="BT245" i="41"/>
  <c r="BT244" i="41"/>
  <c r="BT243" i="41"/>
  <c r="BT242" i="41"/>
  <c r="BT241" i="41"/>
  <c r="BT240" i="41"/>
  <c r="BT239" i="41"/>
  <c r="BT238" i="41"/>
  <c r="BT237" i="41"/>
  <c r="BT236" i="41"/>
  <c r="BT235" i="41"/>
  <c r="BT234" i="41"/>
  <c r="BT233" i="41"/>
  <c r="BT232" i="41"/>
  <c r="BT231" i="41"/>
  <c r="BT230" i="41"/>
  <c r="BT229" i="41"/>
  <c r="BT228" i="41"/>
  <c r="BT227" i="41"/>
  <c r="BT226" i="41"/>
  <c r="BT225" i="41"/>
  <c r="BT224" i="41"/>
  <c r="BT223" i="41"/>
  <c r="BT222" i="41"/>
  <c r="BT221" i="41"/>
  <c r="BT220" i="41"/>
  <c r="BT219" i="41"/>
  <c r="BT218" i="41"/>
  <c r="BT217" i="41"/>
  <c r="BT216" i="41"/>
  <c r="BT215" i="41"/>
  <c r="BT214" i="41"/>
  <c r="BT213" i="41"/>
  <c r="BT212" i="41"/>
  <c r="BT211" i="41"/>
  <c r="BT210" i="41"/>
  <c r="BT209" i="41"/>
  <c r="BT208" i="41"/>
  <c r="BT207" i="41"/>
  <c r="BT206" i="41"/>
  <c r="BT205" i="41"/>
  <c r="BT204" i="41"/>
  <c r="BT203" i="41"/>
  <c r="BT202" i="41"/>
  <c r="BT201" i="41"/>
  <c r="BT200" i="41"/>
  <c r="BT199" i="41"/>
  <c r="BT198" i="41"/>
  <c r="BT197" i="41"/>
  <c r="BT196" i="41"/>
  <c r="BT195" i="41"/>
  <c r="BT194" i="41"/>
  <c r="BT193" i="41"/>
  <c r="BT192" i="41"/>
  <c r="BT191" i="41"/>
  <c r="BT190" i="41"/>
  <c r="BT189" i="41"/>
  <c r="BT188" i="41"/>
  <c r="BT187" i="41"/>
  <c r="BT186" i="41"/>
  <c r="BT185" i="41"/>
  <c r="BT184" i="41"/>
  <c r="BT183" i="41"/>
  <c r="BT182" i="41"/>
  <c r="BT181" i="41"/>
  <c r="BT180" i="41"/>
  <c r="BT179" i="41"/>
  <c r="BT178" i="41"/>
  <c r="BT177" i="41"/>
  <c r="BT176" i="41"/>
  <c r="BT175" i="41"/>
  <c r="BT174" i="41"/>
  <c r="BT173" i="41"/>
  <c r="BT172" i="41"/>
  <c r="BT171" i="41"/>
  <c r="BT170" i="41"/>
  <c r="BT169" i="41"/>
  <c r="BT168" i="41"/>
  <c r="BT167" i="41"/>
  <c r="BT166" i="41"/>
  <c r="BT165" i="41"/>
  <c r="BT164" i="41"/>
  <c r="BT163" i="41"/>
  <c r="BT162" i="41"/>
  <c r="BT161" i="41"/>
  <c r="BT160" i="41"/>
  <c r="BT159" i="41"/>
  <c r="BT158" i="41"/>
  <c r="BT157" i="41"/>
  <c r="BT156" i="41"/>
  <c r="BT155" i="41"/>
  <c r="BT154" i="41"/>
  <c r="BT153" i="41"/>
  <c r="BT152" i="41"/>
  <c r="BT151" i="41"/>
  <c r="BT150" i="41"/>
  <c r="BT149" i="41"/>
  <c r="BT148" i="41"/>
  <c r="BT147" i="41"/>
  <c r="BT146" i="41"/>
  <c r="BT145" i="41"/>
  <c r="BT144" i="41"/>
  <c r="BT143" i="41"/>
  <c r="BT142" i="41"/>
  <c r="BT141" i="41"/>
  <c r="BT140" i="41"/>
  <c r="BT139" i="41"/>
  <c r="BT138" i="41"/>
  <c r="BT137" i="41"/>
  <c r="BT136" i="41"/>
  <c r="BT135" i="41"/>
  <c r="BT134" i="41"/>
  <c r="BT133" i="41"/>
  <c r="BT132" i="41"/>
  <c r="BT131" i="41"/>
  <c r="BT130" i="41"/>
  <c r="BT129" i="41"/>
  <c r="BT128" i="41"/>
  <c r="BT127" i="41"/>
  <c r="BT126" i="41"/>
  <c r="BT125" i="41"/>
  <c r="BT124" i="41"/>
  <c r="BT123" i="41"/>
  <c r="BT122" i="41"/>
  <c r="BT121" i="41"/>
  <c r="BT120" i="41"/>
  <c r="BT119" i="41"/>
  <c r="BT118" i="41"/>
  <c r="BT117" i="41"/>
  <c r="BT116" i="41"/>
  <c r="BT115" i="41"/>
  <c r="BT114" i="41"/>
  <c r="BT113" i="41"/>
  <c r="BT112" i="41"/>
  <c r="BT111" i="41"/>
  <c r="BT110" i="41"/>
  <c r="BT109" i="41"/>
  <c r="BT108" i="41"/>
  <c r="BT107" i="41"/>
  <c r="BT106" i="41"/>
  <c r="BT105" i="41"/>
  <c r="BT104" i="41"/>
  <c r="BT103" i="41"/>
  <c r="BT102" i="41"/>
  <c r="BT101" i="41"/>
  <c r="BT100" i="41"/>
  <c r="BT99" i="41"/>
  <c r="BT98" i="41"/>
  <c r="BT97" i="41"/>
  <c r="BT96" i="41"/>
  <c r="BT95" i="41"/>
  <c r="BT94" i="41"/>
  <c r="BT93" i="41"/>
  <c r="BT92" i="41"/>
  <c r="BT91" i="41"/>
  <c r="BT90" i="41"/>
  <c r="BT89" i="41"/>
  <c r="BT88" i="41"/>
  <c r="BT87" i="41"/>
  <c r="BT86" i="41"/>
  <c r="BT85" i="41"/>
  <c r="BT84" i="41"/>
  <c r="BT83" i="41"/>
  <c r="BT82" i="41"/>
  <c r="BT81" i="41"/>
  <c r="BT80" i="41"/>
  <c r="BT79" i="41"/>
  <c r="BT78" i="41"/>
  <c r="BT77" i="41"/>
  <c r="BT76" i="41"/>
  <c r="BT75" i="41"/>
  <c r="BT74" i="41"/>
  <c r="BT73" i="41"/>
  <c r="BT72" i="41"/>
  <c r="BT71" i="41"/>
  <c r="BT70" i="41"/>
  <c r="BT69" i="41"/>
  <c r="BT68" i="41"/>
  <c r="BT67" i="41"/>
  <c r="BT66" i="41"/>
  <c r="BT65" i="41"/>
  <c r="BT64" i="41"/>
  <c r="BT63" i="41"/>
  <c r="BT62" i="41"/>
  <c r="BT61" i="41"/>
  <c r="BT60" i="41"/>
  <c r="BT59" i="41"/>
  <c r="BT58" i="41"/>
  <c r="BT57" i="41"/>
  <c r="BT56" i="41"/>
  <c r="BT55" i="41"/>
  <c r="BT54" i="41"/>
  <c r="BT53" i="41"/>
  <c r="BT52" i="41"/>
  <c r="BT51" i="41"/>
  <c r="BT50" i="41"/>
  <c r="BT49" i="41"/>
  <c r="BT48" i="41"/>
  <c r="BT47" i="41"/>
  <c r="BT46" i="41"/>
  <c r="BT45" i="41"/>
  <c r="BT44" i="41"/>
  <c r="BT43" i="41"/>
  <c r="BT42" i="41"/>
  <c r="BT41" i="41"/>
  <c r="BT40" i="41"/>
  <c r="BT39" i="41"/>
  <c r="BT38" i="41"/>
  <c r="BT37" i="41"/>
  <c r="BT36" i="41"/>
  <c r="BT35" i="41"/>
  <c r="BT34" i="41"/>
  <c r="BT33" i="41"/>
  <c r="BT32" i="41"/>
  <c r="BT31" i="41"/>
  <c r="BT30" i="41"/>
  <c r="BT29" i="41"/>
  <c r="BT28" i="41"/>
  <c r="BT27" i="41"/>
  <c r="BT26" i="41"/>
  <c r="BT25" i="41"/>
  <c r="BT24" i="41"/>
  <c r="BT23" i="41"/>
  <c r="BT22" i="41"/>
  <c r="BT21" i="41"/>
  <c r="BT20" i="41"/>
  <c r="BT19" i="41"/>
  <c r="BT18" i="41"/>
  <c r="BT17" i="41"/>
  <c r="BT16" i="41"/>
  <c r="BT15" i="41"/>
  <c r="BT14" i="41"/>
  <c r="BT13" i="41"/>
  <c r="BT12" i="41"/>
  <c r="BT11" i="41"/>
  <c r="BT10" i="41"/>
  <c r="BT9" i="41"/>
  <c r="BT8" i="41" a="1"/>
  <c r="BT8" i="41"/>
  <c r="BS247" i="41"/>
  <c r="BS246" i="41"/>
  <c r="BS245" i="41"/>
  <c r="BS244" i="41"/>
  <c r="BS243" i="41"/>
  <c r="BS242" i="41"/>
  <c r="BS241" i="41"/>
  <c r="BS240" i="41"/>
  <c r="BS239" i="41"/>
  <c r="BS238" i="41"/>
  <c r="BS237" i="41"/>
  <c r="BS236" i="41"/>
  <c r="BS235" i="41"/>
  <c r="BS234" i="41"/>
  <c r="BS233" i="41"/>
  <c r="BS232" i="41"/>
  <c r="BS231" i="41"/>
  <c r="BS230" i="41"/>
  <c r="BS229" i="41"/>
  <c r="BS228" i="41"/>
  <c r="BS227" i="41"/>
  <c r="BS226" i="41"/>
  <c r="BS225" i="41"/>
  <c r="BS224" i="41"/>
  <c r="BS223" i="41"/>
  <c r="BS222" i="41"/>
  <c r="BS221" i="41"/>
  <c r="BS220" i="41"/>
  <c r="BS219" i="41"/>
  <c r="BS218" i="41"/>
  <c r="BS217" i="41"/>
  <c r="BS216" i="41"/>
  <c r="BS215" i="41"/>
  <c r="BS214" i="41"/>
  <c r="BS213" i="41"/>
  <c r="BS212" i="41"/>
  <c r="BS211" i="41"/>
  <c r="BS210" i="41"/>
  <c r="BS209" i="41"/>
  <c r="BS208" i="41"/>
  <c r="BS207" i="41"/>
  <c r="BS206" i="41"/>
  <c r="BS205" i="41"/>
  <c r="BS204" i="41"/>
  <c r="BS203" i="41"/>
  <c r="BS202" i="41"/>
  <c r="BS201" i="41"/>
  <c r="BS200" i="41"/>
  <c r="BS199" i="41"/>
  <c r="BS198" i="41"/>
  <c r="BS197" i="41"/>
  <c r="BS196" i="41"/>
  <c r="BS195" i="41"/>
  <c r="BS194" i="41"/>
  <c r="BS193" i="41"/>
  <c r="BS192" i="41"/>
  <c r="BS191" i="41"/>
  <c r="BS190" i="41"/>
  <c r="BS189" i="41"/>
  <c r="BS188" i="41"/>
  <c r="BS187" i="41"/>
  <c r="BS186" i="41"/>
  <c r="BS185" i="41"/>
  <c r="BS184" i="41"/>
  <c r="BS183" i="41"/>
  <c r="BS182" i="41"/>
  <c r="BS181" i="41"/>
  <c r="BS180" i="41"/>
  <c r="BS179" i="41"/>
  <c r="BS178" i="41"/>
  <c r="BS177" i="41"/>
  <c r="BS176" i="41"/>
  <c r="BS175" i="41"/>
  <c r="BS174" i="41"/>
  <c r="BS173" i="41"/>
  <c r="BS172" i="41"/>
  <c r="BS171" i="41"/>
  <c r="BS170" i="41"/>
  <c r="BS169" i="41"/>
  <c r="BS168" i="41"/>
  <c r="BS167" i="41"/>
  <c r="BS166" i="41"/>
  <c r="BS165" i="41"/>
  <c r="BS164" i="41"/>
  <c r="BS163" i="41"/>
  <c r="BS162" i="41"/>
  <c r="BS161" i="41"/>
  <c r="BS160" i="41"/>
  <c r="BS159" i="41"/>
  <c r="BS158" i="41"/>
  <c r="BS157" i="41"/>
  <c r="BS156" i="41"/>
  <c r="BS155" i="41"/>
  <c r="BS154" i="41"/>
  <c r="BS153" i="41"/>
  <c r="BS152" i="41"/>
  <c r="BS151" i="41"/>
  <c r="BS150" i="41"/>
  <c r="BS149" i="41"/>
  <c r="BS148" i="41"/>
  <c r="BS147" i="41"/>
  <c r="BS146" i="41"/>
  <c r="BS145" i="41"/>
  <c r="BS144" i="41"/>
  <c r="BS143" i="41"/>
  <c r="BS142" i="41"/>
  <c r="BS141" i="41"/>
  <c r="BS140" i="41"/>
  <c r="BS139" i="41"/>
  <c r="BS138" i="41"/>
  <c r="BS137" i="41"/>
  <c r="BS136" i="41"/>
  <c r="BS135" i="41"/>
  <c r="BS134" i="41"/>
  <c r="BS133" i="41"/>
  <c r="BS132" i="41"/>
  <c r="BS131" i="41"/>
  <c r="BS130" i="41"/>
  <c r="BS129" i="41"/>
  <c r="BS128" i="41"/>
  <c r="BS127" i="41"/>
  <c r="BS126" i="41"/>
  <c r="BS125" i="41"/>
  <c r="BS124" i="41"/>
  <c r="BS123" i="41"/>
  <c r="BS122" i="41"/>
  <c r="BS121" i="41"/>
  <c r="BS120" i="41"/>
  <c r="BS119" i="41"/>
  <c r="BS118" i="41"/>
  <c r="BS117" i="41"/>
  <c r="BS116" i="41"/>
  <c r="BS115" i="41"/>
  <c r="BS114" i="41"/>
  <c r="BS113" i="41"/>
  <c r="BS112" i="41"/>
  <c r="BS111" i="41"/>
  <c r="BS110" i="41"/>
  <c r="BS109" i="41"/>
  <c r="BS108" i="41"/>
  <c r="BS107" i="41"/>
  <c r="BS106" i="41"/>
  <c r="BS105" i="41"/>
  <c r="BS104" i="41"/>
  <c r="BS103" i="41"/>
  <c r="BS102" i="41"/>
  <c r="BS101" i="41"/>
  <c r="BS100" i="41"/>
  <c r="BS99" i="41"/>
  <c r="BS98" i="41"/>
  <c r="BS97" i="41"/>
  <c r="BS96" i="41"/>
  <c r="BS95" i="41"/>
  <c r="BS94" i="41"/>
  <c r="BS93" i="41"/>
  <c r="BS92" i="41"/>
  <c r="BS91" i="41"/>
  <c r="BS90" i="41"/>
  <c r="BS89" i="41"/>
  <c r="BS88" i="41"/>
  <c r="BS87" i="41"/>
  <c r="BS86" i="41"/>
  <c r="BS85" i="41"/>
  <c r="BS84" i="41"/>
  <c r="BS83" i="41"/>
  <c r="BS82" i="41"/>
  <c r="BS81" i="41"/>
  <c r="BS80" i="41"/>
  <c r="BS79" i="41"/>
  <c r="BS78" i="41"/>
  <c r="BS77" i="41"/>
  <c r="BS76" i="41"/>
  <c r="BS75" i="41"/>
  <c r="BS74" i="41"/>
  <c r="BS73" i="41"/>
  <c r="BS72" i="41"/>
  <c r="BS71" i="41"/>
  <c r="BS70" i="41"/>
  <c r="BS69" i="41"/>
  <c r="BS68" i="41"/>
  <c r="BS67" i="41"/>
  <c r="BS66" i="41"/>
  <c r="BS65" i="41"/>
  <c r="BS64" i="41"/>
  <c r="BS63" i="41"/>
  <c r="BS62" i="41"/>
  <c r="BS61" i="41"/>
  <c r="BS60" i="41"/>
  <c r="BS59" i="41"/>
  <c r="BS58" i="41"/>
  <c r="BS57" i="41"/>
  <c r="BS56" i="41"/>
  <c r="BS55" i="41"/>
  <c r="BS54" i="41"/>
  <c r="BS53" i="41"/>
  <c r="BS52" i="41"/>
  <c r="BS51" i="41"/>
  <c r="BS50" i="41"/>
  <c r="BS49" i="41"/>
  <c r="BS48" i="41"/>
  <c r="BS47" i="41"/>
  <c r="BS46" i="41"/>
  <c r="BS45" i="41"/>
  <c r="BS44" i="41"/>
  <c r="BS43" i="41"/>
  <c r="BS42" i="41"/>
  <c r="BS41" i="41"/>
  <c r="BS40" i="41"/>
  <c r="BS39" i="41"/>
  <c r="BS38" i="41"/>
  <c r="BS37" i="41"/>
  <c r="BS36" i="41"/>
  <c r="BS35" i="41"/>
  <c r="BS34" i="41"/>
  <c r="BS33" i="41"/>
  <c r="BS32" i="41"/>
  <c r="BS31" i="41"/>
  <c r="BS30" i="41"/>
  <c r="BS29" i="41"/>
  <c r="BS28" i="41"/>
  <c r="BS27" i="41"/>
  <c r="BS26" i="41"/>
  <c r="BS25" i="41"/>
  <c r="BS24" i="41"/>
  <c r="BS23" i="41"/>
  <c r="BS22" i="41"/>
  <c r="BS21" i="41"/>
  <c r="BS20" i="41"/>
  <c r="BS19" i="41"/>
  <c r="BS18" i="41"/>
  <c r="BS17" i="41"/>
  <c r="BS16" i="41"/>
  <c r="BS15" i="41"/>
  <c r="BS14" i="41"/>
  <c r="BS13" i="41"/>
  <c r="BS12" i="41"/>
  <c r="BS11" i="41"/>
  <c r="BS10" i="41"/>
  <c r="BS9" i="41"/>
  <c r="BS8" i="41" a="1"/>
  <c r="BS8" i="41"/>
  <c r="BR247" i="41"/>
  <c r="BR246" i="41"/>
  <c r="BR245" i="41"/>
  <c r="BR244" i="41"/>
  <c r="BR243" i="41"/>
  <c r="BR242" i="41"/>
  <c r="BR241" i="41"/>
  <c r="BR240" i="41"/>
  <c r="BR239" i="41"/>
  <c r="BR238" i="41"/>
  <c r="BR237" i="41"/>
  <c r="BR236" i="41"/>
  <c r="BR235" i="41"/>
  <c r="BR234" i="41"/>
  <c r="BR233" i="41"/>
  <c r="BR232" i="41"/>
  <c r="BR231" i="41"/>
  <c r="BR230" i="41"/>
  <c r="BR229" i="41"/>
  <c r="BR228" i="41"/>
  <c r="BR227" i="41"/>
  <c r="BR226" i="41"/>
  <c r="BR225" i="41"/>
  <c r="BR224" i="41"/>
  <c r="BR223" i="41"/>
  <c r="BR222" i="41"/>
  <c r="BR221" i="41"/>
  <c r="BR220" i="41"/>
  <c r="BR219" i="41"/>
  <c r="BR218" i="41"/>
  <c r="BR217" i="41"/>
  <c r="BR216" i="41"/>
  <c r="BR215" i="41"/>
  <c r="BR214" i="41"/>
  <c r="BR213" i="41"/>
  <c r="BR212" i="41"/>
  <c r="BR211" i="41"/>
  <c r="BR210" i="41"/>
  <c r="BR209" i="41"/>
  <c r="BR208" i="41"/>
  <c r="BR207" i="41"/>
  <c r="BR206" i="41"/>
  <c r="BR205" i="41"/>
  <c r="BR204" i="41"/>
  <c r="BR203" i="41"/>
  <c r="BR202" i="41"/>
  <c r="BR201" i="41"/>
  <c r="BR200" i="41"/>
  <c r="BR199" i="41"/>
  <c r="BR198" i="41"/>
  <c r="BR197" i="41"/>
  <c r="BR196" i="41"/>
  <c r="BR195" i="41"/>
  <c r="BR194" i="41"/>
  <c r="BR193" i="41"/>
  <c r="BR192" i="41"/>
  <c r="BR191" i="41"/>
  <c r="BR190" i="41"/>
  <c r="BR189" i="41"/>
  <c r="BR188" i="41"/>
  <c r="BR187" i="41"/>
  <c r="BR186" i="41"/>
  <c r="BR185" i="41"/>
  <c r="BR184" i="41"/>
  <c r="BR183" i="41"/>
  <c r="BR182" i="41"/>
  <c r="BR181" i="41"/>
  <c r="BR180" i="41"/>
  <c r="BR179" i="41"/>
  <c r="BR178" i="41"/>
  <c r="BR177" i="41"/>
  <c r="BR176" i="41"/>
  <c r="BR175" i="41"/>
  <c r="BR174" i="41"/>
  <c r="BR173" i="41"/>
  <c r="BR172" i="41"/>
  <c r="BR171" i="41"/>
  <c r="BR170" i="41"/>
  <c r="BR169" i="41"/>
  <c r="BR168" i="41"/>
  <c r="BR167" i="41"/>
  <c r="BR166" i="41"/>
  <c r="BR165" i="41"/>
  <c r="BR164" i="41"/>
  <c r="BR163" i="41"/>
  <c r="BR162" i="41"/>
  <c r="BR161" i="41"/>
  <c r="BR160" i="41"/>
  <c r="BR159" i="41"/>
  <c r="BR158" i="41"/>
  <c r="BR157" i="41"/>
  <c r="BR156" i="41"/>
  <c r="BR155" i="41"/>
  <c r="BR154" i="41"/>
  <c r="BR153" i="41"/>
  <c r="BR152" i="41"/>
  <c r="BR151" i="41"/>
  <c r="BR150" i="41"/>
  <c r="BR149" i="41"/>
  <c r="BR148" i="41"/>
  <c r="BR147" i="41"/>
  <c r="BR146" i="41"/>
  <c r="BR145" i="41"/>
  <c r="BR144" i="41"/>
  <c r="BR143" i="41"/>
  <c r="BR142" i="41"/>
  <c r="BR141" i="41"/>
  <c r="BR140" i="41"/>
  <c r="BR139" i="41"/>
  <c r="BR138" i="41"/>
  <c r="BR137" i="41"/>
  <c r="BR136" i="41"/>
  <c r="BR135" i="41"/>
  <c r="BR134" i="41"/>
  <c r="BR133" i="41"/>
  <c r="BR132" i="41"/>
  <c r="BR131" i="41"/>
  <c r="BR130" i="41"/>
  <c r="BR129" i="41"/>
  <c r="BR128" i="41"/>
  <c r="BR127" i="41"/>
  <c r="BR126" i="41"/>
  <c r="BR125" i="41"/>
  <c r="BR124" i="41"/>
  <c r="BR123" i="41"/>
  <c r="BR122" i="41"/>
  <c r="BR121" i="41"/>
  <c r="BR120" i="41"/>
  <c r="BR119" i="41"/>
  <c r="BR118" i="41"/>
  <c r="BR117" i="41"/>
  <c r="BR116" i="41"/>
  <c r="BR115" i="41"/>
  <c r="BR114" i="41"/>
  <c r="BR113" i="41"/>
  <c r="BR112" i="41"/>
  <c r="BR111" i="41"/>
  <c r="BR110" i="41"/>
  <c r="BR109" i="41"/>
  <c r="BR108" i="41"/>
  <c r="BR107" i="41"/>
  <c r="BR106" i="41"/>
  <c r="BR105" i="41"/>
  <c r="BR104" i="41"/>
  <c r="BR103" i="41"/>
  <c r="BR102" i="41"/>
  <c r="BR101" i="41"/>
  <c r="BR100" i="41"/>
  <c r="BR99" i="41"/>
  <c r="BR98" i="41"/>
  <c r="BR97" i="41"/>
  <c r="BR96" i="41"/>
  <c r="BR95" i="41"/>
  <c r="BR94" i="41"/>
  <c r="BR93" i="41"/>
  <c r="BR92" i="41"/>
  <c r="BR91" i="41"/>
  <c r="BR90" i="41"/>
  <c r="BR89" i="41"/>
  <c r="BR88" i="41"/>
  <c r="BR87" i="41"/>
  <c r="BR86" i="41"/>
  <c r="BR85" i="41"/>
  <c r="BR84" i="41"/>
  <c r="BR83" i="41"/>
  <c r="BR82" i="41"/>
  <c r="BR81" i="41"/>
  <c r="BR80" i="41"/>
  <c r="BR79" i="41"/>
  <c r="BR78" i="41"/>
  <c r="BR77" i="41"/>
  <c r="BR76" i="41"/>
  <c r="BR75" i="41"/>
  <c r="BR74" i="41"/>
  <c r="BR73" i="41"/>
  <c r="BR72" i="41"/>
  <c r="BR71" i="41"/>
  <c r="BR70" i="41"/>
  <c r="BR69" i="41"/>
  <c r="BR68" i="41"/>
  <c r="BR67" i="41"/>
  <c r="BR66" i="41"/>
  <c r="BR65" i="41"/>
  <c r="BR64" i="41"/>
  <c r="BR63" i="41"/>
  <c r="BR62" i="41"/>
  <c r="BR61" i="41"/>
  <c r="BR60" i="41"/>
  <c r="BR59" i="41"/>
  <c r="BR58" i="41"/>
  <c r="BR57" i="41"/>
  <c r="BR56" i="41"/>
  <c r="BR55" i="41"/>
  <c r="BR54" i="41"/>
  <c r="BR53" i="41"/>
  <c r="BR52" i="41"/>
  <c r="BR51" i="41"/>
  <c r="BR50" i="41"/>
  <c r="BR49" i="41"/>
  <c r="BR48" i="41"/>
  <c r="BR47" i="41"/>
  <c r="BR46" i="41"/>
  <c r="BR45" i="41"/>
  <c r="BR44" i="41"/>
  <c r="BR43" i="41"/>
  <c r="BR42" i="41"/>
  <c r="BR41" i="41"/>
  <c r="BR40" i="41"/>
  <c r="BR39" i="41"/>
  <c r="BR38" i="41"/>
  <c r="BR37" i="41"/>
  <c r="BR36" i="41"/>
  <c r="BR35" i="41"/>
  <c r="BR34" i="41"/>
  <c r="BR33" i="41"/>
  <c r="BR32" i="41"/>
  <c r="BR31" i="41"/>
  <c r="BR30" i="41"/>
  <c r="BR29" i="41"/>
  <c r="BR28" i="41"/>
  <c r="BR27" i="41"/>
  <c r="BR26" i="41"/>
  <c r="BR25" i="41"/>
  <c r="BR24" i="41"/>
  <c r="BR23" i="41"/>
  <c r="BR22" i="41"/>
  <c r="BR21" i="41"/>
  <c r="BR20" i="41"/>
  <c r="BR19" i="41"/>
  <c r="BR18" i="41"/>
  <c r="BR17" i="41"/>
  <c r="BR16" i="41"/>
  <c r="BR15" i="41"/>
  <c r="BR14" i="41"/>
  <c r="BR13" i="41"/>
  <c r="BR12" i="41"/>
  <c r="BR11" i="41"/>
  <c r="BR10" i="41"/>
  <c r="BR9" i="41"/>
  <c r="BR8" i="41" a="1"/>
  <c r="BR8" i="41"/>
  <c r="BQ247" i="41"/>
  <c r="BQ246" i="41"/>
  <c r="BQ245" i="41"/>
  <c r="BQ244" i="41"/>
  <c r="BQ243" i="41"/>
  <c r="BQ242" i="41"/>
  <c r="BQ241" i="41"/>
  <c r="BQ240" i="41"/>
  <c r="BQ239" i="41"/>
  <c r="BQ238" i="41"/>
  <c r="BQ237" i="41"/>
  <c r="BQ236" i="41"/>
  <c r="BQ235" i="41"/>
  <c r="BQ234" i="41"/>
  <c r="BQ233" i="41"/>
  <c r="BQ232" i="41"/>
  <c r="BQ231" i="41"/>
  <c r="BQ230" i="41"/>
  <c r="BQ229" i="41"/>
  <c r="BQ228" i="41"/>
  <c r="BQ227" i="41"/>
  <c r="BQ226" i="41"/>
  <c r="BQ225" i="41"/>
  <c r="BQ224" i="41"/>
  <c r="BQ223" i="41"/>
  <c r="BQ222" i="41"/>
  <c r="BQ221" i="41"/>
  <c r="BQ220" i="41"/>
  <c r="BQ219" i="41"/>
  <c r="BQ218" i="41"/>
  <c r="BQ217" i="41"/>
  <c r="BQ216" i="41"/>
  <c r="BQ215" i="41"/>
  <c r="BQ214" i="41"/>
  <c r="BQ213" i="41"/>
  <c r="BQ212" i="41"/>
  <c r="BQ211" i="41"/>
  <c r="BQ210" i="41"/>
  <c r="BQ209" i="41"/>
  <c r="BQ208" i="41"/>
  <c r="BQ207" i="41"/>
  <c r="BQ206" i="41"/>
  <c r="BQ205" i="41"/>
  <c r="BQ204" i="41"/>
  <c r="BQ203" i="41"/>
  <c r="BQ202" i="41"/>
  <c r="BQ201" i="41"/>
  <c r="BQ200" i="41"/>
  <c r="BQ199" i="41"/>
  <c r="BQ198" i="41"/>
  <c r="BQ197" i="41"/>
  <c r="BQ196" i="41"/>
  <c r="BQ195" i="41"/>
  <c r="BQ194" i="41"/>
  <c r="BQ193" i="41"/>
  <c r="BQ192" i="41"/>
  <c r="BQ191" i="41"/>
  <c r="BQ190" i="41"/>
  <c r="BQ189" i="41"/>
  <c r="BQ188" i="41"/>
  <c r="BQ187" i="41"/>
  <c r="BQ186" i="41"/>
  <c r="BQ185" i="41"/>
  <c r="BQ184" i="41"/>
  <c r="BQ183" i="41"/>
  <c r="BQ182" i="41"/>
  <c r="BQ181" i="41"/>
  <c r="BQ180" i="41"/>
  <c r="BQ179" i="41"/>
  <c r="BQ178" i="41"/>
  <c r="BQ177" i="41"/>
  <c r="BQ176" i="41"/>
  <c r="BQ175" i="41"/>
  <c r="BQ174" i="41"/>
  <c r="BQ173" i="41"/>
  <c r="BQ172" i="41"/>
  <c r="BQ171" i="41"/>
  <c r="BQ170" i="41"/>
  <c r="BQ169" i="41"/>
  <c r="BQ168" i="41"/>
  <c r="BQ167" i="41"/>
  <c r="BQ166" i="41"/>
  <c r="BQ165" i="41"/>
  <c r="BQ164" i="41"/>
  <c r="BQ163" i="41"/>
  <c r="BQ162" i="41"/>
  <c r="BQ161" i="41"/>
  <c r="BQ160" i="41"/>
  <c r="BQ159" i="41"/>
  <c r="BQ158" i="41"/>
  <c r="BQ157" i="41"/>
  <c r="BQ156" i="41"/>
  <c r="BQ155" i="41"/>
  <c r="BQ154" i="41"/>
  <c r="BQ153" i="41"/>
  <c r="BQ152" i="41"/>
  <c r="BQ151" i="41"/>
  <c r="BQ150" i="41"/>
  <c r="BQ149" i="41"/>
  <c r="BQ148" i="41"/>
  <c r="BQ147" i="41"/>
  <c r="BQ146" i="41"/>
  <c r="BQ145" i="41"/>
  <c r="BQ144" i="41"/>
  <c r="BQ143" i="41"/>
  <c r="BQ142" i="41"/>
  <c r="BQ141" i="41"/>
  <c r="BQ140" i="41"/>
  <c r="BQ139" i="41"/>
  <c r="BQ138" i="41"/>
  <c r="BQ137" i="41"/>
  <c r="BQ136" i="41"/>
  <c r="BQ135" i="41"/>
  <c r="BQ134" i="41"/>
  <c r="BQ133" i="41"/>
  <c r="BQ132" i="41"/>
  <c r="BQ131" i="41"/>
  <c r="BQ130" i="41"/>
  <c r="BQ129" i="41"/>
  <c r="BQ128" i="41"/>
  <c r="BQ127" i="41"/>
  <c r="BQ126" i="41"/>
  <c r="BQ125" i="41"/>
  <c r="BQ124" i="41"/>
  <c r="BQ123" i="41"/>
  <c r="BQ122" i="41"/>
  <c r="BQ121" i="41"/>
  <c r="BQ120" i="41"/>
  <c r="BQ119" i="41"/>
  <c r="BQ118" i="41"/>
  <c r="BQ117" i="41"/>
  <c r="BQ116" i="41"/>
  <c r="BQ115" i="41"/>
  <c r="BQ114" i="41"/>
  <c r="BQ113" i="41"/>
  <c r="BQ112" i="41"/>
  <c r="BQ111" i="41"/>
  <c r="BQ110" i="41"/>
  <c r="BQ109" i="41"/>
  <c r="BQ108" i="41"/>
  <c r="BQ107" i="41"/>
  <c r="BQ106" i="41"/>
  <c r="BQ105" i="41"/>
  <c r="BQ104" i="41"/>
  <c r="BQ103" i="41"/>
  <c r="BQ102" i="41"/>
  <c r="BQ101" i="41"/>
  <c r="BQ100" i="41"/>
  <c r="BQ99" i="41"/>
  <c r="BQ98" i="41"/>
  <c r="BQ97" i="41"/>
  <c r="BQ96" i="41"/>
  <c r="BQ95" i="41"/>
  <c r="BQ94" i="41"/>
  <c r="BQ93" i="41"/>
  <c r="BQ92" i="41"/>
  <c r="BQ91" i="41"/>
  <c r="BQ90" i="41"/>
  <c r="BQ89" i="41"/>
  <c r="BQ88" i="41"/>
  <c r="BQ87" i="41"/>
  <c r="BQ86" i="41"/>
  <c r="BQ85" i="41"/>
  <c r="BQ84" i="41"/>
  <c r="BQ83" i="41"/>
  <c r="BQ82" i="41"/>
  <c r="BQ81" i="41"/>
  <c r="BQ80" i="41"/>
  <c r="BQ79" i="41"/>
  <c r="BQ78" i="41"/>
  <c r="BQ77" i="41"/>
  <c r="BQ76" i="41"/>
  <c r="BQ75" i="41"/>
  <c r="BQ74" i="41"/>
  <c r="BQ73" i="41"/>
  <c r="BQ72" i="41"/>
  <c r="BQ71" i="41"/>
  <c r="BQ70" i="41"/>
  <c r="BQ69" i="41"/>
  <c r="BQ68" i="41"/>
  <c r="BQ67" i="41"/>
  <c r="BQ66" i="41"/>
  <c r="BQ65" i="41"/>
  <c r="BQ64" i="41"/>
  <c r="BQ63" i="41"/>
  <c r="BQ62" i="41"/>
  <c r="BQ61" i="41"/>
  <c r="BQ60" i="41"/>
  <c r="BQ59" i="41"/>
  <c r="BQ58" i="41"/>
  <c r="BQ57" i="41"/>
  <c r="BQ56" i="41"/>
  <c r="BQ55" i="41"/>
  <c r="BQ54" i="41"/>
  <c r="BQ53" i="41"/>
  <c r="BQ52" i="41"/>
  <c r="BQ51" i="41"/>
  <c r="BQ50" i="41"/>
  <c r="BQ49" i="41"/>
  <c r="BQ48" i="41"/>
  <c r="BQ47" i="41"/>
  <c r="BQ46" i="41"/>
  <c r="BQ45" i="41"/>
  <c r="BQ44" i="41"/>
  <c r="BQ43" i="41"/>
  <c r="BQ42" i="41"/>
  <c r="BQ41" i="41"/>
  <c r="BQ40" i="41"/>
  <c r="BQ39" i="41"/>
  <c r="BQ38" i="41"/>
  <c r="BQ37" i="41"/>
  <c r="BQ36" i="41"/>
  <c r="BQ35" i="41"/>
  <c r="BQ34" i="41"/>
  <c r="BQ33" i="41"/>
  <c r="BQ32" i="41"/>
  <c r="BQ31" i="41"/>
  <c r="BQ30" i="41"/>
  <c r="BQ29" i="41"/>
  <c r="BQ28" i="41"/>
  <c r="BQ27" i="41"/>
  <c r="BQ26" i="41"/>
  <c r="BQ25" i="41"/>
  <c r="BQ24" i="41"/>
  <c r="BQ23" i="41"/>
  <c r="BQ22" i="41"/>
  <c r="BQ21" i="41"/>
  <c r="BQ20" i="41"/>
  <c r="BQ19" i="41"/>
  <c r="BQ18" i="41"/>
  <c r="BQ17" i="41"/>
  <c r="BQ16" i="41"/>
  <c r="BQ15" i="41"/>
  <c r="BQ14" i="41"/>
  <c r="BQ13" i="41"/>
  <c r="BQ12" i="41"/>
  <c r="BQ11" i="41"/>
  <c r="BQ10" i="41"/>
  <c r="BQ9" i="41"/>
  <c r="BQ8" i="41" a="1"/>
  <c r="BQ8" i="41"/>
  <c r="AO247" i="41"/>
  <c r="AO246" i="41"/>
  <c r="AO245" i="41"/>
  <c r="AO244" i="41"/>
  <c r="AO243" i="41"/>
  <c r="AO242" i="41"/>
  <c r="AO241" i="41"/>
  <c r="AO240" i="41"/>
  <c r="AO239" i="41"/>
  <c r="AO238" i="41"/>
  <c r="AO237" i="41"/>
  <c r="AO236" i="41"/>
  <c r="AO235" i="41"/>
  <c r="AO234" i="41"/>
  <c r="AO233" i="41"/>
  <c r="AO232" i="41"/>
  <c r="AO231" i="41"/>
  <c r="AO230" i="41"/>
  <c r="AO229" i="41"/>
  <c r="AO228" i="41"/>
  <c r="AO227" i="41"/>
  <c r="AO226" i="41"/>
  <c r="AO225" i="41"/>
  <c r="AO224" i="41"/>
  <c r="AO223" i="41"/>
  <c r="AO222" i="41"/>
  <c r="AO221" i="41"/>
  <c r="AO220" i="41"/>
  <c r="AO219" i="41"/>
  <c r="AO218" i="41"/>
  <c r="AO217" i="41"/>
  <c r="AO216" i="41"/>
  <c r="AO215" i="41"/>
  <c r="AO214" i="41"/>
  <c r="AO213" i="41"/>
  <c r="AO212" i="41"/>
  <c r="AO211" i="41"/>
  <c r="AO210" i="41"/>
  <c r="AO209" i="41"/>
  <c r="AO208" i="41"/>
  <c r="AO207" i="41"/>
  <c r="AO206" i="41"/>
  <c r="AO205" i="41"/>
  <c r="AO204" i="41"/>
  <c r="AO203" i="41"/>
  <c r="AO202" i="41"/>
  <c r="AO201" i="41"/>
  <c r="AO200" i="41"/>
  <c r="AO199" i="41"/>
  <c r="AO198" i="41"/>
  <c r="AO197" i="41"/>
  <c r="AO196" i="41"/>
  <c r="AO195" i="41"/>
  <c r="AO194" i="41"/>
  <c r="AO193" i="41"/>
  <c r="AO192" i="41"/>
  <c r="AO191" i="41"/>
  <c r="AO190" i="41"/>
  <c r="AO189" i="41"/>
  <c r="AO188" i="41"/>
  <c r="AO187" i="41"/>
  <c r="AO186" i="41"/>
  <c r="AO185" i="41"/>
  <c r="AO184" i="41"/>
  <c r="AO183" i="41"/>
  <c r="AO182" i="41"/>
  <c r="AO181" i="41"/>
  <c r="AO180" i="41"/>
  <c r="AO179" i="41"/>
  <c r="AO178" i="41"/>
  <c r="AO177" i="41"/>
  <c r="AO176" i="41"/>
  <c r="AO175" i="41"/>
  <c r="AO174" i="41"/>
  <c r="AO173" i="41"/>
  <c r="AO172" i="41"/>
  <c r="AO171" i="41"/>
  <c r="AO170" i="41"/>
  <c r="AO169" i="41"/>
  <c r="AO168" i="41"/>
  <c r="AO167" i="41"/>
  <c r="AO166" i="41"/>
  <c r="AO165" i="41"/>
  <c r="AO164" i="41"/>
  <c r="AO163" i="41"/>
  <c r="AO162" i="41"/>
  <c r="AO161" i="41"/>
  <c r="AO160" i="41"/>
  <c r="AO159" i="41"/>
  <c r="AO158" i="41"/>
  <c r="AO157" i="41"/>
  <c r="AO156" i="41"/>
  <c r="AO155" i="41"/>
  <c r="AO154" i="41"/>
  <c r="AO153" i="41"/>
  <c r="AO152" i="41"/>
  <c r="AO151" i="41"/>
  <c r="AO150" i="41"/>
  <c r="AO149" i="41"/>
  <c r="AO148" i="41"/>
  <c r="AO147" i="41"/>
  <c r="AO146" i="41"/>
  <c r="AO145" i="41"/>
  <c r="AO144" i="41"/>
  <c r="AO143" i="41"/>
  <c r="AO142" i="41"/>
  <c r="AO141" i="41"/>
  <c r="AO140" i="41"/>
  <c r="AO139" i="41"/>
  <c r="AO138" i="41"/>
  <c r="AO137" i="41"/>
  <c r="AO136" i="41"/>
  <c r="AO135" i="41"/>
  <c r="AO134" i="41"/>
  <c r="AO133" i="41"/>
  <c r="AO132" i="41"/>
  <c r="AO131" i="41"/>
  <c r="AO130" i="41"/>
  <c r="AO129" i="41"/>
  <c r="AO128" i="41"/>
  <c r="AO127" i="41"/>
  <c r="AO126" i="41"/>
  <c r="AO125" i="41"/>
  <c r="AO124" i="41"/>
  <c r="AO123" i="41"/>
  <c r="AO122" i="41"/>
  <c r="AO121" i="41"/>
  <c r="AO120" i="41"/>
  <c r="AO119" i="41"/>
  <c r="AO118" i="41"/>
  <c r="AO117" i="41"/>
  <c r="AO116" i="41"/>
  <c r="AO115" i="41"/>
  <c r="AO114" i="41"/>
  <c r="AO113" i="41"/>
  <c r="AO112" i="41"/>
  <c r="AO111" i="41"/>
  <c r="AO110" i="41"/>
  <c r="AO109" i="41"/>
  <c r="AO108" i="41"/>
  <c r="AO107" i="41"/>
  <c r="AO106" i="41"/>
  <c r="AO105" i="41"/>
  <c r="AO104" i="41"/>
  <c r="AO103" i="41"/>
  <c r="AO102" i="41"/>
  <c r="AO101" i="41"/>
  <c r="AO100" i="41"/>
  <c r="AO99" i="41"/>
  <c r="AO98" i="41"/>
  <c r="AO97" i="41"/>
  <c r="AO96" i="41"/>
  <c r="AO95" i="41"/>
  <c r="AO94" i="41"/>
  <c r="AO93" i="41"/>
  <c r="AO92" i="41"/>
  <c r="AO91" i="41"/>
  <c r="AO90" i="41"/>
  <c r="AO89" i="41"/>
  <c r="AO88" i="41"/>
  <c r="AO87" i="41"/>
  <c r="AO86" i="41"/>
  <c r="AO85" i="41"/>
  <c r="AO84" i="41"/>
  <c r="AO83" i="41"/>
  <c r="AO82" i="41"/>
  <c r="AO81" i="41"/>
  <c r="AO80" i="41"/>
  <c r="AO79" i="41"/>
  <c r="AO78" i="41"/>
  <c r="AO77" i="41"/>
  <c r="AO76" i="41"/>
  <c r="AO75" i="41"/>
  <c r="AO74" i="41"/>
  <c r="AO73" i="41"/>
  <c r="AO72" i="41"/>
  <c r="AO71" i="41"/>
  <c r="AO70" i="41"/>
  <c r="AO69" i="41"/>
  <c r="AO68" i="41"/>
  <c r="AO67" i="41"/>
  <c r="AO66" i="41"/>
  <c r="AO65" i="41"/>
  <c r="AO64" i="41"/>
  <c r="AO63" i="41"/>
  <c r="AO62" i="41"/>
  <c r="AO61" i="41"/>
  <c r="AO60" i="41"/>
  <c r="AO59" i="41"/>
  <c r="AO58" i="41"/>
  <c r="AO57" i="41"/>
  <c r="AO56" i="41"/>
  <c r="AO55" i="41"/>
  <c r="AO54" i="41"/>
  <c r="AO53" i="41"/>
  <c r="AO52" i="41"/>
  <c r="AO51" i="41"/>
  <c r="AO50" i="41"/>
  <c r="AO49" i="41"/>
  <c r="AO48" i="41"/>
  <c r="AO47" i="41"/>
  <c r="AO46" i="41"/>
  <c r="AO45" i="41"/>
  <c r="AO44" i="41"/>
  <c r="AO43" i="41"/>
  <c r="AO42" i="41"/>
  <c r="AO41" i="41"/>
  <c r="AO40" i="41"/>
  <c r="AO39" i="41"/>
  <c r="AO38" i="41"/>
  <c r="AO37" i="41"/>
  <c r="AO36" i="41"/>
  <c r="AO35" i="41"/>
  <c r="AO34" i="41"/>
  <c r="AO33" i="41"/>
  <c r="AO32" i="41"/>
  <c r="AO31" i="41"/>
  <c r="AO30" i="41"/>
  <c r="AO29" i="41"/>
  <c r="AO28" i="41"/>
  <c r="AO27" i="41"/>
  <c r="AO26" i="41"/>
  <c r="AO25" i="41"/>
  <c r="AO24" i="41"/>
  <c r="AO23" i="41"/>
  <c r="AO22" i="41"/>
  <c r="AO21" i="41"/>
  <c r="AO20" i="41"/>
  <c r="AO19" i="41"/>
  <c r="AO18" i="41"/>
  <c r="AO17" i="41"/>
  <c r="AO16" i="41"/>
  <c r="AO15" i="41"/>
  <c r="AO14" i="41"/>
  <c r="AO13" i="41"/>
  <c r="AO12" i="41"/>
  <c r="AO11" i="41"/>
  <c r="AO10" i="41"/>
  <c r="AO9" i="41"/>
  <c r="AO8" i="41" a="1"/>
  <c r="AO8" i="41"/>
  <c r="AN247" i="41"/>
  <c r="AN246" i="41"/>
  <c r="AN245" i="41"/>
  <c r="AN244" i="41"/>
  <c r="AN243" i="41"/>
  <c r="AN242" i="41"/>
  <c r="AN241" i="41"/>
  <c r="AN240" i="41"/>
  <c r="AN239" i="41"/>
  <c r="AN238" i="41"/>
  <c r="AN237" i="41"/>
  <c r="AN236" i="41"/>
  <c r="AN235" i="41"/>
  <c r="AN234" i="41"/>
  <c r="AN233" i="41"/>
  <c r="AN232" i="41"/>
  <c r="AN231" i="41"/>
  <c r="AN230" i="41"/>
  <c r="AN229" i="41"/>
  <c r="AN228" i="41"/>
  <c r="AN227" i="41"/>
  <c r="AN226" i="41"/>
  <c r="AN225" i="41"/>
  <c r="AN224" i="41"/>
  <c r="AN223" i="41"/>
  <c r="AN222" i="41"/>
  <c r="AN221" i="41"/>
  <c r="AN220" i="41"/>
  <c r="AN219" i="41"/>
  <c r="AN218" i="41"/>
  <c r="AN217" i="41"/>
  <c r="AN216" i="41"/>
  <c r="AN215" i="41"/>
  <c r="AN214" i="41"/>
  <c r="AN213" i="41"/>
  <c r="AN212" i="41"/>
  <c r="AN211" i="41"/>
  <c r="AN210" i="41"/>
  <c r="AN209" i="41"/>
  <c r="AN208" i="41"/>
  <c r="AN207" i="41"/>
  <c r="AN206" i="41"/>
  <c r="AN205" i="41"/>
  <c r="AN204" i="41"/>
  <c r="AN203" i="41"/>
  <c r="AN202" i="41"/>
  <c r="AN201" i="41"/>
  <c r="AN200" i="41"/>
  <c r="AN199" i="41"/>
  <c r="AN198" i="41"/>
  <c r="AN197" i="41"/>
  <c r="AN196" i="41"/>
  <c r="AN195" i="41"/>
  <c r="AN194" i="41"/>
  <c r="AN193" i="41"/>
  <c r="AN192" i="41"/>
  <c r="AN191" i="41"/>
  <c r="AN190" i="41"/>
  <c r="AN189" i="41"/>
  <c r="AN188" i="41"/>
  <c r="AN187" i="41"/>
  <c r="AN186" i="41"/>
  <c r="AN185" i="41"/>
  <c r="AN184" i="41"/>
  <c r="AN183" i="41"/>
  <c r="AN182" i="41"/>
  <c r="AN181" i="41"/>
  <c r="AN180" i="41"/>
  <c r="AN179" i="41"/>
  <c r="AN178" i="41"/>
  <c r="AN177" i="41"/>
  <c r="AN176" i="41"/>
  <c r="AN175" i="41"/>
  <c r="AN174" i="41"/>
  <c r="AN173" i="41"/>
  <c r="AN172" i="41"/>
  <c r="AN171" i="41"/>
  <c r="AN170" i="41"/>
  <c r="AN169" i="41"/>
  <c r="AN168" i="41"/>
  <c r="AN167" i="41"/>
  <c r="AN166" i="41"/>
  <c r="AN165" i="41"/>
  <c r="AN164" i="41"/>
  <c r="AN163" i="41"/>
  <c r="AN162" i="41"/>
  <c r="AN161" i="41"/>
  <c r="AN160" i="41"/>
  <c r="AN159" i="41"/>
  <c r="AN158" i="41"/>
  <c r="AN157" i="41"/>
  <c r="AN156" i="41"/>
  <c r="AN155" i="41"/>
  <c r="AN154" i="41"/>
  <c r="AN153" i="41"/>
  <c r="AN152" i="41"/>
  <c r="AN151" i="41"/>
  <c r="AN150" i="41"/>
  <c r="AN149" i="41"/>
  <c r="AN148" i="41"/>
  <c r="AN147" i="41"/>
  <c r="AN146" i="41"/>
  <c r="AN145" i="41"/>
  <c r="AN144" i="41"/>
  <c r="AN143" i="41"/>
  <c r="AN142" i="41"/>
  <c r="AN141" i="41"/>
  <c r="AN140" i="41"/>
  <c r="AN139" i="41"/>
  <c r="AN138" i="41"/>
  <c r="AN137" i="41"/>
  <c r="AN136" i="41"/>
  <c r="AN135" i="41"/>
  <c r="AN134" i="41"/>
  <c r="AN133" i="41"/>
  <c r="AN132" i="41"/>
  <c r="AN131" i="41"/>
  <c r="AN130" i="41"/>
  <c r="AN129" i="41"/>
  <c r="AN128" i="41"/>
  <c r="AN127" i="41"/>
  <c r="AN126" i="41"/>
  <c r="AN125" i="41"/>
  <c r="AN124" i="41"/>
  <c r="AN123" i="41"/>
  <c r="AN122" i="41"/>
  <c r="AN121" i="41"/>
  <c r="AN120" i="41"/>
  <c r="AN119" i="41"/>
  <c r="AN118" i="41"/>
  <c r="AN117" i="41"/>
  <c r="AN116" i="41"/>
  <c r="AN115" i="41"/>
  <c r="AN114" i="41"/>
  <c r="AN113" i="41"/>
  <c r="AN112" i="41"/>
  <c r="AN111" i="41"/>
  <c r="AN110" i="41"/>
  <c r="AN109" i="41"/>
  <c r="AN108" i="41"/>
  <c r="AN107" i="41"/>
  <c r="AN106" i="41"/>
  <c r="AN105" i="41"/>
  <c r="AN104" i="41"/>
  <c r="AN103" i="41"/>
  <c r="AN102" i="41"/>
  <c r="AN101" i="41"/>
  <c r="AN100" i="41"/>
  <c r="AN99" i="41"/>
  <c r="AN98" i="41"/>
  <c r="AN97" i="41"/>
  <c r="AN96" i="41"/>
  <c r="AN95" i="41"/>
  <c r="AN94" i="41"/>
  <c r="AN93" i="41"/>
  <c r="AN92" i="41"/>
  <c r="AN91" i="41"/>
  <c r="AN90" i="41"/>
  <c r="AN89" i="41"/>
  <c r="AN88" i="41"/>
  <c r="AN87" i="41"/>
  <c r="AN86" i="41"/>
  <c r="AN85" i="41"/>
  <c r="AN84" i="41"/>
  <c r="AN83" i="41"/>
  <c r="AN82" i="41"/>
  <c r="AN81" i="41"/>
  <c r="AN80" i="41"/>
  <c r="AN79" i="41"/>
  <c r="AN78" i="41"/>
  <c r="AN77" i="41"/>
  <c r="AN76" i="41"/>
  <c r="AN75" i="41"/>
  <c r="AN74" i="41"/>
  <c r="AN73" i="41"/>
  <c r="AN72" i="41"/>
  <c r="AN71" i="41"/>
  <c r="AN70" i="41"/>
  <c r="AN69" i="41"/>
  <c r="AN68" i="41"/>
  <c r="AN67" i="41"/>
  <c r="AN66" i="41"/>
  <c r="AN65" i="41"/>
  <c r="AN64" i="41"/>
  <c r="AN63" i="41"/>
  <c r="AN62" i="41"/>
  <c r="AN61" i="41"/>
  <c r="AN60" i="41"/>
  <c r="AN59" i="41"/>
  <c r="AN58" i="41"/>
  <c r="AN57" i="41"/>
  <c r="AN56" i="41"/>
  <c r="AN55" i="41"/>
  <c r="AN54" i="41"/>
  <c r="AN53" i="41"/>
  <c r="AN52" i="41"/>
  <c r="AN51" i="41"/>
  <c r="AN50" i="41"/>
  <c r="AN49" i="41"/>
  <c r="AN48" i="41"/>
  <c r="AN47" i="41"/>
  <c r="AN46" i="41"/>
  <c r="AN45" i="41"/>
  <c r="AN44" i="41"/>
  <c r="AN43" i="41"/>
  <c r="AN42" i="41"/>
  <c r="AN41" i="41"/>
  <c r="AN40" i="41"/>
  <c r="AN39" i="41"/>
  <c r="AN38" i="41"/>
  <c r="AN37" i="41"/>
  <c r="AN36" i="41"/>
  <c r="AN35" i="41"/>
  <c r="AN34" i="41"/>
  <c r="AN33" i="41"/>
  <c r="AN32" i="41"/>
  <c r="AN31" i="41"/>
  <c r="AN30" i="41"/>
  <c r="AN29" i="41"/>
  <c r="AN28" i="41"/>
  <c r="AN27" i="41"/>
  <c r="AN26" i="41"/>
  <c r="AN25" i="41"/>
  <c r="AN24" i="41"/>
  <c r="AN23" i="41"/>
  <c r="AN22" i="41"/>
  <c r="AN21" i="41"/>
  <c r="AN20" i="41"/>
  <c r="AN19" i="41"/>
  <c r="AN18" i="41"/>
  <c r="AN17" i="41"/>
  <c r="AN16" i="41"/>
  <c r="AN15" i="41"/>
  <c r="AN14" i="41"/>
  <c r="AN13" i="41"/>
  <c r="AN12" i="41"/>
  <c r="AN11" i="41"/>
  <c r="AN10" i="41"/>
  <c r="AN9" i="41"/>
  <c r="AN8" i="41" a="1"/>
  <c r="AN8" i="41"/>
  <c r="AM247" i="41"/>
  <c r="AM246" i="41"/>
  <c r="AM245" i="41"/>
  <c r="AM244" i="41"/>
  <c r="AM243" i="41"/>
  <c r="AM242" i="41"/>
  <c r="AM241" i="41"/>
  <c r="AM240" i="41"/>
  <c r="AM239" i="41"/>
  <c r="AM238" i="41"/>
  <c r="AM237" i="41"/>
  <c r="AM236" i="41"/>
  <c r="AM235" i="41"/>
  <c r="AM234" i="41"/>
  <c r="AM233" i="41"/>
  <c r="AM232" i="41"/>
  <c r="AM231" i="41"/>
  <c r="AM230" i="41"/>
  <c r="AM229" i="41"/>
  <c r="AM228" i="41"/>
  <c r="AM227" i="41"/>
  <c r="AM226" i="41"/>
  <c r="AM225" i="41"/>
  <c r="AM224" i="41"/>
  <c r="AM223" i="41"/>
  <c r="AM222" i="41"/>
  <c r="AM221" i="41"/>
  <c r="AM220" i="41"/>
  <c r="AM219" i="41"/>
  <c r="AM218" i="41"/>
  <c r="AM217" i="41"/>
  <c r="AM216" i="41"/>
  <c r="AM215" i="41"/>
  <c r="AM214" i="41"/>
  <c r="AM213" i="41"/>
  <c r="AM212" i="41"/>
  <c r="AM211" i="41"/>
  <c r="AM210" i="41"/>
  <c r="AM209" i="41"/>
  <c r="AM208" i="41"/>
  <c r="AM207" i="41"/>
  <c r="AM206" i="41"/>
  <c r="AM205" i="41"/>
  <c r="AM204" i="41"/>
  <c r="AM203" i="41"/>
  <c r="AM202" i="41"/>
  <c r="AM201" i="41"/>
  <c r="AM200" i="41"/>
  <c r="AM199" i="41"/>
  <c r="AM198" i="41"/>
  <c r="AM197" i="41"/>
  <c r="AM196" i="41"/>
  <c r="AM195" i="41"/>
  <c r="AM194" i="41"/>
  <c r="AM193" i="41"/>
  <c r="AM192" i="41"/>
  <c r="AM191" i="41"/>
  <c r="AM190" i="41"/>
  <c r="AM189" i="41"/>
  <c r="AM188" i="41"/>
  <c r="AM187" i="41"/>
  <c r="AM186" i="41"/>
  <c r="AM185" i="41"/>
  <c r="AM184" i="41"/>
  <c r="AM183" i="41"/>
  <c r="AM182" i="41"/>
  <c r="AM181" i="41"/>
  <c r="AM180" i="41"/>
  <c r="AM179" i="41"/>
  <c r="AM178" i="41"/>
  <c r="AM177" i="41"/>
  <c r="AM176" i="41"/>
  <c r="AM175" i="41"/>
  <c r="AM174" i="41"/>
  <c r="AM173" i="41"/>
  <c r="AM172" i="41"/>
  <c r="AM171" i="41"/>
  <c r="AM170" i="41"/>
  <c r="AM169" i="41"/>
  <c r="AM168" i="41"/>
  <c r="AM167" i="41"/>
  <c r="AM166" i="41"/>
  <c r="AM165" i="41"/>
  <c r="AM164" i="41"/>
  <c r="AM163" i="41"/>
  <c r="AM162" i="41"/>
  <c r="AM161" i="41"/>
  <c r="AM160" i="41"/>
  <c r="AM159" i="41"/>
  <c r="AM158" i="41"/>
  <c r="AM157" i="41"/>
  <c r="AM156" i="41"/>
  <c r="AM155" i="41"/>
  <c r="AM154" i="41"/>
  <c r="AM153" i="41"/>
  <c r="AM152" i="41"/>
  <c r="AM151" i="41"/>
  <c r="AM150" i="41"/>
  <c r="AM149" i="41"/>
  <c r="AM148" i="41"/>
  <c r="AM147" i="41"/>
  <c r="AM146" i="41"/>
  <c r="AM145" i="41"/>
  <c r="AM144" i="41"/>
  <c r="AM143" i="41"/>
  <c r="AM142" i="41"/>
  <c r="AM141" i="41"/>
  <c r="AM140" i="41"/>
  <c r="AM139" i="41"/>
  <c r="AM138" i="41"/>
  <c r="AM137" i="41"/>
  <c r="AM136" i="41"/>
  <c r="AM135" i="41"/>
  <c r="AM134" i="41"/>
  <c r="AM133" i="41"/>
  <c r="AM132" i="41"/>
  <c r="AM131" i="41"/>
  <c r="AM130" i="41"/>
  <c r="AM129" i="41"/>
  <c r="AM128" i="41"/>
  <c r="AM127" i="41"/>
  <c r="AM126" i="41"/>
  <c r="AM125" i="41"/>
  <c r="AM124" i="41"/>
  <c r="AM123" i="41"/>
  <c r="AM122" i="41"/>
  <c r="AM121" i="41"/>
  <c r="AM120" i="41"/>
  <c r="AM119" i="41"/>
  <c r="AM118" i="41"/>
  <c r="AM117" i="41"/>
  <c r="AM116" i="41"/>
  <c r="AM115" i="41"/>
  <c r="AM114" i="41"/>
  <c r="AM113" i="41"/>
  <c r="AM112" i="41"/>
  <c r="AM111" i="41"/>
  <c r="AM110" i="41"/>
  <c r="AM109" i="41"/>
  <c r="AM108" i="41"/>
  <c r="AM107" i="41"/>
  <c r="AM106" i="41"/>
  <c r="AM105" i="41"/>
  <c r="AM104" i="41"/>
  <c r="AM103" i="41"/>
  <c r="AM102" i="41"/>
  <c r="AM101" i="41"/>
  <c r="AM100" i="41"/>
  <c r="AM99" i="41"/>
  <c r="AM98" i="41"/>
  <c r="AM97" i="41"/>
  <c r="AM96" i="41"/>
  <c r="AM95" i="41"/>
  <c r="AM94" i="41"/>
  <c r="AM93" i="41"/>
  <c r="AM92" i="41"/>
  <c r="AM91" i="41"/>
  <c r="AM90" i="41"/>
  <c r="AM89" i="41"/>
  <c r="AM88" i="41"/>
  <c r="AM87" i="41"/>
  <c r="AM86" i="41"/>
  <c r="AM85" i="41"/>
  <c r="AM84" i="41"/>
  <c r="AM83" i="41"/>
  <c r="AM82" i="41"/>
  <c r="AM81" i="41"/>
  <c r="AM80" i="41"/>
  <c r="AM79" i="41"/>
  <c r="AM78" i="41"/>
  <c r="AM77" i="41"/>
  <c r="AM76" i="41"/>
  <c r="AM75" i="41"/>
  <c r="AM74" i="41"/>
  <c r="AM73" i="41"/>
  <c r="AM72" i="41"/>
  <c r="AM71" i="41"/>
  <c r="AM70" i="41"/>
  <c r="AM69" i="41"/>
  <c r="AM68" i="41"/>
  <c r="AM67" i="41"/>
  <c r="AM66" i="41"/>
  <c r="AM65" i="41"/>
  <c r="AM64" i="41"/>
  <c r="AM63" i="41"/>
  <c r="AM62" i="41"/>
  <c r="AM61" i="41"/>
  <c r="AM60" i="41"/>
  <c r="AM59" i="41"/>
  <c r="AM58" i="41"/>
  <c r="AM57" i="41"/>
  <c r="AM56" i="41"/>
  <c r="AM55" i="41"/>
  <c r="AM54" i="41"/>
  <c r="AM53" i="41"/>
  <c r="AM52" i="41"/>
  <c r="AM51" i="41"/>
  <c r="AM50" i="41"/>
  <c r="AM49" i="41"/>
  <c r="AM48" i="41"/>
  <c r="AM47" i="41"/>
  <c r="AM46" i="41"/>
  <c r="AM45" i="41"/>
  <c r="AM44" i="41"/>
  <c r="AM43" i="41"/>
  <c r="AM42" i="41"/>
  <c r="AM41" i="41"/>
  <c r="AM40" i="41"/>
  <c r="AM39" i="41"/>
  <c r="AM38" i="41"/>
  <c r="AM37" i="41"/>
  <c r="AM36" i="41"/>
  <c r="AM35" i="41"/>
  <c r="AM34" i="41"/>
  <c r="AM33" i="41"/>
  <c r="AM32" i="41"/>
  <c r="AM31" i="41"/>
  <c r="AM30" i="41"/>
  <c r="AM29" i="41"/>
  <c r="AM28" i="41"/>
  <c r="AM27" i="41"/>
  <c r="AM26" i="41"/>
  <c r="AM25" i="41"/>
  <c r="AM24" i="41"/>
  <c r="AM23" i="41"/>
  <c r="AM22" i="41"/>
  <c r="AM21" i="41"/>
  <c r="AM20" i="41"/>
  <c r="AM19" i="41"/>
  <c r="AM18" i="41"/>
  <c r="AM17" i="41"/>
  <c r="AM16" i="41"/>
  <c r="AM15" i="41"/>
  <c r="AM14" i="41"/>
  <c r="AM13" i="41"/>
  <c r="AM12" i="41"/>
  <c r="AM11" i="41"/>
  <c r="AM10" i="41"/>
  <c r="AM9" i="41"/>
  <c r="AM8" i="41" a="1"/>
  <c r="AM8" i="41"/>
  <c r="AL247" i="41"/>
  <c r="AL246" i="41"/>
  <c r="AL245" i="41"/>
  <c r="AL244" i="41"/>
  <c r="AL243" i="41"/>
  <c r="AL242" i="41"/>
  <c r="AL241" i="41"/>
  <c r="AL240" i="41"/>
  <c r="AL239" i="41"/>
  <c r="AL238" i="41"/>
  <c r="AL237" i="41"/>
  <c r="AL236" i="41"/>
  <c r="AL235" i="41"/>
  <c r="AL234" i="41"/>
  <c r="AL233" i="41"/>
  <c r="AL232" i="41"/>
  <c r="AL231" i="41"/>
  <c r="AL230" i="41"/>
  <c r="AL229" i="41"/>
  <c r="AL228" i="41"/>
  <c r="AL227" i="41"/>
  <c r="AL226" i="41"/>
  <c r="AL225" i="41"/>
  <c r="AL224" i="41"/>
  <c r="AL223" i="41"/>
  <c r="AL222" i="41"/>
  <c r="AL221" i="41"/>
  <c r="AL220" i="41"/>
  <c r="AL219" i="41"/>
  <c r="AL218" i="41"/>
  <c r="AL217" i="41"/>
  <c r="AL216" i="41"/>
  <c r="AL215" i="41"/>
  <c r="AL214" i="41"/>
  <c r="AL213" i="41"/>
  <c r="AL212" i="41"/>
  <c r="AL211" i="41"/>
  <c r="AL210" i="41"/>
  <c r="AL209" i="41"/>
  <c r="AL208" i="41"/>
  <c r="AL207" i="41"/>
  <c r="AL206" i="41"/>
  <c r="AL205" i="41"/>
  <c r="AL204" i="41"/>
  <c r="AL203" i="41"/>
  <c r="AL202" i="41"/>
  <c r="AL201" i="41"/>
  <c r="AL200" i="41"/>
  <c r="AL199" i="41"/>
  <c r="AL198" i="41"/>
  <c r="AL197" i="41"/>
  <c r="AL196" i="41"/>
  <c r="AL195" i="41"/>
  <c r="AL194" i="41"/>
  <c r="AL193" i="41"/>
  <c r="AL192" i="41"/>
  <c r="AL191" i="41"/>
  <c r="AL190" i="41"/>
  <c r="AL189" i="41"/>
  <c r="AL188" i="41"/>
  <c r="AL187" i="41"/>
  <c r="AL186" i="41"/>
  <c r="AL185" i="41"/>
  <c r="AL184" i="41"/>
  <c r="AL183" i="41"/>
  <c r="AL182" i="41"/>
  <c r="AL181" i="41"/>
  <c r="AL180" i="41"/>
  <c r="AL179" i="41"/>
  <c r="AL178" i="41"/>
  <c r="AL177" i="41"/>
  <c r="AL176" i="41"/>
  <c r="AL175" i="41"/>
  <c r="AL174" i="41"/>
  <c r="AL173" i="41"/>
  <c r="AL172" i="41"/>
  <c r="AL171" i="41"/>
  <c r="AL170" i="41"/>
  <c r="AL169" i="41"/>
  <c r="AL168" i="41"/>
  <c r="AL167" i="41"/>
  <c r="AL166" i="41"/>
  <c r="AL165" i="41"/>
  <c r="AL164" i="41"/>
  <c r="AL163" i="41"/>
  <c r="AL162" i="41"/>
  <c r="AL161" i="41"/>
  <c r="AL160" i="41"/>
  <c r="AL159" i="41"/>
  <c r="AL158" i="41"/>
  <c r="AL157" i="41"/>
  <c r="AL156" i="41"/>
  <c r="AL155" i="41"/>
  <c r="AL154" i="41"/>
  <c r="AL153" i="41"/>
  <c r="AL152" i="41"/>
  <c r="AL151" i="41"/>
  <c r="AL150" i="41"/>
  <c r="AL149" i="41"/>
  <c r="AL148" i="41"/>
  <c r="AL147" i="41"/>
  <c r="AL146" i="41"/>
  <c r="AL145" i="41"/>
  <c r="AL144" i="41"/>
  <c r="AL143" i="41"/>
  <c r="AL142" i="41"/>
  <c r="AL141" i="41"/>
  <c r="AL140" i="41"/>
  <c r="AL139" i="41"/>
  <c r="AL138" i="41"/>
  <c r="AL137" i="41"/>
  <c r="AL136" i="41"/>
  <c r="AL135" i="41"/>
  <c r="AL134" i="41"/>
  <c r="AL133" i="41"/>
  <c r="AL132" i="41"/>
  <c r="AL131" i="41"/>
  <c r="AL130" i="41"/>
  <c r="AL129" i="41"/>
  <c r="AL128" i="41"/>
  <c r="AL127" i="41"/>
  <c r="AL126" i="41"/>
  <c r="AL125" i="41"/>
  <c r="AL124" i="41"/>
  <c r="AL123" i="41"/>
  <c r="AL122" i="41"/>
  <c r="AL121" i="41"/>
  <c r="AL120" i="41"/>
  <c r="AL119" i="41"/>
  <c r="AL118" i="41"/>
  <c r="AL117" i="41"/>
  <c r="AL116" i="41"/>
  <c r="AL115" i="41"/>
  <c r="AL114" i="41"/>
  <c r="AL113" i="41"/>
  <c r="AL112" i="41"/>
  <c r="AL111" i="41"/>
  <c r="AL110" i="41"/>
  <c r="AL109" i="41"/>
  <c r="AL108" i="41"/>
  <c r="AL107" i="41"/>
  <c r="AL106" i="41"/>
  <c r="AL105" i="41"/>
  <c r="AL104" i="41"/>
  <c r="AL103" i="41"/>
  <c r="AL102" i="41"/>
  <c r="AL101" i="41"/>
  <c r="AL100" i="41"/>
  <c r="AL99" i="41"/>
  <c r="AL98" i="41"/>
  <c r="AL97" i="41"/>
  <c r="AL96" i="41"/>
  <c r="AL95" i="41"/>
  <c r="AL94" i="41"/>
  <c r="AL93" i="41"/>
  <c r="AL92" i="41"/>
  <c r="AL91" i="41"/>
  <c r="AL90" i="41"/>
  <c r="AL89" i="41"/>
  <c r="AL88" i="41"/>
  <c r="AL87" i="41"/>
  <c r="AL86" i="41"/>
  <c r="AL85" i="41"/>
  <c r="AL84" i="41"/>
  <c r="AL83" i="41"/>
  <c r="AL82" i="41"/>
  <c r="AL81" i="41"/>
  <c r="AL80" i="41"/>
  <c r="AL79" i="41"/>
  <c r="AL78" i="41"/>
  <c r="AL77" i="41"/>
  <c r="AL76" i="41"/>
  <c r="AL75" i="41"/>
  <c r="AL74" i="41"/>
  <c r="AL73" i="41"/>
  <c r="AL72" i="41"/>
  <c r="AL71" i="41"/>
  <c r="AL70" i="41"/>
  <c r="AL69" i="41"/>
  <c r="AL68" i="41"/>
  <c r="AL67" i="41"/>
  <c r="AL66" i="41"/>
  <c r="AL65" i="41"/>
  <c r="AL64" i="41"/>
  <c r="AL63" i="41"/>
  <c r="AL62" i="41"/>
  <c r="AL61" i="41"/>
  <c r="AL60" i="41"/>
  <c r="AL59" i="41"/>
  <c r="AL58" i="41"/>
  <c r="AL57" i="41"/>
  <c r="AL56" i="41"/>
  <c r="AL55" i="41"/>
  <c r="AL54" i="41"/>
  <c r="AL53" i="41"/>
  <c r="AL52" i="41"/>
  <c r="AL51" i="41"/>
  <c r="AL50" i="41"/>
  <c r="AL49" i="41"/>
  <c r="AL48" i="41"/>
  <c r="AL47" i="41"/>
  <c r="AL46" i="41"/>
  <c r="AL45" i="41"/>
  <c r="AL44" i="41"/>
  <c r="AL43" i="41"/>
  <c r="AL42" i="41"/>
  <c r="AL41" i="41"/>
  <c r="AL40" i="41"/>
  <c r="AL39" i="41"/>
  <c r="AL38" i="41"/>
  <c r="AL37" i="41"/>
  <c r="AL36" i="41"/>
  <c r="AL35" i="41"/>
  <c r="AL34" i="41"/>
  <c r="AL33" i="41"/>
  <c r="AL32" i="41"/>
  <c r="AL31" i="41"/>
  <c r="AL30" i="41"/>
  <c r="AL29" i="41"/>
  <c r="AL28" i="41"/>
  <c r="AL27" i="41"/>
  <c r="AL26" i="41"/>
  <c r="AL25" i="41"/>
  <c r="AL24" i="41"/>
  <c r="AL23" i="41"/>
  <c r="AL22" i="41"/>
  <c r="AL21" i="41"/>
  <c r="AL20" i="41"/>
  <c r="AL19" i="41"/>
  <c r="AL18" i="41"/>
  <c r="AL17" i="41"/>
  <c r="AL16" i="41"/>
  <c r="AL15" i="41"/>
  <c r="AL14" i="41"/>
  <c r="AL13" i="41"/>
  <c r="AL12" i="41"/>
  <c r="AL11" i="41"/>
  <c r="AL10" i="41"/>
  <c r="AL9" i="41"/>
  <c r="AL8" i="41" a="1"/>
  <c r="AL8" i="41"/>
  <c r="AK247" i="41"/>
  <c r="AK246" i="41"/>
  <c r="AK245" i="41"/>
  <c r="AK244" i="41"/>
  <c r="AK243" i="41"/>
  <c r="AK242" i="41"/>
  <c r="AK241" i="41"/>
  <c r="AK240" i="41"/>
  <c r="AK239" i="41"/>
  <c r="AK238" i="41"/>
  <c r="AK237" i="41"/>
  <c r="AK236" i="41"/>
  <c r="AK235" i="41"/>
  <c r="AK234" i="41"/>
  <c r="AK233" i="41"/>
  <c r="AK232" i="41"/>
  <c r="AK231" i="41"/>
  <c r="AK230" i="41"/>
  <c r="AK229" i="41"/>
  <c r="AK228" i="41"/>
  <c r="AK227" i="41"/>
  <c r="AK226" i="41"/>
  <c r="AK225" i="41"/>
  <c r="AK224" i="41"/>
  <c r="AK223" i="41"/>
  <c r="AK222" i="41"/>
  <c r="AK221" i="41"/>
  <c r="AK220" i="41"/>
  <c r="AK219" i="41"/>
  <c r="AK218" i="41"/>
  <c r="AK217" i="41"/>
  <c r="AK216" i="41"/>
  <c r="AK215" i="41"/>
  <c r="AK214" i="41"/>
  <c r="AK213" i="41"/>
  <c r="AK212" i="41"/>
  <c r="AK211" i="41"/>
  <c r="AK210" i="41"/>
  <c r="AK209" i="41"/>
  <c r="AK208" i="41"/>
  <c r="AK207" i="41"/>
  <c r="AK206" i="41"/>
  <c r="AK205" i="41"/>
  <c r="AK204" i="41"/>
  <c r="AK203" i="41"/>
  <c r="AK202" i="41"/>
  <c r="AK201" i="41"/>
  <c r="AK200" i="41"/>
  <c r="AK199" i="41"/>
  <c r="AK198" i="41"/>
  <c r="AK197" i="41"/>
  <c r="AK196" i="41"/>
  <c r="AK195" i="41"/>
  <c r="AK194" i="41"/>
  <c r="AK193" i="41"/>
  <c r="AK192" i="41"/>
  <c r="AK191" i="41"/>
  <c r="AK190" i="41"/>
  <c r="AK189" i="41"/>
  <c r="AK188" i="41"/>
  <c r="AK187" i="41"/>
  <c r="AK186" i="41"/>
  <c r="AK185" i="41"/>
  <c r="AK184" i="41"/>
  <c r="AK183" i="41"/>
  <c r="AK182" i="41"/>
  <c r="AK181" i="41"/>
  <c r="AK180" i="41"/>
  <c r="AK179" i="41"/>
  <c r="AK178" i="41"/>
  <c r="AK177" i="41"/>
  <c r="AK176" i="41"/>
  <c r="AK175" i="41"/>
  <c r="AK174" i="41"/>
  <c r="AK173" i="41"/>
  <c r="AK172" i="41"/>
  <c r="AK171" i="41"/>
  <c r="AK170" i="41"/>
  <c r="AK169" i="41"/>
  <c r="AK168" i="41"/>
  <c r="AK167" i="41"/>
  <c r="AK166" i="41"/>
  <c r="AK165" i="41"/>
  <c r="AK164" i="41"/>
  <c r="AK163" i="41"/>
  <c r="AK162" i="41"/>
  <c r="AK161" i="41"/>
  <c r="AK160" i="41"/>
  <c r="AK159" i="41"/>
  <c r="AK158" i="41"/>
  <c r="AK157" i="41"/>
  <c r="AK156" i="41"/>
  <c r="AK155" i="41"/>
  <c r="AK154" i="41"/>
  <c r="AK153" i="41"/>
  <c r="AK152" i="41"/>
  <c r="AK151" i="41"/>
  <c r="AK150" i="41"/>
  <c r="AK149" i="41"/>
  <c r="AK148" i="41"/>
  <c r="AK147" i="41"/>
  <c r="AK146" i="41"/>
  <c r="AK145" i="41"/>
  <c r="AK144" i="41"/>
  <c r="AK143" i="41"/>
  <c r="AK142" i="41"/>
  <c r="AK141" i="41"/>
  <c r="AK140" i="41"/>
  <c r="AK139" i="41"/>
  <c r="AK138" i="41"/>
  <c r="AK137" i="41"/>
  <c r="AK136" i="41"/>
  <c r="AK135" i="41"/>
  <c r="AK134" i="41"/>
  <c r="AK133" i="41"/>
  <c r="AK132" i="41"/>
  <c r="AK131" i="41"/>
  <c r="AK130" i="41"/>
  <c r="AK129" i="41"/>
  <c r="AK128" i="41"/>
  <c r="AK127" i="41"/>
  <c r="AK126" i="41"/>
  <c r="AK125" i="41"/>
  <c r="AK124" i="41"/>
  <c r="AK123" i="41"/>
  <c r="AK122" i="41"/>
  <c r="AK121" i="41"/>
  <c r="AK120" i="41"/>
  <c r="AK119" i="41"/>
  <c r="AK118" i="41"/>
  <c r="AK117" i="41"/>
  <c r="AK116" i="41"/>
  <c r="AK115" i="41"/>
  <c r="AK114" i="41"/>
  <c r="AK113" i="41"/>
  <c r="AK112" i="41"/>
  <c r="AK111" i="41"/>
  <c r="AK110" i="41"/>
  <c r="AK109" i="41"/>
  <c r="AK108" i="41"/>
  <c r="AK107" i="41"/>
  <c r="AK106" i="41"/>
  <c r="AK105" i="41"/>
  <c r="AK104" i="41"/>
  <c r="AK103" i="41"/>
  <c r="AK102" i="41"/>
  <c r="AK101" i="41"/>
  <c r="AK100" i="41"/>
  <c r="AK99" i="41"/>
  <c r="AK98" i="41"/>
  <c r="AK97" i="41"/>
  <c r="AK96" i="41"/>
  <c r="AK95" i="41"/>
  <c r="AK94" i="41"/>
  <c r="AK93" i="41"/>
  <c r="AK92" i="41"/>
  <c r="AK91" i="41"/>
  <c r="AK90" i="41"/>
  <c r="AK89" i="41"/>
  <c r="AK88" i="41"/>
  <c r="AK87" i="41"/>
  <c r="AK86" i="41"/>
  <c r="AK85" i="41"/>
  <c r="AK84" i="41"/>
  <c r="AK83" i="41"/>
  <c r="AK82" i="41"/>
  <c r="AK81" i="41"/>
  <c r="AK80" i="41"/>
  <c r="AK79" i="41"/>
  <c r="AK78" i="41"/>
  <c r="AK77" i="41"/>
  <c r="AK76" i="41"/>
  <c r="AK75" i="41"/>
  <c r="AK74" i="41"/>
  <c r="AK73" i="41"/>
  <c r="AK72" i="41"/>
  <c r="AK71" i="41"/>
  <c r="AK70" i="41"/>
  <c r="AK69" i="41"/>
  <c r="AK68" i="41"/>
  <c r="AK67" i="41"/>
  <c r="AK66" i="41"/>
  <c r="AK65" i="41"/>
  <c r="AK64" i="41"/>
  <c r="AK63" i="41"/>
  <c r="AK62" i="41"/>
  <c r="AK61" i="41"/>
  <c r="AK60" i="41"/>
  <c r="AK59" i="41"/>
  <c r="AK58" i="41"/>
  <c r="AK57" i="41"/>
  <c r="AK56" i="41"/>
  <c r="AK55" i="41"/>
  <c r="AK54" i="41"/>
  <c r="AK53" i="41"/>
  <c r="AK52" i="41"/>
  <c r="AK51" i="41"/>
  <c r="AK50" i="41"/>
  <c r="AK49" i="41"/>
  <c r="AK48" i="41"/>
  <c r="AK47" i="41"/>
  <c r="AK46" i="41"/>
  <c r="AK45" i="41"/>
  <c r="AK44" i="41"/>
  <c r="AK43" i="41"/>
  <c r="AK42" i="41"/>
  <c r="AK41" i="41"/>
  <c r="AK40" i="41"/>
  <c r="AK39" i="41"/>
  <c r="AK38" i="41"/>
  <c r="AK37" i="41"/>
  <c r="AK36" i="41"/>
  <c r="AK35" i="41"/>
  <c r="AK34" i="41"/>
  <c r="AK33" i="41"/>
  <c r="AK32" i="41"/>
  <c r="AK31" i="41"/>
  <c r="AK30" i="41"/>
  <c r="AK29" i="41"/>
  <c r="AK28" i="41"/>
  <c r="AK27" i="41"/>
  <c r="AK26" i="41"/>
  <c r="AK25" i="41"/>
  <c r="AK24" i="41"/>
  <c r="AK23" i="41"/>
  <c r="AK22" i="41"/>
  <c r="AK21" i="41"/>
  <c r="AK20" i="41"/>
  <c r="AK19" i="41"/>
  <c r="AK18" i="41"/>
  <c r="AK17" i="41"/>
  <c r="AK16" i="41"/>
  <c r="AK15" i="41"/>
  <c r="AK14" i="41"/>
  <c r="AK13" i="41"/>
  <c r="AK12" i="41"/>
  <c r="AK11" i="41"/>
  <c r="AK10" i="41"/>
  <c r="AK9" i="41"/>
  <c r="AK8" i="41" a="1"/>
  <c r="AK8" i="41"/>
  <c r="AJ247" i="41"/>
  <c r="AJ246" i="41"/>
  <c r="AJ245" i="41"/>
  <c r="AJ244" i="41"/>
  <c r="AJ243" i="41"/>
  <c r="AJ242" i="41"/>
  <c r="AJ241" i="41"/>
  <c r="AJ240" i="41"/>
  <c r="AJ239" i="41"/>
  <c r="AJ238" i="41"/>
  <c r="AJ237" i="41"/>
  <c r="AJ236" i="41"/>
  <c r="AJ235" i="41"/>
  <c r="AJ234" i="41"/>
  <c r="AJ233" i="41"/>
  <c r="AJ232" i="41"/>
  <c r="AJ231" i="41"/>
  <c r="AJ230" i="41"/>
  <c r="AJ229" i="41"/>
  <c r="AJ228" i="41"/>
  <c r="AJ227" i="41"/>
  <c r="AJ226" i="41"/>
  <c r="AJ225" i="41"/>
  <c r="AJ224" i="41"/>
  <c r="AJ223" i="41"/>
  <c r="AJ222" i="41"/>
  <c r="AJ221" i="41"/>
  <c r="AJ220" i="41"/>
  <c r="AJ219" i="41"/>
  <c r="AJ218" i="41"/>
  <c r="AJ217" i="41"/>
  <c r="AJ216" i="41"/>
  <c r="AJ215" i="41"/>
  <c r="AJ214" i="41"/>
  <c r="AJ213" i="41"/>
  <c r="AJ212" i="41"/>
  <c r="AJ211" i="41"/>
  <c r="AJ210" i="41"/>
  <c r="AJ209" i="41"/>
  <c r="AJ208" i="41"/>
  <c r="AJ207" i="41"/>
  <c r="AJ206" i="41"/>
  <c r="AJ205" i="41"/>
  <c r="AJ204" i="41"/>
  <c r="AJ203" i="41"/>
  <c r="AJ202" i="41"/>
  <c r="AJ201" i="41"/>
  <c r="AJ200" i="41"/>
  <c r="AJ199" i="41"/>
  <c r="AJ198" i="41"/>
  <c r="AJ197" i="41"/>
  <c r="AJ196" i="41"/>
  <c r="AJ195" i="41"/>
  <c r="AJ194" i="41"/>
  <c r="AJ193" i="41"/>
  <c r="AJ192" i="41"/>
  <c r="AJ191" i="41"/>
  <c r="AJ190" i="41"/>
  <c r="AJ189" i="41"/>
  <c r="AJ188" i="41"/>
  <c r="AJ187" i="41"/>
  <c r="AJ186" i="41"/>
  <c r="AJ185" i="41"/>
  <c r="AJ184" i="41"/>
  <c r="AJ183" i="41"/>
  <c r="AJ182" i="41"/>
  <c r="AJ181" i="41"/>
  <c r="AJ180" i="41"/>
  <c r="AJ179" i="41"/>
  <c r="AJ178" i="41"/>
  <c r="AJ177" i="41"/>
  <c r="AJ176" i="41"/>
  <c r="AJ175" i="41"/>
  <c r="AJ174" i="41"/>
  <c r="AJ173" i="41"/>
  <c r="AJ172" i="41"/>
  <c r="AJ171" i="41"/>
  <c r="AJ170" i="41"/>
  <c r="AJ169" i="41"/>
  <c r="AJ168" i="41"/>
  <c r="AJ167" i="41"/>
  <c r="AJ166" i="41"/>
  <c r="AJ165" i="41"/>
  <c r="AJ164" i="41"/>
  <c r="AJ163" i="41"/>
  <c r="AJ162" i="41"/>
  <c r="AJ161" i="41"/>
  <c r="AJ160" i="41"/>
  <c r="AJ159" i="41"/>
  <c r="AJ158" i="41"/>
  <c r="AJ157" i="41"/>
  <c r="AJ156" i="41"/>
  <c r="AJ155" i="41"/>
  <c r="AJ154" i="41"/>
  <c r="AJ153" i="41"/>
  <c r="AJ152" i="41"/>
  <c r="AJ151" i="41"/>
  <c r="AJ150" i="41"/>
  <c r="AJ149" i="41"/>
  <c r="AJ148" i="41"/>
  <c r="AJ147" i="41"/>
  <c r="AJ146" i="41"/>
  <c r="AJ145" i="41"/>
  <c r="AJ144" i="41"/>
  <c r="AJ143" i="41"/>
  <c r="AJ142" i="41"/>
  <c r="AJ141" i="41"/>
  <c r="AJ140" i="41"/>
  <c r="AJ139" i="41"/>
  <c r="AJ138" i="41"/>
  <c r="AJ137" i="41"/>
  <c r="AJ136" i="41"/>
  <c r="AJ135" i="41"/>
  <c r="AJ134" i="41"/>
  <c r="AJ133" i="41"/>
  <c r="AJ132" i="41"/>
  <c r="AJ131" i="41"/>
  <c r="AJ130" i="41"/>
  <c r="AJ129" i="41"/>
  <c r="AJ128" i="41"/>
  <c r="AJ127" i="41"/>
  <c r="AJ126" i="41"/>
  <c r="AJ125" i="41"/>
  <c r="AJ124" i="41"/>
  <c r="AJ123" i="41"/>
  <c r="AJ122" i="41"/>
  <c r="AJ121" i="41"/>
  <c r="AJ120" i="41"/>
  <c r="AJ119" i="41"/>
  <c r="AJ118" i="41"/>
  <c r="AJ117" i="41"/>
  <c r="AJ116" i="41"/>
  <c r="AJ115" i="41"/>
  <c r="AJ114" i="41"/>
  <c r="AJ113" i="41"/>
  <c r="AJ112" i="41"/>
  <c r="AJ111" i="41"/>
  <c r="AJ110" i="41"/>
  <c r="AJ109" i="41"/>
  <c r="AJ108" i="41"/>
  <c r="AJ107" i="41"/>
  <c r="AJ106" i="41"/>
  <c r="AJ105" i="41"/>
  <c r="AJ104" i="41"/>
  <c r="AJ103" i="41"/>
  <c r="AJ102" i="41"/>
  <c r="AJ101" i="41"/>
  <c r="AJ100" i="41"/>
  <c r="AJ99" i="41"/>
  <c r="AJ98" i="41"/>
  <c r="AJ97" i="41"/>
  <c r="AJ96" i="41"/>
  <c r="AJ95" i="41"/>
  <c r="AJ94" i="41"/>
  <c r="AJ93" i="41"/>
  <c r="AJ92" i="41"/>
  <c r="AJ91" i="41"/>
  <c r="AJ90" i="41"/>
  <c r="AJ89" i="41"/>
  <c r="AJ88" i="41"/>
  <c r="AJ87" i="41"/>
  <c r="AJ86" i="41"/>
  <c r="AJ85" i="41"/>
  <c r="AJ84" i="41"/>
  <c r="AJ83" i="41"/>
  <c r="AJ82" i="41"/>
  <c r="AJ81" i="41"/>
  <c r="AJ80" i="41"/>
  <c r="AJ79" i="41"/>
  <c r="AJ78" i="41"/>
  <c r="AJ77" i="41"/>
  <c r="AJ76" i="41"/>
  <c r="AJ75" i="41"/>
  <c r="AJ74" i="41"/>
  <c r="AJ73" i="41"/>
  <c r="AJ72" i="41"/>
  <c r="AJ71" i="41"/>
  <c r="AJ70" i="41"/>
  <c r="AJ69" i="41"/>
  <c r="AJ68" i="41"/>
  <c r="AJ67" i="41"/>
  <c r="AJ66" i="41"/>
  <c r="AJ65" i="41"/>
  <c r="AJ64" i="41"/>
  <c r="AJ63" i="41"/>
  <c r="AJ62" i="41"/>
  <c r="AJ61" i="41"/>
  <c r="AJ60" i="41"/>
  <c r="AJ59" i="41"/>
  <c r="AJ58" i="41"/>
  <c r="AJ57" i="41"/>
  <c r="AJ56" i="41"/>
  <c r="AJ55" i="41"/>
  <c r="AJ54" i="41"/>
  <c r="AJ53" i="41"/>
  <c r="AJ52" i="41"/>
  <c r="AJ51" i="41"/>
  <c r="AJ50" i="41"/>
  <c r="AJ49" i="41"/>
  <c r="AJ48" i="41"/>
  <c r="AJ47" i="41"/>
  <c r="AJ46" i="41"/>
  <c r="AJ45" i="41"/>
  <c r="AJ44" i="41"/>
  <c r="AJ43" i="41"/>
  <c r="AJ42" i="41"/>
  <c r="AJ41" i="41"/>
  <c r="AJ40" i="41"/>
  <c r="AJ39" i="41"/>
  <c r="AJ38" i="41"/>
  <c r="AJ37" i="41"/>
  <c r="AJ36" i="41"/>
  <c r="AJ35" i="41"/>
  <c r="AJ34" i="41"/>
  <c r="AJ33" i="41"/>
  <c r="AJ32" i="41"/>
  <c r="AJ31" i="41"/>
  <c r="AJ30" i="41"/>
  <c r="AJ29" i="41"/>
  <c r="AJ28" i="41"/>
  <c r="AJ27" i="41"/>
  <c r="AJ26" i="41"/>
  <c r="AJ25" i="41"/>
  <c r="AJ24" i="41"/>
  <c r="AJ23" i="41"/>
  <c r="AJ22" i="41"/>
  <c r="AJ21" i="41"/>
  <c r="AJ20" i="41"/>
  <c r="AJ19" i="41"/>
  <c r="AJ18" i="41"/>
  <c r="AJ17" i="41"/>
  <c r="AJ16" i="41"/>
  <c r="AJ15" i="41"/>
  <c r="AJ14" i="41"/>
  <c r="AJ13" i="41"/>
  <c r="AJ12" i="41"/>
  <c r="AJ11" i="41"/>
  <c r="AJ10" i="41"/>
  <c r="AJ9" i="41"/>
  <c r="AJ8" i="41" a="1"/>
  <c r="AJ8" i="41"/>
  <c r="AI247" i="41"/>
  <c r="AI246" i="41"/>
  <c r="AI245" i="41"/>
  <c r="AI244" i="41"/>
  <c r="AI243" i="41"/>
  <c r="AI242" i="41"/>
  <c r="AI241" i="41"/>
  <c r="AI240" i="41"/>
  <c r="AI239" i="41"/>
  <c r="AI238" i="41"/>
  <c r="AI237" i="41"/>
  <c r="AI236" i="41"/>
  <c r="AI235" i="41"/>
  <c r="AI234" i="41"/>
  <c r="AI233" i="41"/>
  <c r="AI232" i="41"/>
  <c r="AI231" i="41"/>
  <c r="AI230" i="41"/>
  <c r="AI229" i="41"/>
  <c r="AI228" i="41"/>
  <c r="AI227" i="41"/>
  <c r="AI226" i="41"/>
  <c r="AI225" i="41"/>
  <c r="AI224" i="41"/>
  <c r="AI223" i="41"/>
  <c r="AI222" i="41"/>
  <c r="AI221" i="41"/>
  <c r="AI220" i="41"/>
  <c r="AI219" i="41"/>
  <c r="AI218" i="41"/>
  <c r="AI217" i="41"/>
  <c r="AI216" i="41"/>
  <c r="AI215" i="41"/>
  <c r="AI214" i="41"/>
  <c r="AI213" i="41"/>
  <c r="AI212" i="41"/>
  <c r="AI211" i="41"/>
  <c r="AI210" i="41"/>
  <c r="AI209" i="41"/>
  <c r="AI208" i="41"/>
  <c r="AI207" i="41"/>
  <c r="AI206" i="41"/>
  <c r="AI205" i="41"/>
  <c r="AI204" i="41"/>
  <c r="AI203" i="41"/>
  <c r="AI202" i="41"/>
  <c r="AI201" i="41"/>
  <c r="AI200" i="41"/>
  <c r="AI199" i="41"/>
  <c r="AI198" i="41"/>
  <c r="AI197" i="41"/>
  <c r="AI196" i="41"/>
  <c r="AI195" i="41"/>
  <c r="AI194" i="41"/>
  <c r="AI193" i="41"/>
  <c r="AI192" i="41"/>
  <c r="AI191" i="41"/>
  <c r="AI190" i="41"/>
  <c r="AI189" i="41"/>
  <c r="AI188" i="41"/>
  <c r="AI187" i="41"/>
  <c r="AI186" i="41"/>
  <c r="AI185" i="41"/>
  <c r="AI184" i="41"/>
  <c r="AI183" i="41"/>
  <c r="AI182" i="41"/>
  <c r="AI181" i="41"/>
  <c r="AI180" i="41"/>
  <c r="AI179" i="41"/>
  <c r="AI178" i="41"/>
  <c r="AI177" i="41"/>
  <c r="AI176" i="41"/>
  <c r="AI175" i="41"/>
  <c r="AI174" i="41"/>
  <c r="AI173" i="41"/>
  <c r="AI172" i="41"/>
  <c r="AI171" i="41"/>
  <c r="AI170" i="41"/>
  <c r="AI169" i="41"/>
  <c r="AI168" i="41"/>
  <c r="AI167" i="41"/>
  <c r="AI166" i="41"/>
  <c r="AI165" i="41"/>
  <c r="AI164" i="41"/>
  <c r="AI163" i="41"/>
  <c r="AI162" i="41"/>
  <c r="AI161" i="41"/>
  <c r="AI160" i="41"/>
  <c r="AI159" i="41"/>
  <c r="AI158" i="41"/>
  <c r="AI157" i="41"/>
  <c r="AI156" i="41"/>
  <c r="AI155" i="41"/>
  <c r="AI154" i="41"/>
  <c r="AI153" i="41"/>
  <c r="AI152" i="41"/>
  <c r="AI151" i="41"/>
  <c r="AI150" i="41"/>
  <c r="AI149" i="41"/>
  <c r="AI148" i="41"/>
  <c r="AI147" i="41"/>
  <c r="AI146" i="41"/>
  <c r="AI145" i="41"/>
  <c r="AI144" i="41"/>
  <c r="AI143" i="41"/>
  <c r="AI142" i="41"/>
  <c r="AI141" i="41"/>
  <c r="AI140" i="41"/>
  <c r="AI139" i="41"/>
  <c r="AI138" i="41"/>
  <c r="AI137" i="41"/>
  <c r="AI136" i="41"/>
  <c r="AI135" i="41"/>
  <c r="AI134" i="41"/>
  <c r="AI133" i="41"/>
  <c r="AI132" i="41"/>
  <c r="AI131" i="41"/>
  <c r="AI130" i="41"/>
  <c r="AI129" i="41"/>
  <c r="AI128" i="41"/>
  <c r="AI127" i="41"/>
  <c r="AI126" i="41"/>
  <c r="AI125" i="41"/>
  <c r="AI124" i="41"/>
  <c r="AI123" i="41"/>
  <c r="AI122" i="41"/>
  <c r="AI121" i="41"/>
  <c r="AI120" i="41"/>
  <c r="AI119" i="41"/>
  <c r="AI118" i="41"/>
  <c r="AI117" i="41"/>
  <c r="AI116" i="41"/>
  <c r="AI115" i="41"/>
  <c r="AI114" i="41"/>
  <c r="AI113" i="41"/>
  <c r="AI112" i="41"/>
  <c r="AI111" i="41"/>
  <c r="AI110" i="41"/>
  <c r="AI109" i="41"/>
  <c r="AI108" i="41"/>
  <c r="AI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 a="1"/>
  <c r="AI8" i="41"/>
  <c r="AH247" i="41"/>
  <c r="AH246" i="41"/>
  <c r="AH245" i="41"/>
  <c r="AH244" i="41"/>
  <c r="AH243" i="41"/>
  <c r="AH242" i="41"/>
  <c r="AH241" i="41"/>
  <c r="AH240" i="41"/>
  <c r="AH239" i="41"/>
  <c r="AH238" i="41"/>
  <c r="AH237" i="41"/>
  <c r="AH236" i="41"/>
  <c r="AH235" i="41"/>
  <c r="AH234" i="41"/>
  <c r="AH233" i="41"/>
  <c r="AH232" i="41"/>
  <c r="AH231" i="41"/>
  <c r="AH230" i="41"/>
  <c r="AH229" i="41"/>
  <c r="AH228" i="41"/>
  <c r="AH227" i="41"/>
  <c r="AH226" i="41"/>
  <c r="AH225" i="41"/>
  <c r="AH224" i="41"/>
  <c r="AH223" i="41"/>
  <c r="AH222" i="41"/>
  <c r="AH221" i="41"/>
  <c r="AH220" i="41"/>
  <c r="AH219" i="41"/>
  <c r="AH218" i="41"/>
  <c r="AH217" i="41"/>
  <c r="AH216" i="41"/>
  <c r="AH215" i="41"/>
  <c r="AH214" i="41"/>
  <c r="AH213" i="41"/>
  <c r="AH212" i="41"/>
  <c r="AH211" i="41"/>
  <c r="AH210" i="41"/>
  <c r="AH209" i="41"/>
  <c r="AH208" i="41"/>
  <c r="AH207" i="41"/>
  <c r="AH206" i="41"/>
  <c r="AH205" i="41"/>
  <c r="AH204" i="41"/>
  <c r="AH203" i="41"/>
  <c r="AH202" i="41"/>
  <c r="AH201" i="41"/>
  <c r="AH200" i="41"/>
  <c r="AH199" i="41"/>
  <c r="AH198" i="41"/>
  <c r="AH197" i="41"/>
  <c r="AH196" i="41"/>
  <c r="AH195" i="41"/>
  <c r="AH194" i="41"/>
  <c r="AH193" i="41"/>
  <c r="AH192" i="41"/>
  <c r="AH191" i="41"/>
  <c r="AH190" i="41"/>
  <c r="AH189" i="41"/>
  <c r="AH188" i="41"/>
  <c r="AH187" i="41"/>
  <c r="AH186" i="41"/>
  <c r="AH185" i="41"/>
  <c r="AH184" i="41"/>
  <c r="AH183" i="41"/>
  <c r="AH182" i="41"/>
  <c r="AH181" i="41"/>
  <c r="AH180" i="41"/>
  <c r="AH179" i="41"/>
  <c r="AH178" i="41"/>
  <c r="AH177" i="41"/>
  <c r="AH176" i="41"/>
  <c r="AH175" i="41"/>
  <c r="AH174" i="41"/>
  <c r="AH173" i="41"/>
  <c r="AH172" i="41"/>
  <c r="AH171" i="41"/>
  <c r="AH170" i="41"/>
  <c r="AH169" i="41"/>
  <c r="AH168" i="41"/>
  <c r="AH167" i="41"/>
  <c r="AH166" i="41"/>
  <c r="AH165" i="41"/>
  <c r="AH164" i="41"/>
  <c r="AH163" i="41"/>
  <c r="AH162" i="41"/>
  <c r="AH161" i="41"/>
  <c r="AH160" i="41"/>
  <c r="AH159" i="41"/>
  <c r="AH158" i="41"/>
  <c r="AH157" i="41"/>
  <c r="AH156" i="41"/>
  <c r="AH155" i="41"/>
  <c r="AH154" i="41"/>
  <c r="AH153" i="41"/>
  <c r="AH152" i="41"/>
  <c r="AH151" i="41"/>
  <c r="AH150" i="41"/>
  <c r="AH149" i="41"/>
  <c r="AH148" i="41"/>
  <c r="AH147" i="41"/>
  <c r="AH146" i="41"/>
  <c r="AH145" i="41"/>
  <c r="AH144" i="41"/>
  <c r="AH143" i="41"/>
  <c r="AH142" i="41"/>
  <c r="AH141" i="41"/>
  <c r="AH140" i="41"/>
  <c r="AH139" i="41"/>
  <c r="AH138" i="41"/>
  <c r="AH137" i="41"/>
  <c r="AH136" i="41"/>
  <c r="AH135" i="41"/>
  <c r="AH134" i="41"/>
  <c r="AH133" i="41"/>
  <c r="AH132" i="41"/>
  <c r="AH131" i="41"/>
  <c r="AH130" i="41"/>
  <c r="AH129" i="41"/>
  <c r="AH128" i="41"/>
  <c r="AH127" i="41"/>
  <c r="AH126" i="41"/>
  <c r="AH125" i="41"/>
  <c r="AH124" i="41"/>
  <c r="AH123" i="41"/>
  <c r="AH122" i="41"/>
  <c r="AH121" i="41"/>
  <c r="AH120" i="41"/>
  <c r="AH119" i="41"/>
  <c r="AH118" i="41"/>
  <c r="AH117" i="41"/>
  <c r="AH116" i="41"/>
  <c r="AH115" i="41"/>
  <c r="AH114" i="41"/>
  <c r="AH113" i="41"/>
  <c r="AH112" i="41"/>
  <c r="AH111" i="41"/>
  <c r="AH110" i="41"/>
  <c r="AH109" i="41"/>
  <c r="AH108" i="41"/>
  <c r="AH107" i="41"/>
  <c r="AH106" i="41"/>
  <c r="AH105" i="41"/>
  <c r="AH104" i="41"/>
  <c r="AH103" i="41"/>
  <c r="AH102" i="41"/>
  <c r="AH101" i="41"/>
  <c r="AH100" i="41"/>
  <c r="AH99" i="41"/>
  <c r="AH98" i="41"/>
  <c r="AH97" i="41"/>
  <c r="AH96" i="41"/>
  <c r="AH95" i="41"/>
  <c r="AH94" i="41"/>
  <c r="AH93" i="41"/>
  <c r="AH92" i="41"/>
  <c r="AH91" i="41"/>
  <c r="AH90" i="41"/>
  <c r="AH89" i="41"/>
  <c r="AH88" i="41"/>
  <c r="AH87" i="41"/>
  <c r="AH86" i="41"/>
  <c r="AH85" i="41"/>
  <c r="AH84" i="41"/>
  <c r="AH83" i="41"/>
  <c r="AH82" i="41"/>
  <c r="AH81" i="41"/>
  <c r="AH80" i="41"/>
  <c r="AH79" i="41"/>
  <c r="AH78" i="41"/>
  <c r="AH77" i="41"/>
  <c r="AH76" i="41"/>
  <c r="AH75" i="41"/>
  <c r="AH74" i="41"/>
  <c r="AH73" i="41"/>
  <c r="AH72" i="41"/>
  <c r="AH71" i="41"/>
  <c r="AH70" i="41"/>
  <c r="AH69" i="41"/>
  <c r="AH68" i="41"/>
  <c r="AH67" i="41"/>
  <c r="AH66" i="41"/>
  <c r="AH65" i="41"/>
  <c r="AH64" i="41"/>
  <c r="AH63" i="41"/>
  <c r="AH62" i="41"/>
  <c r="AH61" i="41"/>
  <c r="AH60" i="41"/>
  <c r="AH59" i="41"/>
  <c r="AH58" i="41"/>
  <c r="AH57" i="41"/>
  <c r="AH56" i="41"/>
  <c r="AH55" i="41"/>
  <c r="AH54" i="41"/>
  <c r="AH53" i="41"/>
  <c r="AH52" i="41"/>
  <c r="AH51" i="41"/>
  <c r="AH50" i="41"/>
  <c r="AH49" i="41"/>
  <c r="AH48" i="41"/>
  <c r="AH47" i="41"/>
  <c r="AH46" i="41"/>
  <c r="AH45" i="41"/>
  <c r="AH44" i="41"/>
  <c r="AH43" i="41"/>
  <c r="AH42" i="41"/>
  <c r="AH41" i="41"/>
  <c r="AH40" i="41"/>
  <c r="AH39" i="41"/>
  <c r="AH38" i="41"/>
  <c r="AH37" i="41"/>
  <c r="AH36" i="41"/>
  <c r="AH35" i="41"/>
  <c r="AH34" i="41"/>
  <c r="AH33" i="41"/>
  <c r="AH32" i="41"/>
  <c r="AH31" i="41"/>
  <c r="AH30" i="41"/>
  <c r="AH29" i="41"/>
  <c r="AH28" i="41"/>
  <c r="AH27" i="41"/>
  <c r="AH26" i="41"/>
  <c r="AH25" i="41"/>
  <c r="AH24" i="41"/>
  <c r="AH23" i="41"/>
  <c r="AH22" i="41"/>
  <c r="AH21" i="41"/>
  <c r="AH20" i="41"/>
  <c r="AH19" i="41"/>
  <c r="AH18" i="41"/>
  <c r="AH17" i="41"/>
  <c r="AH16" i="41"/>
  <c r="AH15" i="41"/>
  <c r="AH14" i="41"/>
  <c r="AH13" i="41"/>
  <c r="AH12" i="41"/>
  <c r="AH11" i="41"/>
  <c r="AH10" i="41"/>
  <c r="AH9" i="41"/>
  <c r="AH8" i="41" a="1"/>
  <c r="AH8" i="41"/>
  <c r="AG247" i="41"/>
  <c r="AG246" i="41"/>
  <c r="AG245" i="41"/>
  <c r="AG244" i="41"/>
  <c r="AG243" i="41"/>
  <c r="AG242" i="41"/>
  <c r="AG241" i="41"/>
  <c r="AG240" i="41"/>
  <c r="AG239" i="41"/>
  <c r="AG238" i="41"/>
  <c r="AG237" i="41"/>
  <c r="AG236" i="41"/>
  <c r="AG235" i="41"/>
  <c r="AG234" i="41"/>
  <c r="AG233" i="41"/>
  <c r="AG232" i="41"/>
  <c r="AG231" i="41"/>
  <c r="AG230" i="41"/>
  <c r="AG229" i="41"/>
  <c r="AG228" i="41"/>
  <c r="AG227" i="41"/>
  <c r="AG226" i="41"/>
  <c r="AG225" i="41"/>
  <c r="AG224" i="41"/>
  <c r="AG223" i="41"/>
  <c r="AG222" i="41"/>
  <c r="AG221" i="41"/>
  <c r="AG220" i="41"/>
  <c r="AG219" i="41"/>
  <c r="AG218" i="41"/>
  <c r="AG217" i="41"/>
  <c r="AG216" i="41"/>
  <c r="AG215" i="41"/>
  <c r="AG214" i="41"/>
  <c r="AG213" i="41"/>
  <c r="AG212" i="41"/>
  <c r="AG211" i="41"/>
  <c r="AG210" i="41"/>
  <c r="AG209" i="41"/>
  <c r="AG208" i="41"/>
  <c r="AG207" i="41"/>
  <c r="AG206" i="41"/>
  <c r="AG205" i="41"/>
  <c r="AG204" i="41"/>
  <c r="AG203" i="41"/>
  <c r="AG202" i="41"/>
  <c r="AG201" i="41"/>
  <c r="AG200" i="41"/>
  <c r="AG199" i="41"/>
  <c r="AG198" i="41"/>
  <c r="AG197" i="41"/>
  <c r="AG196" i="41"/>
  <c r="AG195" i="41"/>
  <c r="AG194" i="41"/>
  <c r="AG193" i="41"/>
  <c r="AG192" i="41"/>
  <c r="AG191" i="41"/>
  <c r="AG190" i="41"/>
  <c r="AG189" i="41"/>
  <c r="AG188" i="41"/>
  <c r="AG187" i="41"/>
  <c r="AG186" i="41"/>
  <c r="AG185" i="41"/>
  <c r="AG184" i="41"/>
  <c r="AG183" i="41"/>
  <c r="AG182" i="41"/>
  <c r="AG181" i="41"/>
  <c r="AG180" i="41"/>
  <c r="AG179" i="41"/>
  <c r="AG178" i="41"/>
  <c r="AG177" i="41"/>
  <c r="AG176" i="41"/>
  <c r="AG175" i="41"/>
  <c r="AG174" i="41"/>
  <c r="AG173" i="41"/>
  <c r="AG172" i="41"/>
  <c r="AG171" i="41"/>
  <c r="AG170" i="41"/>
  <c r="AG169" i="41"/>
  <c r="AG168" i="41"/>
  <c r="AG167" i="41"/>
  <c r="AG166" i="41"/>
  <c r="AG165" i="41"/>
  <c r="AG164" i="41"/>
  <c r="AG163" i="41"/>
  <c r="AG162" i="41"/>
  <c r="AG161" i="41"/>
  <c r="AG160" i="41"/>
  <c r="AG159" i="41"/>
  <c r="AG158" i="41"/>
  <c r="AG157" i="41"/>
  <c r="AG156" i="41"/>
  <c r="AG155" i="41"/>
  <c r="AG154" i="41"/>
  <c r="AG153" i="41"/>
  <c r="AG152" i="41"/>
  <c r="AG151" i="41"/>
  <c r="AG150" i="41"/>
  <c r="AG149" i="41"/>
  <c r="AG148" i="41"/>
  <c r="AG147" i="41"/>
  <c r="AG146" i="41"/>
  <c r="AG145" i="41"/>
  <c r="AG144" i="41"/>
  <c r="AG143" i="41"/>
  <c r="AG142" i="41"/>
  <c r="AG141" i="41"/>
  <c r="AG140" i="41"/>
  <c r="AG139" i="41"/>
  <c r="AG138" i="41"/>
  <c r="AG137" i="41"/>
  <c r="AG136" i="41"/>
  <c r="AG135" i="41"/>
  <c r="AG134" i="41"/>
  <c r="AG133" i="41"/>
  <c r="AG132" i="41"/>
  <c r="AG131" i="41"/>
  <c r="AG130" i="41"/>
  <c r="AG129" i="41"/>
  <c r="AG128" i="41"/>
  <c r="AG127" i="41"/>
  <c r="AG126" i="41"/>
  <c r="AG125" i="41"/>
  <c r="AG124" i="41"/>
  <c r="AG123" i="41"/>
  <c r="AG122" i="41"/>
  <c r="AG121" i="41"/>
  <c r="AG120" i="41"/>
  <c r="AG119" i="41"/>
  <c r="AG118" i="41"/>
  <c r="AG117" i="41"/>
  <c r="AG116" i="41"/>
  <c r="AG115" i="41"/>
  <c r="AG114" i="41"/>
  <c r="AG113" i="41"/>
  <c r="AG112" i="41"/>
  <c r="AG111" i="41"/>
  <c r="AG110" i="41"/>
  <c r="AG109" i="41"/>
  <c r="AG108" i="41"/>
  <c r="AG107" i="41"/>
  <c r="AG106" i="41"/>
  <c r="AG105" i="41"/>
  <c r="AG104" i="41"/>
  <c r="AG103" i="41"/>
  <c r="AG102" i="41"/>
  <c r="AG101" i="41"/>
  <c r="AG100" i="41"/>
  <c r="AG99" i="41"/>
  <c r="AG98" i="41"/>
  <c r="AG97" i="41"/>
  <c r="AG96" i="41"/>
  <c r="AG95" i="41"/>
  <c r="AG94" i="41"/>
  <c r="AG93" i="41"/>
  <c r="AG92" i="41"/>
  <c r="AG91" i="41"/>
  <c r="AG90" i="41"/>
  <c r="AG89" i="41"/>
  <c r="AG88" i="41"/>
  <c r="AG87" i="41"/>
  <c r="AG86" i="41"/>
  <c r="AG85" i="41"/>
  <c r="AG84" i="41"/>
  <c r="AG83" i="41"/>
  <c r="AG82" i="41"/>
  <c r="AG81" i="41"/>
  <c r="AG80" i="41"/>
  <c r="AG79" i="41"/>
  <c r="AG78" i="41"/>
  <c r="AG77" i="41"/>
  <c r="AG76" i="41"/>
  <c r="AG75" i="41"/>
  <c r="AG74" i="41"/>
  <c r="AG73" i="41"/>
  <c r="AG72" i="41"/>
  <c r="AG71" i="41"/>
  <c r="AG70" i="41"/>
  <c r="AG69" i="41"/>
  <c r="AG68" i="41"/>
  <c r="AG67" i="41"/>
  <c r="AG66" i="41"/>
  <c r="AG65" i="41"/>
  <c r="AG64" i="41"/>
  <c r="AG63" i="41"/>
  <c r="AG62" i="41"/>
  <c r="AG61" i="41"/>
  <c r="AG60" i="41"/>
  <c r="AG59" i="41"/>
  <c r="AG58" i="41"/>
  <c r="AG57" i="41"/>
  <c r="AG56" i="41"/>
  <c r="AG55" i="41"/>
  <c r="AG54" i="41"/>
  <c r="AG53" i="41"/>
  <c r="AG52" i="41"/>
  <c r="AG51" i="41"/>
  <c r="AG50" i="41"/>
  <c r="AG49" i="41"/>
  <c r="AG48" i="41"/>
  <c r="AG47" i="41"/>
  <c r="AG46" i="41"/>
  <c r="AG45" i="41"/>
  <c r="AG44" i="41"/>
  <c r="AG43" i="41"/>
  <c r="AG42" i="41"/>
  <c r="AG41" i="41"/>
  <c r="AG40" i="41"/>
  <c r="AG39" i="41"/>
  <c r="AG38" i="41"/>
  <c r="AG37" i="41"/>
  <c r="AG36" i="41"/>
  <c r="AG35" i="41"/>
  <c r="AG34" i="41"/>
  <c r="AG33" i="41"/>
  <c r="AG32" i="41"/>
  <c r="AG31" i="41"/>
  <c r="AG30" i="41"/>
  <c r="AG29" i="41"/>
  <c r="AG28" i="41"/>
  <c r="AG27" i="41"/>
  <c r="AG26" i="41"/>
  <c r="AG25" i="41"/>
  <c r="AG24" i="41"/>
  <c r="AG23" i="41"/>
  <c r="AG22" i="41"/>
  <c r="AG21" i="41"/>
  <c r="AG20" i="41"/>
  <c r="AG19" i="41"/>
  <c r="AG18" i="41"/>
  <c r="AG17" i="41"/>
  <c r="AG16" i="41"/>
  <c r="AG15" i="41"/>
  <c r="AG14" i="41"/>
  <c r="AG13" i="41"/>
  <c r="AG12" i="41"/>
  <c r="AG11" i="41"/>
  <c r="AG10" i="41"/>
  <c r="AG9" i="41"/>
  <c r="AG8" i="41" a="1"/>
  <c r="AG8" i="41"/>
  <c r="AF247" i="41"/>
  <c r="AF246" i="41"/>
  <c r="AF245" i="41"/>
  <c r="AF244" i="41"/>
  <c r="AF243" i="41"/>
  <c r="AF242" i="41"/>
  <c r="AF241" i="41"/>
  <c r="AF240" i="41"/>
  <c r="AF239" i="41"/>
  <c r="AF238" i="41"/>
  <c r="AF237" i="41"/>
  <c r="AF236" i="41"/>
  <c r="AF235" i="41"/>
  <c r="AF234" i="41"/>
  <c r="AF233" i="41"/>
  <c r="AF232" i="41"/>
  <c r="AF231" i="41"/>
  <c r="AF230" i="41"/>
  <c r="AF229" i="41"/>
  <c r="AF228" i="41"/>
  <c r="AF227" i="41"/>
  <c r="AF226" i="41"/>
  <c r="AF225" i="41"/>
  <c r="AF224" i="41"/>
  <c r="AF223" i="41"/>
  <c r="AF222" i="41"/>
  <c r="AF221" i="41"/>
  <c r="AF220" i="41"/>
  <c r="AF219" i="41"/>
  <c r="AF218" i="41"/>
  <c r="AF217" i="41"/>
  <c r="AF216" i="41"/>
  <c r="AF215" i="41"/>
  <c r="AF214" i="41"/>
  <c r="AF213" i="41"/>
  <c r="AF212" i="41"/>
  <c r="AF211" i="41"/>
  <c r="AF210" i="41"/>
  <c r="AF209" i="41"/>
  <c r="AF208" i="41"/>
  <c r="AF207" i="41"/>
  <c r="AF206" i="41"/>
  <c r="AF205" i="41"/>
  <c r="AF204" i="41"/>
  <c r="AF203" i="41"/>
  <c r="AF202" i="41"/>
  <c r="AF201" i="41"/>
  <c r="AF200" i="41"/>
  <c r="AF199" i="41"/>
  <c r="AF198" i="41"/>
  <c r="AF197" i="41"/>
  <c r="AF196" i="41"/>
  <c r="AF195" i="41"/>
  <c r="AF194" i="41"/>
  <c r="AF193" i="41"/>
  <c r="AF192" i="41"/>
  <c r="AF191" i="41"/>
  <c r="AF190" i="41"/>
  <c r="AF189" i="41"/>
  <c r="AF188" i="41"/>
  <c r="AF187" i="41"/>
  <c r="AF186" i="41"/>
  <c r="AF185" i="41"/>
  <c r="AF184" i="41"/>
  <c r="AF183" i="41"/>
  <c r="AF182" i="41"/>
  <c r="AF181" i="41"/>
  <c r="AF180" i="41"/>
  <c r="AF179" i="41"/>
  <c r="AF178" i="41"/>
  <c r="AF177" i="41"/>
  <c r="AF176" i="41"/>
  <c r="AF175" i="41"/>
  <c r="AF174" i="41"/>
  <c r="AF173" i="41"/>
  <c r="AF172" i="41"/>
  <c r="AF171" i="41"/>
  <c r="AF170" i="41"/>
  <c r="AF169" i="41"/>
  <c r="AF168" i="41"/>
  <c r="AF167" i="41"/>
  <c r="AF166" i="41"/>
  <c r="AF165" i="41"/>
  <c r="AF164" i="41"/>
  <c r="AF163" i="41"/>
  <c r="AF162" i="41"/>
  <c r="AF161" i="41"/>
  <c r="AF160" i="41"/>
  <c r="AF159" i="41"/>
  <c r="AF158" i="41"/>
  <c r="AF157" i="41"/>
  <c r="AF156" i="41"/>
  <c r="AF155" i="41"/>
  <c r="AF154" i="41"/>
  <c r="AF153" i="41"/>
  <c r="AF152" i="41"/>
  <c r="AF151" i="41"/>
  <c r="AF150" i="41"/>
  <c r="AF149" i="41"/>
  <c r="AF148" i="41"/>
  <c r="AF147" i="41"/>
  <c r="AF146" i="41"/>
  <c r="AF145" i="41"/>
  <c r="AF144" i="41"/>
  <c r="AF143" i="41"/>
  <c r="AF142" i="41"/>
  <c r="AF141" i="41"/>
  <c r="AF140" i="41"/>
  <c r="AF139" i="41"/>
  <c r="AF138" i="41"/>
  <c r="AF137" i="41"/>
  <c r="AF136" i="41"/>
  <c r="AF135" i="41"/>
  <c r="AF134" i="41"/>
  <c r="AF133" i="41"/>
  <c r="AF132" i="41"/>
  <c r="AF131" i="41"/>
  <c r="AF130" i="41"/>
  <c r="AF129" i="41"/>
  <c r="AF128" i="41"/>
  <c r="AF127" i="41"/>
  <c r="AF126" i="41"/>
  <c r="AF125" i="41"/>
  <c r="AF124" i="41"/>
  <c r="AF123" i="41"/>
  <c r="AF122" i="41"/>
  <c r="AF121" i="41"/>
  <c r="AF120" i="41"/>
  <c r="AF119" i="41"/>
  <c r="AF118" i="41"/>
  <c r="AF117" i="41"/>
  <c r="AF116" i="41"/>
  <c r="AF115" i="41"/>
  <c r="AF114" i="41"/>
  <c r="AF113" i="41"/>
  <c r="AF112" i="41"/>
  <c r="AF111" i="41"/>
  <c r="AF110" i="41"/>
  <c r="AF109" i="41"/>
  <c r="AF108" i="41"/>
  <c r="AF107" i="41"/>
  <c r="AF106" i="41"/>
  <c r="AF105" i="41"/>
  <c r="AF104" i="41"/>
  <c r="AF103" i="41"/>
  <c r="AF102" i="41"/>
  <c r="AF101" i="41"/>
  <c r="AF100" i="41"/>
  <c r="AF99" i="41"/>
  <c r="AF98" i="41"/>
  <c r="AF97" i="41"/>
  <c r="AF96" i="41"/>
  <c r="AF95" i="41"/>
  <c r="AF94" i="41"/>
  <c r="AF93" i="41"/>
  <c r="AF92" i="41"/>
  <c r="AF91" i="41"/>
  <c r="AF90" i="41"/>
  <c r="AF89" i="41"/>
  <c r="AF88" i="41"/>
  <c r="AF87" i="41"/>
  <c r="AF86" i="41"/>
  <c r="AF85" i="41"/>
  <c r="AF84" i="41"/>
  <c r="AF83" i="41"/>
  <c r="AF82" i="41"/>
  <c r="AF81" i="41"/>
  <c r="AF80" i="41"/>
  <c r="AF79" i="41"/>
  <c r="AF78" i="41"/>
  <c r="AF77" i="41"/>
  <c r="AF76" i="41"/>
  <c r="AF75" i="41"/>
  <c r="AF74" i="41"/>
  <c r="AF73" i="41"/>
  <c r="AF72" i="41"/>
  <c r="AF71" i="41"/>
  <c r="AF70" i="41"/>
  <c r="AF69" i="41"/>
  <c r="AF68" i="41"/>
  <c r="AF67" i="41"/>
  <c r="AF66" i="41"/>
  <c r="AF65" i="41"/>
  <c r="AF64" i="41"/>
  <c r="AF63" i="41"/>
  <c r="AF62" i="41"/>
  <c r="AF61" i="41"/>
  <c r="AF60" i="41"/>
  <c r="AF59" i="41"/>
  <c r="AF58" i="41"/>
  <c r="AF57" i="41"/>
  <c r="AF56" i="41"/>
  <c r="AF55" i="41"/>
  <c r="AF54" i="41"/>
  <c r="AF53" i="41"/>
  <c r="AF52" i="41"/>
  <c r="AF51" i="41"/>
  <c r="AF50" i="41"/>
  <c r="AF49" i="41"/>
  <c r="AF48" i="41"/>
  <c r="AF47" i="41"/>
  <c r="AF46" i="41"/>
  <c r="AF45" i="41"/>
  <c r="AF44" i="41"/>
  <c r="AF43" i="41"/>
  <c r="AF42" i="41"/>
  <c r="AF41" i="41"/>
  <c r="AF40" i="41"/>
  <c r="AF39" i="41"/>
  <c r="AF38" i="41"/>
  <c r="AF37" i="41"/>
  <c r="AF36" i="41"/>
  <c r="AF35" i="41"/>
  <c r="AF34" i="41"/>
  <c r="AF33" i="41"/>
  <c r="AF32" i="41"/>
  <c r="AF31" i="41"/>
  <c r="AF30" i="41"/>
  <c r="AF29" i="41"/>
  <c r="AF28" i="41"/>
  <c r="AF27" i="41"/>
  <c r="AF26" i="41"/>
  <c r="AF25" i="41"/>
  <c r="AF24" i="41"/>
  <c r="AF23" i="41"/>
  <c r="AF22" i="41"/>
  <c r="AF21" i="41"/>
  <c r="AF20" i="41"/>
  <c r="AF19" i="41"/>
  <c r="AF18" i="41"/>
  <c r="AF17" i="41"/>
  <c r="AF16" i="41"/>
  <c r="AF15" i="41"/>
  <c r="AF14" i="41"/>
  <c r="AF13" i="41"/>
  <c r="AF12" i="41"/>
  <c r="AF11" i="41"/>
  <c r="AF10" i="41"/>
  <c r="AF9" i="41"/>
  <c r="AF8" i="41" a="1"/>
  <c r="AF8" i="41"/>
  <c r="AE247" i="41"/>
  <c r="AE246" i="41"/>
  <c r="AE245" i="41"/>
  <c r="AE244" i="41"/>
  <c r="AE243" i="41"/>
  <c r="AE242" i="41"/>
  <c r="AE241" i="41"/>
  <c r="AE240" i="41"/>
  <c r="AE239" i="41"/>
  <c r="AE238" i="41"/>
  <c r="AE237" i="41"/>
  <c r="AE236" i="41"/>
  <c r="AE235" i="41"/>
  <c r="AE234" i="41"/>
  <c r="AE233" i="41"/>
  <c r="AE232" i="41"/>
  <c r="AE231" i="41"/>
  <c r="AE230" i="41"/>
  <c r="AE229" i="41"/>
  <c r="AE228" i="41"/>
  <c r="AE227" i="41"/>
  <c r="AE226" i="41"/>
  <c r="AE225" i="41"/>
  <c r="AE224" i="41"/>
  <c r="AE223" i="41"/>
  <c r="AE222" i="41"/>
  <c r="AE221" i="41"/>
  <c r="AE220" i="41"/>
  <c r="AE219" i="41"/>
  <c r="AE218" i="41"/>
  <c r="AE217" i="41"/>
  <c r="AE216" i="41"/>
  <c r="AE215" i="41"/>
  <c r="AE214" i="41"/>
  <c r="AE213" i="41"/>
  <c r="AE212" i="41"/>
  <c r="AE211" i="41"/>
  <c r="AE210" i="41"/>
  <c r="AE209" i="41"/>
  <c r="AE208" i="41"/>
  <c r="AE207" i="41"/>
  <c r="AE206" i="41"/>
  <c r="AE205" i="41"/>
  <c r="AE204" i="41"/>
  <c r="AE203" i="41"/>
  <c r="AE202" i="41"/>
  <c r="AE201" i="41"/>
  <c r="AE200" i="41"/>
  <c r="AE199" i="41"/>
  <c r="AE198" i="41"/>
  <c r="AE197" i="41"/>
  <c r="AE196" i="41"/>
  <c r="AE195" i="41"/>
  <c r="AE194" i="41"/>
  <c r="AE193" i="41"/>
  <c r="AE192" i="41"/>
  <c r="AE191" i="41"/>
  <c r="AE190" i="41"/>
  <c r="AE189" i="41"/>
  <c r="AE188" i="41"/>
  <c r="AE187" i="41"/>
  <c r="AE186" i="41"/>
  <c r="AE185" i="41"/>
  <c r="AE184" i="41"/>
  <c r="AE183" i="41"/>
  <c r="AE182" i="41"/>
  <c r="AE181" i="41"/>
  <c r="AE180" i="41"/>
  <c r="AE179" i="41"/>
  <c r="AE178" i="41"/>
  <c r="AE177" i="41"/>
  <c r="AE176" i="41"/>
  <c r="AE175" i="41"/>
  <c r="AE174" i="41"/>
  <c r="AE173" i="41"/>
  <c r="AE172" i="41"/>
  <c r="AE171" i="41"/>
  <c r="AE170" i="41"/>
  <c r="AE169" i="41"/>
  <c r="AE168" i="41"/>
  <c r="AE167" i="41"/>
  <c r="AE166" i="41"/>
  <c r="AE165" i="41"/>
  <c r="AE164" i="41"/>
  <c r="AE163" i="41"/>
  <c r="AE162" i="41"/>
  <c r="AE161" i="41"/>
  <c r="AE160" i="41"/>
  <c r="AE159" i="41"/>
  <c r="AE158" i="41"/>
  <c r="AE157" i="41"/>
  <c r="AE156" i="41"/>
  <c r="AE155" i="41"/>
  <c r="AE154" i="41"/>
  <c r="AE153" i="41"/>
  <c r="AE152" i="41"/>
  <c r="AE151" i="41"/>
  <c r="AE150" i="41"/>
  <c r="AE149" i="41"/>
  <c r="AE148" i="41"/>
  <c r="AE147" i="41"/>
  <c r="AE146" i="41"/>
  <c r="AE145" i="41"/>
  <c r="AE144" i="41"/>
  <c r="AE143" i="41"/>
  <c r="AE142" i="41"/>
  <c r="AE141" i="41"/>
  <c r="AE140" i="41"/>
  <c r="AE139" i="41"/>
  <c r="AE138" i="41"/>
  <c r="AE137" i="41"/>
  <c r="AE136" i="41"/>
  <c r="AE135" i="41"/>
  <c r="AE134" i="41"/>
  <c r="AE133" i="41"/>
  <c r="AE132" i="41"/>
  <c r="AE131" i="41"/>
  <c r="AE130" i="41"/>
  <c r="AE129" i="41"/>
  <c r="AE128" i="41"/>
  <c r="AE127" i="41"/>
  <c r="AE126" i="41"/>
  <c r="AE125" i="41"/>
  <c r="AE124" i="41"/>
  <c r="AE123" i="41"/>
  <c r="AE122" i="41"/>
  <c r="AE121" i="41"/>
  <c r="AE120" i="41"/>
  <c r="AE119" i="41"/>
  <c r="AE118" i="41"/>
  <c r="AE117" i="41"/>
  <c r="AE116" i="41"/>
  <c r="AE115" i="41"/>
  <c r="AE114" i="41"/>
  <c r="AE113" i="41"/>
  <c r="AE112" i="41"/>
  <c r="AE111" i="41"/>
  <c r="AE110" i="41"/>
  <c r="AE109" i="41"/>
  <c r="AE108" i="41"/>
  <c r="AE107" i="41"/>
  <c r="AE106" i="41"/>
  <c r="AE105" i="41"/>
  <c r="AE104" i="41"/>
  <c r="AE103" i="41"/>
  <c r="AE102" i="41"/>
  <c r="AE101" i="41"/>
  <c r="AE100" i="41"/>
  <c r="AE99" i="41"/>
  <c r="AE98" i="41"/>
  <c r="AE97" i="41"/>
  <c r="AE96" i="41"/>
  <c r="AE95" i="41"/>
  <c r="AE94" i="41"/>
  <c r="AE93" i="41"/>
  <c r="AE92" i="41"/>
  <c r="AE91" i="41"/>
  <c r="AE90" i="41"/>
  <c r="AE89" i="41"/>
  <c r="AE88" i="41"/>
  <c r="AE87" i="41"/>
  <c r="AE86" i="41"/>
  <c r="AE85" i="41"/>
  <c r="AE84" i="41"/>
  <c r="AE83" i="41"/>
  <c r="AE82" i="41"/>
  <c r="AE81" i="41"/>
  <c r="AE80" i="41"/>
  <c r="AE79" i="41"/>
  <c r="AE78" i="41"/>
  <c r="AE77" i="41"/>
  <c r="AE76" i="41"/>
  <c r="AE75" i="41"/>
  <c r="AE74" i="41"/>
  <c r="AE73" i="41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E9" i="41"/>
  <c r="AE8" i="41" a="1"/>
  <c r="AE8" i="41"/>
  <c r="AD247" i="41"/>
  <c r="AD246" i="41"/>
  <c r="AD245" i="41"/>
  <c r="AD244" i="41"/>
  <c r="AD243" i="41"/>
  <c r="AD242" i="41"/>
  <c r="AD241" i="41"/>
  <c r="AD240" i="41"/>
  <c r="AD239" i="41"/>
  <c r="AD238" i="41"/>
  <c r="AD237" i="41"/>
  <c r="AD236" i="41"/>
  <c r="AD235" i="41"/>
  <c r="AD234" i="41"/>
  <c r="AD233" i="41"/>
  <c r="AD232" i="41"/>
  <c r="AD231" i="41"/>
  <c r="AD230" i="41"/>
  <c r="AD229" i="41"/>
  <c r="AD228" i="41"/>
  <c r="AD227" i="41"/>
  <c r="AD226" i="41"/>
  <c r="AD225" i="41"/>
  <c r="AD224" i="41"/>
  <c r="AD223" i="41"/>
  <c r="AD222" i="41"/>
  <c r="AD221" i="41"/>
  <c r="AD220" i="41"/>
  <c r="AD219" i="41"/>
  <c r="AD218" i="41"/>
  <c r="AD217" i="41"/>
  <c r="AD216" i="41"/>
  <c r="AD215" i="41"/>
  <c r="AD214" i="41"/>
  <c r="AD213" i="41"/>
  <c r="AD212" i="41"/>
  <c r="AD211" i="41"/>
  <c r="AD210" i="41"/>
  <c r="AD209" i="41"/>
  <c r="AD208" i="41"/>
  <c r="AD207" i="41"/>
  <c r="AD206" i="41"/>
  <c r="AD205" i="41"/>
  <c r="AD204" i="41"/>
  <c r="AD203" i="41"/>
  <c r="AD202" i="41"/>
  <c r="AD201" i="41"/>
  <c r="AD200" i="41"/>
  <c r="AD199" i="41"/>
  <c r="AD198" i="41"/>
  <c r="AD197" i="41"/>
  <c r="AD196" i="41"/>
  <c r="AD195" i="41"/>
  <c r="AD194" i="41"/>
  <c r="AD193" i="41"/>
  <c r="AD192" i="41"/>
  <c r="AD191" i="41"/>
  <c r="AD190" i="41"/>
  <c r="AD189" i="41"/>
  <c r="AD188" i="41"/>
  <c r="AD187" i="41"/>
  <c r="AD186" i="41"/>
  <c r="AD185" i="41"/>
  <c r="AD184" i="41"/>
  <c r="AD183" i="41"/>
  <c r="AD182" i="41"/>
  <c r="AD181" i="41"/>
  <c r="AD180" i="41"/>
  <c r="AD179" i="41"/>
  <c r="AD178" i="41"/>
  <c r="AD177" i="41"/>
  <c r="AD176" i="41"/>
  <c r="AD175" i="41"/>
  <c r="AD174" i="41"/>
  <c r="AD173" i="41"/>
  <c r="AD172" i="41"/>
  <c r="AD171" i="41"/>
  <c r="AD170" i="41"/>
  <c r="AD169" i="41"/>
  <c r="AD168" i="41"/>
  <c r="AD167" i="41"/>
  <c r="AD166" i="41"/>
  <c r="AD165" i="41"/>
  <c r="AD164" i="41"/>
  <c r="AD163" i="41"/>
  <c r="AD162" i="41"/>
  <c r="AD161" i="41"/>
  <c r="AD160" i="41"/>
  <c r="AD159" i="41"/>
  <c r="AD158" i="41"/>
  <c r="AD157" i="41"/>
  <c r="AD156" i="41"/>
  <c r="AD155" i="41"/>
  <c r="AD154" i="41"/>
  <c r="AD153" i="41"/>
  <c r="AD152" i="41"/>
  <c r="AD151" i="41"/>
  <c r="AD150" i="41"/>
  <c r="AD149" i="41"/>
  <c r="AD148" i="41"/>
  <c r="AD147" i="41"/>
  <c r="AD146" i="41"/>
  <c r="AD145" i="41"/>
  <c r="AD144" i="41"/>
  <c r="AD143" i="41"/>
  <c r="AD142" i="41"/>
  <c r="AD141" i="41"/>
  <c r="AD140" i="41"/>
  <c r="AD139" i="41"/>
  <c r="AD138" i="41"/>
  <c r="AD137" i="41"/>
  <c r="AD136" i="41"/>
  <c r="AD135" i="41"/>
  <c r="AD134" i="41"/>
  <c r="AD133" i="41"/>
  <c r="AD132" i="41"/>
  <c r="AD131" i="41"/>
  <c r="AD130" i="41"/>
  <c r="AD129" i="41"/>
  <c r="AD128" i="41"/>
  <c r="AD127" i="41"/>
  <c r="AD126" i="41"/>
  <c r="AD125" i="41"/>
  <c r="AD124" i="41"/>
  <c r="AD123" i="41"/>
  <c r="AD122" i="41"/>
  <c r="AD121" i="41"/>
  <c r="AD120" i="41"/>
  <c r="AD119" i="41"/>
  <c r="AD118" i="41"/>
  <c r="AD117" i="41"/>
  <c r="AD116" i="41"/>
  <c r="AD115" i="41"/>
  <c r="AD114" i="41"/>
  <c r="AD113" i="41"/>
  <c r="AD112" i="41"/>
  <c r="AD111" i="41"/>
  <c r="AD110" i="41"/>
  <c r="AD109" i="41"/>
  <c r="AD108" i="41"/>
  <c r="AD107" i="41"/>
  <c r="AD106" i="41"/>
  <c r="AD105" i="41"/>
  <c r="AD104" i="41"/>
  <c r="AD103" i="41"/>
  <c r="AD102" i="41"/>
  <c r="AD101" i="41"/>
  <c r="AD100" i="41"/>
  <c r="AD99" i="41"/>
  <c r="AD98" i="41"/>
  <c r="AD97" i="41"/>
  <c r="AD96" i="41"/>
  <c r="AD95" i="41"/>
  <c r="AD94" i="41"/>
  <c r="AD93" i="41"/>
  <c r="AD92" i="41"/>
  <c r="AD91" i="41"/>
  <c r="AD90" i="41"/>
  <c r="AD89" i="41"/>
  <c r="AD88" i="41"/>
  <c r="AD87" i="41"/>
  <c r="AD86" i="41"/>
  <c r="AD85" i="41"/>
  <c r="AD84" i="41"/>
  <c r="AD83" i="41"/>
  <c r="AD82" i="41"/>
  <c r="AD81" i="41"/>
  <c r="AD80" i="41"/>
  <c r="AD79" i="41"/>
  <c r="AD78" i="41"/>
  <c r="AD77" i="41"/>
  <c r="AD76" i="41"/>
  <c r="AD75" i="41"/>
  <c r="AD74" i="41"/>
  <c r="AD73" i="41"/>
  <c r="AD72" i="41"/>
  <c r="AD71" i="41"/>
  <c r="AD70" i="41"/>
  <c r="AD69" i="41"/>
  <c r="AD68" i="41"/>
  <c r="AD67" i="41"/>
  <c r="AD66" i="41"/>
  <c r="AD65" i="41"/>
  <c r="AD64" i="41"/>
  <c r="AD63" i="41"/>
  <c r="AD62" i="41"/>
  <c r="AD61" i="41"/>
  <c r="AD60" i="41"/>
  <c r="AD59" i="41"/>
  <c r="AD58" i="41"/>
  <c r="AD57" i="41"/>
  <c r="AD56" i="41"/>
  <c r="AD55" i="41"/>
  <c r="AD54" i="41"/>
  <c r="AD53" i="41"/>
  <c r="AD52" i="41"/>
  <c r="AD51" i="41"/>
  <c r="AD50" i="41"/>
  <c r="AD49" i="41"/>
  <c r="AD48" i="41"/>
  <c r="AD47" i="41"/>
  <c r="AD46" i="41"/>
  <c r="AD45" i="41"/>
  <c r="AD44" i="41"/>
  <c r="AD43" i="41"/>
  <c r="AD42" i="41"/>
  <c r="AD41" i="41"/>
  <c r="AD40" i="41"/>
  <c r="AD39" i="41"/>
  <c r="AD38" i="41"/>
  <c r="AD37" i="41"/>
  <c r="AD36" i="41"/>
  <c r="AD35" i="41"/>
  <c r="AD34" i="41"/>
  <c r="AD33" i="41"/>
  <c r="AD32" i="41"/>
  <c r="AD31" i="41"/>
  <c r="AD30" i="41"/>
  <c r="AD29" i="41"/>
  <c r="AD28" i="41"/>
  <c r="AD27" i="41"/>
  <c r="AD26" i="41"/>
  <c r="AD25" i="41"/>
  <c r="AD24" i="41"/>
  <c r="AD23" i="41"/>
  <c r="AD22" i="41"/>
  <c r="AD21" i="41"/>
  <c r="AD20" i="41"/>
  <c r="AD19" i="41"/>
  <c r="AD18" i="41"/>
  <c r="AD17" i="41"/>
  <c r="AD16" i="41"/>
  <c r="AD15" i="41"/>
  <c r="AD14" i="41"/>
  <c r="AD13" i="41"/>
  <c r="AD12" i="41"/>
  <c r="AD11" i="41"/>
  <c r="AD10" i="41"/>
  <c r="AD9" i="41"/>
  <c r="AD8" i="41" a="1"/>
  <c r="AD8" i="41"/>
  <c r="AC247" i="41"/>
  <c r="AC246" i="41"/>
  <c r="AC245" i="41"/>
  <c r="AC244" i="41"/>
  <c r="AC243" i="41"/>
  <c r="AC242" i="41"/>
  <c r="AC241" i="41"/>
  <c r="AC240" i="41"/>
  <c r="AC239" i="41"/>
  <c r="AC238" i="41"/>
  <c r="AC237" i="41"/>
  <c r="AC236" i="41"/>
  <c r="AC235" i="41"/>
  <c r="AC234" i="41"/>
  <c r="AC233" i="41"/>
  <c r="AC232" i="41"/>
  <c r="AC231" i="41"/>
  <c r="AC230" i="41"/>
  <c r="AC229" i="41"/>
  <c r="AC228" i="41"/>
  <c r="AC227" i="41"/>
  <c r="AC226" i="41"/>
  <c r="AC225" i="41"/>
  <c r="AC224" i="41"/>
  <c r="AC223" i="41"/>
  <c r="AC222" i="41"/>
  <c r="AC221" i="41"/>
  <c r="AC220" i="41"/>
  <c r="AC219" i="41"/>
  <c r="AC218" i="41"/>
  <c r="AC217" i="41"/>
  <c r="AC216" i="41"/>
  <c r="AC215" i="41"/>
  <c r="AC214" i="41"/>
  <c r="AC213" i="41"/>
  <c r="AC212" i="41"/>
  <c r="AC211" i="41"/>
  <c r="AC210" i="41"/>
  <c r="AC209" i="41"/>
  <c r="AC208" i="41"/>
  <c r="AC207" i="41"/>
  <c r="AC206" i="41"/>
  <c r="AC205" i="41"/>
  <c r="AC204" i="41"/>
  <c r="AC203" i="41"/>
  <c r="AC202" i="41"/>
  <c r="AC201" i="41"/>
  <c r="AC200" i="41"/>
  <c r="AC199" i="41"/>
  <c r="AC198" i="41"/>
  <c r="AC197" i="41"/>
  <c r="AC196" i="41"/>
  <c r="AC195" i="41"/>
  <c r="AC194" i="41"/>
  <c r="AC193" i="41"/>
  <c r="AC192" i="41"/>
  <c r="AC191" i="41"/>
  <c r="AC190" i="41"/>
  <c r="AC189" i="41"/>
  <c r="AC188" i="41"/>
  <c r="AC187" i="41"/>
  <c r="AC186" i="41"/>
  <c r="AC185" i="41"/>
  <c r="AC184" i="41"/>
  <c r="AC183" i="41"/>
  <c r="AC182" i="41"/>
  <c r="AC181" i="41"/>
  <c r="AC180" i="41"/>
  <c r="AC179" i="41"/>
  <c r="AC178" i="41"/>
  <c r="AC177" i="41"/>
  <c r="AC176" i="41"/>
  <c r="AC175" i="41"/>
  <c r="AC174" i="41"/>
  <c r="AC173" i="41"/>
  <c r="AC172" i="41"/>
  <c r="AC171" i="41"/>
  <c r="AC170" i="41"/>
  <c r="AC169" i="41"/>
  <c r="AC168" i="41"/>
  <c r="AC167" i="41"/>
  <c r="AC166" i="41"/>
  <c r="AC165" i="41"/>
  <c r="AC164" i="41"/>
  <c r="AC163" i="41"/>
  <c r="AC162" i="41"/>
  <c r="AC161" i="41"/>
  <c r="AC160" i="41"/>
  <c r="AC159" i="41"/>
  <c r="AC158" i="41"/>
  <c r="AC157" i="41"/>
  <c r="AC156" i="41"/>
  <c r="AC155" i="41"/>
  <c r="AC154" i="41"/>
  <c r="AC153" i="41"/>
  <c r="AC152" i="41"/>
  <c r="AC151" i="41"/>
  <c r="AC150" i="41"/>
  <c r="AC149" i="41"/>
  <c r="AC148" i="41"/>
  <c r="AC147" i="41"/>
  <c r="AC146" i="41"/>
  <c r="AC145" i="41"/>
  <c r="AC144" i="41"/>
  <c r="AC143" i="41"/>
  <c r="AC142" i="41"/>
  <c r="AC141" i="41"/>
  <c r="AC140" i="41"/>
  <c r="AC139" i="41"/>
  <c r="AC138" i="41"/>
  <c r="AC137" i="41"/>
  <c r="AC136" i="41"/>
  <c r="AC135" i="41"/>
  <c r="AC134" i="41"/>
  <c r="AC133" i="41"/>
  <c r="AC132" i="41"/>
  <c r="AC131" i="41"/>
  <c r="AC130" i="41"/>
  <c r="AC129" i="41"/>
  <c r="AC128" i="41"/>
  <c r="AC127" i="41"/>
  <c r="AC126" i="41"/>
  <c r="AC125" i="41"/>
  <c r="AC124" i="41"/>
  <c r="AC123" i="41"/>
  <c r="AC122" i="41"/>
  <c r="AC121" i="41"/>
  <c r="AC120" i="41"/>
  <c r="AC119" i="41"/>
  <c r="AC118" i="41"/>
  <c r="AC117" i="41"/>
  <c r="AC116" i="41"/>
  <c r="AC115" i="41"/>
  <c r="AC114" i="41"/>
  <c r="AC113" i="41"/>
  <c r="AC112" i="41"/>
  <c r="AC111" i="41"/>
  <c r="AC110" i="41"/>
  <c r="AC109" i="41"/>
  <c r="AC108" i="41"/>
  <c r="AC107" i="41"/>
  <c r="AC106" i="41"/>
  <c r="AC105" i="41"/>
  <c r="AC104" i="41"/>
  <c r="AC103" i="41"/>
  <c r="AC102" i="41"/>
  <c r="AC101" i="41"/>
  <c r="AC100" i="41"/>
  <c r="AC99" i="41"/>
  <c r="AC98" i="41"/>
  <c r="AC97" i="41"/>
  <c r="AC96" i="41"/>
  <c r="AC95" i="41"/>
  <c r="AC94" i="41"/>
  <c r="AC93" i="41"/>
  <c r="AC92" i="41"/>
  <c r="AC91" i="41"/>
  <c r="AC90" i="41"/>
  <c r="AC89" i="41"/>
  <c r="AC88" i="41"/>
  <c r="AC87" i="41"/>
  <c r="AC86" i="41"/>
  <c r="AC85" i="41"/>
  <c r="AC84" i="41"/>
  <c r="AC83" i="41"/>
  <c r="AC82" i="41"/>
  <c r="AC81" i="41"/>
  <c r="AC80" i="41"/>
  <c r="AC79" i="41"/>
  <c r="AC78" i="41"/>
  <c r="AC77" i="41"/>
  <c r="AC76" i="41"/>
  <c r="AC75" i="41"/>
  <c r="AC74" i="41"/>
  <c r="AC73" i="41"/>
  <c r="AC72" i="41"/>
  <c r="AC71" i="41"/>
  <c r="AC70" i="41"/>
  <c r="AC69" i="41"/>
  <c r="AC68" i="41"/>
  <c r="AC67" i="41"/>
  <c r="AC66" i="41"/>
  <c r="AC65" i="41"/>
  <c r="AC64" i="41"/>
  <c r="AC63" i="41"/>
  <c r="AC62" i="41"/>
  <c r="AC61" i="41"/>
  <c r="AC60" i="41"/>
  <c r="AC59" i="41"/>
  <c r="AC58" i="41"/>
  <c r="AC57" i="41"/>
  <c r="AC56" i="41"/>
  <c r="AC55" i="41"/>
  <c r="AC54" i="41"/>
  <c r="AC53" i="41"/>
  <c r="AC52" i="41"/>
  <c r="AC51" i="41"/>
  <c r="AC50" i="41"/>
  <c r="AC49" i="41"/>
  <c r="AC48" i="41"/>
  <c r="AC47" i="41"/>
  <c r="AC46" i="41"/>
  <c r="AC45" i="41"/>
  <c r="AC44" i="41"/>
  <c r="AC43" i="41"/>
  <c r="AC42" i="41"/>
  <c r="AC41" i="41"/>
  <c r="AC40" i="41"/>
  <c r="AC39" i="41"/>
  <c r="AC38" i="41"/>
  <c r="AC37" i="41"/>
  <c r="AC36" i="41"/>
  <c r="AC35" i="41"/>
  <c r="AC34" i="41"/>
  <c r="AC33" i="41"/>
  <c r="AC32" i="41"/>
  <c r="AC31" i="41"/>
  <c r="AC30" i="41"/>
  <c r="AC29" i="41"/>
  <c r="AC28" i="41"/>
  <c r="AC27" i="41"/>
  <c r="AC26" i="41"/>
  <c r="AC25" i="41"/>
  <c r="AC24" i="41"/>
  <c r="AC23" i="41"/>
  <c r="AC22" i="41"/>
  <c r="AC21" i="41"/>
  <c r="AC20" i="41"/>
  <c r="AC19" i="41"/>
  <c r="AC18" i="41"/>
  <c r="AC17" i="41"/>
  <c r="AC16" i="41"/>
  <c r="AC15" i="41"/>
  <c r="AC14" i="41"/>
  <c r="AC13" i="41"/>
  <c r="AC12" i="41"/>
  <c r="AC11" i="41"/>
  <c r="AC10" i="41"/>
  <c r="AC9" i="41"/>
  <c r="AC8" i="41" a="1"/>
  <c r="AC8" i="41"/>
  <c r="A8" i="41"/>
  <c r="A247" i="43"/>
  <c r="A246" i="43"/>
  <c r="A245" i="43"/>
  <c r="A244" i="43"/>
  <c r="A243" i="43"/>
  <c r="A242" i="43"/>
  <c r="A241" i="43"/>
  <c r="A240" i="43"/>
  <c r="A239" i="43"/>
  <c r="A238" i="43"/>
  <c r="A237" i="43"/>
  <c r="A236" i="43"/>
  <c r="A235" i="43"/>
  <c r="A234" i="43"/>
  <c r="A233" i="43"/>
  <c r="A232" i="43"/>
  <c r="A231" i="43"/>
  <c r="A230" i="43"/>
  <c r="A229" i="43"/>
  <c r="A228" i="43"/>
  <c r="A227" i="43"/>
  <c r="A226" i="43"/>
  <c r="A225" i="43"/>
  <c r="A224" i="43"/>
  <c r="A223" i="43"/>
  <c r="A222" i="43"/>
  <c r="A221" i="43"/>
  <c r="A220" i="43"/>
  <c r="A219" i="43"/>
  <c r="A218" i="43"/>
  <c r="A217" i="43"/>
  <c r="A216" i="43"/>
  <c r="A215" i="43"/>
  <c r="A214" i="43"/>
  <c r="A213" i="43"/>
  <c r="A212" i="43"/>
  <c r="A211" i="43"/>
  <c r="A210" i="43"/>
  <c r="A209" i="43"/>
  <c r="A208" i="43"/>
  <c r="A207" i="43"/>
  <c r="A206" i="43"/>
  <c r="A205" i="43"/>
  <c r="A204" i="43"/>
  <c r="A203" i="43"/>
  <c r="A202" i="43"/>
  <c r="A201" i="43"/>
  <c r="A200" i="43"/>
  <c r="A199" i="43"/>
  <c r="A198" i="43"/>
  <c r="A197" i="43"/>
  <c r="A196" i="43"/>
  <c r="A195" i="43"/>
  <c r="A194" i="43"/>
  <c r="A193" i="43"/>
  <c r="A192" i="43"/>
  <c r="A191" i="43"/>
  <c r="A190" i="43"/>
  <c r="A189" i="43"/>
  <c r="A188" i="43"/>
  <c r="A187" i="43"/>
  <c r="A186" i="43"/>
  <c r="A185" i="43"/>
  <c r="A184" i="43"/>
  <c r="A183" i="43"/>
  <c r="A182" i="43"/>
  <c r="A181" i="43"/>
  <c r="A180" i="43"/>
  <c r="A179" i="43"/>
  <c r="A178" i="43"/>
  <c r="A177" i="43"/>
  <c r="A176" i="43"/>
  <c r="A175" i="43"/>
  <c r="A174" i="43"/>
  <c r="A173" i="43"/>
  <c r="A172" i="43"/>
  <c r="A171" i="43"/>
  <c r="A170" i="43"/>
  <c r="A169" i="43"/>
  <c r="A168" i="43"/>
  <c r="A167" i="43"/>
  <c r="A166" i="43"/>
  <c r="A165" i="43"/>
  <c r="A164" i="43"/>
  <c r="A163" i="43"/>
  <c r="A162" i="43"/>
  <c r="A161" i="43"/>
  <c r="A160" i="43"/>
  <c r="A159" i="43"/>
  <c r="A158" i="43"/>
  <c r="A157" i="43"/>
  <c r="A156" i="43"/>
  <c r="A155" i="43"/>
  <c r="A154" i="43"/>
  <c r="A153" i="43"/>
  <c r="A152" i="43"/>
  <c r="A151" i="43"/>
  <c r="A150" i="43"/>
  <c r="A149" i="43"/>
  <c r="A148" i="43"/>
  <c r="A147" i="43"/>
  <c r="A146" i="43"/>
  <c r="A145" i="43"/>
  <c r="A144" i="43"/>
  <c r="A143" i="43"/>
  <c r="A142" i="43"/>
  <c r="A141" i="43"/>
  <c r="A140" i="43"/>
  <c r="A139" i="43"/>
  <c r="A138" i="43"/>
  <c r="A137" i="43"/>
  <c r="A136" i="43"/>
  <c r="A135" i="43"/>
  <c r="A134" i="43"/>
  <c r="A133" i="43"/>
  <c r="A132" i="43"/>
  <c r="A131" i="43"/>
  <c r="A130" i="43"/>
  <c r="A129" i="43"/>
  <c r="A128" i="43"/>
  <c r="A127" i="43"/>
  <c r="A126" i="43"/>
  <c r="A125" i="43"/>
  <c r="A124" i="43"/>
  <c r="A123" i="43"/>
  <c r="A122" i="43"/>
  <c r="A121" i="43"/>
  <c r="A120" i="43"/>
  <c r="A119" i="43"/>
  <c r="A118" i="43"/>
  <c r="A117" i="43"/>
  <c r="A116" i="43"/>
  <c r="A115" i="43"/>
  <c r="A114" i="43"/>
  <c r="A113" i="43"/>
  <c r="A112" i="43"/>
  <c r="A111" i="43"/>
  <c r="A110" i="43"/>
  <c r="A109" i="43"/>
  <c r="A108" i="43"/>
  <c r="A107" i="43"/>
  <c r="A106" i="43"/>
  <c r="A105" i="43"/>
  <c r="A104" i="43"/>
  <c r="A103" i="43"/>
  <c r="A102" i="43"/>
  <c r="A101" i="43"/>
  <c r="A100" i="43"/>
  <c r="A99" i="43"/>
  <c r="A98" i="43"/>
  <c r="A97" i="43"/>
  <c r="A96" i="43"/>
  <c r="A95" i="43"/>
  <c r="A94" i="43"/>
  <c r="A93" i="43"/>
  <c r="A92" i="43"/>
  <c r="A91" i="43"/>
  <c r="A90" i="43"/>
  <c r="A89" i="43"/>
  <c r="A88" i="43"/>
  <c r="A87" i="43"/>
  <c r="A86" i="43"/>
  <c r="A85" i="43"/>
  <c r="A84" i="43"/>
  <c r="A83" i="43"/>
  <c r="A82" i="43"/>
  <c r="A81" i="43"/>
  <c r="A80" i="43"/>
  <c r="A79" i="43"/>
  <c r="A78" i="43"/>
  <c r="A77" i="43"/>
  <c r="A76" i="43"/>
  <c r="A75" i="43"/>
  <c r="A74" i="43"/>
  <c r="A73" i="43"/>
  <c r="A72" i="43"/>
  <c r="A71" i="43"/>
  <c r="A70" i="43"/>
  <c r="A69" i="43"/>
  <c r="A68" i="43"/>
  <c r="A67" i="43"/>
  <c r="A66" i="43"/>
  <c r="A65" i="43"/>
  <c r="A64" i="43"/>
  <c r="A63" i="43"/>
  <c r="A62" i="43"/>
  <c r="A61" i="43"/>
  <c r="A60" i="43"/>
  <c r="A59" i="43"/>
  <c r="A58" i="43"/>
  <c r="A57" i="43"/>
  <c r="A56" i="43"/>
  <c r="A55" i="43"/>
  <c r="A54" i="43"/>
  <c r="A53" i="43"/>
  <c r="A52" i="43"/>
  <c r="A51" i="43"/>
  <c r="A50" i="43"/>
  <c r="A49" i="43"/>
  <c r="A48" i="43"/>
  <c r="A47" i="43"/>
  <c r="A46" i="43"/>
  <c r="A45" i="43"/>
  <c r="A44" i="43"/>
  <c r="A43" i="43"/>
  <c r="A42" i="43"/>
  <c r="A41" i="43"/>
  <c r="A40" i="43"/>
  <c r="A39" i="43"/>
  <c r="A38" i="43"/>
  <c r="A37" i="43"/>
  <c r="A36" i="43"/>
  <c r="A35" i="43"/>
  <c r="A34" i="43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A17" i="43"/>
  <c r="A16" i="43"/>
  <c r="A15" i="43"/>
  <c r="A14" i="43"/>
  <c r="A13" i="43"/>
  <c r="A12" i="43"/>
  <c r="A11" i="43"/>
  <c r="A10" i="43"/>
  <c r="A9" i="43"/>
  <c r="EO247" i="43"/>
  <c r="EO246" i="43"/>
  <c r="EO245" i="43"/>
  <c r="EO244" i="43"/>
  <c r="EO243" i="43"/>
  <c r="EO242" i="43"/>
  <c r="EO241" i="43"/>
  <c r="EO240" i="43"/>
  <c r="EO239" i="43"/>
  <c r="EO238" i="43"/>
  <c r="EO237" i="43"/>
  <c r="EO236" i="43"/>
  <c r="EO235" i="43"/>
  <c r="EO234" i="43"/>
  <c r="EO233" i="43"/>
  <c r="EO232" i="43"/>
  <c r="EO231" i="43"/>
  <c r="EO230" i="43"/>
  <c r="EO229" i="43"/>
  <c r="EO228" i="43"/>
  <c r="EO227" i="43"/>
  <c r="EO226" i="43"/>
  <c r="EO225" i="43"/>
  <c r="EO224" i="43"/>
  <c r="EO223" i="43"/>
  <c r="EO222" i="43"/>
  <c r="EO221" i="43"/>
  <c r="EO220" i="43"/>
  <c r="EO219" i="43"/>
  <c r="EO218" i="43"/>
  <c r="EO217" i="43"/>
  <c r="EO216" i="43"/>
  <c r="EO215" i="43"/>
  <c r="EO214" i="43"/>
  <c r="EO213" i="43"/>
  <c r="EO212" i="43"/>
  <c r="EO211" i="43"/>
  <c r="EO210" i="43"/>
  <c r="EO209" i="43"/>
  <c r="EO208" i="43"/>
  <c r="EO207" i="43"/>
  <c r="EO206" i="43"/>
  <c r="EO205" i="43"/>
  <c r="EO204" i="43"/>
  <c r="EO203" i="43"/>
  <c r="EO202" i="43"/>
  <c r="EO201" i="43"/>
  <c r="EO200" i="43"/>
  <c r="EO199" i="43"/>
  <c r="EO198" i="43"/>
  <c r="EO197" i="43"/>
  <c r="EO196" i="43"/>
  <c r="EO195" i="43"/>
  <c r="EO194" i="43"/>
  <c r="EO193" i="43"/>
  <c r="EO192" i="43"/>
  <c r="EO191" i="43"/>
  <c r="EO190" i="43"/>
  <c r="EO189" i="43"/>
  <c r="EO188" i="43"/>
  <c r="EO187" i="43"/>
  <c r="EO186" i="43"/>
  <c r="EO185" i="43"/>
  <c r="EO184" i="43"/>
  <c r="EO183" i="43"/>
  <c r="EO182" i="43"/>
  <c r="EO181" i="43"/>
  <c r="EO180" i="43"/>
  <c r="EO179" i="43"/>
  <c r="EO178" i="43"/>
  <c r="EO177" i="43"/>
  <c r="EO176" i="43"/>
  <c r="EO175" i="43"/>
  <c r="EO174" i="43"/>
  <c r="EO173" i="43"/>
  <c r="EO172" i="43"/>
  <c r="EO171" i="43"/>
  <c r="EO170" i="43"/>
  <c r="EO169" i="43"/>
  <c r="EO168" i="43"/>
  <c r="EO167" i="43"/>
  <c r="EO166" i="43"/>
  <c r="EO165" i="43"/>
  <c r="EO164" i="43"/>
  <c r="EO163" i="43"/>
  <c r="EO162" i="43"/>
  <c r="EO161" i="43"/>
  <c r="EO160" i="43"/>
  <c r="EO159" i="43"/>
  <c r="EO158" i="43"/>
  <c r="EO157" i="43"/>
  <c r="EO156" i="43"/>
  <c r="EO155" i="43"/>
  <c r="EO154" i="43"/>
  <c r="EO153" i="43"/>
  <c r="EO152" i="43"/>
  <c r="EO151" i="43"/>
  <c r="EO150" i="43"/>
  <c r="EO149" i="43"/>
  <c r="EO148" i="43"/>
  <c r="EO147" i="43"/>
  <c r="EO146" i="43"/>
  <c r="EO145" i="43"/>
  <c r="EO144" i="43"/>
  <c r="EO143" i="43"/>
  <c r="EO142" i="43"/>
  <c r="EO141" i="43"/>
  <c r="EO140" i="43"/>
  <c r="EO139" i="43"/>
  <c r="EO138" i="43"/>
  <c r="EO137" i="43"/>
  <c r="EO136" i="43"/>
  <c r="EO135" i="43"/>
  <c r="EO134" i="43"/>
  <c r="EO133" i="43"/>
  <c r="EO132" i="43"/>
  <c r="EO131" i="43"/>
  <c r="EO130" i="43"/>
  <c r="EO129" i="43"/>
  <c r="EO128" i="43"/>
  <c r="EO127" i="43"/>
  <c r="EO126" i="43"/>
  <c r="EO125" i="43"/>
  <c r="EO124" i="43"/>
  <c r="EO123" i="43"/>
  <c r="EO122" i="43"/>
  <c r="EO121" i="43"/>
  <c r="EO120" i="43"/>
  <c r="EO119" i="43"/>
  <c r="EO118" i="43"/>
  <c r="EO117" i="43"/>
  <c r="EO116" i="43"/>
  <c r="EO115" i="43"/>
  <c r="EO114" i="43"/>
  <c r="EO113" i="43"/>
  <c r="EO112" i="43"/>
  <c r="EO111" i="43"/>
  <c r="EO110" i="43"/>
  <c r="EO109" i="43"/>
  <c r="EO108" i="43"/>
  <c r="EO107" i="43"/>
  <c r="EO106" i="43"/>
  <c r="EO105" i="43"/>
  <c r="EO104" i="43"/>
  <c r="EO103" i="43"/>
  <c r="EO102" i="43"/>
  <c r="EO101" i="43"/>
  <c r="EO100" i="43"/>
  <c r="EO99" i="43"/>
  <c r="EO98" i="43"/>
  <c r="EO97" i="43"/>
  <c r="EO96" i="43"/>
  <c r="EO95" i="43"/>
  <c r="EO94" i="43"/>
  <c r="EO93" i="43"/>
  <c r="EO92" i="43"/>
  <c r="EO91" i="43"/>
  <c r="EO90" i="43"/>
  <c r="EO89" i="43"/>
  <c r="EO88" i="43"/>
  <c r="EO87" i="43"/>
  <c r="EO86" i="43"/>
  <c r="EO85" i="43"/>
  <c r="EO84" i="43"/>
  <c r="EO83" i="43"/>
  <c r="EO82" i="43"/>
  <c r="EO81" i="43"/>
  <c r="EO80" i="43"/>
  <c r="EO79" i="43"/>
  <c r="EO78" i="43"/>
  <c r="EO77" i="43"/>
  <c r="EO76" i="43"/>
  <c r="EO75" i="43"/>
  <c r="EO74" i="43"/>
  <c r="EO73" i="43"/>
  <c r="EO72" i="43"/>
  <c r="EO71" i="43"/>
  <c r="EO70" i="43"/>
  <c r="EO69" i="43"/>
  <c r="EO68" i="43"/>
  <c r="EO67" i="43"/>
  <c r="EO66" i="43"/>
  <c r="EO65" i="43"/>
  <c r="EO64" i="43"/>
  <c r="EO63" i="43"/>
  <c r="EO62" i="43"/>
  <c r="EO61" i="43"/>
  <c r="EO60" i="43"/>
  <c r="EO59" i="43"/>
  <c r="EO58" i="43"/>
  <c r="EO57" i="43"/>
  <c r="EO56" i="43"/>
  <c r="EO55" i="43"/>
  <c r="EO54" i="43"/>
  <c r="EO53" i="43"/>
  <c r="EO52" i="43"/>
  <c r="EO51" i="43"/>
  <c r="EO50" i="43"/>
  <c r="EO49" i="43"/>
  <c r="EO48" i="43"/>
  <c r="EO47" i="43"/>
  <c r="EO46" i="43"/>
  <c r="EO45" i="43"/>
  <c r="EO44" i="43"/>
  <c r="EO43" i="43"/>
  <c r="EO42" i="43"/>
  <c r="EO41" i="43"/>
  <c r="EO40" i="43"/>
  <c r="EO39" i="43"/>
  <c r="EO38" i="43"/>
  <c r="EO37" i="43"/>
  <c r="EO36" i="43"/>
  <c r="EO35" i="43"/>
  <c r="EO34" i="43"/>
  <c r="EO33" i="43"/>
  <c r="EO32" i="43"/>
  <c r="EO31" i="43"/>
  <c r="EO30" i="43"/>
  <c r="EO29" i="43"/>
  <c r="EO28" i="43"/>
  <c r="EO27" i="43"/>
  <c r="EO26" i="43"/>
  <c r="EO25" i="43"/>
  <c r="EO24" i="43"/>
  <c r="EO23" i="43"/>
  <c r="EO22" i="43"/>
  <c r="EO21" i="43"/>
  <c r="EO20" i="43"/>
  <c r="EO19" i="43"/>
  <c r="EO18" i="43"/>
  <c r="EO17" i="43"/>
  <c r="EO16" i="43"/>
  <c r="EO15" i="43"/>
  <c r="EO14" i="43"/>
  <c r="EO13" i="43"/>
  <c r="EO12" i="43"/>
  <c r="EO11" i="43"/>
  <c r="EO10" i="43"/>
  <c r="EO9" i="43"/>
  <c r="EO8" i="43" a="1"/>
  <c r="EO8" i="43"/>
  <c r="EN247" i="43"/>
  <c r="EN246" i="43"/>
  <c r="EN245" i="43"/>
  <c r="EN244" i="43"/>
  <c r="EN243" i="43"/>
  <c r="EN242" i="43"/>
  <c r="EN241" i="43"/>
  <c r="EN240" i="43"/>
  <c r="EN239" i="43"/>
  <c r="EN238" i="43"/>
  <c r="EN237" i="43"/>
  <c r="EN236" i="43"/>
  <c r="EN235" i="43"/>
  <c r="EN234" i="43"/>
  <c r="EN233" i="43"/>
  <c r="EN232" i="43"/>
  <c r="EN231" i="43"/>
  <c r="EN230" i="43"/>
  <c r="EN229" i="43"/>
  <c r="EN228" i="43"/>
  <c r="EN227" i="43"/>
  <c r="EN226" i="43"/>
  <c r="EN225" i="43"/>
  <c r="EN224" i="43"/>
  <c r="EN223" i="43"/>
  <c r="EN222" i="43"/>
  <c r="EN221" i="43"/>
  <c r="EN220" i="43"/>
  <c r="EN219" i="43"/>
  <c r="EN218" i="43"/>
  <c r="EN217" i="43"/>
  <c r="EN216" i="43"/>
  <c r="EN215" i="43"/>
  <c r="EN214" i="43"/>
  <c r="EN213" i="43"/>
  <c r="EN212" i="43"/>
  <c r="EN211" i="43"/>
  <c r="EN210" i="43"/>
  <c r="EN209" i="43"/>
  <c r="EN208" i="43"/>
  <c r="EN207" i="43"/>
  <c r="EN206" i="43"/>
  <c r="EN205" i="43"/>
  <c r="EN204" i="43"/>
  <c r="EN203" i="43"/>
  <c r="EN202" i="43"/>
  <c r="EN201" i="43"/>
  <c r="EN200" i="43"/>
  <c r="EN199" i="43"/>
  <c r="EN198" i="43"/>
  <c r="EN197" i="43"/>
  <c r="EN196" i="43"/>
  <c r="EN195" i="43"/>
  <c r="EN194" i="43"/>
  <c r="EN193" i="43"/>
  <c r="EN192" i="43"/>
  <c r="EN191" i="43"/>
  <c r="EN190" i="43"/>
  <c r="EN189" i="43"/>
  <c r="EN188" i="43"/>
  <c r="EN187" i="43"/>
  <c r="EN186" i="43"/>
  <c r="EN185" i="43"/>
  <c r="EN184" i="43"/>
  <c r="EN183" i="43"/>
  <c r="EN182" i="43"/>
  <c r="EN181" i="43"/>
  <c r="EN180" i="43"/>
  <c r="EN179" i="43"/>
  <c r="EN178" i="43"/>
  <c r="EN177" i="43"/>
  <c r="EN176" i="43"/>
  <c r="EN175" i="43"/>
  <c r="EN174" i="43"/>
  <c r="EN173" i="43"/>
  <c r="EN172" i="43"/>
  <c r="EN171" i="43"/>
  <c r="EN170" i="43"/>
  <c r="EN169" i="43"/>
  <c r="EN168" i="43"/>
  <c r="EN167" i="43"/>
  <c r="EN166" i="43"/>
  <c r="EN165" i="43"/>
  <c r="EN164" i="43"/>
  <c r="EN163" i="43"/>
  <c r="EN162" i="43"/>
  <c r="EN161" i="43"/>
  <c r="EN160" i="43"/>
  <c r="EN159" i="43"/>
  <c r="EN158" i="43"/>
  <c r="EN157" i="43"/>
  <c r="EN156" i="43"/>
  <c r="EN155" i="43"/>
  <c r="EN154" i="43"/>
  <c r="EN153" i="43"/>
  <c r="EN152" i="43"/>
  <c r="EN151" i="43"/>
  <c r="EN150" i="43"/>
  <c r="EN149" i="43"/>
  <c r="EN148" i="43"/>
  <c r="EN147" i="43"/>
  <c r="EN146" i="43"/>
  <c r="EN145" i="43"/>
  <c r="EN144" i="43"/>
  <c r="EN143" i="43"/>
  <c r="EN142" i="43"/>
  <c r="EN141" i="43"/>
  <c r="EN140" i="43"/>
  <c r="EN139" i="43"/>
  <c r="EN138" i="43"/>
  <c r="EN137" i="43"/>
  <c r="EN136" i="43"/>
  <c r="EN135" i="43"/>
  <c r="EN134" i="43"/>
  <c r="EN133" i="43"/>
  <c r="EN132" i="43"/>
  <c r="EN131" i="43"/>
  <c r="EN130" i="43"/>
  <c r="EN129" i="43"/>
  <c r="EN128" i="43"/>
  <c r="EN127" i="43"/>
  <c r="EN126" i="43"/>
  <c r="EN125" i="43"/>
  <c r="EN124" i="43"/>
  <c r="EN123" i="43"/>
  <c r="EN122" i="43"/>
  <c r="EN121" i="43"/>
  <c r="EN120" i="43"/>
  <c r="EN119" i="43"/>
  <c r="EN118" i="43"/>
  <c r="EN117" i="43"/>
  <c r="EN116" i="43"/>
  <c r="EN115" i="43"/>
  <c r="EN114" i="43"/>
  <c r="EN113" i="43"/>
  <c r="EN112" i="43"/>
  <c r="EN111" i="43"/>
  <c r="EN110" i="43"/>
  <c r="EN109" i="43"/>
  <c r="EN108" i="43"/>
  <c r="EN107" i="43"/>
  <c r="EN106" i="43"/>
  <c r="EN105" i="43"/>
  <c r="EN104" i="43"/>
  <c r="EN103" i="43"/>
  <c r="EN102" i="43"/>
  <c r="EN101" i="43"/>
  <c r="EN100" i="43"/>
  <c r="EN99" i="43"/>
  <c r="EN98" i="43"/>
  <c r="EN97" i="43"/>
  <c r="EN96" i="43"/>
  <c r="EN95" i="43"/>
  <c r="EN94" i="43"/>
  <c r="EN93" i="43"/>
  <c r="EN92" i="43"/>
  <c r="EN91" i="43"/>
  <c r="EN90" i="43"/>
  <c r="EN89" i="43"/>
  <c r="EN88" i="43"/>
  <c r="EN87" i="43"/>
  <c r="EN86" i="43"/>
  <c r="EN85" i="43"/>
  <c r="EN84" i="43"/>
  <c r="EN83" i="43"/>
  <c r="EN82" i="43"/>
  <c r="EN81" i="43"/>
  <c r="EN80" i="43"/>
  <c r="EN79" i="43"/>
  <c r="EN78" i="43"/>
  <c r="EN77" i="43"/>
  <c r="EN76" i="43"/>
  <c r="EN75" i="43"/>
  <c r="EN74" i="43"/>
  <c r="EN73" i="43"/>
  <c r="EN72" i="43"/>
  <c r="EN71" i="43"/>
  <c r="EN70" i="43"/>
  <c r="EN69" i="43"/>
  <c r="EN68" i="43"/>
  <c r="EN67" i="43"/>
  <c r="EN66" i="43"/>
  <c r="EN65" i="43"/>
  <c r="EN64" i="43"/>
  <c r="EN63" i="43"/>
  <c r="EN62" i="43"/>
  <c r="EN61" i="43"/>
  <c r="EN60" i="43"/>
  <c r="EN59" i="43"/>
  <c r="EN58" i="43"/>
  <c r="EN57" i="43"/>
  <c r="EN56" i="43"/>
  <c r="EN55" i="43"/>
  <c r="EN54" i="43"/>
  <c r="EN53" i="43"/>
  <c r="EN52" i="43"/>
  <c r="EN51" i="43"/>
  <c r="EN50" i="43"/>
  <c r="EN49" i="43"/>
  <c r="EN48" i="43"/>
  <c r="EN47" i="43"/>
  <c r="EN46" i="43"/>
  <c r="EN45" i="43"/>
  <c r="EN44" i="43"/>
  <c r="EN43" i="43"/>
  <c r="EN42" i="43"/>
  <c r="EN41" i="43"/>
  <c r="EN40" i="43"/>
  <c r="EN39" i="43"/>
  <c r="EN38" i="43"/>
  <c r="EN37" i="43"/>
  <c r="EN36" i="43"/>
  <c r="EN35" i="43"/>
  <c r="EN34" i="43"/>
  <c r="EN33" i="43"/>
  <c r="EN32" i="43"/>
  <c r="EN31" i="43"/>
  <c r="EN30" i="43"/>
  <c r="EN29" i="43"/>
  <c r="EN28" i="43"/>
  <c r="EN27" i="43"/>
  <c r="EN26" i="43"/>
  <c r="EN25" i="43"/>
  <c r="EN24" i="43"/>
  <c r="EN23" i="43"/>
  <c r="EN22" i="43"/>
  <c r="EN21" i="43"/>
  <c r="EN20" i="43"/>
  <c r="EN19" i="43"/>
  <c r="EN18" i="43"/>
  <c r="EN17" i="43"/>
  <c r="EN16" i="43"/>
  <c r="EN15" i="43"/>
  <c r="EN14" i="43"/>
  <c r="EN13" i="43"/>
  <c r="EN12" i="43"/>
  <c r="EN11" i="43"/>
  <c r="EN10" i="43"/>
  <c r="EN9" i="43"/>
  <c r="EN8" i="43" a="1"/>
  <c r="EN8" i="43"/>
  <c r="EM247" i="43"/>
  <c r="EM246" i="43"/>
  <c r="EM245" i="43"/>
  <c r="EM244" i="43"/>
  <c r="EM243" i="43"/>
  <c r="EM242" i="43"/>
  <c r="EM241" i="43"/>
  <c r="EM240" i="43"/>
  <c r="EM239" i="43"/>
  <c r="EM238" i="43"/>
  <c r="EM237" i="43"/>
  <c r="EM236" i="43"/>
  <c r="EM235" i="43"/>
  <c r="EM234" i="43"/>
  <c r="EM233" i="43"/>
  <c r="EM232" i="43"/>
  <c r="EM231" i="43"/>
  <c r="EM230" i="43"/>
  <c r="EM229" i="43"/>
  <c r="EM228" i="43"/>
  <c r="EM227" i="43"/>
  <c r="EM226" i="43"/>
  <c r="EM225" i="43"/>
  <c r="EM224" i="43"/>
  <c r="EM223" i="43"/>
  <c r="EM222" i="43"/>
  <c r="EM221" i="43"/>
  <c r="EM220" i="43"/>
  <c r="EM219" i="43"/>
  <c r="EM218" i="43"/>
  <c r="EM217" i="43"/>
  <c r="EM216" i="43"/>
  <c r="EM215" i="43"/>
  <c r="EM214" i="43"/>
  <c r="EM213" i="43"/>
  <c r="EM212" i="43"/>
  <c r="EM211" i="43"/>
  <c r="EM210" i="43"/>
  <c r="EM209" i="43"/>
  <c r="EM208" i="43"/>
  <c r="EM207" i="43"/>
  <c r="EM206" i="43"/>
  <c r="EM205" i="43"/>
  <c r="EM204" i="43"/>
  <c r="EM203" i="43"/>
  <c r="EM202" i="43"/>
  <c r="EM201" i="43"/>
  <c r="EM200" i="43"/>
  <c r="EM199" i="43"/>
  <c r="EM198" i="43"/>
  <c r="EM197" i="43"/>
  <c r="EM196" i="43"/>
  <c r="EM195" i="43"/>
  <c r="EM194" i="43"/>
  <c r="EM193" i="43"/>
  <c r="EM192" i="43"/>
  <c r="EM191" i="43"/>
  <c r="EM190" i="43"/>
  <c r="EM189" i="43"/>
  <c r="EM188" i="43"/>
  <c r="EM187" i="43"/>
  <c r="EM186" i="43"/>
  <c r="EM185" i="43"/>
  <c r="EM184" i="43"/>
  <c r="EM183" i="43"/>
  <c r="EM182" i="43"/>
  <c r="EM181" i="43"/>
  <c r="EM180" i="43"/>
  <c r="EM179" i="43"/>
  <c r="EM178" i="43"/>
  <c r="EM177" i="43"/>
  <c r="EM176" i="43"/>
  <c r="EM175" i="43"/>
  <c r="EM174" i="43"/>
  <c r="EM173" i="43"/>
  <c r="EM172" i="43"/>
  <c r="EM171" i="43"/>
  <c r="EM170" i="43"/>
  <c r="EM169" i="43"/>
  <c r="EM168" i="43"/>
  <c r="EM167" i="43"/>
  <c r="EM166" i="43"/>
  <c r="EM165" i="43"/>
  <c r="EM164" i="43"/>
  <c r="EM163" i="43"/>
  <c r="EM162" i="43"/>
  <c r="EM161" i="43"/>
  <c r="EM160" i="43"/>
  <c r="EM159" i="43"/>
  <c r="EM158" i="43"/>
  <c r="EM157" i="43"/>
  <c r="EM156" i="43"/>
  <c r="EM155" i="43"/>
  <c r="EM154" i="43"/>
  <c r="EM153" i="43"/>
  <c r="EM152" i="43"/>
  <c r="EM151" i="43"/>
  <c r="EM150" i="43"/>
  <c r="EM149" i="43"/>
  <c r="EM148" i="43"/>
  <c r="EM147" i="43"/>
  <c r="EM146" i="43"/>
  <c r="EM145" i="43"/>
  <c r="EM144" i="43"/>
  <c r="EM143" i="43"/>
  <c r="EM142" i="43"/>
  <c r="EM141" i="43"/>
  <c r="EM140" i="43"/>
  <c r="EM139" i="43"/>
  <c r="EM138" i="43"/>
  <c r="EM137" i="43"/>
  <c r="EM136" i="43"/>
  <c r="EM135" i="43"/>
  <c r="EM134" i="43"/>
  <c r="EM133" i="43"/>
  <c r="EM132" i="43"/>
  <c r="EM131" i="43"/>
  <c r="EM130" i="43"/>
  <c r="EM129" i="43"/>
  <c r="EM128" i="43"/>
  <c r="EM127" i="43"/>
  <c r="EM126" i="43"/>
  <c r="EM125" i="43"/>
  <c r="EM124" i="43"/>
  <c r="EM123" i="43"/>
  <c r="EM122" i="43"/>
  <c r="EM121" i="43"/>
  <c r="EM120" i="43"/>
  <c r="EM119" i="43"/>
  <c r="EM118" i="43"/>
  <c r="EM117" i="43"/>
  <c r="EM116" i="43"/>
  <c r="EM115" i="43"/>
  <c r="EM114" i="43"/>
  <c r="EM113" i="43"/>
  <c r="EM112" i="43"/>
  <c r="EM111" i="43"/>
  <c r="EM110" i="43"/>
  <c r="EM109" i="43"/>
  <c r="EM108" i="43"/>
  <c r="EM107" i="43"/>
  <c r="EM106" i="43"/>
  <c r="EM105" i="43"/>
  <c r="EM104" i="43"/>
  <c r="EM103" i="43"/>
  <c r="EM102" i="43"/>
  <c r="EM101" i="43"/>
  <c r="EM100" i="43"/>
  <c r="EM99" i="43"/>
  <c r="EM98" i="43"/>
  <c r="EM97" i="43"/>
  <c r="EM96" i="43"/>
  <c r="EM95" i="43"/>
  <c r="EM94" i="43"/>
  <c r="EM93" i="43"/>
  <c r="EM92" i="43"/>
  <c r="EM91" i="43"/>
  <c r="EM90" i="43"/>
  <c r="EM89" i="43"/>
  <c r="EM88" i="43"/>
  <c r="EM87" i="43"/>
  <c r="EM86" i="43"/>
  <c r="EM85" i="43"/>
  <c r="EM84" i="43"/>
  <c r="EM83" i="43"/>
  <c r="EM82" i="43"/>
  <c r="EM81" i="43"/>
  <c r="EM80" i="43"/>
  <c r="EM79" i="43"/>
  <c r="EM78" i="43"/>
  <c r="EM77" i="43"/>
  <c r="EM76" i="43"/>
  <c r="EM75" i="43"/>
  <c r="EM74" i="43"/>
  <c r="EM73" i="43"/>
  <c r="EM72" i="43"/>
  <c r="EM71" i="43"/>
  <c r="EM70" i="43"/>
  <c r="EM69" i="43"/>
  <c r="EM68" i="43"/>
  <c r="EM67" i="43"/>
  <c r="EM66" i="43"/>
  <c r="EM65" i="43"/>
  <c r="EM64" i="43"/>
  <c r="EM63" i="43"/>
  <c r="EM62" i="43"/>
  <c r="EM61" i="43"/>
  <c r="EM60" i="43"/>
  <c r="EM59" i="43"/>
  <c r="EM58" i="43"/>
  <c r="EM57" i="43"/>
  <c r="EM56" i="43"/>
  <c r="EM55" i="43"/>
  <c r="EM54" i="43"/>
  <c r="EM53" i="43"/>
  <c r="EM52" i="43"/>
  <c r="EM51" i="43"/>
  <c r="EM50" i="43"/>
  <c r="EM49" i="43"/>
  <c r="EM48" i="43"/>
  <c r="EM47" i="43"/>
  <c r="EM46" i="43"/>
  <c r="EM45" i="43"/>
  <c r="EM44" i="43"/>
  <c r="EM43" i="43"/>
  <c r="EM42" i="43"/>
  <c r="EM41" i="43"/>
  <c r="EM40" i="43"/>
  <c r="EM39" i="43"/>
  <c r="EM38" i="43"/>
  <c r="EM37" i="43"/>
  <c r="EM36" i="43"/>
  <c r="EM35" i="43"/>
  <c r="EM34" i="43"/>
  <c r="EM33" i="43"/>
  <c r="EM32" i="43"/>
  <c r="EM31" i="43"/>
  <c r="EM30" i="43"/>
  <c r="EM29" i="43"/>
  <c r="EM28" i="43"/>
  <c r="EM27" i="43"/>
  <c r="EM26" i="43"/>
  <c r="EM25" i="43"/>
  <c r="EM24" i="43"/>
  <c r="EM23" i="43"/>
  <c r="EM22" i="43"/>
  <c r="EM21" i="43"/>
  <c r="EM20" i="43"/>
  <c r="EM19" i="43"/>
  <c r="EM18" i="43"/>
  <c r="EM17" i="43"/>
  <c r="EM16" i="43"/>
  <c r="EM15" i="43"/>
  <c r="EM14" i="43"/>
  <c r="EM13" i="43"/>
  <c r="EM12" i="43"/>
  <c r="EM11" i="43"/>
  <c r="EM10" i="43"/>
  <c r="EM9" i="43"/>
  <c r="EM8" i="43" a="1"/>
  <c r="EM8" i="43"/>
  <c r="EL247" i="43"/>
  <c r="EL246" i="43"/>
  <c r="EL245" i="43"/>
  <c r="EL244" i="43"/>
  <c r="EL243" i="43"/>
  <c r="EL242" i="43"/>
  <c r="EL241" i="43"/>
  <c r="EL240" i="43"/>
  <c r="EL239" i="43"/>
  <c r="EL238" i="43"/>
  <c r="EL237" i="43"/>
  <c r="EL236" i="43"/>
  <c r="EL235" i="43"/>
  <c r="EL234" i="43"/>
  <c r="EL233" i="43"/>
  <c r="EL232" i="43"/>
  <c r="EL231" i="43"/>
  <c r="EL230" i="43"/>
  <c r="EL229" i="43"/>
  <c r="EL228" i="43"/>
  <c r="EL227" i="43"/>
  <c r="EL226" i="43"/>
  <c r="EL225" i="43"/>
  <c r="EL224" i="43"/>
  <c r="EL223" i="43"/>
  <c r="EL222" i="43"/>
  <c r="EL221" i="43"/>
  <c r="EL220" i="43"/>
  <c r="EL219" i="43"/>
  <c r="EL218" i="43"/>
  <c r="EL217" i="43"/>
  <c r="EL216" i="43"/>
  <c r="EL215" i="43"/>
  <c r="EL214" i="43"/>
  <c r="EL213" i="43"/>
  <c r="EL212" i="43"/>
  <c r="EL211" i="43"/>
  <c r="EL210" i="43"/>
  <c r="EL209" i="43"/>
  <c r="EL208" i="43"/>
  <c r="EL207" i="43"/>
  <c r="EL206" i="43"/>
  <c r="EL205" i="43"/>
  <c r="EL204" i="43"/>
  <c r="EL203" i="43"/>
  <c r="EL202" i="43"/>
  <c r="EL201" i="43"/>
  <c r="EL200" i="43"/>
  <c r="EL199" i="43"/>
  <c r="EL198" i="43"/>
  <c r="EL197" i="43"/>
  <c r="EL196" i="43"/>
  <c r="EL195" i="43"/>
  <c r="EL194" i="43"/>
  <c r="EL193" i="43"/>
  <c r="EL192" i="43"/>
  <c r="EL191" i="43"/>
  <c r="EL190" i="43"/>
  <c r="EL189" i="43"/>
  <c r="EL188" i="43"/>
  <c r="EL187" i="43"/>
  <c r="EL186" i="43"/>
  <c r="EL185" i="43"/>
  <c r="EL184" i="43"/>
  <c r="EL183" i="43"/>
  <c r="EL182" i="43"/>
  <c r="EL181" i="43"/>
  <c r="EL180" i="43"/>
  <c r="EL179" i="43"/>
  <c r="EL178" i="43"/>
  <c r="EL177" i="43"/>
  <c r="EL176" i="43"/>
  <c r="EL175" i="43"/>
  <c r="EL174" i="43"/>
  <c r="EL173" i="43"/>
  <c r="EL172" i="43"/>
  <c r="EL171" i="43"/>
  <c r="EL170" i="43"/>
  <c r="EL169" i="43"/>
  <c r="EL168" i="43"/>
  <c r="EL167" i="43"/>
  <c r="EL166" i="43"/>
  <c r="EL165" i="43"/>
  <c r="EL164" i="43"/>
  <c r="EL163" i="43"/>
  <c r="EL162" i="43"/>
  <c r="EL161" i="43"/>
  <c r="EL160" i="43"/>
  <c r="EL159" i="43"/>
  <c r="EL158" i="43"/>
  <c r="EL157" i="43"/>
  <c r="EL156" i="43"/>
  <c r="EL155" i="43"/>
  <c r="EL154" i="43"/>
  <c r="EL153" i="43"/>
  <c r="EL152" i="43"/>
  <c r="EL151" i="43"/>
  <c r="EL150" i="43"/>
  <c r="EL149" i="43"/>
  <c r="EL148" i="43"/>
  <c r="EL147" i="43"/>
  <c r="EL146" i="43"/>
  <c r="EL145" i="43"/>
  <c r="EL144" i="43"/>
  <c r="EL143" i="43"/>
  <c r="EL142" i="43"/>
  <c r="EL141" i="43"/>
  <c r="EL140" i="43"/>
  <c r="EL139" i="43"/>
  <c r="EL138" i="43"/>
  <c r="EL137" i="43"/>
  <c r="EL136" i="43"/>
  <c r="EL135" i="43"/>
  <c r="EL134" i="43"/>
  <c r="EL133" i="43"/>
  <c r="EL132" i="43"/>
  <c r="EL131" i="43"/>
  <c r="EL130" i="43"/>
  <c r="EL129" i="43"/>
  <c r="EL128" i="43"/>
  <c r="EL127" i="43"/>
  <c r="EL126" i="43"/>
  <c r="EL125" i="43"/>
  <c r="EL124" i="43"/>
  <c r="EL123" i="43"/>
  <c r="EL122" i="43"/>
  <c r="EL121" i="43"/>
  <c r="EL120" i="43"/>
  <c r="EL119" i="43"/>
  <c r="EL118" i="43"/>
  <c r="EL117" i="43"/>
  <c r="EL116" i="43"/>
  <c r="EL115" i="43"/>
  <c r="EL114" i="43"/>
  <c r="EL113" i="43"/>
  <c r="EL112" i="43"/>
  <c r="EL111" i="43"/>
  <c r="EL110" i="43"/>
  <c r="EL109" i="43"/>
  <c r="EL108" i="43"/>
  <c r="EL107" i="43"/>
  <c r="EL106" i="43"/>
  <c r="EL105" i="43"/>
  <c r="EL104" i="43"/>
  <c r="EL103" i="43"/>
  <c r="EL102" i="43"/>
  <c r="EL101" i="43"/>
  <c r="EL100" i="43"/>
  <c r="EL99" i="43"/>
  <c r="EL98" i="43"/>
  <c r="EL97" i="43"/>
  <c r="EL96" i="43"/>
  <c r="EL95" i="43"/>
  <c r="EL94" i="43"/>
  <c r="EL93" i="43"/>
  <c r="EL92" i="43"/>
  <c r="EL91" i="43"/>
  <c r="EL90" i="43"/>
  <c r="EL89" i="43"/>
  <c r="EL88" i="43"/>
  <c r="EL87" i="43"/>
  <c r="EL86" i="43"/>
  <c r="EL85" i="43"/>
  <c r="EL84" i="43"/>
  <c r="EL83" i="43"/>
  <c r="EL82" i="43"/>
  <c r="EL81" i="43"/>
  <c r="EL80" i="43"/>
  <c r="EL79" i="43"/>
  <c r="EL78" i="43"/>
  <c r="EL77" i="43"/>
  <c r="EL76" i="43"/>
  <c r="EL75" i="43"/>
  <c r="EL74" i="43"/>
  <c r="EL73" i="43"/>
  <c r="EL72" i="43"/>
  <c r="EL71" i="43"/>
  <c r="EL70" i="43"/>
  <c r="EL69" i="43"/>
  <c r="EL68" i="43"/>
  <c r="EL67" i="43"/>
  <c r="EL66" i="43"/>
  <c r="EL65" i="43"/>
  <c r="EL64" i="43"/>
  <c r="EL63" i="43"/>
  <c r="EL62" i="43"/>
  <c r="EL61" i="43"/>
  <c r="EL60" i="43"/>
  <c r="EL59" i="43"/>
  <c r="EL58" i="43"/>
  <c r="EL57" i="43"/>
  <c r="EL56" i="43"/>
  <c r="EL55" i="43"/>
  <c r="EL54" i="43"/>
  <c r="EL53" i="43"/>
  <c r="EL52" i="43"/>
  <c r="EL51" i="43"/>
  <c r="EL50" i="43"/>
  <c r="EL49" i="43"/>
  <c r="EL48" i="43"/>
  <c r="EL47" i="43"/>
  <c r="EL46" i="43"/>
  <c r="EL45" i="43"/>
  <c r="EL44" i="43"/>
  <c r="EL43" i="43"/>
  <c r="EL42" i="43"/>
  <c r="EL41" i="43"/>
  <c r="EL40" i="43"/>
  <c r="EL39" i="43"/>
  <c r="EL38" i="43"/>
  <c r="EL37" i="43"/>
  <c r="EL36" i="43"/>
  <c r="EL35" i="43"/>
  <c r="EL34" i="43"/>
  <c r="EL33" i="43"/>
  <c r="EL32" i="43"/>
  <c r="EL31" i="43"/>
  <c r="EL30" i="43"/>
  <c r="EL29" i="43"/>
  <c r="EL28" i="43"/>
  <c r="EL27" i="43"/>
  <c r="EL26" i="43"/>
  <c r="EL25" i="43"/>
  <c r="EL24" i="43"/>
  <c r="EL23" i="43"/>
  <c r="EL22" i="43"/>
  <c r="EL21" i="43"/>
  <c r="EL20" i="43"/>
  <c r="EL19" i="43"/>
  <c r="EL18" i="43"/>
  <c r="EL17" i="43"/>
  <c r="EL16" i="43"/>
  <c r="EL15" i="43"/>
  <c r="EL14" i="43"/>
  <c r="EL13" i="43"/>
  <c r="EL12" i="43"/>
  <c r="EL11" i="43"/>
  <c r="EL10" i="43"/>
  <c r="EL9" i="43"/>
  <c r="EL8" i="43" a="1"/>
  <c r="EL8" i="43"/>
  <c r="EK247" i="43"/>
  <c r="EK246" i="43"/>
  <c r="EK245" i="43"/>
  <c r="EK244" i="43"/>
  <c r="EK243" i="43"/>
  <c r="EK242" i="43"/>
  <c r="EK241" i="43"/>
  <c r="EK240" i="43"/>
  <c r="EK239" i="43"/>
  <c r="EK238" i="43"/>
  <c r="EK237" i="43"/>
  <c r="EK236" i="43"/>
  <c r="EK235" i="43"/>
  <c r="EK234" i="43"/>
  <c r="EK233" i="43"/>
  <c r="EK232" i="43"/>
  <c r="EK231" i="43"/>
  <c r="EK230" i="43"/>
  <c r="EK229" i="43"/>
  <c r="EK228" i="43"/>
  <c r="EK227" i="43"/>
  <c r="EK226" i="43"/>
  <c r="EK225" i="43"/>
  <c r="EK224" i="43"/>
  <c r="EK223" i="43"/>
  <c r="EK222" i="43"/>
  <c r="EK221" i="43"/>
  <c r="EK220" i="43"/>
  <c r="EK219" i="43"/>
  <c r="EK218" i="43"/>
  <c r="EK217" i="43"/>
  <c r="EK216" i="43"/>
  <c r="EK215" i="43"/>
  <c r="EK214" i="43"/>
  <c r="EK213" i="43"/>
  <c r="EK212" i="43"/>
  <c r="EK211" i="43"/>
  <c r="EK210" i="43"/>
  <c r="EK209" i="43"/>
  <c r="EK208" i="43"/>
  <c r="EK207" i="43"/>
  <c r="EK206" i="43"/>
  <c r="EK205" i="43"/>
  <c r="EK204" i="43"/>
  <c r="EK203" i="43"/>
  <c r="EK202" i="43"/>
  <c r="EK201" i="43"/>
  <c r="EK200" i="43"/>
  <c r="EK199" i="43"/>
  <c r="EK198" i="43"/>
  <c r="EK197" i="43"/>
  <c r="EK196" i="43"/>
  <c r="EK195" i="43"/>
  <c r="EK194" i="43"/>
  <c r="EK193" i="43"/>
  <c r="EK192" i="43"/>
  <c r="EK191" i="43"/>
  <c r="EK190" i="43"/>
  <c r="EK189" i="43"/>
  <c r="EK188" i="43"/>
  <c r="EK187" i="43"/>
  <c r="EK186" i="43"/>
  <c r="EK185" i="43"/>
  <c r="EK184" i="43"/>
  <c r="EK183" i="43"/>
  <c r="EK182" i="43"/>
  <c r="EK181" i="43"/>
  <c r="EK180" i="43"/>
  <c r="EK179" i="43"/>
  <c r="EK178" i="43"/>
  <c r="EK177" i="43"/>
  <c r="EK176" i="43"/>
  <c r="EK175" i="43"/>
  <c r="EK174" i="43"/>
  <c r="EK173" i="43"/>
  <c r="EK172" i="43"/>
  <c r="EK171" i="43"/>
  <c r="EK170" i="43"/>
  <c r="EK169" i="43"/>
  <c r="EK168" i="43"/>
  <c r="EK167" i="43"/>
  <c r="EK166" i="43"/>
  <c r="EK165" i="43"/>
  <c r="EK164" i="43"/>
  <c r="EK163" i="43"/>
  <c r="EK162" i="43"/>
  <c r="EK161" i="43"/>
  <c r="EK160" i="43"/>
  <c r="EK159" i="43"/>
  <c r="EK158" i="43"/>
  <c r="EK157" i="43"/>
  <c r="EK156" i="43"/>
  <c r="EK155" i="43"/>
  <c r="EK154" i="43"/>
  <c r="EK153" i="43"/>
  <c r="EK152" i="43"/>
  <c r="EK151" i="43"/>
  <c r="EK150" i="43"/>
  <c r="EK149" i="43"/>
  <c r="EK148" i="43"/>
  <c r="EK147" i="43"/>
  <c r="EK146" i="43"/>
  <c r="EK145" i="43"/>
  <c r="EK144" i="43"/>
  <c r="EK143" i="43"/>
  <c r="EK142" i="43"/>
  <c r="EK141" i="43"/>
  <c r="EK140" i="43"/>
  <c r="EK139" i="43"/>
  <c r="EK138" i="43"/>
  <c r="EK137" i="43"/>
  <c r="EK136" i="43"/>
  <c r="EK135" i="43"/>
  <c r="EK134" i="43"/>
  <c r="EK133" i="43"/>
  <c r="EK132" i="43"/>
  <c r="EK131" i="43"/>
  <c r="EK130" i="43"/>
  <c r="EK129" i="43"/>
  <c r="EK128" i="43"/>
  <c r="EK127" i="43"/>
  <c r="EK126" i="43"/>
  <c r="EK125" i="43"/>
  <c r="EK124" i="43"/>
  <c r="EK123" i="43"/>
  <c r="EK122" i="43"/>
  <c r="EK121" i="43"/>
  <c r="EK120" i="43"/>
  <c r="EK119" i="43"/>
  <c r="EK118" i="43"/>
  <c r="EK117" i="43"/>
  <c r="EK116" i="43"/>
  <c r="EK115" i="43"/>
  <c r="EK114" i="43"/>
  <c r="EK113" i="43"/>
  <c r="EK112" i="43"/>
  <c r="EK111" i="43"/>
  <c r="EK110" i="43"/>
  <c r="EK109" i="43"/>
  <c r="EK108" i="43"/>
  <c r="EK107" i="43"/>
  <c r="EK106" i="43"/>
  <c r="EK105" i="43"/>
  <c r="EK104" i="43"/>
  <c r="EK103" i="43"/>
  <c r="EK102" i="43"/>
  <c r="EK101" i="43"/>
  <c r="EK100" i="43"/>
  <c r="EK99" i="43"/>
  <c r="EK98" i="43"/>
  <c r="EK97" i="43"/>
  <c r="EK96" i="43"/>
  <c r="EK95" i="43"/>
  <c r="EK94" i="43"/>
  <c r="EK93" i="43"/>
  <c r="EK92" i="43"/>
  <c r="EK91" i="43"/>
  <c r="EK90" i="43"/>
  <c r="EK89" i="43"/>
  <c r="EK88" i="43"/>
  <c r="EK87" i="43"/>
  <c r="EK86" i="43"/>
  <c r="EK85" i="43"/>
  <c r="EK84" i="43"/>
  <c r="EK83" i="43"/>
  <c r="EK82" i="43"/>
  <c r="EK81" i="43"/>
  <c r="EK80" i="43"/>
  <c r="EK79" i="43"/>
  <c r="EK78" i="43"/>
  <c r="EK77" i="43"/>
  <c r="EK76" i="43"/>
  <c r="EK75" i="43"/>
  <c r="EK74" i="43"/>
  <c r="EK73" i="43"/>
  <c r="EK72" i="43"/>
  <c r="EK71" i="43"/>
  <c r="EK70" i="43"/>
  <c r="EK69" i="43"/>
  <c r="EK68" i="43"/>
  <c r="EK67" i="43"/>
  <c r="EK66" i="43"/>
  <c r="EK65" i="43"/>
  <c r="EK64" i="43"/>
  <c r="EK63" i="43"/>
  <c r="EK62" i="43"/>
  <c r="EK61" i="43"/>
  <c r="EK60" i="43"/>
  <c r="EK59" i="43"/>
  <c r="EK58" i="43"/>
  <c r="EK57" i="43"/>
  <c r="EK56" i="43"/>
  <c r="EK55" i="43"/>
  <c r="EK54" i="43"/>
  <c r="EK53" i="43"/>
  <c r="EK52" i="43"/>
  <c r="EK51" i="43"/>
  <c r="EK50" i="43"/>
  <c r="EK49" i="43"/>
  <c r="EK48" i="43"/>
  <c r="EK47" i="43"/>
  <c r="EK46" i="43"/>
  <c r="EK45" i="43"/>
  <c r="EK44" i="43"/>
  <c r="EK43" i="43"/>
  <c r="EK42" i="43"/>
  <c r="EK41" i="43"/>
  <c r="EK40" i="43"/>
  <c r="EK39" i="43"/>
  <c r="EK38" i="43"/>
  <c r="EK37" i="43"/>
  <c r="EK36" i="43"/>
  <c r="EK35" i="43"/>
  <c r="EK34" i="43"/>
  <c r="EK33" i="43"/>
  <c r="EK32" i="43"/>
  <c r="EK31" i="43"/>
  <c r="EK30" i="43"/>
  <c r="EK29" i="43"/>
  <c r="EK28" i="43"/>
  <c r="EK27" i="43"/>
  <c r="EK26" i="43"/>
  <c r="EK25" i="43"/>
  <c r="EK24" i="43"/>
  <c r="EK23" i="43"/>
  <c r="EK22" i="43"/>
  <c r="EK21" i="43"/>
  <c r="EK20" i="43"/>
  <c r="EK19" i="43"/>
  <c r="EK18" i="43"/>
  <c r="EK17" i="43"/>
  <c r="EK16" i="43"/>
  <c r="EK15" i="43"/>
  <c r="EK14" i="43"/>
  <c r="EK13" i="43"/>
  <c r="EK12" i="43"/>
  <c r="EK11" i="43"/>
  <c r="EK10" i="43"/>
  <c r="EK9" i="43"/>
  <c r="EK8" i="43" a="1"/>
  <c r="EK8" i="43"/>
  <c r="EJ247" i="43"/>
  <c r="EJ246" i="43"/>
  <c r="EJ245" i="43"/>
  <c r="EJ244" i="43"/>
  <c r="EJ243" i="43"/>
  <c r="EJ242" i="43"/>
  <c r="EJ241" i="43"/>
  <c r="EJ240" i="43"/>
  <c r="EJ239" i="43"/>
  <c r="EJ238" i="43"/>
  <c r="EJ237" i="43"/>
  <c r="EJ236" i="43"/>
  <c r="EJ235" i="43"/>
  <c r="EJ234" i="43"/>
  <c r="EJ233" i="43"/>
  <c r="EJ232" i="43"/>
  <c r="EJ231" i="43"/>
  <c r="EJ230" i="43"/>
  <c r="EJ229" i="43"/>
  <c r="EJ228" i="43"/>
  <c r="EJ227" i="43"/>
  <c r="EJ226" i="43"/>
  <c r="EJ225" i="43"/>
  <c r="EJ224" i="43"/>
  <c r="EJ223" i="43"/>
  <c r="EJ222" i="43"/>
  <c r="EJ221" i="43"/>
  <c r="EJ220" i="43"/>
  <c r="EJ219" i="43"/>
  <c r="EJ218" i="43"/>
  <c r="EJ217" i="43"/>
  <c r="EJ216" i="43"/>
  <c r="EJ215" i="43"/>
  <c r="EJ214" i="43"/>
  <c r="EJ213" i="43"/>
  <c r="EJ212" i="43"/>
  <c r="EJ211" i="43"/>
  <c r="EJ210" i="43"/>
  <c r="EJ209" i="43"/>
  <c r="EJ208" i="43"/>
  <c r="EJ207" i="43"/>
  <c r="EJ206" i="43"/>
  <c r="EJ205" i="43"/>
  <c r="EJ204" i="43"/>
  <c r="EJ203" i="43"/>
  <c r="EJ202" i="43"/>
  <c r="EJ201" i="43"/>
  <c r="EJ200" i="43"/>
  <c r="EJ199" i="43"/>
  <c r="EJ198" i="43"/>
  <c r="EJ197" i="43"/>
  <c r="EJ196" i="43"/>
  <c r="EJ195" i="43"/>
  <c r="EJ194" i="43"/>
  <c r="EJ193" i="43"/>
  <c r="EJ192" i="43"/>
  <c r="EJ191" i="43"/>
  <c r="EJ190" i="43"/>
  <c r="EJ189" i="43"/>
  <c r="EJ188" i="43"/>
  <c r="EJ187" i="43"/>
  <c r="EJ186" i="43"/>
  <c r="EJ185" i="43"/>
  <c r="EJ184" i="43"/>
  <c r="EJ183" i="43"/>
  <c r="EJ182" i="43"/>
  <c r="EJ181" i="43"/>
  <c r="EJ180" i="43"/>
  <c r="EJ179" i="43"/>
  <c r="EJ178" i="43"/>
  <c r="EJ177" i="43"/>
  <c r="EJ176" i="43"/>
  <c r="EJ175" i="43"/>
  <c r="EJ174" i="43"/>
  <c r="EJ173" i="43"/>
  <c r="EJ172" i="43"/>
  <c r="EJ171" i="43"/>
  <c r="EJ170" i="43"/>
  <c r="EJ169" i="43"/>
  <c r="EJ168" i="43"/>
  <c r="EJ167" i="43"/>
  <c r="EJ166" i="43"/>
  <c r="EJ165" i="43"/>
  <c r="EJ164" i="43"/>
  <c r="EJ163" i="43"/>
  <c r="EJ162" i="43"/>
  <c r="EJ161" i="43"/>
  <c r="EJ160" i="43"/>
  <c r="EJ159" i="43"/>
  <c r="EJ158" i="43"/>
  <c r="EJ157" i="43"/>
  <c r="EJ156" i="43"/>
  <c r="EJ155" i="43"/>
  <c r="EJ154" i="43"/>
  <c r="EJ153" i="43"/>
  <c r="EJ152" i="43"/>
  <c r="EJ151" i="43"/>
  <c r="EJ150" i="43"/>
  <c r="EJ149" i="43"/>
  <c r="EJ148" i="43"/>
  <c r="EJ147" i="43"/>
  <c r="EJ146" i="43"/>
  <c r="EJ145" i="43"/>
  <c r="EJ144" i="43"/>
  <c r="EJ143" i="43"/>
  <c r="EJ142" i="43"/>
  <c r="EJ141" i="43"/>
  <c r="EJ140" i="43"/>
  <c r="EJ139" i="43"/>
  <c r="EJ138" i="43"/>
  <c r="EJ137" i="43"/>
  <c r="EJ136" i="43"/>
  <c r="EJ135" i="43"/>
  <c r="EJ134" i="43"/>
  <c r="EJ133" i="43"/>
  <c r="EJ132" i="43"/>
  <c r="EJ131" i="43"/>
  <c r="EJ130" i="43"/>
  <c r="EJ129" i="43"/>
  <c r="EJ128" i="43"/>
  <c r="EJ127" i="43"/>
  <c r="EJ126" i="43"/>
  <c r="EJ125" i="43"/>
  <c r="EJ124" i="43"/>
  <c r="EJ123" i="43"/>
  <c r="EJ122" i="43"/>
  <c r="EJ121" i="43"/>
  <c r="EJ120" i="43"/>
  <c r="EJ119" i="43"/>
  <c r="EJ118" i="43"/>
  <c r="EJ117" i="43"/>
  <c r="EJ116" i="43"/>
  <c r="EJ115" i="43"/>
  <c r="EJ114" i="43"/>
  <c r="EJ113" i="43"/>
  <c r="EJ112" i="43"/>
  <c r="EJ111" i="43"/>
  <c r="EJ110" i="43"/>
  <c r="EJ109" i="43"/>
  <c r="EJ108" i="43"/>
  <c r="EJ107" i="43"/>
  <c r="EJ106" i="43"/>
  <c r="EJ105" i="43"/>
  <c r="EJ104" i="43"/>
  <c r="EJ103" i="43"/>
  <c r="EJ102" i="43"/>
  <c r="EJ101" i="43"/>
  <c r="EJ100" i="43"/>
  <c r="EJ99" i="43"/>
  <c r="EJ98" i="43"/>
  <c r="EJ97" i="43"/>
  <c r="EJ96" i="43"/>
  <c r="EJ95" i="43"/>
  <c r="EJ94" i="43"/>
  <c r="EJ93" i="43"/>
  <c r="EJ92" i="43"/>
  <c r="EJ91" i="43"/>
  <c r="EJ90" i="43"/>
  <c r="EJ89" i="43"/>
  <c r="EJ88" i="43"/>
  <c r="EJ87" i="43"/>
  <c r="EJ86" i="43"/>
  <c r="EJ85" i="43"/>
  <c r="EJ84" i="43"/>
  <c r="EJ83" i="43"/>
  <c r="EJ82" i="43"/>
  <c r="EJ81" i="43"/>
  <c r="EJ80" i="43"/>
  <c r="EJ79" i="43"/>
  <c r="EJ78" i="43"/>
  <c r="EJ77" i="43"/>
  <c r="EJ76" i="43"/>
  <c r="EJ75" i="43"/>
  <c r="EJ74" i="43"/>
  <c r="EJ73" i="43"/>
  <c r="EJ72" i="43"/>
  <c r="EJ71" i="43"/>
  <c r="EJ70" i="43"/>
  <c r="EJ69" i="43"/>
  <c r="EJ68" i="43"/>
  <c r="EJ67" i="43"/>
  <c r="EJ66" i="43"/>
  <c r="EJ65" i="43"/>
  <c r="EJ64" i="43"/>
  <c r="EJ63" i="43"/>
  <c r="EJ62" i="43"/>
  <c r="EJ61" i="43"/>
  <c r="EJ60" i="43"/>
  <c r="EJ59" i="43"/>
  <c r="EJ58" i="43"/>
  <c r="EJ57" i="43"/>
  <c r="EJ56" i="43"/>
  <c r="EJ55" i="43"/>
  <c r="EJ54" i="43"/>
  <c r="EJ53" i="43"/>
  <c r="EJ52" i="43"/>
  <c r="EJ51" i="43"/>
  <c r="EJ50" i="43"/>
  <c r="EJ49" i="43"/>
  <c r="EJ48" i="43"/>
  <c r="EJ47" i="43"/>
  <c r="EJ46" i="43"/>
  <c r="EJ45" i="43"/>
  <c r="EJ44" i="43"/>
  <c r="EJ43" i="43"/>
  <c r="EJ42" i="43"/>
  <c r="EJ41" i="43"/>
  <c r="EJ40" i="43"/>
  <c r="EJ39" i="43"/>
  <c r="EJ38" i="43"/>
  <c r="EJ37" i="43"/>
  <c r="EJ36" i="43"/>
  <c r="EJ35" i="43"/>
  <c r="EJ34" i="43"/>
  <c r="EJ33" i="43"/>
  <c r="EJ32" i="43"/>
  <c r="EJ31" i="43"/>
  <c r="EJ30" i="43"/>
  <c r="EJ29" i="43"/>
  <c r="EJ28" i="43"/>
  <c r="EJ27" i="43"/>
  <c r="EJ26" i="43"/>
  <c r="EJ25" i="43"/>
  <c r="EJ24" i="43"/>
  <c r="EJ23" i="43"/>
  <c r="EJ22" i="43"/>
  <c r="EJ21" i="43"/>
  <c r="EJ20" i="43"/>
  <c r="EJ19" i="43"/>
  <c r="EJ18" i="43"/>
  <c r="EJ17" i="43"/>
  <c r="EJ16" i="43"/>
  <c r="EJ15" i="43"/>
  <c r="EJ14" i="43"/>
  <c r="EJ13" i="43"/>
  <c r="EJ12" i="43"/>
  <c r="EJ11" i="43"/>
  <c r="EJ10" i="43"/>
  <c r="EJ9" i="43"/>
  <c r="EJ8" i="43" a="1"/>
  <c r="EJ8" i="43"/>
  <c r="EI247" i="43"/>
  <c r="EI246" i="43"/>
  <c r="EI245" i="43"/>
  <c r="EI244" i="43"/>
  <c r="EI243" i="43"/>
  <c r="EI242" i="43"/>
  <c r="EI241" i="43"/>
  <c r="EI240" i="43"/>
  <c r="EI239" i="43"/>
  <c r="EI238" i="43"/>
  <c r="EI237" i="43"/>
  <c r="EI236" i="43"/>
  <c r="EI235" i="43"/>
  <c r="EI234" i="43"/>
  <c r="EI233" i="43"/>
  <c r="EI232" i="43"/>
  <c r="EI231" i="43"/>
  <c r="EI230" i="43"/>
  <c r="EI229" i="43"/>
  <c r="EI228" i="43"/>
  <c r="EI227" i="43"/>
  <c r="EI226" i="43"/>
  <c r="EI225" i="43"/>
  <c r="EI224" i="43"/>
  <c r="EI223" i="43"/>
  <c r="EI222" i="43"/>
  <c r="EI221" i="43"/>
  <c r="EI220" i="43"/>
  <c r="EI219" i="43"/>
  <c r="EI218" i="43"/>
  <c r="EI217" i="43"/>
  <c r="EI216" i="43"/>
  <c r="EI215" i="43"/>
  <c r="EI214" i="43"/>
  <c r="EI213" i="43"/>
  <c r="EI212" i="43"/>
  <c r="EI211" i="43"/>
  <c r="EI210" i="43"/>
  <c r="EI209" i="43"/>
  <c r="EI208" i="43"/>
  <c r="EI207" i="43"/>
  <c r="EI206" i="43"/>
  <c r="EI205" i="43"/>
  <c r="EI204" i="43"/>
  <c r="EI203" i="43"/>
  <c r="EI202" i="43"/>
  <c r="EI201" i="43"/>
  <c r="EI200" i="43"/>
  <c r="EI199" i="43"/>
  <c r="EI198" i="43"/>
  <c r="EI197" i="43"/>
  <c r="EI196" i="43"/>
  <c r="EI195" i="43"/>
  <c r="EI194" i="43"/>
  <c r="EI193" i="43"/>
  <c r="EI192" i="43"/>
  <c r="EI191" i="43"/>
  <c r="EI190" i="43"/>
  <c r="EI189" i="43"/>
  <c r="EI188" i="43"/>
  <c r="EI187" i="43"/>
  <c r="EI186" i="43"/>
  <c r="EI185" i="43"/>
  <c r="EI184" i="43"/>
  <c r="EI183" i="43"/>
  <c r="EI182" i="43"/>
  <c r="EI181" i="43"/>
  <c r="EI180" i="43"/>
  <c r="EI179" i="43"/>
  <c r="EI178" i="43"/>
  <c r="EI177" i="43"/>
  <c r="EI176" i="43"/>
  <c r="EI175" i="43"/>
  <c r="EI174" i="43"/>
  <c r="EI173" i="43"/>
  <c r="EI172" i="43"/>
  <c r="EI171" i="43"/>
  <c r="EI170" i="43"/>
  <c r="EI169" i="43"/>
  <c r="EI168" i="43"/>
  <c r="EI167" i="43"/>
  <c r="EI166" i="43"/>
  <c r="EI165" i="43"/>
  <c r="EI164" i="43"/>
  <c r="EI163" i="43"/>
  <c r="EI162" i="43"/>
  <c r="EI161" i="43"/>
  <c r="EI160" i="43"/>
  <c r="EI159" i="43"/>
  <c r="EI158" i="43"/>
  <c r="EI157" i="43"/>
  <c r="EI156" i="43"/>
  <c r="EI155" i="43"/>
  <c r="EI154" i="43"/>
  <c r="EI153" i="43"/>
  <c r="EI152" i="43"/>
  <c r="EI151" i="43"/>
  <c r="EI150" i="43"/>
  <c r="EI149" i="43"/>
  <c r="EI148" i="43"/>
  <c r="EI147" i="43"/>
  <c r="EI146" i="43"/>
  <c r="EI145" i="43"/>
  <c r="EI144" i="43"/>
  <c r="EI143" i="43"/>
  <c r="EI142" i="43"/>
  <c r="EI141" i="43"/>
  <c r="EI140" i="43"/>
  <c r="EI139" i="43"/>
  <c r="EI138" i="43"/>
  <c r="EI137" i="43"/>
  <c r="EI136" i="43"/>
  <c r="EI135" i="43"/>
  <c r="EI134" i="43"/>
  <c r="EI133" i="43"/>
  <c r="EI132" i="43"/>
  <c r="EI131" i="43"/>
  <c r="EI130" i="43"/>
  <c r="EI129" i="43"/>
  <c r="EI128" i="43"/>
  <c r="EI127" i="43"/>
  <c r="EI126" i="43"/>
  <c r="EI125" i="43"/>
  <c r="EI124" i="43"/>
  <c r="EI123" i="43"/>
  <c r="EI122" i="43"/>
  <c r="EI121" i="43"/>
  <c r="EI120" i="43"/>
  <c r="EI119" i="43"/>
  <c r="EI118" i="43"/>
  <c r="EI117" i="43"/>
  <c r="EI116" i="43"/>
  <c r="EI115" i="43"/>
  <c r="EI114" i="43"/>
  <c r="EI113" i="43"/>
  <c r="EI112" i="43"/>
  <c r="EI111" i="43"/>
  <c r="EI110" i="43"/>
  <c r="EI109" i="43"/>
  <c r="EI108" i="43"/>
  <c r="EI107" i="43"/>
  <c r="EI106" i="43"/>
  <c r="EI105" i="43"/>
  <c r="EI104" i="43"/>
  <c r="EI103" i="43"/>
  <c r="EI102" i="43"/>
  <c r="EI101" i="43"/>
  <c r="EI100" i="43"/>
  <c r="EI99" i="43"/>
  <c r="EI98" i="43"/>
  <c r="EI97" i="43"/>
  <c r="EI96" i="43"/>
  <c r="EI95" i="43"/>
  <c r="EI94" i="43"/>
  <c r="EI93" i="43"/>
  <c r="EI92" i="43"/>
  <c r="EI91" i="43"/>
  <c r="EI90" i="43"/>
  <c r="EI89" i="43"/>
  <c r="EI88" i="43"/>
  <c r="EI87" i="43"/>
  <c r="EI86" i="43"/>
  <c r="EI85" i="43"/>
  <c r="EI84" i="43"/>
  <c r="EI83" i="43"/>
  <c r="EI82" i="43"/>
  <c r="EI81" i="43"/>
  <c r="EI80" i="43"/>
  <c r="EI79" i="43"/>
  <c r="EI78" i="43"/>
  <c r="EI77" i="43"/>
  <c r="EI76" i="43"/>
  <c r="EI75" i="43"/>
  <c r="EI74" i="43"/>
  <c r="EI73" i="43"/>
  <c r="EI72" i="43"/>
  <c r="EI71" i="43"/>
  <c r="EI70" i="43"/>
  <c r="EI69" i="43"/>
  <c r="EI68" i="43"/>
  <c r="EI67" i="43"/>
  <c r="EI66" i="43"/>
  <c r="EI65" i="43"/>
  <c r="EI64" i="43"/>
  <c r="EI63" i="43"/>
  <c r="EI62" i="43"/>
  <c r="EI61" i="43"/>
  <c r="EI60" i="43"/>
  <c r="EI59" i="43"/>
  <c r="EI58" i="43"/>
  <c r="EI57" i="43"/>
  <c r="EI56" i="43"/>
  <c r="EI55" i="43"/>
  <c r="EI54" i="43"/>
  <c r="EI53" i="43"/>
  <c r="EI52" i="43"/>
  <c r="EI51" i="43"/>
  <c r="EI50" i="43"/>
  <c r="EI49" i="43"/>
  <c r="EI48" i="43"/>
  <c r="EI47" i="43"/>
  <c r="EI46" i="43"/>
  <c r="EI45" i="43"/>
  <c r="EI44" i="43"/>
  <c r="EI43" i="43"/>
  <c r="EI42" i="43"/>
  <c r="EI41" i="43"/>
  <c r="EI40" i="43"/>
  <c r="EI39" i="43"/>
  <c r="EI38" i="43"/>
  <c r="EI37" i="43"/>
  <c r="EI36" i="43"/>
  <c r="EI35" i="43"/>
  <c r="EI34" i="43"/>
  <c r="EI33" i="43"/>
  <c r="EI32" i="43"/>
  <c r="EI31" i="43"/>
  <c r="EI30" i="43"/>
  <c r="EI29" i="43"/>
  <c r="EI28" i="43"/>
  <c r="EI27" i="43"/>
  <c r="EI26" i="43"/>
  <c r="EI25" i="43"/>
  <c r="EI24" i="43"/>
  <c r="EI23" i="43"/>
  <c r="EI22" i="43"/>
  <c r="EI21" i="43"/>
  <c r="EI20" i="43"/>
  <c r="EI19" i="43"/>
  <c r="EI18" i="43"/>
  <c r="EI17" i="43"/>
  <c r="EI16" i="43"/>
  <c r="EI15" i="43"/>
  <c r="EI14" i="43"/>
  <c r="EI13" i="43"/>
  <c r="EI12" i="43"/>
  <c r="EI11" i="43"/>
  <c r="EI10" i="43"/>
  <c r="EI9" i="43"/>
  <c r="EI8" i="43" a="1"/>
  <c r="EI8" i="43"/>
  <c r="EH247" i="43"/>
  <c r="EH246" i="43"/>
  <c r="EH245" i="43"/>
  <c r="EH244" i="43"/>
  <c r="EH243" i="43"/>
  <c r="EH242" i="43"/>
  <c r="EH241" i="43"/>
  <c r="EH240" i="43"/>
  <c r="EH239" i="43"/>
  <c r="EH238" i="43"/>
  <c r="EH237" i="43"/>
  <c r="EH236" i="43"/>
  <c r="EH235" i="43"/>
  <c r="EH234" i="43"/>
  <c r="EH233" i="43"/>
  <c r="EH232" i="43"/>
  <c r="EH231" i="43"/>
  <c r="EH230" i="43"/>
  <c r="EH229" i="43"/>
  <c r="EH228" i="43"/>
  <c r="EH227" i="43"/>
  <c r="EH226" i="43"/>
  <c r="EH225" i="43"/>
  <c r="EH224" i="43"/>
  <c r="EH223" i="43"/>
  <c r="EH222" i="43"/>
  <c r="EH221" i="43"/>
  <c r="EH220" i="43"/>
  <c r="EH219" i="43"/>
  <c r="EH218" i="43"/>
  <c r="EH217" i="43"/>
  <c r="EH216" i="43"/>
  <c r="EH215" i="43"/>
  <c r="EH214" i="43"/>
  <c r="EH213" i="43"/>
  <c r="EH212" i="43"/>
  <c r="EH211" i="43"/>
  <c r="EH210" i="43"/>
  <c r="EH209" i="43"/>
  <c r="EH208" i="43"/>
  <c r="EH207" i="43"/>
  <c r="EH206" i="43"/>
  <c r="EH205" i="43"/>
  <c r="EH204" i="43"/>
  <c r="EH203" i="43"/>
  <c r="EH202" i="43"/>
  <c r="EH201" i="43"/>
  <c r="EH200" i="43"/>
  <c r="EH199" i="43"/>
  <c r="EH198" i="43"/>
  <c r="EH197" i="43"/>
  <c r="EH196" i="43"/>
  <c r="EH195" i="43"/>
  <c r="EH194" i="43"/>
  <c r="EH193" i="43"/>
  <c r="EH192" i="43"/>
  <c r="EH191" i="43"/>
  <c r="EH190" i="43"/>
  <c r="EH189" i="43"/>
  <c r="EH188" i="43"/>
  <c r="EH187" i="43"/>
  <c r="EH186" i="43"/>
  <c r="EH185" i="43"/>
  <c r="EH184" i="43"/>
  <c r="EH183" i="43"/>
  <c r="EH182" i="43"/>
  <c r="EH181" i="43"/>
  <c r="EH180" i="43"/>
  <c r="EH179" i="43"/>
  <c r="EH178" i="43"/>
  <c r="EH177" i="43"/>
  <c r="EH176" i="43"/>
  <c r="EH175" i="43"/>
  <c r="EH174" i="43"/>
  <c r="EH173" i="43"/>
  <c r="EH172" i="43"/>
  <c r="EH171" i="43"/>
  <c r="EH170" i="43"/>
  <c r="EH169" i="43"/>
  <c r="EH168" i="43"/>
  <c r="EH167" i="43"/>
  <c r="EH166" i="43"/>
  <c r="EH165" i="43"/>
  <c r="EH164" i="43"/>
  <c r="EH163" i="43"/>
  <c r="EH162" i="43"/>
  <c r="EH161" i="43"/>
  <c r="EH160" i="43"/>
  <c r="EH159" i="43"/>
  <c r="EH158" i="43"/>
  <c r="EH157" i="43"/>
  <c r="EH156" i="43"/>
  <c r="EH155" i="43"/>
  <c r="EH154" i="43"/>
  <c r="EH153" i="43"/>
  <c r="EH152" i="43"/>
  <c r="EH151" i="43"/>
  <c r="EH150" i="43"/>
  <c r="EH149" i="43"/>
  <c r="EH148" i="43"/>
  <c r="EH147" i="43"/>
  <c r="EH146" i="43"/>
  <c r="EH145" i="43"/>
  <c r="EH144" i="43"/>
  <c r="EH143" i="43"/>
  <c r="EH142" i="43"/>
  <c r="EH141" i="43"/>
  <c r="EH140" i="43"/>
  <c r="EH139" i="43"/>
  <c r="EH138" i="43"/>
  <c r="EH137" i="43"/>
  <c r="EH136" i="43"/>
  <c r="EH135" i="43"/>
  <c r="EH134" i="43"/>
  <c r="EH133" i="43"/>
  <c r="EH132" i="43"/>
  <c r="EH131" i="43"/>
  <c r="EH130" i="43"/>
  <c r="EH129" i="43"/>
  <c r="EH128" i="43"/>
  <c r="EH127" i="43"/>
  <c r="EH126" i="43"/>
  <c r="EH125" i="43"/>
  <c r="EH124" i="43"/>
  <c r="EH123" i="43"/>
  <c r="EH122" i="43"/>
  <c r="EH121" i="43"/>
  <c r="EH120" i="43"/>
  <c r="EH119" i="43"/>
  <c r="EH118" i="43"/>
  <c r="EH117" i="43"/>
  <c r="EH116" i="43"/>
  <c r="EH115" i="43"/>
  <c r="EH114" i="43"/>
  <c r="EH113" i="43"/>
  <c r="EH112" i="43"/>
  <c r="EH111" i="43"/>
  <c r="EH110" i="43"/>
  <c r="EH109" i="43"/>
  <c r="EH108" i="43"/>
  <c r="EH107" i="43"/>
  <c r="EH106" i="43"/>
  <c r="EH105" i="43"/>
  <c r="EH104" i="43"/>
  <c r="EH103" i="43"/>
  <c r="EH102" i="43"/>
  <c r="EH101" i="43"/>
  <c r="EH100" i="43"/>
  <c r="EH99" i="43"/>
  <c r="EH98" i="43"/>
  <c r="EH97" i="43"/>
  <c r="EH96" i="43"/>
  <c r="EH95" i="43"/>
  <c r="EH94" i="43"/>
  <c r="EH93" i="43"/>
  <c r="EH92" i="43"/>
  <c r="EH91" i="43"/>
  <c r="EH90" i="43"/>
  <c r="EH89" i="43"/>
  <c r="EH88" i="43"/>
  <c r="EH87" i="43"/>
  <c r="EH86" i="43"/>
  <c r="EH85" i="43"/>
  <c r="EH84" i="43"/>
  <c r="EH83" i="43"/>
  <c r="EH82" i="43"/>
  <c r="EH81" i="43"/>
  <c r="EH80" i="43"/>
  <c r="EH79" i="43"/>
  <c r="EH78" i="43"/>
  <c r="EH77" i="43"/>
  <c r="EH76" i="43"/>
  <c r="EH75" i="43"/>
  <c r="EH74" i="43"/>
  <c r="EH73" i="43"/>
  <c r="EH72" i="43"/>
  <c r="EH71" i="43"/>
  <c r="EH70" i="43"/>
  <c r="EH69" i="43"/>
  <c r="EH68" i="43"/>
  <c r="EH67" i="43"/>
  <c r="EH66" i="43"/>
  <c r="EH65" i="43"/>
  <c r="EH64" i="43"/>
  <c r="EH63" i="43"/>
  <c r="EH62" i="43"/>
  <c r="EH61" i="43"/>
  <c r="EH60" i="43"/>
  <c r="EH59" i="43"/>
  <c r="EH58" i="43"/>
  <c r="EH57" i="43"/>
  <c r="EH56" i="43"/>
  <c r="EH55" i="43"/>
  <c r="EH54" i="43"/>
  <c r="EH53" i="43"/>
  <c r="EH52" i="43"/>
  <c r="EH51" i="43"/>
  <c r="EH50" i="43"/>
  <c r="EH49" i="43"/>
  <c r="EH48" i="43"/>
  <c r="EH47" i="43"/>
  <c r="EH46" i="43"/>
  <c r="EH45" i="43"/>
  <c r="EH44" i="43"/>
  <c r="EH43" i="43"/>
  <c r="EH42" i="43"/>
  <c r="EH41" i="43"/>
  <c r="EH40" i="43"/>
  <c r="EH39" i="43"/>
  <c r="EH38" i="43"/>
  <c r="EH37" i="43"/>
  <c r="EH36" i="43"/>
  <c r="EH35" i="43"/>
  <c r="EH34" i="43"/>
  <c r="EH33" i="43"/>
  <c r="EH32" i="43"/>
  <c r="EH31" i="43"/>
  <c r="EH30" i="43"/>
  <c r="EH29" i="43"/>
  <c r="EH28" i="43"/>
  <c r="EH27" i="43"/>
  <c r="EH26" i="43"/>
  <c r="EH25" i="43"/>
  <c r="EH24" i="43"/>
  <c r="EH23" i="43"/>
  <c r="EH22" i="43"/>
  <c r="EH21" i="43"/>
  <c r="EH20" i="43"/>
  <c r="EH19" i="43"/>
  <c r="EH18" i="43"/>
  <c r="EH17" i="43"/>
  <c r="EH16" i="43"/>
  <c r="EH15" i="43"/>
  <c r="EH14" i="43"/>
  <c r="EH13" i="43"/>
  <c r="EH12" i="43"/>
  <c r="EH11" i="43"/>
  <c r="EH10" i="43"/>
  <c r="EH9" i="43"/>
  <c r="EH8" i="43" a="1"/>
  <c r="EH8" i="43"/>
  <c r="EG247" i="43"/>
  <c r="EG246" i="43"/>
  <c r="EG245" i="43"/>
  <c r="EG244" i="43"/>
  <c r="EG243" i="43"/>
  <c r="EG242" i="43"/>
  <c r="EG241" i="43"/>
  <c r="EG240" i="43"/>
  <c r="EG239" i="43"/>
  <c r="EG238" i="43"/>
  <c r="EG237" i="43"/>
  <c r="EG236" i="43"/>
  <c r="EG235" i="43"/>
  <c r="EG234" i="43"/>
  <c r="EG233" i="43"/>
  <c r="EG232" i="43"/>
  <c r="EG231" i="43"/>
  <c r="EG230" i="43"/>
  <c r="EG229" i="43"/>
  <c r="EG228" i="43"/>
  <c r="EG227" i="43"/>
  <c r="EG226" i="43"/>
  <c r="EG225" i="43"/>
  <c r="EG224" i="43"/>
  <c r="EG223" i="43"/>
  <c r="EG222" i="43"/>
  <c r="EG221" i="43"/>
  <c r="EG220" i="43"/>
  <c r="EG219" i="43"/>
  <c r="EG218" i="43"/>
  <c r="EG217" i="43"/>
  <c r="EG216" i="43"/>
  <c r="EG215" i="43"/>
  <c r="EG214" i="43"/>
  <c r="EG213" i="43"/>
  <c r="EG212" i="43"/>
  <c r="EG211" i="43"/>
  <c r="EG210" i="43"/>
  <c r="EG209" i="43"/>
  <c r="EG208" i="43"/>
  <c r="EG207" i="43"/>
  <c r="EG206" i="43"/>
  <c r="EG205" i="43"/>
  <c r="EG204" i="43"/>
  <c r="EG203" i="43"/>
  <c r="EG202" i="43"/>
  <c r="EG201" i="43"/>
  <c r="EG200" i="43"/>
  <c r="EG199" i="43"/>
  <c r="EG198" i="43"/>
  <c r="EG197" i="43"/>
  <c r="EG196" i="43"/>
  <c r="EG195" i="43"/>
  <c r="EG194" i="43"/>
  <c r="EG193" i="43"/>
  <c r="EG192" i="43"/>
  <c r="EG191" i="43"/>
  <c r="EG190" i="43"/>
  <c r="EG189" i="43"/>
  <c r="EG188" i="43"/>
  <c r="EG187" i="43"/>
  <c r="EG186" i="43"/>
  <c r="EG185" i="43"/>
  <c r="EG184" i="43"/>
  <c r="EG183" i="43"/>
  <c r="EG182" i="43"/>
  <c r="EG181" i="43"/>
  <c r="EG180" i="43"/>
  <c r="EG179" i="43"/>
  <c r="EG178" i="43"/>
  <c r="EG177" i="43"/>
  <c r="EG176" i="43"/>
  <c r="EG175" i="43"/>
  <c r="EG174" i="43"/>
  <c r="EG173" i="43"/>
  <c r="EG172" i="43"/>
  <c r="EG171" i="43"/>
  <c r="EG170" i="43"/>
  <c r="EG169" i="43"/>
  <c r="EG168" i="43"/>
  <c r="EG167" i="43"/>
  <c r="EG166" i="43"/>
  <c r="EG165" i="43"/>
  <c r="EG164" i="43"/>
  <c r="EG163" i="43"/>
  <c r="EG162" i="43"/>
  <c r="EG161" i="43"/>
  <c r="EG160" i="43"/>
  <c r="EG159" i="43"/>
  <c r="EG158" i="43"/>
  <c r="EG157" i="43"/>
  <c r="EG156" i="43"/>
  <c r="EG155" i="43"/>
  <c r="EG154" i="43"/>
  <c r="EG153" i="43"/>
  <c r="EG152" i="43"/>
  <c r="EG151" i="43"/>
  <c r="EG150" i="43"/>
  <c r="EG149" i="43"/>
  <c r="EG148" i="43"/>
  <c r="EG147" i="43"/>
  <c r="EG146" i="43"/>
  <c r="EG145" i="43"/>
  <c r="EG144" i="43"/>
  <c r="EG143" i="43"/>
  <c r="EG142" i="43"/>
  <c r="EG141" i="43"/>
  <c r="EG140" i="43"/>
  <c r="EG139" i="43"/>
  <c r="EG138" i="43"/>
  <c r="EG137" i="43"/>
  <c r="EG136" i="43"/>
  <c r="EG135" i="43"/>
  <c r="EG134" i="43"/>
  <c r="EG133" i="43"/>
  <c r="EG132" i="43"/>
  <c r="EG131" i="43"/>
  <c r="EG130" i="43"/>
  <c r="EG129" i="43"/>
  <c r="EG128" i="43"/>
  <c r="EG127" i="43"/>
  <c r="EG126" i="43"/>
  <c r="EG125" i="43"/>
  <c r="EG124" i="43"/>
  <c r="EG123" i="43"/>
  <c r="EG122" i="43"/>
  <c r="EG121" i="43"/>
  <c r="EG120" i="43"/>
  <c r="EG119" i="43"/>
  <c r="EG118" i="43"/>
  <c r="EG117" i="43"/>
  <c r="EG116" i="43"/>
  <c r="EG115" i="43"/>
  <c r="EG114" i="43"/>
  <c r="EG113" i="43"/>
  <c r="EG112" i="43"/>
  <c r="EG111" i="43"/>
  <c r="EG110" i="43"/>
  <c r="EG109" i="43"/>
  <c r="EG108" i="43"/>
  <c r="EG107" i="43"/>
  <c r="EG106" i="43"/>
  <c r="EG105" i="43"/>
  <c r="EG104" i="43"/>
  <c r="EG103" i="43"/>
  <c r="EG102" i="43"/>
  <c r="EG101" i="43"/>
  <c r="EG100" i="43"/>
  <c r="EG99" i="43"/>
  <c r="EG98" i="43"/>
  <c r="EG97" i="43"/>
  <c r="EG96" i="43"/>
  <c r="EG95" i="43"/>
  <c r="EG94" i="43"/>
  <c r="EG93" i="43"/>
  <c r="EG92" i="43"/>
  <c r="EG91" i="43"/>
  <c r="EG90" i="43"/>
  <c r="EG89" i="43"/>
  <c r="EG88" i="43"/>
  <c r="EG87" i="43"/>
  <c r="EG86" i="43"/>
  <c r="EG85" i="43"/>
  <c r="EG84" i="43"/>
  <c r="EG83" i="43"/>
  <c r="EG82" i="43"/>
  <c r="EG81" i="43"/>
  <c r="EG80" i="43"/>
  <c r="EG79" i="43"/>
  <c r="EG78" i="43"/>
  <c r="EG77" i="43"/>
  <c r="EG76" i="43"/>
  <c r="EG75" i="43"/>
  <c r="EG74" i="43"/>
  <c r="EG73" i="43"/>
  <c r="EG72" i="43"/>
  <c r="EG71" i="43"/>
  <c r="EG70" i="43"/>
  <c r="EG69" i="43"/>
  <c r="EG68" i="43"/>
  <c r="EG67" i="43"/>
  <c r="EG66" i="43"/>
  <c r="EG65" i="43"/>
  <c r="EG64" i="43"/>
  <c r="EG63" i="43"/>
  <c r="EG62" i="43"/>
  <c r="EG61" i="43"/>
  <c r="EG60" i="43"/>
  <c r="EG59" i="43"/>
  <c r="EG58" i="43"/>
  <c r="EG57" i="43"/>
  <c r="EG56" i="43"/>
  <c r="EG55" i="43"/>
  <c r="EG54" i="43"/>
  <c r="EG53" i="43"/>
  <c r="EG52" i="43"/>
  <c r="EG51" i="43"/>
  <c r="EG50" i="43"/>
  <c r="EG49" i="43"/>
  <c r="EG48" i="43"/>
  <c r="EG47" i="43"/>
  <c r="EG46" i="43"/>
  <c r="EG45" i="43"/>
  <c r="EG44" i="43"/>
  <c r="EG43" i="43"/>
  <c r="EG42" i="43"/>
  <c r="EG41" i="43"/>
  <c r="EG40" i="43"/>
  <c r="EG39" i="43"/>
  <c r="EG38" i="43"/>
  <c r="EG37" i="43"/>
  <c r="EG36" i="43"/>
  <c r="EG35" i="43"/>
  <c r="EG34" i="43"/>
  <c r="EG33" i="43"/>
  <c r="EG32" i="43"/>
  <c r="EG31" i="43"/>
  <c r="EG30" i="43"/>
  <c r="EG29" i="43"/>
  <c r="EG28" i="43"/>
  <c r="EG27" i="43"/>
  <c r="EG26" i="43"/>
  <c r="EG25" i="43"/>
  <c r="EG24" i="43"/>
  <c r="EG23" i="43"/>
  <c r="EG22" i="43"/>
  <c r="EG21" i="43"/>
  <c r="EG20" i="43"/>
  <c r="EG19" i="43"/>
  <c r="EG18" i="43"/>
  <c r="EG17" i="43"/>
  <c r="EG16" i="43"/>
  <c r="EG15" i="43"/>
  <c r="EG14" i="43"/>
  <c r="EG13" i="43"/>
  <c r="EG12" i="43"/>
  <c r="EG11" i="43"/>
  <c r="EG10" i="43"/>
  <c r="EG9" i="43"/>
  <c r="EG8" i="43" a="1"/>
  <c r="EG8" i="43"/>
  <c r="EF247" i="43"/>
  <c r="EF246" i="43"/>
  <c r="EF245" i="43"/>
  <c r="EF244" i="43"/>
  <c r="EF243" i="43"/>
  <c r="EF242" i="43"/>
  <c r="EF241" i="43"/>
  <c r="EF240" i="43"/>
  <c r="EF239" i="43"/>
  <c r="EF238" i="43"/>
  <c r="EF237" i="43"/>
  <c r="EF236" i="43"/>
  <c r="EF235" i="43"/>
  <c r="EF234" i="43"/>
  <c r="EF233" i="43"/>
  <c r="EF232" i="43"/>
  <c r="EF231" i="43"/>
  <c r="EF230" i="43"/>
  <c r="EF229" i="43"/>
  <c r="EF228" i="43"/>
  <c r="EF227" i="43"/>
  <c r="EF226" i="43"/>
  <c r="EF225" i="43"/>
  <c r="EF224" i="43"/>
  <c r="EF223" i="43"/>
  <c r="EF222" i="43"/>
  <c r="EF221" i="43"/>
  <c r="EF220" i="43"/>
  <c r="EF219" i="43"/>
  <c r="EF218" i="43"/>
  <c r="EF217" i="43"/>
  <c r="EF216" i="43"/>
  <c r="EF215" i="43"/>
  <c r="EF214" i="43"/>
  <c r="EF213" i="43"/>
  <c r="EF212" i="43"/>
  <c r="EF211" i="43"/>
  <c r="EF210" i="43"/>
  <c r="EF209" i="43"/>
  <c r="EF208" i="43"/>
  <c r="EF207" i="43"/>
  <c r="EF206" i="43"/>
  <c r="EF205" i="43"/>
  <c r="EF204" i="43"/>
  <c r="EF203" i="43"/>
  <c r="EF202" i="43"/>
  <c r="EF201" i="43"/>
  <c r="EF200" i="43"/>
  <c r="EF199" i="43"/>
  <c r="EF198" i="43"/>
  <c r="EF197" i="43"/>
  <c r="EF196" i="43"/>
  <c r="EF195" i="43"/>
  <c r="EF194" i="43"/>
  <c r="EF193" i="43"/>
  <c r="EF192" i="43"/>
  <c r="EF191" i="43"/>
  <c r="EF190" i="43"/>
  <c r="EF189" i="43"/>
  <c r="EF188" i="43"/>
  <c r="EF187" i="43"/>
  <c r="EF186" i="43"/>
  <c r="EF185" i="43"/>
  <c r="EF184" i="43"/>
  <c r="EF183" i="43"/>
  <c r="EF182" i="43"/>
  <c r="EF181" i="43"/>
  <c r="EF180" i="43"/>
  <c r="EF179" i="43"/>
  <c r="EF178" i="43"/>
  <c r="EF177" i="43"/>
  <c r="EF176" i="43"/>
  <c r="EF175" i="43"/>
  <c r="EF174" i="43"/>
  <c r="EF173" i="43"/>
  <c r="EF172" i="43"/>
  <c r="EF171" i="43"/>
  <c r="EF170" i="43"/>
  <c r="EF169" i="43"/>
  <c r="EF168" i="43"/>
  <c r="EF167" i="43"/>
  <c r="EF166" i="43"/>
  <c r="EF165" i="43"/>
  <c r="EF164" i="43"/>
  <c r="EF163" i="43"/>
  <c r="EF162" i="43"/>
  <c r="EF161" i="43"/>
  <c r="EF160" i="43"/>
  <c r="EF159" i="43"/>
  <c r="EF158" i="43"/>
  <c r="EF157" i="43"/>
  <c r="EF156" i="43"/>
  <c r="EF155" i="43"/>
  <c r="EF154" i="43"/>
  <c r="EF153" i="43"/>
  <c r="EF152" i="43"/>
  <c r="EF151" i="43"/>
  <c r="EF150" i="43"/>
  <c r="EF149" i="43"/>
  <c r="EF148" i="43"/>
  <c r="EF147" i="43"/>
  <c r="EF146" i="43"/>
  <c r="EF145" i="43"/>
  <c r="EF144" i="43"/>
  <c r="EF143" i="43"/>
  <c r="EF142" i="43"/>
  <c r="EF141" i="43"/>
  <c r="EF140" i="43"/>
  <c r="EF139" i="43"/>
  <c r="EF138" i="43"/>
  <c r="EF137" i="43"/>
  <c r="EF136" i="43"/>
  <c r="EF135" i="43"/>
  <c r="EF134" i="43"/>
  <c r="EF133" i="43"/>
  <c r="EF132" i="43"/>
  <c r="EF131" i="43"/>
  <c r="EF130" i="43"/>
  <c r="EF129" i="43"/>
  <c r="EF128" i="43"/>
  <c r="EF127" i="43"/>
  <c r="EF126" i="43"/>
  <c r="EF125" i="43"/>
  <c r="EF124" i="43"/>
  <c r="EF123" i="43"/>
  <c r="EF122" i="43"/>
  <c r="EF121" i="43"/>
  <c r="EF120" i="43"/>
  <c r="EF119" i="43"/>
  <c r="EF118" i="43"/>
  <c r="EF117" i="43"/>
  <c r="EF116" i="43"/>
  <c r="EF115" i="43"/>
  <c r="EF114" i="43"/>
  <c r="EF113" i="43"/>
  <c r="EF112" i="43"/>
  <c r="EF111" i="43"/>
  <c r="EF110" i="43"/>
  <c r="EF109" i="43"/>
  <c r="EF108" i="43"/>
  <c r="EF107" i="43"/>
  <c r="EF106" i="43"/>
  <c r="EF105" i="43"/>
  <c r="EF104" i="43"/>
  <c r="EF103" i="43"/>
  <c r="EF102" i="43"/>
  <c r="EF101" i="43"/>
  <c r="EF100" i="43"/>
  <c r="EF99" i="43"/>
  <c r="EF98" i="43"/>
  <c r="EF97" i="43"/>
  <c r="EF96" i="43"/>
  <c r="EF95" i="43"/>
  <c r="EF94" i="43"/>
  <c r="EF93" i="43"/>
  <c r="EF92" i="43"/>
  <c r="EF91" i="43"/>
  <c r="EF90" i="43"/>
  <c r="EF89" i="43"/>
  <c r="EF88" i="43"/>
  <c r="EF87" i="43"/>
  <c r="EF86" i="43"/>
  <c r="EF85" i="43"/>
  <c r="EF84" i="43"/>
  <c r="EF83" i="43"/>
  <c r="EF82" i="43"/>
  <c r="EF81" i="43"/>
  <c r="EF80" i="43"/>
  <c r="EF79" i="43"/>
  <c r="EF78" i="43"/>
  <c r="EF77" i="43"/>
  <c r="EF76" i="43"/>
  <c r="EF75" i="43"/>
  <c r="EF74" i="43"/>
  <c r="EF73" i="43"/>
  <c r="EF72" i="43"/>
  <c r="EF71" i="43"/>
  <c r="EF70" i="43"/>
  <c r="EF69" i="43"/>
  <c r="EF68" i="43"/>
  <c r="EF67" i="43"/>
  <c r="EF66" i="43"/>
  <c r="EF65" i="43"/>
  <c r="EF64" i="43"/>
  <c r="EF63" i="43"/>
  <c r="EF62" i="43"/>
  <c r="EF61" i="43"/>
  <c r="EF60" i="43"/>
  <c r="EF59" i="43"/>
  <c r="EF58" i="43"/>
  <c r="EF57" i="43"/>
  <c r="EF56" i="43"/>
  <c r="EF55" i="43"/>
  <c r="EF54" i="43"/>
  <c r="EF53" i="43"/>
  <c r="EF52" i="43"/>
  <c r="EF51" i="43"/>
  <c r="EF50" i="43"/>
  <c r="EF49" i="43"/>
  <c r="EF48" i="43"/>
  <c r="EF47" i="43"/>
  <c r="EF46" i="43"/>
  <c r="EF45" i="43"/>
  <c r="EF44" i="43"/>
  <c r="EF43" i="43"/>
  <c r="EF42" i="43"/>
  <c r="EF41" i="43"/>
  <c r="EF40" i="43"/>
  <c r="EF39" i="43"/>
  <c r="EF38" i="43"/>
  <c r="EF37" i="43"/>
  <c r="EF36" i="43"/>
  <c r="EF35" i="43"/>
  <c r="EF34" i="43"/>
  <c r="EF33" i="43"/>
  <c r="EF32" i="43"/>
  <c r="EF31" i="43"/>
  <c r="EF30" i="43"/>
  <c r="EF29" i="43"/>
  <c r="EF28" i="43"/>
  <c r="EF27" i="43"/>
  <c r="EF26" i="43"/>
  <c r="EF25" i="43"/>
  <c r="EF24" i="43"/>
  <c r="EF23" i="43"/>
  <c r="EF22" i="43"/>
  <c r="EF21" i="43"/>
  <c r="EF20" i="43"/>
  <c r="EF19" i="43"/>
  <c r="EF18" i="43"/>
  <c r="EF17" i="43"/>
  <c r="EF16" i="43"/>
  <c r="EF15" i="43"/>
  <c r="EF14" i="43"/>
  <c r="EF13" i="43"/>
  <c r="EF12" i="43"/>
  <c r="EF11" i="43"/>
  <c r="EF10" i="43"/>
  <c r="EF9" i="43"/>
  <c r="EF8" i="43" a="1"/>
  <c r="EF8" i="43"/>
  <c r="EE247" i="43"/>
  <c r="EE246" i="43"/>
  <c r="EE245" i="43"/>
  <c r="EE244" i="43"/>
  <c r="EE243" i="43"/>
  <c r="EE242" i="43"/>
  <c r="EE241" i="43"/>
  <c r="EE240" i="43"/>
  <c r="EE239" i="43"/>
  <c r="EE238" i="43"/>
  <c r="EE237" i="43"/>
  <c r="EE236" i="43"/>
  <c r="EE235" i="43"/>
  <c r="EE234" i="43"/>
  <c r="EE233" i="43"/>
  <c r="EE232" i="43"/>
  <c r="EE231" i="43"/>
  <c r="EE230" i="43"/>
  <c r="EE229" i="43"/>
  <c r="EE228" i="43"/>
  <c r="EE227" i="43"/>
  <c r="EE226" i="43"/>
  <c r="EE225" i="43"/>
  <c r="EE224" i="43"/>
  <c r="EE223" i="43"/>
  <c r="EE222" i="43"/>
  <c r="EE221" i="43"/>
  <c r="EE220" i="43"/>
  <c r="EE219" i="43"/>
  <c r="EE218" i="43"/>
  <c r="EE217" i="43"/>
  <c r="EE216" i="43"/>
  <c r="EE215" i="43"/>
  <c r="EE214" i="43"/>
  <c r="EE213" i="43"/>
  <c r="EE212" i="43"/>
  <c r="EE211" i="43"/>
  <c r="EE210" i="43"/>
  <c r="EE209" i="43"/>
  <c r="EE208" i="43"/>
  <c r="EE207" i="43"/>
  <c r="EE206" i="43"/>
  <c r="EE205" i="43"/>
  <c r="EE204" i="43"/>
  <c r="EE203" i="43"/>
  <c r="EE202" i="43"/>
  <c r="EE201" i="43"/>
  <c r="EE200" i="43"/>
  <c r="EE199" i="43"/>
  <c r="EE198" i="43"/>
  <c r="EE197" i="43"/>
  <c r="EE196" i="43"/>
  <c r="EE195" i="43"/>
  <c r="EE194" i="43"/>
  <c r="EE193" i="43"/>
  <c r="EE192" i="43"/>
  <c r="EE191" i="43"/>
  <c r="EE190" i="43"/>
  <c r="EE189" i="43"/>
  <c r="EE188" i="43"/>
  <c r="EE187" i="43"/>
  <c r="EE186" i="43"/>
  <c r="EE185" i="43"/>
  <c r="EE184" i="43"/>
  <c r="EE183" i="43"/>
  <c r="EE182" i="43"/>
  <c r="EE181" i="43"/>
  <c r="EE180" i="43"/>
  <c r="EE179" i="43"/>
  <c r="EE178" i="43"/>
  <c r="EE177" i="43"/>
  <c r="EE176" i="43"/>
  <c r="EE175" i="43"/>
  <c r="EE174" i="43"/>
  <c r="EE173" i="43"/>
  <c r="EE172" i="43"/>
  <c r="EE171" i="43"/>
  <c r="EE170" i="43"/>
  <c r="EE169" i="43"/>
  <c r="EE168" i="43"/>
  <c r="EE167" i="43"/>
  <c r="EE166" i="43"/>
  <c r="EE165" i="43"/>
  <c r="EE164" i="43"/>
  <c r="EE163" i="43"/>
  <c r="EE162" i="43"/>
  <c r="EE161" i="43"/>
  <c r="EE160" i="43"/>
  <c r="EE159" i="43"/>
  <c r="EE158" i="43"/>
  <c r="EE157" i="43"/>
  <c r="EE156" i="43"/>
  <c r="EE155" i="43"/>
  <c r="EE154" i="43"/>
  <c r="EE153" i="43"/>
  <c r="EE152" i="43"/>
  <c r="EE151" i="43"/>
  <c r="EE150" i="43"/>
  <c r="EE149" i="43"/>
  <c r="EE148" i="43"/>
  <c r="EE147" i="43"/>
  <c r="EE146" i="43"/>
  <c r="EE145" i="43"/>
  <c r="EE144" i="43"/>
  <c r="EE143" i="43"/>
  <c r="EE142" i="43"/>
  <c r="EE141" i="43"/>
  <c r="EE140" i="43"/>
  <c r="EE139" i="43"/>
  <c r="EE138" i="43"/>
  <c r="EE137" i="43"/>
  <c r="EE136" i="43"/>
  <c r="EE135" i="43"/>
  <c r="EE134" i="43"/>
  <c r="EE133" i="43"/>
  <c r="EE132" i="43"/>
  <c r="EE131" i="43"/>
  <c r="EE130" i="43"/>
  <c r="EE129" i="43"/>
  <c r="EE128" i="43"/>
  <c r="EE127" i="43"/>
  <c r="EE126" i="43"/>
  <c r="EE125" i="43"/>
  <c r="EE124" i="43"/>
  <c r="EE123" i="43"/>
  <c r="EE122" i="43"/>
  <c r="EE121" i="43"/>
  <c r="EE120" i="43"/>
  <c r="EE119" i="43"/>
  <c r="EE118" i="43"/>
  <c r="EE117" i="43"/>
  <c r="EE116" i="43"/>
  <c r="EE115" i="43"/>
  <c r="EE114" i="43"/>
  <c r="EE113" i="43"/>
  <c r="EE112" i="43"/>
  <c r="EE111" i="43"/>
  <c r="EE110" i="43"/>
  <c r="EE109" i="43"/>
  <c r="EE108" i="43"/>
  <c r="EE107" i="43"/>
  <c r="EE106" i="43"/>
  <c r="EE105" i="43"/>
  <c r="EE104" i="43"/>
  <c r="EE103" i="43"/>
  <c r="EE102" i="43"/>
  <c r="EE101" i="43"/>
  <c r="EE100" i="43"/>
  <c r="EE99" i="43"/>
  <c r="EE98" i="43"/>
  <c r="EE97" i="43"/>
  <c r="EE96" i="43"/>
  <c r="EE95" i="43"/>
  <c r="EE94" i="43"/>
  <c r="EE93" i="43"/>
  <c r="EE92" i="43"/>
  <c r="EE91" i="43"/>
  <c r="EE90" i="43"/>
  <c r="EE89" i="43"/>
  <c r="EE88" i="43"/>
  <c r="EE87" i="43"/>
  <c r="EE86" i="43"/>
  <c r="EE85" i="43"/>
  <c r="EE84" i="43"/>
  <c r="EE83" i="43"/>
  <c r="EE82" i="43"/>
  <c r="EE81" i="43"/>
  <c r="EE80" i="43"/>
  <c r="EE79" i="43"/>
  <c r="EE78" i="43"/>
  <c r="EE77" i="43"/>
  <c r="EE76" i="43"/>
  <c r="EE75" i="43"/>
  <c r="EE74" i="43"/>
  <c r="EE73" i="43"/>
  <c r="EE72" i="43"/>
  <c r="EE71" i="43"/>
  <c r="EE70" i="43"/>
  <c r="EE69" i="43"/>
  <c r="EE68" i="43"/>
  <c r="EE67" i="43"/>
  <c r="EE66" i="43"/>
  <c r="EE65" i="43"/>
  <c r="EE64" i="43"/>
  <c r="EE63" i="43"/>
  <c r="EE62" i="43"/>
  <c r="EE61" i="43"/>
  <c r="EE60" i="43"/>
  <c r="EE59" i="43"/>
  <c r="EE58" i="43"/>
  <c r="EE57" i="43"/>
  <c r="EE56" i="43"/>
  <c r="EE55" i="43"/>
  <c r="EE54" i="43"/>
  <c r="EE53" i="43"/>
  <c r="EE52" i="43"/>
  <c r="EE51" i="43"/>
  <c r="EE50" i="43"/>
  <c r="EE49" i="43"/>
  <c r="EE48" i="43"/>
  <c r="EE47" i="43"/>
  <c r="EE46" i="43"/>
  <c r="EE45" i="43"/>
  <c r="EE44" i="43"/>
  <c r="EE43" i="43"/>
  <c r="EE42" i="43"/>
  <c r="EE41" i="43"/>
  <c r="EE40" i="43"/>
  <c r="EE39" i="43"/>
  <c r="EE38" i="43"/>
  <c r="EE37" i="43"/>
  <c r="EE36" i="43"/>
  <c r="EE35" i="43"/>
  <c r="EE34" i="43"/>
  <c r="EE33" i="43"/>
  <c r="EE32" i="43"/>
  <c r="EE31" i="43"/>
  <c r="EE30" i="43"/>
  <c r="EE29" i="43"/>
  <c r="EE28" i="43"/>
  <c r="EE27" i="43"/>
  <c r="EE26" i="43"/>
  <c r="EE25" i="43"/>
  <c r="EE24" i="43"/>
  <c r="EE23" i="43"/>
  <c r="EE22" i="43"/>
  <c r="EE21" i="43"/>
  <c r="EE20" i="43"/>
  <c r="EE19" i="43"/>
  <c r="EE18" i="43"/>
  <c r="EE17" i="43"/>
  <c r="EE16" i="43"/>
  <c r="EE15" i="43"/>
  <c r="EE14" i="43"/>
  <c r="EE13" i="43"/>
  <c r="EE12" i="43"/>
  <c r="EE11" i="43"/>
  <c r="EE10" i="43"/>
  <c r="EE9" i="43"/>
  <c r="EE8" i="43" a="1"/>
  <c r="EE8" i="43"/>
  <c r="ED247" i="43"/>
  <c r="ED246" i="43"/>
  <c r="ED245" i="43"/>
  <c r="ED244" i="43"/>
  <c r="ED243" i="43"/>
  <c r="ED242" i="43"/>
  <c r="ED241" i="43"/>
  <c r="ED240" i="43"/>
  <c r="ED239" i="43"/>
  <c r="ED238" i="43"/>
  <c r="ED237" i="43"/>
  <c r="ED236" i="43"/>
  <c r="ED235" i="43"/>
  <c r="ED234" i="43"/>
  <c r="ED233" i="43"/>
  <c r="ED232" i="43"/>
  <c r="ED231" i="43"/>
  <c r="ED230" i="43"/>
  <c r="ED229" i="43"/>
  <c r="ED228" i="43"/>
  <c r="ED227" i="43"/>
  <c r="ED226" i="43"/>
  <c r="ED225" i="43"/>
  <c r="ED224" i="43"/>
  <c r="ED223" i="43"/>
  <c r="ED222" i="43"/>
  <c r="ED221" i="43"/>
  <c r="ED220" i="43"/>
  <c r="ED219" i="43"/>
  <c r="ED218" i="43"/>
  <c r="ED217" i="43"/>
  <c r="ED216" i="43"/>
  <c r="ED215" i="43"/>
  <c r="ED214" i="43"/>
  <c r="ED213" i="43"/>
  <c r="ED212" i="43"/>
  <c r="ED211" i="43"/>
  <c r="ED210" i="43"/>
  <c r="ED209" i="43"/>
  <c r="ED208" i="43"/>
  <c r="ED207" i="43"/>
  <c r="ED206" i="43"/>
  <c r="ED205" i="43"/>
  <c r="ED204" i="43"/>
  <c r="ED203" i="43"/>
  <c r="ED202" i="43"/>
  <c r="ED201" i="43"/>
  <c r="ED200" i="43"/>
  <c r="ED199" i="43"/>
  <c r="ED198" i="43"/>
  <c r="ED197" i="43"/>
  <c r="ED196" i="43"/>
  <c r="ED195" i="43"/>
  <c r="ED194" i="43"/>
  <c r="ED193" i="43"/>
  <c r="ED192" i="43"/>
  <c r="ED191" i="43"/>
  <c r="ED190" i="43"/>
  <c r="ED189" i="43"/>
  <c r="ED188" i="43"/>
  <c r="ED187" i="43"/>
  <c r="ED186" i="43"/>
  <c r="ED185" i="43"/>
  <c r="ED184" i="43"/>
  <c r="ED183" i="43"/>
  <c r="ED182" i="43"/>
  <c r="ED181" i="43"/>
  <c r="ED180" i="43"/>
  <c r="ED179" i="43"/>
  <c r="ED178" i="43"/>
  <c r="ED177" i="43"/>
  <c r="ED176" i="43"/>
  <c r="ED175" i="43"/>
  <c r="ED174" i="43"/>
  <c r="ED173" i="43"/>
  <c r="ED172" i="43"/>
  <c r="ED171" i="43"/>
  <c r="ED170" i="43"/>
  <c r="ED169" i="43"/>
  <c r="ED168" i="43"/>
  <c r="ED167" i="43"/>
  <c r="ED166" i="43"/>
  <c r="ED165" i="43"/>
  <c r="ED164" i="43"/>
  <c r="ED163" i="43"/>
  <c r="ED162" i="43"/>
  <c r="ED161" i="43"/>
  <c r="ED160" i="43"/>
  <c r="ED159" i="43"/>
  <c r="ED158" i="43"/>
  <c r="ED157" i="43"/>
  <c r="ED156" i="43"/>
  <c r="ED155" i="43"/>
  <c r="ED154" i="43"/>
  <c r="ED153" i="43"/>
  <c r="ED152" i="43"/>
  <c r="ED151" i="43"/>
  <c r="ED150" i="43"/>
  <c r="ED149" i="43"/>
  <c r="ED148" i="43"/>
  <c r="ED147" i="43"/>
  <c r="ED146" i="43"/>
  <c r="ED145" i="43"/>
  <c r="ED144" i="43"/>
  <c r="ED143" i="43"/>
  <c r="ED142" i="43"/>
  <c r="ED141" i="43"/>
  <c r="ED140" i="43"/>
  <c r="ED139" i="43"/>
  <c r="ED138" i="43"/>
  <c r="ED137" i="43"/>
  <c r="ED136" i="43"/>
  <c r="ED135" i="43"/>
  <c r="ED134" i="43"/>
  <c r="ED133" i="43"/>
  <c r="ED132" i="43"/>
  <c r="ED131" i="43"/>
  <c r="ED130" i="43"/>
  <c r="ED129" i="43"/>
  <c r="ED128" i="43"/>
  <c r="ED127" i="43"/>
  <c r="ED126" i="43"/>
  <c r="ED125" i="43"/>
  <c r="ED124" i="43"/>
  <c r="ED123" i="43"/>
  <c r="ED122" i="43"/>
  <c r="ED121" i="43"/>
  <c r="ED120" i="43"/>
  <c r="ED119" i="43"/>
  <c r="ED118" i="43"/>
  <c r="ED117" i="43"/>
  <c r="ED116" i="43"/>
  <c r="ED115" i="43"/>
  <c r="ED114" i="43"/>
  <c r="ED113" i="43"/>
  <c r="ED112" i="43"/>
  <c r="ED111" i="43"/>
  <c r="ED110" i="43"/>
  <c r="ED109" i="43"/>
  <c r="ED108" i="43"/>
  <c r="ED107" i="43"/>
  <c r="ED106" i="43"/>
  <c r="ED105" i="43"/>
  <c r="ED104" i="43"/>
  <c r="ED103" i="43"/>
  <c r="ED102" i="43"/>
  <c r="ED101" i="43"/>
  <c r="ED100" i="43"/>
  <c r="ED99" i="43"/>
  <c r="ED98" i="43"/>
  <c r="ED97" i="43"/>
  <c r="ED96" i="43"/>
  <c r="ED95" i="43"/>
  <c r="ED94" i="43"/>
  <c r="ED93" i="43"/>
  <c r="ED92" i="43"/>
  <c r="ED91" i="43"/>
  <c r="ED90" i="43"/>
  <c r="ED89" i="43"/>
  <c r="ED88" i="43"/>
  <c r="ED87" i="43"/>
  <c r="ED86" i="43"/>
  <c r="ED85" i="43"/>
  <c r="ED84" i="43"/>
  <c r="ED83" i="43"/>
  <c r="ED82" i="43"/>
  <c r="ED81" i="43"/>
  <c r="ED80" i="43"/>
  <c r="ED79" i="43"/>
  <c r="ED78" i="43"/>
  <c r="ED77" i="43"/>
  <c r="ED76" i="43"/>
  <c r="ED75" i="43"/>
  <c r="ED74" i="43"/>
  <c r="ED73" i="43"/>
  <c r="ED72" i="43"/>
  <c r="ED71" i="43"/>
  <c r="ED70" i="43"/>
  <c r="ED69" i="43"/>
  <c r="ED68" i="43"/>
  <c r="ED67" i="43"/>
  <c r="ED66" i="43"/>
  <c r="ED65" i="43"/>
  <c r="ED64" i="43"/>
  <c r="ED63" i="43"/>
  <c r="ED62" i="43"/>
  <c r="ED61" i="43"/>
  <c r="ED60" i="43"/>
  <c r="ED59" i="43"/>
  <c r="ED58" i="43"/>
  <c r="ED57" i="43"/>
  <c r="ED56" i="43"/>
  <c r="ED55" i="43"/>
  <c r="ED54" i="43"/>
  <c r="ED53" i="43"/>
  <c r="ED52" i="43"/>
  <c r="ED51" i="43"/>
  <c r="ED50" i="43"/>
  <c r="ED49" i="43"/>
  <c r="ED48" i="43"/>
  <c r="ED47" i="43"/>
  <c r="ED46" i="43"/>
  <c r="ED45" i="43"/>
  <c r="ED44" i="43"/>
  <c r="ED43" i="43"/>
  <c r="ED42" i="43"/>
  <c r="ED41" i="43"/>
  <c r="ED40" i="43"/>
  <c r="ED39" i="43"/>
  <c r="ED38" i="43"/>
  <c r="ED37" i="43"/>
  <c r="ED36" i="43"/>
  <c r="ED35" i="43"/>
  <c r="ED34" i="43"/>
  <c r="ED33" i="43"/>
  <c r="ED32" i="43"/>
  <c r="ED31" i="43"/>
  <c r="ED30" i="43"/>
  <c r="ED29" i="43"/>
  <c r="ED28" i="43"/>
  <c r="ED27" i="43"/>
  <c r="ED26" i="43"/>
  <c r="ED25" i="43"/>
  <c r="ED24" i="43"/>
  <c r="ED23" i="43"/>
  <c r="ED22" i="43"/>
  <c r="ED21" i="43"/>
  <c r="ED20" i="43"/>
  <c r="ED19" i="43"/>
  <c r="ED18" i="43"/>
  <c r="ED17" i="43"/>
  <c r="ED16" i="43"/>
  <c r="ED15" i="43"/>
  <c r="ED14" i="43"/>
  <c r="ED13" i="43"/>
  <c r="ED12" i="43"/>
  <c r="ED11" i="43"/>
  <c r="ED10" i="43"/>
  <c r="ED9" i="43"/>
  <c r="ED8" i="43" a="1"/>
  <c r="ED8" i="43"/>
  <c r="EB247" i="43"/>
  <c r="EB246" i="43"/>
  <c r="EB245" i="43"/>
  <c r="EB244" i="43"/>
  <c r="EB243" i="43"/>
  <c r="EB242" i="43"/>
  <c r="EB241" i="43"/>
  <c r="EB240" i="43"/>
  <c r="EB239" i="43"/>
  <c r="EB238" i="43"/>
  <c r="EB237" i="43"/>
  <c r="EB236" i="43"/>
  <c r="EB235" i="43"/>
  <c r="EB234" i="43"/>
  <c r="EB233" i="43"/>
  <c r="EB232" i="43"/>
  <c r="EB231" i="43"/>
  <c r="EB230" i="43"/>
  <c r="EB229" i="43"/>
  <c r="EB228" i="43"/>
  <c r="EB227" i="43"/>
  <c r="EB226" i="43"/>
  <c r="EB225" i="43"/>
  <c r="EB224" i="43"/>
  <c r="EB223" i="43"/>
  <c r="EB222" i="43"/>
  <c r="EB221" i="43"/>
  <c r="EB220" i="43"/>
  <c r="EB219" i="43"/>
  <c r="EB218" i="43"/>
  <c r="EB217" i="43"/>
  <c r="EB216" i="43"/>
  <c r="EB215" i="43"/>
  <c r="EB214" i="43"/>
  <c r="EB213" i="43"/>
  <c r="EB212" i="43"/>
  <c r="EB211" i="43"/>
  <c r="EB210" i="43"/>
  <c r="EB209" i="43"/>
  <c r="EB208" i="43"/>
  <c r="EB207" i="43"/>
  <c r="EB206" i="43"/>
  <c r="EB205" i="43"/>
  <c r="EB204" i="43"/>
  <c r="EB203" i="43"/>
  <c r="EB202" i="43"/>
  <c r="EB201" i="43"/>
  <c r="EB200" i="43"/>
  <c r="EB199" i="43"/>
  <c r="EB198" i="43"/>
  <c r="EB197" i="43"/>
  <c r="EB196" i="43"/>
  <c r="EB195" i="43"/>
  <c r="EB194" i="43"/>
  <c r="EB193" i="43"/>
  <c r="EB192" i="43"/>
  <c r="EB191" i="43"/>
  <c r="EB190" i="43"/>
  <c r="EB189" i="43"/>
  <c r="EB188" i="43"/>
  <c r="EB187" i="43"/>
  <c r="EB186" i="43"/>
  <c r="EB185" i="43"/>
  <c r="EB184" i="43"/>
  <c r="EB183" i="43"/>
  <c r="EB182" i="43"/>
  <c r="EB181" i="43"/>
  <c r="EB180" i="43"/>
  <c r="EB179" i="43"/>
  <c r="EB178" i="43"/>
  <c r="EB177" i="43"/>
  <c r="EB176" i="43"/>
  <c r="EB175" i="43"/>
  <c r="EB174" i="43"/>
  <c r="EB173" i="43"/>
  <c r="EB172" i="43"/>
  <c r="EB171" i="43"/>
  <c r="EB170" i="43"/>
  <c r="EB169" i="43"/>
  <c r="EB168" i="43"/>
  <c r="EB167" i="43"/>
  <c r="EB166" i="43"/>
  <c r="EB165" i="43"/>
  <c r="EB164" i="43"/>
  <c r="EB163" i="43"/>
  <c r="EB162" i="43"/>
  <c r="EB161" i="43"/>
  <c r="EB160" i="43"/>
  <c r="EB159" i="43"/>
  <c r="EB158" i="43"/>
  <c r="EB157" i="43"/>
  <c r="EB156" i="43"/>
  <c r="EB155" i="43"/>
  <c r="EB154" i="43"/>
  <c r="EB153" i="43"/>
  <c r="EB152" i="43"/>
  <c r="EB151" i="43"/>
  <c r="EB150" i="43"/>
  <c r="EB149" i="43"/>
  <c r="EB148" i="43"/>
  <c r="EB147" i="43"/>
  <c r="EB146" i="43"/>
  <c r="EB145" i="43"/>
  <c r="EB144" i="43"/>
  <c r="EB143" i="43"/>
  <c r="EB142" i="43"/>
  <c r="EB141" i="43"/>
  <c r="EB140" i="43"/>
  <c r="EB139" i="43"/>
  <c r="EB138" i="43"/>
  <c r="EB137" i="43"/>
  <c r="EB136" i="43"/>
  <c r="EB135" i="43"/>
  <c r="EB134" i="43"/>
  <c r="EB133" i="43"/>
  <c r="EB132" i="43"/>
  <c r="EB131" i="43"/>
  <c r="EB130" i="43"/>
  <c r="EB129" i="43"/>
  <c r="EB128" i="43"/>
  <c r="EB127" i="43"/>
  <c r="EB126" i="43"/>
  <c r="EB125" i="43"/>
  <c r="EB124" i="43"/>
  <c r="EB123" i="43"/>
  <c r="EB122" i="43"/>
  <c r="EB121" i="43"/>
  <c r="EB120" i="43"/>
  <c r="EB119" i="43"/>
  <c r="EB118" i="43"/>
  <c r="EB117" i="43"/>
  <c r="EB116" i="43"/>
  <c r="EB115" i="43"/>
  <c r="EB114" i="43"/>
  <c r="EB113" i="43"/>
  <c r="EB112" i="43"/>
  <c r="EB111" i="43"/>
  <c r="EB110" i="43"/>
  <c r="EB109" i="43"/>
  <c r="EB108" i="43"/>
  <c r="EB107" i="43"/>
  <c r="EB106" i="43"/>
  <c r="EB105" i="43"/>
  <c r="EB104" i="43"/>
  <c r="EB103" i="43"/>
  <c r="EB102" i="43"/>
  <c r="EB101" i="43"/>
  <c r="EB100" i="43"/>
  <c r="EB99" i="43"/>
  <c r="EB98" i="43"/>
  <c r="EB97" i="43"/>
  <c r="EB96" i="43"/>
  <c r="EB95" i="43"/>
  <c r="EB94" i="43"/>
  <c r="EB93" i="43"/>
  <c r="EB92" i="43"/>
  <c r="EB91" i="43"/>
  <c r="EB90" i="43"/>
  <c r="EB89" i="43"/>
  <c r="EB88" i="43"/>
  <c r="EB87" i="43"/>
  <c r="EB86" i="43"/>
  <c r="EB85" i="43"/>
  <c r="EB84" i="43"/>
  <c r="EB83" i="43"/>
  <c r="EB82" i="43"/>
  <c r="EB81" i="43"/>
  <c r="EB80" i="43"/>
  <c r="EB79" i="43"/>
  <c r="EB78" i="43"/>
  <c r="EB77" i="43"/>
  <c r="EB76" i="43"/>
  <c r="EB75" i="43"/>
  <c r="EB74" i="43"/>
  <c r="EB73" i="43"/>
  <c r="EB72" i="43"/>
  <c r="EB71" i="43"/>
  <c r="EB70" i="43"/>
  <c r="EB69" i="43"/>
  <c r="EB68" i="43"/>
  <c r="EB67" i="43"/>
  <c r="EB66" i="43"/>
  <c r="EB65" i="43"/>
  <c r="EB64" i="43"/>
  <c r="EB63" i="43"/>
  <c r="EB62" i="43"/>
  <c r="EB61" i="43"/>
  <c r="EB60" i="43"/>
  <c r="EB59" i="43"/>
  <c r="EB58" i="43"/>
  <c r="EB57" i="43"/>
  <c r="EB56" i="43"/>
  <c r="EB55" i="43"/>
  <c r="EB54" i="43"/>
  <c r="EB53" i="43"/>
  <c r="EB52" i="43"/>
  <c r="EB51" i="43"/>
  <c r="EB50" i="43"/>
  <c r="EB49" i="43"/>
  <c r="EB48" i="43"/>
  <c r="EB47" i="43"/>
  <c r="EB46" i="43"/>
  <c r="EB45" i="43"/>
  <c r="EB44" i="43"/>
  <c r="EB43" i="43"/>
  <c r="EB42" i="43"/>
  <c r="EB41" i="43"/>
  <c r="EB40" i="43"/>
  <c r="EB39" i="43"/>
  <c r="EB38" i="43"/>
  <c r="EB37" i="43"/>
  <c r="EB36" i="43"/>
  <c r="EB35" i="43"/>
  <c r="EB34" i="43"/>
  <c r="EB33" i="43"/>
  <c r="EB32" i="43"/>
  <c r="EB31" i="43"/>
  <c r="EB30" i="43"/>
  <c r="EB29" i="43"/>
  <c r="EB28" i="43"/>
  <c r="EB27" i="43"/>
  <c r="EB26" i="43"/>
  <c r="EB25" i="43"/>
  <c r="EB24" i="43"/>
  <c r="EB23" i="43"/>
  <c r="EB22" i="43"/>
  <c r="EB21" i="43"/>
  <c r="EB20" i="43"/>
  <c r="EB19" i="43"/>
  <c r="EB18" i="43"/>
  <c r="EB17" i="43"/>
  <c r="EB16" i="43"/>
  <c r="EB15" i="43"/>
  <c r="EB14" i="43"/>
  <c r="EB13" i="43"/>
  <c r="EB12" i="43"/>
  <c r="EB11" i="43"/>
  <c r="EB10" i="43"/>
  <c r="EB9" i="43"/>
  <c r="EB8" i="43" a="1"/>
  <c r="EB8" i="43"/>
  <c r="EA247" i="43"/>
  <c r="EA246" i="43"/>
  <c r="EA245" i="43"/>
  <c r="EA244" i="43"/>
  <c r="EA243" i="43"/>
  <c r="EA242" i="43"/>
  <c r="EA241" i="43"/>
  <c r="EA240" i="43"/>
  <c r="EA239" i="43"/>
  <c r="EA238" i="43"/>
  <c r="EA237" i="43"/>
  <c r="EA236" i="43"/>
  <c r="EA235" i="43"/>
  <c r="EA234" i="43"/>
  <c r="EA233" i="43"/>
  <c r="EA232" i="43"/>
  <c r="EA231" i="43"/>
  <c r="EA230" i="43"/>
  <c r="EA229" i="43"/>
  <c r="EA228" i="43"/>
  <c r="EA227" i="43"/>
  <c r="EA226" i="43"/>
  <c r="EA225" i="43"/>
  <c r="EA224" i="43"/>
  <c r="EA223" i="43"/>
  <c r="EA222" i="43"/>
  <c r="EA221" i="43"/>
  <c r="EA220" i="43"/>
  <c r="EA219" i="43"/>
  <c r="EA218" i="43"/>
  <c r="EA217" i="43"/>
  <c r="EA216" i="43"/>
  <c r="EA215" i="43"/>
  <c r="EA214" i="43"/>
  <c r="EA213" i="43"/>
  <c r="EA212" i="43"/>
  <c r="EA211" i="43"/>
  <c r="EA210" i="43"/>
  <c r="EA209" i="43"/>
  <c r="EA208" i="43"/>
  <c r="EA207" i="43"/>
  <c r="EA206" i="43"/>
  <c r="EA205" i="43"/>
  <c r="EA204" i="43"/>
  <c r="EA203" i="43"/>
  <c r="EA202" i="43"/>
  <c r="EA201" i="43"/>
  <c r="EA200" i="43"/>
  <c r="EA199" i="43"/>
  <c r="EA198" i="43"/>
  <c r="EA197" i="43"/>
  <c r="EA196" i="43"/>
  <c r="EA195" i="43"/>
  <c r="EA194" i="43"/>
  <c r="EA193" i="43"/>
  <c r="EA192" i="43"/>
  <c r="EA191" i="43"/>
  <c r="EA190" i="43"/>
  <c r="EA189" i="43"/>
  <c r="EA188" i="43"/>
  <c r="EA187" i="43"/>
  <c r="EA186" i="43"/>
  <c r="EA185" i="43"/>
  <c r="EA184" i="43"/>
  <c r="EA183" i="43"/>
  <c r="EA182" i="43"/>
  <c r="EA181" i="43"/>
  <c r="EA180" i="43"/>
  <c r="EA179" i="43"/>
  <c r="EA178" i="43"/>
  <c r="EA177" i="43"/>
  <c r="EA176" i="43"/>
  <c r="EA175" i="43"/>
  <c r="EA174" i="43"/>
  <c r="EA173" i="43"/>
  <c r="EA172" i="43"/>
  <c r="EA171" i="43"/>
  <c r="EA170" i="43"/>
  <c r="EA169" i="43"/>
  <c r="EA168" i="43"/>
  <c r="EA167" i="43"/>
  <c r="EA166" i="43"/>
  <c r="EA165" i="43"/>
  <c r="EA164" i="43"/>
  <c r="EA163" i="43"/>
  <c r="EA162" i="43"/>
  <c r="EA161" i="43"/>
  <c r="EA160" i="43"/>
  <c r="EA159" i="43"/>
  <c r="EA158" i="43"/>
  <c r="EA157" i="43"/>
  <c r="EA156" i="43"/>
  <c r="EA155" i="43"/>
  <c r="EA154" i="43"/>
  <c r="EA153" i="43"/>
  <c r="EA152" i="43"/>
  <c r="EA151" i="43"/>
  <c r="EA150" i="43"/>
  <c r="EA149" i="43"/>
  <c r="EA148" i="43"/>
  <c r="EA147" i="43"/>
  <c r="EA146" i="43"/>
  <c r="EA145" i="43"/>
  <c r="EA144" i="43"/>
  <c r="EA143" i="43"/>
  <c r="EA142" i="43"/>
  <c r="EA141" i="43"/>
  <c r="EA140" i="43"/>
  <c r="EA139" i="43"/>
  <c r="EA138" i="43"/>
  <c r="EA137" i="43"/>
  <c r="EA136" i="43"/>
  <c r="EA135" i="43"/>
  <c r="EA134" i="43"/>
  <c r="EA133" i="43"/>
  <c r="EA132" i="43"/>
  <c r="EA131" i="43"/>
  <c r="EA130" i="43"/>
  <c r="EA129" i="43"/>
  <c r="EA128" i="43"/>
  <c r="EA127" i="43"/>
  <c r="EA126" i="43"/>
  <c r="EA125" i="43"/>
  <c r="EA124" i="43"/>
  <c r="EA123" i="43"/>
  <c r="EA122" i="43"/>
  <c r="EA121" i="43"/>
  <c r="EA120" i="43"/>
  <c r="EA119" i="43"/>
  <c r="EA118" i="43"/>
  <c r="EA117" i="43"/>
  <c r="EA116" i="43"/>
  <c r="EA115" i="43"/>
  <c r="EA114" i="43"/>
  <c r="EA113" i="43"/>
  <c r="EA112" i="43"/>
  <c r="EA111" i="43"/>
  <c r="EA110" i="43"/>
  <c r="EA109" i="43"/>
  <c r="EA108" i="43"/>
  <c r="EA107" i="43"/>
  <c r="EA106" i="43"/>
  <c r="EA105" i="43"/>
  <c r="EA104" i="43"/>
  <c r="EA103" i="43"/>
  <c r="EA102" i="43"/>
  <c r="EA101" i="43"/>
  <c r="EA100" i="43"/>
  <c r="EA99" i="43"/>
  <c r="EA98" i="43"/>
  <c r="EA97" i="43"/>
  <c r="EA96" i="43"/>
  <c r="EA95" i="43"/>
  <c r="EA94" i="43"/>
  <c r="EA93" i="43"/>
  <c r="EA92" i="43"/>
  <c r="EA91" i="43"/>
  <c r="EA90" i="43"/>
  <c r="EA89" i="43"/>
  <c r="EA88" i="43"/>
  <c r="EA87" i="43"/>
  <c r="EA86" i="43"/>
  <c r="EA85" i="43"/>
  <c r="EA84" i="43"/>
  <c r="EA83" i="43"/>
  <c r="EA82" i="43"/>
  <c r="EA81" i="43"/>
  <c r="EA80" i="43"/>
  <c r="EA79" i="43"/>
  <c r="EA78" i="43"/>
  <c r="EA77" i="43"/>
  <c r="EA76" i="43"/>
  <c r="EA75" i="43"/>
  <c r="EA74" i="43"/>
  <c r="EA73" i="43"/>
  <c r="EA72" i="43"/>
  <c r="EA71" i="43"/>
  <c r="EA70" i="43"/>
  <c r="EA69" i="43"/>
  <c r="EA68" i="43"/>
  <c r="EA67" i="43"/>
  <c r="EA66" i="43"/>
  <c r="EA65" i="43"/>
  <c r="EA64" i="43"/>
  <c r="EA63" i="43"/>
  <c r="EA62" i="43"/>
  <c r="EA61" i="43"/>
  <c r="EA60" i="43"/>
  <c r="EA59" i="43"/>
  <c r="EA58" i="43"/>
  <c r="EA57" i="43"/>
  <c r="EA56" i="43"/>
  <c r="EA55" i="43"/>
  <c r="EA54" i="43"/>
  <c r="EA53" i="43"/>
  <c r="EA52" i="43"/>
  <c r="EA51" i="43"/>
  <c r="EA50" i="43"/>
  <c r="EA49" i="43"/>
  <c r="EA48" i="43"/>
  <c r="EA47" i="43"/>
  <c r="EA46" i="43"/>
  <c r="EA45" i="43"/>
  <c r="EA44" i="43"/>
  <c r="EA43" i="43"/>
  <c r="EA42" i="43"/>
  <c r="EA41" i="43"/>
  <c r="EA40" i="43"/>
  <c r="EA39" i="43"/>
  <c r="EA38" i="43"/>
  <c r="EA37" i="43"/>
  <c r="EA36" i="43"/>
  <c r="EA35" i="43"/>
  <c r="EA34" i="43"/>
  <c r="EA33" i="43"/>
  <c r="EA32" i="43"/>
  <c r="EA31" i="43"/>
  <c r="EA30" i="43"/>
  <c r="EA29" i="43"/>
  <c r="EA28" i="43"/>
  <c r="EA27" i="43"/>
  <c r="EA26" i="43"/>
  <c r="EA25" i="43"/>
  <c r="EA24" i="43"/>
  <c r="EA23" i="43"/>
  <c r="EA22" i="43"/>
  <c r="EA21" i="43"/>
  <c r="EA20" i="43"/>
  <c r="EA19" i="43"/>
  <c r="EA18" i="43"/>
  <c r="EA17" i="43"/>
  <c r="EA16" i="43"/>
  <c r="EA15" i="43"/>
  <c r="EA14" i="43"/>
  <c r="EA13" i="43"/>
  <c r="EA12" i="43"/>
  <c r="EA11" i="43"/>
  <c r="EA10" i="43"/>
  <c r="EA9" i="43"/>
  <c r="EA8" i="43" a="1"/>
  <c r="EA8" i="43"/>
  <c r="DZ247" i="43"/>
  <c r="DZ246" i="43"/>
  <c r="DZ245" i="43"/>
  <c r="DZ244" i="43"/>
  <c r="DZ243" i="43"/>
  <c r="DZ242" i="43"/>
  <c r="DZ241" i="43"/>
  <c r="DZ240" i="43"/>
  <c r="DZ239" i="43"/>
  <c r="DZ238" i="43"/>
  <c r="DZ237" i="43"/>
  <c r="DZ236" i="43"/>
  <c r="DZ235" i="43"/>
  <c r="DZ234" i="43"/>
  <c r="DZ233" i="43"/>
  <c r="DZ232" i="43"/>
  <c r="DZ231" i="43"/>
  <c r="DZ230" i="43"/>
  <c r="DZ229" i="43"/>
  <c r="DZ228" i="43"/>
  <c r="DZ227" i="43"/>
  <c r="DZ226" i="43"/>
  <c r="DZ225" i="43"/>
  <c r="DZ224" i="43"/>
  <c r="DZ223" i="43"/>
  <c r="DZ222" i="43"/>
  <c r="DZ221" i="43"/>
  <c r="DZ220" i="43"/>
  <c r="DZ219" i="43"/>
  <c r="DZ218" i="43"/>
  <c r="DZ217" i="43"/>
  <c r="DZ216" i="43"/>
  <c r="DZ215" i="43"/>
  <c r="DZ214" i="43"/>
  <c r="DZ213" i="43"/>
  <c r="DZ212" i="43"/>
  <c r="DZ211" i="43"/>
  <c r="DZ210" i="43"/>
  <c r="DZ209" i="43"/>
  <c r="DZ208" i="43"/>
  <c r="DZ207" i="43"/>
  <c r="DZ206" i="43"/>
  <c r="DZ205" i="43"/>
  <c r="DZ204" i="43"/>
  <c r="DZ203" i="43"/>
  <c r="DZ202" i="43"/>
  <c r="DZ201" i="43"/>
  <c r="DZ200" i="43"/>
  <c r="DZ199" i="43"/>
  <c r="DZ198" i="43"/>
  <c r="DZ197" i="43"/>
  <c r="DZ196" i="43"/>
  <c r="DZ195" i="43"/>
  <c r="DZ194" i="43"/>
  <c r="DZ193" i="43"/>
  <c r="DZ192" i="43"/>
  <c r="DZ191" i="43"/>
  <c r="DZ190" i="43"/>
  <c r="DZ189" i="43"/>
  <c r="DZ188" i="43"/>
  <c r="DZ187" i="43"/>
  <c r="DZ186" i="43"/>
  <c r="DZ185" i="43"/>
  <c r="DZ184" i="43"/>
  <c r="DZ183" i="43"/>
  <c r="DZ182" i="43"/>
  <c r="DZ181" i="43"/>
  <c r="DZ180" i="43"/>
  <c r="DZ179" i="43"/>
  <c r="DZ178" i="43"/>
  <c r="DZ177" i="43"/>
  <c r="DZ176" i="43"/>
  <c r="DZ175" i="43"/>
  <c r="DZ174" i="43"/>
  <c r="DZ173" i="43"/>
  <c r="DZ172" i="43"/>
  <c r="DZ171" i="43"/>
  <c r="DZ170" i="43"/>
  <c r="DZ169" i="43"/>
  <c r="DZ168" i="43"/>
  <c r="DZ167" i="43"/>
  <c r="DZ166" i="43"/>
  <c r="DZ165" i="43"/>
  <c r="DZ164" i="43"/>
  <c r="DZ163" i="43"/>
  <c r="DZ162" i="43"/>
  <c r="DZ161" i="43"/>
  <c r="DZ160" i="43"/>
  <c r="DZ159" i="43"/>
  <c r="DZ158" i="43"/>
  <c r="DZ157" i="43"/>
  <c r="DZ156" i="43"/>
  <c r="DZ155" i="43"/>
  <c r="DZ154" i="43"/>
  <c r="DZ153" i="43"/>
  <c r="DZ152" i="43"/>
  <c r="DZ151" i="43"/>
  <c r="DZ150" i="43"/>
  <c r="DZ149" i="43"/>
  <c r="DZ148" i="43"/>
  <c r="DZ147" i="43"/>
  <c r="DZ146" i="43"/>
  <c r="DZ145" i="43"/>
  <c r="DZ144" i="43"/>
  <c r="DZ143" i="43"/>
  <c r="DZ142" i="43"/>
  <c r="DZ141" i="43"/>
  <c r="DZ140" i="43"/>
  <c r="DZ139" i="43"/>
  <c r="DZ138" i="43"/>
  <c r="DZ137" i="43"/>
  <c r="DZ136" i="43"/>
  <c r="DZ135" i="43"/>
  <c r="DZ134" i="43"/>
  <c r="DZ133" i="43"/>
  <c r="DZ132" i="43"/>
  <c r="DZ131" i="43"/>
  <c r="DZ130" i="43"/>
  <c r="DZ129" i="43"/>
  <c r="DZ128" i="43"/>
  <c r="DZ127" i="43"/>
  <c r="DZ126" i="43"/>
  <c r="DZ125" i="43"/>
  <c r="DZ124" i="43"/>
  <c r="DZ123" i="43"/>
  <c r="DZ122" i="43"/>
  <c r="DZ121" i="43"/>
  <c r="DZ120" i="43"/>
  <c r="DZ119" i="43"/>
  <c r="DZ118" i="43"/>
  <c r="DZ117" i="43"/>
  <c r="DZ116" i="43"/>
  <c r="DZ115" i="43"/>
  <c r="DZ114" i="43"/>
  <c r="DZ113" i="43"/>
  <c r="DZ112" i="43"/>
  <c r="DZ111" i="43"/>
  <c r="DZ110" i="43"/>
  <c r="DZ109" i="43"/>
  <c r="DZ108" i="43"/>
  <c r="DZ107" i="43"/>
  <c r="DZ106" i="43"/>
  <c r="DZ105" i="43"/>
  <c r="DZ104" i="43"/>
  <c r="DZ103" i="43"/>
  <c r="DZ102" i="43"/>
  <c r="DZ101" i="43"/>
  <c r="DZ100" i="43"/>
  <c r="DZ99" i="43"/>
  <c r="DZ98" i="43"/>
  <c r="DZ97" i="43"/>
  <c r="DZ96" i="43"/>
  <c r="DZ95" i="43"/>
  <c r="DZ94" i="43"/>
  <c r="DZ93" i="43"/>
  <c r="DZ92" i="43"/>
  <c r="DZ91" i="43"/>
  <c r="DZ90" i="43"/>
  <c r="DZ89" i="43"/>
  <c r="DZ88" i="43"/>
  <c r="DZ87" i="43"/>
  <c r="DZ86" i="43"/>
  <c r="DZ85" i="43"/>
  <c r="DZ84" i="43"/>
  <c r="DZ83" i="43"/>
  <c r="DZ82" i="43"/>
  <c r="DZ81" i="43"/>
  <c r="DZ80" i="43"/>
  <c r="DZ79" i="43"/>
  <c r="DZ78" i="43"/>
  <c r="DZ77" i="43"/>
  <c r="DZ76" i="43"/>
  <c r="DZ75" i="43"/>
  <c r="DZ74" i="43"/>
  <c r="DZ73" i="43"/>
  <c r="DZ72" i="43"/>
  <c r="DZ71" i="43"/>
  <c r="DZ70" i="43"/>
  <c r="DZ69" i="43"/>
  <c r="DZ68" i="43"/>
  <c r="DZ67" i="43"/>
  <c r="DZ66" i="43"/>
  <c r="DZ65" i="43"/>
  <c r="DZ64" i="43"/>
  <c r="DZ63" i="43"/>
  <c r="DZ62" i="43"/>
  <c r="DZ61" i="43"/>
  <c r="DZ60" i="43"/>
  <c r="DZ59" i="43"/>
  <c r="DZ58" i="43"/>
  <c r="DZ57" i="43"/>
  <c r="DZ56" i="43"/>
  <c r="DZ55" i="43"/>
  <c r="DZ54" i="43"/>
  <c r="DZ53" i="43"/>
  <c r="DZ52" i="43"/>
  <c r="DZ51" i="43"/>
  <c r="DZ50" i="43"/>
  <c r="DZ49" i="43"/>
  <c r="DZ48" i="43"/>
  <c r="DZ47" i="43"/>
  <c r="DZ46" i="43"/>
  <c r="DZ45" i="43"/>
  <c r="DZ44" i="43"/>
  <c r="DZ43" i="43"/>
  <c r="DZ42" i="43"/>
  <c r="DZ41" i="43"/>
  <c r="DZ40" i="43"/>
  <c r="DZ39" i="43"/>
  <c r="DZ38" i="43"/>
  <c r="DZ37" i="43"/>
  <c r="DZ36" i="43"/>
  <c r="DZ35" i="43"/>
  <c r="DZ34" i="43"/>
  <c r="DZ33" i="43"/>
  <c r="DZ32" i="43"/>
  <c r="DZ31" i="43"/>
  <c r="DZ30" i="43"/>
  <c r="DZ29" i="43"/>
  <c r="DZ28" i="43"/>
  <c r="DZ27" i="43"/>
  <c r="DZ26" i="43"/>
  <c r="DZ25" i="43"/>
  <c r="DZ24" i="43"/>
  <c r="DZ23" i="43"/>
  <c r="DZ22" i="43"/>
  <c r="DZ21" i="43"/>
  <c r="DZ20" i="43"/>
  <c r="DZ19" i="43"/>
  <c r="DZ18" i="43"/>
  <c r="DZ17" i="43"/>
  <c r="DZ16" i="43"/>
  <c r="DZ15" i="43"/>
  <c r="DZ14" i="43"/>
  <c r="DZ13" i="43"/>
  <c r="DZ12" i="43"/>
  <c r="DZ11" i="43"/>
  <c r="DZ10" i="43"/>
  <c r="DZ9" i="43"/>
  <c r="DZ8" i="43" a="1"/>
  <c r="DZ8" i="43"/>
  <c r="DY247" i="43"/>
  <c r="DY246" i="43"/>
  <c r="DY245" i="43"/>
  <c r="DY244" i="43"/>
  <c r="DY243" i="43"/>
  <c r="DY242" i="43"/>
  <c r="DY241" i="43"/>
  <c r="DY240" i="43"/>
  <c r="DY239" i="43"/>
  <c r="DY238" i="43"/>
  <c r="DY237" i="43"/>
  <c r="DY236" i="43"/>
  <c r="DY235" i="43"/>
  <c r="DY234" i="43"/>
  <c r="DY233" i="43"/>
  <c r="DY232" i="43"/>
  <c r="DY231" i="43"/>
  <c r="DY230" i="43"/>
  <c r="DY229" i="43"/>
  <c r="DY228" i="43"/>
  <c r="DY227" i="43"/>
  <c r="DY226" i="43"/>
  <c r="DY225" i="43"/>
  <c r="DY224" i="43"/>
  <c r="DY223" i="43"/>
  <c r="DY222" i="43"/>
  <c r="DY221" i="43"/>
  <c r="DY220" i="43"/>
  <c r="DY219" i="43"/>
  <c r="DY218" i="43"/>
  <c r="DY217" i="43"/>
  <c r="DY216" i="43"/>
  <c r="DY215" i="43"/>
  <c r="DY214" i="43"/>
  <c r="DY213" i="43"/>
  <c r="DY212" i="43"/>
  <c r="DY211" i="43"/>
  <c r="DY210" i="43"/>
  <c r="DY209" i="43"/>
  <c r="DY208" i="43"/>
  <c r="DY207" i="43"/>
  <c r="DY206" i="43"/>
  <c r="DY205" i="43"/>
  <c r="DY204" i="43"/>
  <c r="DY203" i="43"/>
  <c r="DY202" i="43"/>
  <c r="DY201" i="43"/>
  <c r="DY200" i="43"/>
  <c r="DY199" i="43"/>
  <c r="DY198" i="43"/>
  <c r="DY197" i="43"/>
  <c r="DY196" i="43"/>
  <c r="DY195" i="43"/>
  <c r="DY194" i="43"/>
  <c r="DY193" i="43"/>
  <c r="DY192" i="43"/>
  <c r="DY191" i="43"/>
  <c r="DY190" i="43"/>
  <c r="DY189" i="43"/>
  <c r="DY188" i="43"/>
  <c r="DY187" i="43"/>
  <c r="DY186" i="43"/>
  <c r="DY185" i="43"/>
  <c r="DY184" i="43"/>
  <c r="DY183" i="43"/>
  <c r="DY182" i="43"/>
  <c r="DY181" i="43"/>
  <c r="DY180" i="43"/>
  <c r="DY179" i="43"/>
  <c r="DY178" i="43"/>
  <c r="DY177" i="43"/>
  <c r="DY176" i="43"/>
  <c r="DY175" i="43"/>
  <c r="DY174" i="43"/>
  <c r="DY173" i="43"/>
  <c r="DY172" i="43"/>
  <c r="DY171" i="43"/>
  <c r="DY170" i="43"/>
  <c r="DY169" i="43"/>
  <c r="DY168" i="43"/>
  <c r="DY167" i="43"/>
  <c r="DY166" i="43"/>
  <c r="DY165" i="43"/>
  <c r="DY164" i="43"/>
  <c r="DY163" i="43"/>
  <c r="DY162" i="43"/>
  <c r="DY161" i="43"/>
  <c r="DY160" i="43"/>
  <c r="DY159" i="43"/>
  <c r="DY158" i="43"/>
  <c r="DY157" i="43"/>
  <c r="DY156" i="43"/>
  <c r="DY155" i="43"/>
  <c r="DY154" i="43"/>
  <c r="DY153" i="43"/>
  <c r="DY152" i="43"/>
  <c r="DY151" i="43"/>
  <c r="DY150" i="43"/>
  <c r="DY149" i="43"/>
  <c r="DY148" i="43"/>
  <c r="DY147" i="43"/>
  <c r="DY146" i="43"/>
  <c r="DY145" i="43"/>
  <c r="DY144" i="43"/>
  <c r="DY143" i="43"/>
  <c r="DY142" i="43"/>
  <c r="DY141" i="43"/>
  <c r="DY140" i="43"/>
  <c r="DY139" i="43"/>
  <c r="DY138" i="43"/>
  <c r="DY137" i="43"/>
  <c r="DY136" i="43"/>
  <c r="DY135" i="43"/>
  <c r="DY134" i="43"/>
  <c r="DY133" i="43"/>
  <c r="DY132" i="43"/>
  <c r="DY131" i="43"/>
  <c r="DY130" i="43"/>
  <c r="DY129" i="43"/>
  <c r="DY128" i="43"/>
  <c r="DY127" i="43"/>
  <c r="DY126" i="43"/>
  <c r="DY125" i="43"/>
  <c r="DY124" i="43"/>
  <c r="DY123" i="43"/>
  <c r="DY122" i="43"/>
  <c r="DY121" i="43"/>
  <c r="DY120" i="43"/>
  <c r="DY119" i="43"/>
  <c r="DY118" i="43"/>
  <c r="DY117" i="43"/>
  <c r="DY116" i="43"/>
  <c r="DY115" i="43"/>
  <c r="DY114" i="43"/>
  <c r="DY113" i="43"/>
  <c r="DY112" i="43"/>
  <c r="DY111" i="43"/>
  <c r="DY110" i="43"/>
  <c r="DY109" i="43"/>
  <c r="DY108" i="43"/>
  <c r="DY107" i="43"/>
  <c r="DY106" i="43"/>
  <c r="DY105" i="43"/>
  <c r="DY104" i="43"/>
  <c r="DY103" i="43"/>
  <c r="DY102" i="43"/>
  <c r="DY101" i="43"/>
  <c r="DY100" i="43"/>
  <c r="DY99" i="43"/>
  <c r="DY98" i="43"/>
  <c r="DY97" i="43"/>
  <c r="DY96" i="43"/>
  <c r="DY95" i="43"/>
  <c r="DY94" i="43"/>
  <c r="DY93" i="43"/>
  <c r="DY92" i="43"/>
  <c r="DY91" i="43"/>
  <c r="DY90" i="43"/>
  <c r="DY89" i="43"/>
  <c r="DY88" i="43"/>
  <c r="DY87" i="43"/>
  <c r="DY86" i="43"/>
  <c r="DY85" i="43"/>
  <c r="DY84" i="43"/>
  <c r="DY83" i="43"/>
  <c r="DY82" i="43"/>
  <c r="DY81" i="43"/>
  <c r="DY80" i="43"/>
  <c r="DY79" i="43"/>
  <c r="DY78" i="43"/>
  <c r="DY77" i="43"/>
  <c r="DY76" i="43"/>
  <c r="DY75" i="43"/>
  <c r="DY74" i="43"/>
  <c r="DY73" i="43"/>
  <c r="DY72" i="43"/>
  <c r="DY71" i="43"/>
  <c r="DY70" i="43"/>
  <c r="DY69" i="43"/>
  <c r="DY68" i="43"/>
  <c r="DY67" i="43"/>
  <c r="DY66" i="43"/>
  <c r="DY65" i="43"/>
  <c r="DY64" i="43"/>
  <c r="DY63" i="43"/>
  <c r="DY62" i="43"/>
  <c r="DY61" i="43"/>
  <c r="DY60" i="43"/>
  <c r="DY59" i="43"/>
  <c r="DY58" i="43"/>
  <c r="DY57" i="43"/>
  <c r="DY56" i="43"/>
  <c r="DY55" i="43"/>
  <c r="DY54" i="43"/>
  <c r="DY53" i="43"/>
  <c r="DY52" i="43"/>
  <c r="DY51" i="43"/>
  <c r="DY50" i="43"/>
  <c r="DY49" i="43"/>
  <c r="DY48" i="43"/>
  <c r="DY47" i="43"/>
  <c r="DY46" i="43"/>
  <c r="DY45" i="43"/>
  <c r="DY44" i="43"/>
  <c r="DY43" i="43"/>
  <c r="DY42" i="43"/>
  <c r="DY41" i="43"/>
  <c r="DY40" i="43"/>
  <c r="DY39" i="43"/>
  <c r="DY38" i="43"/>
  <c r="DY37" i="43"/>
  <c r="DY36" i="43"/>
  <c r="DY35" i="43"/>
  <c r="DY34" i="43"/>
  <c r="DY33" i="43"/>
  <c r="DY32" i="43"/>
  <c r="DY31" i="43"/>
  <c r="DY30" i="43"/>
  <c r="DY29" i="43"/>
  <c r="DY28" i="43"/>
  <c r="DY27" i="43"/>
  <c r="DY26" i="43"/>
  <c r="DY25" i="43"/>
  <c r="DY24" i="43"/>
  <c r="DY23" i="43"/>
  <c r="DY22" i="43"/>
  <c r="DY21" i="43"/>
  <c r="DY20" i="43"/>
  <c r="DY19" i="43"/>
  <c r="DY18" i="43"/>
  <c r="DY17" i="43"/>
  <c r="DY16" i="43"/>
  <c r="DY15" i="43"/>
  <c r="DY14" i="43"/>
  <c r="DY13" i="43"/>
  <c r="DY12" i="43"/>
  <c r="DY11" i="43"/>
  <c r="DY10" i="43"/>
  <c r="DY9" i="43"/>
  <c r="DY8" i="43" a="1"/>
  <c r="DY8" i="43"/>
  <c r="DX247" i="43"/>
  <c r="DX246" i="43"/>
  <c r="DX245" i="43"/>
  <c r="DX244" i="43"/>
  <c r="DX243" i="43"/>
  <c r="DX242" i="43"/>
  <c r="DX241" i="43"/>
  <c r="DX240" i="43"/>
  <c r="DX239" i="43"/>
  <c r="DX238" i="43"/>
  <c r="DX237" i="43"/>
  <c r="DX236" i="43"/>
  <c r="DX235" i="43"/>
  <c r="DX234" i="43"/>
  <c r="DX233" i="43"/>
  <c r="DX232" i="43"/>
  <c r="DX231" i="43"/>
  <c r="DX230" i="43"/>
  <c r="DX229" i="43"/>
  <c r="DX228" i="43"/>
  <c r="DX227" i="43"/>
  <c r="DX226" i="43"/>
  <c r="DX225" i="43"/>
  <c r="DX224" i="43"/>
  <c r="DX223" i="43"/>
  <c r="DX222" i="43"/>
  <c r="DX221" i="43"/>
  <c r="DX220" i="43"/>
  <c r="DX219" i="43"/>
  <c r="DX218" i="43"/>
  <c r="DX217" i="43"/>
  <c r="DX216" i="43"/>
  <c r="DX215" i="43"/>
  <c r="DX214" i="43"/>
  <c r="DX213" i="43"/>
  <c r="DX212" i="43"/>
  <c r="DX211" i="43"/>
  <c r="DX210" i="43"/>
  <c r="DX209" i="43"/>
  <c r="DX208" i="43"/>
  <c r="DX207" i="43"/>
  <c r="DX206" i="43"/>
  <c r="DX205" i="43"/>
  <c r="DX204" i="43"/>
  <c r="DX203" i="43"/>
  <c r="DX202" i="43"/>
  <c r="DX201" i="43"/>
  <c r="DX200" i="43"/>
  <c r="DX199" i="43"/>
  <c r="DX198" i="43"/>
  <c r="DX197" i="43"/>
  <c r="DX196" i="43"/>
  <c r="DX195" i="43"/>
  <c r="DX194" i="43"/>
  <c r="DX193" i="43"/>
  <c r="DX192" i="43"/>
  <c r="DX191" i="43"/>
  <c r="DX190" i="43"/>
  <c r="DX189" i="43"/>
  <c r="DX188" i="43"/>
  <c r="DX187" i="43"/>
  <c r="DX186" i="43"/>
  <c r="DX185" i="43"/>
  <c r="DX184" i="43"/>
  <c r="DX183" i="43"/>
  <c r="DX182" i="43"/>
  <c r="DX181" i="43"/>
  <c r="DX180" i="43"/>
  <c r="DX179" i="43"/>
  <c r="DX178" i="43"/>
  <c r="DX177" i="43"/>
  <c r="DX176" i="43"/>
  <c r="DX175" i="43"/>
  <c r="DX174" i="43"/>
  <c r="DX173" i="43"/>
  <c r="DX172" i="43"/>
  <c r="DX171" i="43"/>
  <c r="DX170" i="43"/>
  <c r="DX169" i="43"/>
  <c r="DX168" i="43"/>
  <c r="DX167" i="43"/>
  <c r="DX166" i="43"/>
  <c r="DX165" i="43"/>
  <c r="DX164" i="43"/>
  <c r="DX163" i="43"/>
  <c r="DX162" i="43"/>
  <c r="DX161" i="43"/>
  <c r="DX160" i="43"/>
  <c r="DX159" i="43"/>
  <c r="DX158" i="43"/>
  <c r="DX157" i="43"/>
  <c r="DX156" i="43"/>
  <c r="DX155" i="43"/>
  <c r="DX154" i="43"/>
  <c r="DX153" i="43"/>
  <c r="DX152" i="43"/>
  <c r="DX151" i="43"/>
  <c r="DX150" i="43"/>
  <c r="DX149" i="43"/>
  <c r="DX148" i="43"/>
  <c r="DX147" i="43"/>
  <c r="DX146" i="43"/>
  <c r="DX145" i="43"/>
  <c r="DX144" i="43"/>
  <c r="DX143" i="43"/>
  <c r="DX142" i="43"/>
  <c r="DX141" i="43"/>
  <c r="DX140" i="43"/>
  <c r="DX139" i="43"/>
  <c r="DX138" i="43"/>
  <c r="DX137" i="43"/>
  <c r="DX136" i="43"/>
  <c r="DX135" i="43"/>
  <c r="DX134" i="43"/>
  <c r="DX133" i="43"/>
  <c r="DX132" i="43"/>
  <c r="DX131" i="43"/>
  <c r="DX130" i="43"/>
  <c r="DX129" i="43"/>
  <c r="DX128" i="43"/>
  <c r="DX127" i="43"/>
  <c r="DX126" i="43"/>
  <c r="DX125" i="43"/>
  <c r="DX124" i="43"/>
  <c r="DX123" i="43"/>
  <c r="DX122" i="43"/>
  <c r="DX121" i="43"/>
  <c r="DX120" i="43"/>
  <c r="DX119" i="43"/>
  <c r="DX118" i="43"/>
  <c r="DX117" i="43"/>
  <c r="DX116" i="43"/>
  <c r="DX115" i="43"/>
  <c r="DX114" i="43"/>
  <c r="DX113" i="43"/>
  <c r="DX112" i="43"/>
  <c r="DX111" i="43"/>
  <c r="DX110" i="43"/>
  <c r="DX109" i="43"/>
  <c r="DX108" i="43"/>
  <c r="DX107" i="43"/>
  <c r="DX106" i="43"/>
  <c r="DX105" i="43"/>
  <c r="DX104" i="43"/>
  <c r="DX103" i="43"/>
  <c r="DX102" i="43"/>
  <c r="DX101" i="43"/>
  <c r="DX100" i="43"/>
  <c r="DX99" i="43"/>
  <c r="DX98" i="43"/>
  <c r="DX97" i="43"/>
  <c r="DX96" i="43"/>
  <c r="DX95" i="43"/>
  <c r="DX94" i="43"/>
  <c r="DX93" i="43"/>
  <c r="DX92" i="43"/>
  <c r="DX91" i="43"/>
  <c r="DX90" i="43"/>
  <c r="DX89" i="43"/>
  <c r="DX88" i="43"/>
  <c r="DX87" i="43"/>
  <c r="DX86" i="43"/>
  <c r="DX85" i="43"/>
  <c r="DX84" i="43"/>
  <c r="DX83" i="43"/>
  <c r="DX82" i="43"/>
  <c r="DX81" i="43"/>
  <c r="DX80" i="43"/>
  <c r="DX79" i="43"/>
  <c r="DX78" i="43"/>
  <c r="DX77" i="43"/>
  <c r="DX76" i="43"/>
  <c r="DX75" i="43"/>
  <c r="DX74" i="43"/>
  <c r="DX73" i="43"/>
  <c r="DX72" i="43"/>
  <c r="DX71" i="43"/>
  <c r="DX70" i="43"/>
  <c r="DX69" i="43"/>
  <c r="DX68" i="43"/>
  <c r="DX67" i="43"/>
  <c r="DX66" i="43"/>
  <c r="DX65" i="43"/>
  <c r="DX64" i="43"/>
  <c r="DX63" i="43"/>
  <c r="DX62" i="43"/>
  <c r="DX61" i="43"/>
  <c r="DX60" i="43"/>
  <c r="DX59" i="43"/>
  <c r="DX58" i="43"/>
  <c r="DX57" i="43"/>
  <c r="DX56" i="43"/>
  <c r="DX55" i="43"/>
  <c r="DX54" i="43"/>
  <c r="DX53" i="43"/>
  <c r="DX52" i="43"/>
  <c r="DX51" i="43"/>
  <c r="DX50" i="43"/>
  <c r="DX49" i="43"/>
  <c r="DX48" i="43"/>
  <c r="DX47" i="43"/>
  <c r="DX46" i="43"/>
  <c r="DX45" i="43"/>
  <c r="DX44" i="43"/>
  <c r="DX43" i="43"/>
  <c r="DX42" i="43"/>
  <c r="DX41" i="43"/>
  <c r="DX40" i="43"/>
  <c r="DX39" i="43"/>
  <c r="DX38" i="43"/>
  <c r="DX37" i="43"/>
  <c r="DX36" i="43"/>
  <c r="DX35" i="43"/>
  <c r="DX34" i="43"/>
  <c r="DX33" i="43"/>
  <c r="DX32" i="43"/>
  <c r="DX31" i="43"/>
  <c r="DX30" i="43"/>
  <c r="DX29" i="43"/>
  <c r="DX28" i="43"/>
  <c r="DX27" i="43"/>
  <c r="DX26" i="43"/>
  <c r="DX25" i="43"/>
  <c r="DX24" i="43"/>
  <c r="DX23" i="43"/>
  <c r="DX22" i="43"/>
  <c r="DX21" i="43"/>
  <c r="DX20" i="43"/>
  <c r="DX19" i="43"/>
  <c r="DX18" i="43"/>
  <c r="DX17" i="43"/>
  <c r="DX16" i="43"/>
  <c r="DX15" i="43"/>
  <c r="DX14" i="43"/>
  <c r="DX13" i="43"/>
  <c r="DX12" i="43"/>
  <c r="DX11" i="43"/>
  <c r="DX10" i="43"/>
  <c r="DX9" i="43"/>
  <c r="DX8" i="43" a="1"/>
  <c r="DX8" i="43"/>
  <c r="DW247" i="43"/>
  <c r="DW246" i="43"/>
  <c r="DW245" i="43"/>
  <c r="DW244" i="43"/>
  <c r="DW243" i="43"/>
  <c r="DW242" i="43"/>
  <c r="DW241" i="43"/>
  <c r="DW240" i="43"/>
  <c r="DW239" i="43"/>
  <c r="DW238" i="43"/>
  <c r="DW237" i="43"/>
  <c r="DW236" i="43"/>
  <c r="DW235" i="43"/>
  <c r="DW234" i="43"/>
  <c r="DW233" i="43"/>
  <c r="DW232" i="43"/>
  <c r="DW231" i="43"/>
  <c r="DW230" i="43"/>
  <c r="DW229" i="43"/>
  <c r="DW228" i="43"/>
  <c r="DW227" i="43"/>
  <c r="DW226" i="43"/>
  <c r="DW225" i="43"/>
  <c r="DW224" i="43"/>
  <c r="DW223" i="43"/>
  <c r="DW222" i="43"/>
  <c r="DW221" i="43"/>
  <c r="DW220" i="43"/>
  <c r="DW219" i="43"/>
  <c r="DW218" i="43"/>
  <c r="DW217" i="43"/>
  <c r="DW216" i="43"/>
  <c r="DW215" i="43"/>
  <c r="DW214" i="43"/>
  <c r="DW213" i="43"/>
  <c r="DW212" i="43"/>
  <c r="DW211" i="43"/>
  <c r="DW210" i="43"/>
  <c r="DW209" i="43"/>
  <c r="DW208" i="43"/>
  <c r="DW207" i="43"/>
  <c r="DW206" i="43"/>
  <c r="DW205" i="43"/>
  <c r="DW204" i="43"/>
  <c r="DW203" i="43"/>
  <c r="DW202" i="43"/>
  <c r="DW201" i="43"/>
  <c r="DW200" i="43"/>
  <c r="DW199" i="43"/>
  <c r="DW198" i="43"/>
  <c r="DW197" i="43"/>
  <c r="DW196" i="43"/>
  <c r="DW195" i="43"/>
  <c r="DW194" i="43"/>
  <c r="DW193" i="43"/>
  <c r="DW192" i="43"/>
  <c r="DW191" i="43"/>
  <c r="DW190" i="43"/>
  <c r="DW189" i="43"/>
  <c r="DW188" i="43"/>
  <c r="DW187" i="43"/>
  <c r="DW186" i="43"/>
  <c r="DW185" i="43"/>
  <c r="DW184" i="43"/>
  <c r="DW183" i="43"/>
  <c r="DW182" i="43"/>
  <c r="DW181" i="43"/>
  <c r="DW180" i="43"/>
  <c r="DW179" i="43"/>
  <c r="DW178" i="43"/>
  <c r="DW177" i="43"/>
  <c r="DW176" i="43"/>
  <c r="DW175" i="43"/>
  <c r="DW174" i="43"/>
  <c r="DW173" i="43"/>
  <c r="DW172" i="43"/>
  <c r="DW171" i="43"/>
  <c r="DW170" i="43"/>
  <c r="DW169" i="43"/>
  <c r="DW168" i="43"/>
  <c r="DW167" i="43"/>
  <c r="DW166" i="43"/>
  <c r="DW165" i="43"/>
  <c r="DW164" i="43"/>
  <c r="DW163" i="43"/>
  <c r="DW162" i="43"/>
  <c r="DW161" i="43"/>
  <c r="DW160" i="43"/>
  <c r="DW159" i="43"/>
  <c r="DW158" i="43"/>
  <c r="DW157" i="43"/>
  <c r="DW156" i="43"/>
  <c r="DW155" i="43"/>
  <c r="DW154" i="43"/>
  <c r="DW153" i="43"/>
  <c r="DW152" i="43"/>
  <c r="DW151" i="43"/>
  <c r="DW150" i="43"/>
  <c r="DW149" i="43"/>
  <c r="DW148" i="43"/>
  <c r="DW147" i="43"/>
  <c r="DW146" i="43"/>
  <c r="DW145" i="43"/>
  <c r="DW144" i="43"/>
  <c r="DW143" i="43"/>
  <c r="DW142" i="43"/>
  <c r="DW141" i="43"/>
  <c r="DW140" i="43"/>
  <c r="DW139" i="43"/>
  <c r="DW138" i="43"/>
  <c r="DW137" i="43"/>
  <c r="DW136" i="43"/>
  <c r="DW135" i="43"/>
  <c r="DW134" i="43"/>
  <c r="DW133" i="43"/>
  <c r="DW132" i="43"/>
  <c r="DW131" i="43"/>
  <c r="DW130" i="43"/>
  <c r="DW129" i="43"/>
  <c r="DW128" i="43"/>
  <c r="DW127" i="43"/>
  <c r="DW126" i="43"/>
  <c r="DW125" i="43"/>
  <c r="DW124" i="43"/>
  <c r="DW123" i="43"/>
  <c r="DW122" i="43"/>
  <c r="DW121" i="43"/>
  <c r="DW120" i="43"/>
  <c r="DW119" i="43"/>
  <c r="DW118" i="43"/>
  <c r="DW117" i="43"/>
  <c r="DW116" i="43"/>
  <c r="DW115" i="43"/>
  <c r="DW114" i="43"/>
  <c r="DW113" i="43"/>
  <c r="DW112" i="43"/>
  <c r="DW111" i="43"/>
  <c r="DW110" i="43"/>
  <c r="DW109" i="43"/>
  <c r="DW108" i="43"/>
  <c r="DW107" i="43"/>
  <c r="DW106" i="43"/>
  <c r="DW105" i="43"/>
  <c r="DW104" i="43"/>
  <c r="DW103" i="43"/>
  <c r="DW102" i="43"/>
  <c r="DW101" i="43"/>
  <c r="DW100" i="43"/>
  <c r="DW99" i="43"/>
  <c r="DW98" i="43"/>
  <c r="DW97" i="43"/>
  <c r="DW96" i="43"/>
  <c r="DW95" i="43"/>
  <c r="DW94" i="43"/>
  <c r="DW93" i="43"/>
  <c r="DW92" i="43"/>
  <c r="DW91" i="43"/>
  <c r="DW90" i="43"/>
  <c r="DW89" i="43"/>
  <c r="DW88" i="43"/>
  <c r="DW87" i="43"/>
  <c r="DW86" i="43"/>
  <c r="DW85" i="43"/>
  <c r="DW84" i="43"/>
  <c r="DW83" i="43"/>
  <c r="DW82" i="43"/>
  <c r="DW81" i="43"/>
  <c r="DW80" i="43"/>
  <c r="DW79" i="43"/>
  <c r="DW78" i="43"/>
  <c r="DW77" i="43"/>
  <c r="DW76" i="43"/>
  <c r="DW75" i="43"/>
  <c r="DW74" i="43"/>
  <c r="DW73" i="43"/>
  <c r="DW72" i="43"/>
  <c r="DW71" i="43"/>
  <c r="DW70" i="43"/>
  <c r="DW69" i="43"/>
  <c r="DW68" i="43"/>
  <c r="DW67" i="43"/>
  <c r="DW66" i="43"/>
  <c r="DW65" i="43"/>
  <c r="DW64" i="43"/>
  <c r="DW63" i="43"/>
  <c r="DW62" i="43"/>
  <c r="DW61" i="43"/>
  <c r="DW60" i="43"/>
  <c r="DW59" i="43"/>
  <c r="DW58" i="43"/>
  <c r="DW57" i="43"/>
  <c r="DW56" i="43"/>
  <c r="DW55" i="43"/>
  <c r="DW54" i="43"/>
  <c r="DW53" i="43"/>
  <c r="DW52" i="43"/>
  <c r="DW51" i="43"/>
  <c r="DW50" i="43"/>
  <c r="DW49" i="43"/>
  <c r="DW48" i="43"/>
  <c r="DW47" i="43"/>
  <c r="DW46" i="43"/>
  <c r="DW45" i="43"/>
  <c r="DW44" i="43"/>
  <c r="DW43" i="43"/>
  <c r="DW42" i="43"/>
  <c r="DW41" i="43"/>
  <c r="DW40" i="43"/>
  <c r="DW39" i="43"/>
  <c r="DW38" i="43"/>
  <c r="DW37" i="43"/>
  <c r="DW36" i="43"/>
  <c r="DW35" i="43"/>
  <c r="DW34" i="43"/>
  <c r="DW33" i="43"/>
  <c r="DW32" i="43"/>
  <c r="DW31" i="43"/>
  <c r="DW30" i="43"/>
  <c r="DW29" i="43"/>
  <c r="DW28" i="43"/>
  <c r="DW27" i="43"/>
  <c r="DW26" i="43"/>
  <c r="DW25" i="43"/>
  <c r="DW24" i="43"/>
  <c r="DW23" i="43"/>
  <c r="DW22" i="43"/>
  <c r="DW21" i="43"/>
  <c r="DW20" i="43"/>
  <c r="DW19" i="43"/>
  <c r="DW18" i="43"/>
  <c r="DW17" i="43"/>
  <c r="DW16" i="43"/>
  <c r="DW15" i="43"/>
  <c r="DW14" i="43"/>
  <c r="DW13" i="43"/>
  <c r="DW12" i="43"/>
  <c r="DW11" i="43"/>
  <c r="DW10" i="43"/>
  <c r="DW9" i="43"/>
  <c r="DW8" i="43" a="1"/>
  <c r="DW8" i="43"/>
  <c r="DV247" i="43"/>
  <c r="DV246" i="43"/>
  <c r="DV245" i="43"/>
  <c r="DV244" i="43"/>
  <c r="DV243" i="43"/>
  <c r="DV242" i="43"/>
  <c r="DV241" i="43"/>
  <c r="DV240" i="43"/>
  <c r="DV239" i="43"/>
  <c r="DV238" i="43"/>
  <c r="DV237" i="43"/>
  <c r="DV236" i="43"/>
  <c r="DV235" i="43"/>
  <c r="DV234" i="43"/>
  <c r="DV233" i="43"/>
  <c r="DV232" i="43"/>
  <c r="DV231" i="43"/>
  <c r="DV230" i="43"/>
  <c r="DV229" i="43"/>
  <c r="DV228" i="43"/>
  <c r="DV227" i="43"/>
  <c r="DV226" i="43"/>
  <c r="DV225" i="43"/>
  <c r="DV224" i="43"/>
  <c r="DV223" i="43"/>
  <c r="DV222" i="43"/>
  <c r="DV221" i="43"/>
  <c r="DV220" i="43"/>
  <c r="DV219" i="43"/>
  <c r="DV218" i="43"/>
  <c r="DV217" i="43"/>
  <c r="DV216" i="43"/>
  <c r="DV215" i="43"/>
  <c r="DV214" i="43"/>
  <c r="DV213" i="43"/>
  <c r="DV212" i="43"/>
  <c r="DV211" i="43"/>
  <c r="DV210" i="43"/>
  <c r="DV209" i="43"/>
  <c r="DV208" i="43"/>
  <c r="DV207" i="43"/>
  <c r="DV206" i="43"/>
  <c r="DV205" i="43"/>
  <c r="DV204" i="43"/>
  <c r="DV203" i="43"/>
  <c r="DV202" i="43"/>
  <c r="DV201" i="43"/>
  <c r="DV200" i="43"/>
  <c r="DV199" i="43"/>
  <c r="DV198" i="43"/>
  <c r="DV197" i="43"/>
  <c r="DV196" i="43"/>
  <c r="DV195" i="43"/>
  <c r="DV194" i="43"/>
  <c r="DV193" i="43"/>
  <c r="DV192" i="43"/>
  <c r="DV191" i="43"/>
  <c r="DV190" i="43"/>
  <c r="DV189" i="43"/>
  <c r="DV188" i="43"/>
  <c r="DV187" i="43"/>
  <c r="DV186" i="43"/>
  <c r="DV185" i="43"/>
  <c r="DV184" i="43"/>
  <c r="DV183" i="43"/>
  <c r="DV182" i="43"/>
  <c r="DV181" i="43"/>
  <c r="DV180" i="43"/>
  <c r="DV179" i="43"/>
  <c r="DV178" i="43"/>
  <c r="DV177" i="43"/>
  <c r="DV176" i="43"/>
  <c r="DV175" i="43"/>
  <c r="DV174" i="43"/>
  <c r="DV173" i="43"/>
  <c r="DV172" i="43"/>
  <c r="DV171" i="43"/>
  <c r="DV170" i="43"/>
  <c r="DV169" i="43"/>
  <c r="DV168" i="43"/>
  <c r="DV167" i="43"/>
  <c r="DV166" i="43"/>
  <c r="DV165" i="43"/>
  <c r="DV164" i="43"/>
  <c r="DV163" i="43"/>
  <c r="DV162" i="43"/>
  <c r="DV161" i="43"/>
  <c r="DV160" i="43"/>
  <c r="DV159" i="43"/>
  <c r="DV158" i="43"/>
  <c r="DV157" i="43"/>
  <c r="DV156" i="43"/>
  <c r="DV155" i="43"/>
  <c r="DV154" i="43"/>
  <c r="DV153" i="43"/>
  <c r="DV152" i="43"/>
  <c r="DV151" i="43"/>
  <c r="DV150" i="43"/>
  <c r="DV149" i="43"/>
  <c r="DV148" i="43"/>
  <c r="DV147" i="43"/>
  <c r="DV146" i="43"/>
  <c r="DV145" i="43"/>
  <c r="DV144" i="43"/>
  <c r="DV143" i="43"/>
  <c r="DV142" i="43"/>
  <c r="DV141" i="43"/>
  <c r="DV140" i="43"/>
  <c r="DV139" i="43"/>
  <c r="DV138" i="43"/>
  <c r="DV137" i="43"/>
  <c r="DV136" i="43"/>
  <c r="DV135" i="43"/>
  <c r="DV134" i="43"/>
  <c r="DV133" i="43"/>
  <c r="DV132" i="43"/>
  <c r="DV131" i="43"/>
  <c r="DV130" i="43"/>
  <c r="DV129" i="43"/>
  <c r="DV128" i="43"/>
  <c r="DV127" i="43"/>
  <c r="DV126" i="43"/>
  <c r="DV125" i="43"/>
  <c r="DV124" i="43"/>
  <c r="DV123" i="43"/>
  <c r="DV122" i="43"/>
  <c r="DV121" i="43"/>
  <c r="DV120" i="43"/>
  <c r="DV119" i="43"/>
  <c r="DV118" i="43"/>
  <c r="DV117" i="43"/>
  <c r="DV116" i="43"/>
  <c r="DV115" i="43"/>
  <c r="DV114" i="43"/>
  <c r="DV113" i="43"/>
  <c r="DV112" i="43"/>
  <c r="DV111" i="43"/>
  <c r="DV110" i="43"/>
  <c r="DV109" i="43"/>
  <c r="DV108" i="43"/>
  <c r="DV107" i="43"/>
  <c r="DV106" i="43"/>
  <c r="DV105" i="43"/>
  <c r="DV104" i="43"/>
  <c r="DV103" i="43"/>
  <c r="DV102" i="43"/>
  <c r="DV101" i="43"/>
  <c r="DV100" i="43"/>
  <c r="DV99" i="43"/>
  <c r="DV98" i="43"/>
  <c r="DV97" i="43"/>
  <c r="DV96" i="43"/>
  <c r="DV95" i="43"/>
  <c r="DV94" i="43"/>
  <c r="DV93" i="43"/>
  <c r="DV92" i="43"/>
  <c r="DV91" i="43"/>
  <c r="DV90" i="43"/>
  <c r="DV89" i="43"/>
  <c r="DV88" i="43"/>
  <c r="DV87" i="43"/>
  <c r="DV86" i="43"/>
  <c r="DV85" i="43"/>
  <c r="DV84" i="43"/>
  <c r="DV83" i="43"/>
  <c r="DV82" i="43"/>
  <c r="DV81" i="43"/>
  <c r="DV80" i="43"/>
  <c r="DV79" i="43"/>
  <c r="DV78" i="43"/>
  <c r="DV77" i="43"/>
  <c r="DV76" i="43"/>
  <c r="DV75" i="43"/>
  <c r="DV74" i="43"/>
  <c r="DV73" i="43"/>
  <c r="DV72" i="43"/>
  <c r="DV71" i="43"/>
  <c r="DV70" i="43"/>
  <c r="DV69" i="43"/>
  <c r="DV68" i="43"/>
  <c r="DV67" i="43"/>
  <c r="DV66" i="43"/>
  <c r="DV65" i="43"/>
  <c r="DV64" i="43"/>
  <c r="DV63" i="43"/>
  <c r="DV62" i="43"/>
  <c r="DV61" i="43"/>
  <c r="DV60" i="43"/>
  <c r="DV59" i="43"/>
  <c r="DV58" i="43"/>
  <c r="DV57" i="43"/>
  <c r="DV56" i="43"/>
  <c r="DV55" i="43"/>
  <c r="DV54" i="43"/>
  <c r="DV53" i="43"/>
  <c r="DV52" i="43"/>
  <c r="DV51" i="43"/>
  <c r="DV50" i="43"/>
  <c r="DV49" i="43"/>
  <c r="DV48" i="43"/>
  <c r="DV47" i="43"/>
  <c r="DV46" i="43"/>
  <c r="DV45" i="43"/>
  <c r="DV44" i="43"/>
  <c r="DV43" i="43"/>
  <c r="DV42" i="43"/>
  <c r="DV41" i="43"/>
  <c r="DV40" i="43"/>
  <c r="DV39" i="43"/>
  <c r="DV38" i="43"/>
  <c r="DV37" i="43"/>
  <c r="DV36" i="43"/>
  <c r="DV35" i="43"/>
  <c r="DV34" i="43"/>
  <c r="DV33" i="43"/>
  <c r="DV32" i="43"/>
  <c r="DV31" i="43"/>
  <c r="DV30" i="43"/>
  <c r="DV29" i="43"/>
  <c r="DV28" i="43"/>
  <c r="DV27" i="43"/>
  <c r="DV26" i="43"/>
  <c r="DV25" i="43"/>
  <c r="DV24" i="43"/>
  <c r="DV23" i="43"/>
  <c r="DV22" i="43"/>
  <c r="DV21" i="43"/>
  <c r="DV20" i="43"/>
  <c r="DV19" i="43"/>
  <c r="DV18" i="43"/>
  <c r="DV17" i="43"/>
  <c r="DV16" i="43"/>
  <c r="DV15" i="43"/>
  <c r="DV14" i="43"/>
  <c r="DV13" i="43"/>
  <c r="DV12" i="43"/>
  <c r="DV11" i="43"/>
  <c r="DV10" i="43"/>
  <c r="DV9" i="43"/>
  <c r="DV8" i="43" a="1"/>
  <c r="DV8" i="43"/>
  <c r="DU247" i="43"/>
  <c r="DU246" i="43"/>
  <c r="DU245" i="43"/>
  <c r="DU244" i="43"/>
  <c r="DU243" i="43"/>
  <c r="DU242" i="43"/>
  <c r="DU241" i="43"/>
  <c r="DU240" i="43"/>
  <c r="DU239" i="43"/>
  <c r="DU238" i="43"/>
  <c r="DU237" i="43"/>
  <c r="DU236" i="43"/>
  <c r="DU235" i="43"/>
  <c r="DU234" i="43"/>
  <c r="DU233" i="43"/>
  <c r="DU232" i="43"/>
  <c r="DU231" i="43"/>
  <c r="DU230" i="43"/>
  <c r="DU229" i="43"/>
  <c r="DU228" i="43"/>
  <c r="DU227" i="43"/>
  <c r="DU226" i="43"/>
  <c r="DU225" i="43"/>
  <c r="DU224" i="43"/>
  <c r="DU223" i="43"/>
  <c r="DU222" i="43"/>
  <c r="DU221" i="43"/>
  <c r="DU220" i="43"/>
  <c r="DU219" i="43"/>
  <c r="DU218" i="43"/>
  <c r="DU217" i="43"/>
  <c r="DU216" i="43"/>
  <c r="DU215" i="43"/>
  <c r="DU214" i="43"/>
  <c r="DU213" i="43"/>
  <c r="DU212" i="43"/>
  <c r="DU211" i="43"/>
  <c r="DU210" i="43"/>
  <c r="DU209" i="43"/>
  <c r="DU208" i="43"/>
  <c r="DU207" i="43"/>
  <c r="DU206" i="43"/>
  <c r="DU205" i="43"/>
  <c r="DU204" i="43"/>
  <c r="DU203" i="43"/>
  <c r="DU202" i="43"/>
  <c r="DU201" i="43"/>
  <c r="DU200" i="43"/>
  <c r="DU199" i="43"/>
  <c r="DU198" i="43"/>
  <c r="DU197" i="43"/>
  <c r="DU196" i="43"/>
  <c r="DU195" i="43"/>
  <c r="DU194" i="43"/>
  <c r="DU193" i="43"/>
  <c r="DU192" i="43"/>
  <c r="DU191" i="43"/>
  <c r="DU190" i="43"/>
  <c r="DU189" i="43"/>
  <c r="DU188" i="43"/>
  <c r="DU187" i="43"/>
  <c r="DU186" i="43"/>
  <c r="DU185" i="43"/>
  <c r="DU184" i="43"/>
  <c r="DU183" i="43"/>
  <c r="DU182" i="43"/>
  <c r="DU181" i="43"/>
  <c r="DU180" i="43"/>
  <c r="DU179" i="43"/>
  <c r="DU178" i="43"/>
  <c r="DU177" i="43"/>
  <c r="DU176" i="43"/>
  <c r="DU175" i="43"/>
  <c r="DU174" i="43"/>
  <c r="DU173" i="43"/>
  <c r="DU172" i="43"/>
  <c r="DU171" i="43"/>
  <c r="DU170" i="43"/>
  <c r="DU169" i="43"/>
  <c r="DU168" i="43"/>
  <c r="DU167" i="43"/>
  <c r="DU166" i="43"/>
  <c r="DU165" i="43"/>
  <c r="DU164" i="43"/>
  <c r="DU163" i="43"/>
  <c r="DU162" i="43"/>
  <c r="DU161" i="43"/>
  <c r="DU160" i="43"/>
  <c r="DU159" i="43"/>
  <c r="DU158" i="43"/>
  <c r="DU157" i="43"/>
  <c r="DU156" i="43"/>
  <c r="DU155" i="43"/>
  <c r="DU154" i="43"/>
  <c r="DU153" i="43"/>
  <c r="DU152" i="43"/>
  <c r="DU151" i="43"/>
  <c r="DU150" i="43"/>
  <c r="DU149" i="43"/>
  <c r="DU148" i="43"/>
  <c r="DU147" i="43"/>
  <c r="DU146" i="43"/>
  <c r="DU145" i="43"/>
  <c r="DU144" i="43"/>
  <c r="DU143" i="43"/>
  <c r="DU142" i="43"/>
  <c r="DU141" i="43"/>
  <c r="DU140" i="43"/>
  <c r="DU139" i="43"/>
  <c r="DU138" i="43"/>
  <c r="DU137" i="43"/>
  <c r="DU136" i="43"/>
  <c r="DU135" i="43"/>
  <c r="DU134" i="43"/>
  <c r="DU133" i="43"/>
  <c r="DU132" i="43"/>
  <c r="DU131" i="43"/>
  <c r="DU130" i="43"/>
  <c r="DU129" i="43"/>
  <c r="DU128" i="43"/>
  <c r="DU127" i="43"/>
  <c r="DU126" i="43"/>
  <c r="DU125" i="43"/>
  <c r="DU124" i="43"/>
  <c r="DU123" i="43"/>
  <c r="DU122" i="43"/>
  <c r="DU121" i="43"/>
  <c r="DU120" i="43"/>
  <c r="DU119" i="43"/>
  <c r="DU118" i="43"/>
  <c r="DU117" i="43"/>
  <c r="DU116" i="43"/>
  <c r="DU115" i="43"/>
  <c r="DU114" i="43"/>
  <c r="DU113" i="43"/>
  <c r="DU112" i="43"/>
  <c r="DU111" i="43"/>
  <c r="DU110" i="43"/>
  <c r="DU109" i="43"/>
  <c r="DU108" i="43"/>
  <c r="DU107" i="43"/>
  <c r="DU106" i="43"/>
  <c r="DU105" i="43"/>
  <c r="DU104" i="43"/>
  <c r="DU103" i="43"/>
  <c r="DU102" i="43"/>
  <c r="DU101" i="43"/>
  <c r="DU100" i="43"/>
  <c r="DU99" i="43"/>
  <c r="DU98" i="43"/>
  <c r="DU97" i="43"/>
  <c r="DU96" i="43"/>
  <c r="DU95" i="43"/>
  <c r="DU94" i="43"/>
  <c r="DU93" i="43"/>
  <c r="DU92" i="43"/>
  <c r="DU91" i="43"/>
  <c r="DU90" i="43"/>
  <c r="DU89" i="43"/>
  <c r="DU88" i="43"/>
  <c r="DU87" i="43"/>
  <c r="DU86" i="43"/>
  <c r="DU85" i="43"/>
  <c r="DU84" i="43"/>
  <c r="DU83" i="43"/>
  <c r="DU82" i="43"/>
  <c r="DU81" i="43"/>
  <c r="DU80" i="43"/>
  <c r="DU79" i="43"/>
  <c r="DU78" i="43"/>
  <c r="DU77" i="43"/>
  <c r="DU76" i="43"/>
  <c r="DU75" i="43"/>
  <c r="DU74" i="43"/>
  <c r="DU73" i="43"/>
  <c r="DU72" i="43"/>
  <c r="DU71" i="43"/>
  <c r="DU70" i="43"/>
  <c r="DU69" i="43"/>
  <c r="DU68" i="43"/>
  <c r="DU67" i="43"/>
  <c r="DU66" i="43"/>
  <c r="DU65" i="43"/>
  <c r="DU64" i="43"/>
  <c r="DU63" i="43"/>
  <c r="DU62" i="43"/>
  <c r="DU61" i="43"/>
  <c r="DU60" i="43"/>
  <c r="DU59" i="43"/>
  <c r="DU58" i="43"/>
  <c r="DU57" i="43"/>
  <c r="DU56" i="43"/>
  <c r="DU55" i="43"/>
  <c r="DU54" i="43"/>
  <c r="DU53" i="43"/>
  <c r="DU52" i="43"/>
  <c r="DU51" i="43"/>
  <c r="DU50" i="43"/>
  <c r="DU49" i="43"/>
  <c r="DU48" i="43"/>
  <c r="DU47" i="43"/>
  <c r="DU46" i="43"/>
  <c r="DU45" i="43"/>
  <c r="DU44" i="43"/>
  <c r="DU43" i="43"/>
  <c r="DU42" i="43"/>
  <c r="DU41" i="43"/>
  <c r="DU40" i="43"/>
  <c r="DU39" i="43"/>
  <c r="DU38" i="43"/>
  <c r="DU37" i="43"/>
  <c r="DU36" i="43"/>
  <c r="DU35" i="43"/>
  <c r="DU34" i="43"/>
  <c r="DU33" i="43"/>
  <c r="DU32" i="43"/>
  <c r="DU31" i="43"/>
  <c r="DU30" i="43"/>
  <c r="DU29" i="43"/>
  <c r="DU28" i="43"/>
  <c r="DU27" i="43"/>
  <c r="DU26" i="43"/>
  <c r="DU25" i="43"/>
  <c r="DU24" i="43"/>
  <c r="DU23" i="43"/>
  <c r="DU22" i="43"/>
  <c r="DU21" i="43"/>
  <c r="DU20" i="43"/>
  <c r="DU19" i="43"/>
  <c r="DU18" i="43"/>
  <c r="DU17" i="43"/>
  <c r="DU16" i="43"/>
  <c r="DU15" i="43"/>
  <c r="DU14" i="43"/>
  <c r="DU13" i="43"/>
  <c r="DU12" i="43"/>
  <c r="DU11" i="43"/>
  <c r="DU10" i="43"/>
  <c r="DU9" i="43"/>
  <c r="DU8" i="43" a="1"/>
  <c r="DU8" i="43"/>
  <c r="DT247" i="43"/>
  <c r="DT246" i="43"/>
  <c r="DT245" i="43"/>
  <c r="DT244" i="43"/>
  <c r="DT243" i="43"/>
  <c r="DT242" i="43"/>
  <c r="DT241" i="43"/>
  <c r="DT240" i="43"/>
  <c r="DT239" i="43"/>
  <c r="DT238" i="43"/>
  <c r="DT237" i="43"/>
  <c r="DT236" i="43"/>
  <c r="DT235" i="43"/>
  <c r="DT234" i="43"/>
  <c r="DT233" i="43"/>
  <c r="DT232" i="43"/>
  <c r="DT231" i="43"/>
  <c r="DT230" i="43"/>
  <c r="DT229" i="43"/>
  <c r="DT228" i="43"/>
  <c r="DT227" i="43"/>
  <c r="DT226" i="43"/>
  <c r="DT225" i="43"/>
  <c r="DT224" i="43"/>
  <c r="DT223" i="43"/>
  <c r="DT222" i="43"/>
  <c r="DT221" i="43"/>
  <c r="DT220" i="43"/>
  <c r="DT219" i="43"/>
  <c r="DT218" i="43"/>
  <c r="DT217" i="43"/>
  <c r="DT216" i="43"/>
  <c r="DT215" i="43"/>
  <c r="DT214" i="43"/>
  <c r="DT213" i="43"/>
  <c r="DT212" i="43"/>
  <c r="DT211" i="43"/>
  <c r="DT210" i="43"/>
  <c r="DT209" i="43"/>
  <c r="DT208" i="43"/>
  <c r="DT207" i="43"/>
  <c r="DT206" i="43"/>
  <c r="DT205" i="43"/>
  <c r="DT204" i="43"/>
  <c r="DT203" i="43"/>
  <c r="DT202" i="43"/>
  <c r="DT201" i="43"/>
  <c r="DT200" i="43"/>
  <c r="DT199" i="43"/>
  <c r="DT198" i="43"/>
  <c r="DT197" i="43"/>
  <c r="DT196" i="43"/>
  <c r="DT195" i="43"/>
  <c r="DT194" i="43"/>
  <c r="DT193" i="43"/>
  <c r="DT192" i="43"/>
  <c r="DT191" i="43"/>
  <c r="DT190" i="43"/>
  <c r="DT189" i="43"/>
  <c r="DT188" i="43"/>
  <c r="DT187" i="43"/>
  <c r="DT186" i="43"/>
  <c r="DT185" i="43"/>
  <c r="DT184" i="43"/>
  <c r="DT183" i="43"/>
  <c r="DT182" i="43"/>
  <c r="DT181" i="43"/>
  <c r="DT180" i="43"/>
  <c r="DT179" i="43"/>
  <c r="DT178" i="43"/>
  <c r="DT177" i="43"/>
  <c r="DT176" i="43"/>
  <c r="DT175" i="43"/>
  <c r="DT174" i="43"/>
  <c r="DT173" i="43"/>
  <c r="DT172" i="43"/>
  <c r="DT171" i="43"/>
  <c r="DT170" i="43"/>
  <c r="DT169" i="43"/>
  <c r="DT168" i="43"/>
  <c r="DT167" i="43"/>
  <c r="DT166" i="43"/>
  <c r="DT165" i="43"/>
  <c r="DT164" i="43"/>
  <c r="DT163" i="43"/>
  <c r="DT162" i="43"/>
  <c r="DT161" i="43"/>
  <c r="DT160" i="43"/>
  <c r="DT159" i="43"/>
  <c r="DT158" i="43"/>
  <c r="DT157" i="43"/>
  <c r="DT156" i="43"/>
  <c r="DT155" i="43"/>
  <c r="DT154" i="43"/>
  <c r="DT153" i="43"/>
  <c r="DT152" i="43"/>
  <c r="DT151" i="43"/>
  <c r="DT150" i="43"/>
  <c r="DT149" i="43"/>
  <c r="DT148" i="43"/>
  <c r="DT147" i="43"/>
  <c r="DT146" i="43"/>
  <c r="DT145" i="43"/>
  <c r="DT144" i="43"/>
  <c r="DT143" i="43"/>
  <c r="DT142" i="43"/>
  <c r="DT141" i="43"/>
  <c r="DT140" i="43"/>
  <c r="DT139" i="43"/>
  <c r="DT138" i="43"/>
  <c r="DT137" i="43"/>
  <c r="DT136" i="43"/>
  <c r="DT135" i="43"/>
  <c r="DT134" i="43"/>
  <c r="DT133" i="43"/>
  <c r="DT132" i="43"/>
  <c r="DT131" i="43"/>
  <c r="DT130" i="43"/>
  <c r="DT129" i="43"/>
  <c r="DT128" i="43"/>
  <c r="DT127" i="43"/>
  <c r="DT126" i="43"/>
  <c r="DT125" i="43"/>
  <c r="DT124" i="43"/>
  <c r="DT123" i="43"/>
  <c r="DT122" i="43"/>
  <c r="DT121" i="43"/>
  <c r="DT120" i="43"/>
  <c r="DT119" i="43"/>
  <c r="DT118" i="43"/>
  <c r="DT117" i="43"/>
  <c r="DT116" i="43"/>
  <c r="DT115" i="43"/>
  <c r="DT114" i="43"/>
  <c r="DT113" i="43"/>
  <c r="DT112" i="43"/>
  <c r="DT111" i="43"/>
  <c r="DT110" i="43"/>
  <c r="DT109" i="43"/>
  <c r="DT108" i="43"/>
  <c r="DT107" i="43"/>
  <c r="DT106" i="43"/>
  <c r="DT105" i="43"/>
  <c r="DT104" i="43"/>
  <c r="DT103" i="43"/>
  <c r="DT102" i="43"/>
  <c r="DT101" i="43"/>
  <c r="DT100" i="43"/>
  <c r="DT99" i="43"/>
  <c r="DT98" i="43"/>
  <c r="DT97" i="43"/>
  <c r="DT96" i="43"/>
  <c r="DT95" i="43"/>
  <c r="DT94" i="43"/>
  <c r="DT93" i="43"/>
  <c r="DT92" i="43"/>
  <c r="DT91" i="43"/>
  <c r="DT90" i="43"/>
  <c r="DT89" i="43"/>
  <c r="DT88" i="43"/>
  <c r="DT87" i="43"/>
  <c r="DT86" i="43"/>
  <c r="DT85" i="43"/>
  <c r="DT84" i="43"/>
  <c r="DT83" i="43"/>
  <c r="DT82" i="43"/>
  <c r="DT81" i="43"/>
  <c r="DT80" i="43"/>
  <c r="DT79" i="43"/>
  <c r="DT78" i="43"/>
  <c r="DT77" i="43"/>
  <c r="DT76" i="43"/>
  <c r="DT75" i="43"/>
  <c r="DT74" i="43"/>
  <c r="DT73" i="43"/>
  <c r="DT72" i="43"/>
  <c r="DT71" i="43"/>
  <c r="DT70" i="43"/>
  <c r="DT69" i="43"/>
  <c r="DT68" i="43"/>
  <c r="DT67" i="43"/>
  <c r="DT66" i="43"/>
  <c r="DT65" i="43"/>
  <c r="DT64" i="43"/>
  <c r="DT63" i="43"/>
  <c r="DT62" i="43"/>
  <c r="DT61" i="43"/>
  <c r="DT60" i="43"/>
  <c r="DT59" i="43"/>
  <c r="DT58" i="43"/>
  <c r="DT57" i="43"/>
  <c r="DT56" i="43"/>
  <c r="DT55" i="43"/>
  <c r="DT54" i="43"/>
  <c r="DT53" i="43"/>
  <c r="DT52" i="43"/>
  <c r="DT51" i="43"/>
  <c r="DT50" i="43"/>
  <c r="DT49" i="43"/>
  <c r="DT48" i="43"/>
  <c r="DT47" i="43"/>
  <c r="DT46" i="43"/>
  <c r="DT45" i="43"/>
  <c r="DT44" i="43"/>
  <c r="DT43" i="43"/>
  <c r="DT42" i="43"/>
  <c r="DT41" i="43"/>
  <c r="DT40" i="43"/>
  <c r="DT39" i="43"/>
  <c r="DT38" i="43"/>
  <c r="DT37" i="43"/>
  <c r="DT36" i="43"/>
  <c r="DT35" i="43"/>
  <c r="DT34" i="43"/>
  <c r="DT33" i="43"/>
  <c r="DT32" i="43"/>
  <c r="DT31" i="43"/>
  <c r="DT30" i="43"/>
  <c r="DT29" i="43"/>
  <c r="DT28" i="43"/>
  <c r="DT27" i="43"/>
  <c r="DT26" i="43"/>
  <c r="DT25" i="43"/>
  <c r="DT24" i="43"/>
  <c r="DT23" i="43"/>
  <c r="DT22" i="43"/>
  <c r="DT21" i="43"/>
  <c r="DT20" i="43"/>
  <c r="DT19" i="43"/>
  <c r="DT18" i="43"/>
  <c r="DT17" i="43"/>
  <c r="DT16" i="43"/>
  <c r="DT15" i="43"/>
  <c r="DT14" i="43"/>
  <c r="DT13" i="43"/>
  <c r="DT12" i="43"/>
  <c r="DT11" i="43"/>
  <c r="DT10" i="43"/>
  <c r="DT9" i="43"/>
  <c r="DT8" i="43" a="1"/>
  <c r="DT8" i="43"/>
  <c r="DS247" i="43"/>
  <c r="DS246" i="43"/>
  <c r="DS245" i="43"/>
  <c r="DS244" i="43"/>
  <c r="DS243" i="43"/>
  <c r="DS242" i="43"/>
  <c r="DS241" i="43"/>
  <c r="DS240" i="43"/>
  <c r="DS239" i="43"/>
  <c r="DS238" i="43"/>
  <c r="DS237" i="43"/>
  <c r="DS236" i="43"/>
  <c r="DS235" i="43"/>
  <c r="DS234" i="43"/>
  <c r="DS233" i="43"/>
  <c r="DS232" i="43"/>
  <c r="DS231" i="43"/>
  <c r="DS230" i="43"/>
  <c r="DS229" i="43"/>
  <c r="DS228" i="43"/>
  <c r="DS227" i="43"/>
  <c r="DS226" i="43"/>
  <c r="DS225" i="43"/>
  <c r="DS224" i="43"/>
  <c r="DS223" i="43"/>
  <c r="DS222" i="43"/>
  <c r="DS221" i="43"/>
  <c r="DS220" i="43"/>
  <c r="DS219" i="43"/>
  <c r="DS218" i="43"/>
  <c r="DS217" i="43"/>
  <c r="DS216" i="43"/>
  <c r="DS215" i="43"/>
  <c r="DS214" i="43"/>
  <c r="DS213" i="43"/>
  <c r="DS212" i="43"/>
  <c r="DS211" i="43"/>
  <c r="DS210" i="43"/>
  <c r="DS209" i="43"/>
  <c r="DS208" i="43"/>
  <c r="DS207" i="43"/>
  <c r="DS206" i="43"/>
  <c r="DS205" i="43"/>
  <c r="DS204" i="43"/>
  <c r="DS203" i="43"/>
  <c r="DS202" i="43"/>
  <c r="DS201" i="43"/>
  <c r="DS200" i="43"/>
  <c r="DS199" i="43"/>
  <c r="DS198" i="43"/>
  <c r="DS197" i="43"/>
  <c r="DS196" i="43"/>
  <c r="DS195" i="43"/>
  <c r="DS194" i="43"/>
  <c r="DS193" i="43"/>
  <c r="DS192" i="43"/>
  <c r="DS191" i="43"/>
  <c r="DS190" i="43"/>
  <c r="DS189" i="43"/>
  <c r="DS188" i="43"/>
  <c r="DS187" i="43"/>
  <c r="DS186" i="43"/>
  <c r="DS185" i="43"/>
  <c r="DS184" i="43"/>
  <c r="DS183" i="43"/>
  <c r="DS182" i="43"/>
  <c r="DS181" i="43"/>
  <c r="DS180" i="43"/>
  <c r="DS179" i="43"/>
  <c r="DS178" i="43"/>
  <c r="DS177" i="43"/>
  <c r="DS176" i="43"/>
  <c r="DS175" i="43"/>
  <c r="DS174" i="43"/>
  <c r="DS173" i="43"/>
  <c r="DS172" i="43"/>
  <c r="DS171" i="43"/>
  <c r="DS170" i="43"/>
  <c r="DS169" i="43"/>
  <c r="DS168" i="43"/>
  <c r="DS167" i="43"/>
  <c r="DS166" i="43"/>
  <c r="DS165" i="43"/>
  <c r="DS164" i="43"/>
  <c r="DS163" i="43"/>
  <c r="DS162" i="43"/>
  <c r="DS161" i="43"/>
  <c r="DS160" i="43"/>
  <c r="DS159" i="43"/>
  <c r="DS158" i="43"/>
  <c r="DS157" i="43"/>
  <c r="DS156" i="43"/>
  <c r="DS155" i="43"/>
  <c r="DS154" i="43"/>
  <c r="DS153" i="43"/>
  <c r="DS152" i="43"/>
  <c r="DS151" i="43"/>
  <c r="DS150" i="43"/>
  <c r="DS149" i="43"/>
  <c r="DS148" i="43"/>
  <c r="DS147" i="43"/>
  <c r="DS146" i="43"/>
  <c r="DS145" i="43"/>
  <c r="DS144" i="43"/>
  <c r="DS143" i="43"/>
  <c r="DS142" i="43"/>
  <c r="DS141" i="43"/>
  <c r="DS140" i="43"/>
  <c r="DS139" i="43"/>
  <c r="DS138" i="43"/>
  <c r="DS137" i="43"/>
  <c r="DS136" i="43"/>
  <c r="DS135" i="43"/>
  <c r="DS134" i="43"/>
  <c r="DS133" i="43"/>
  <c r="DS132" i="43"/>
  <c r="DS131" i="43"/>
  <c r="DS130" i="43"/>
  <c r="DS129" i="43"/>
  <c r="DS128" i="43"/>
  <c r="DS127" i="43"/>
  <c r="DS126" i="43"/>
  <c r="DS125" i="43"/>
  <c r="DS124" i="43"/>
  <c r="DS123" i="43"/>
  <c r="DS122" i="43"/>
  <c r="DS121" i="43"/>
  <c r="DS120" i="43"/>
  <c r="DS119" i="43"/>
  <c r="DS118" i="43"/>
  <c r="DS117" i="43"/>
  <c r="DS116" i="43"/>
  <c r="DS115" i="43"/>
  <c r="DS114" i="43"/>
  <c r="DS113" i="43"/>
  <c r="DS112" i="43"/>
  <c r="DS111" i="43"/>
  <c r="DS110" i="43"/>
  <c r="DS109" i="43"/>
  <c r="DS108" i="43"/>
  <c r="DS107" i="43"/>
  <c r="DS106" i="43"/>
  <c r="DS105" i="43"/>
  <c r="DS104" i="43"/>
  <c r="DS103" i="43"/>
  <c r="DS102" i="43"/>
  <c r="DS101" i="43"/>
  <c r="DS100" i="43"/>
  <c r="DS99" i="43"/>
  <c r="DS98" i="43"/>
  <c r="DS97" i="43"/>
  <c r="DS96" i="43"/>
  <c r="DS95" i="43"/>
  <c r="DS94" i="43"/>
  <c r="DS93" i="43"/>
  <c r="DS92" i="43"/>
  <c r="DS91" i="43"/>
  <c r="DS90" i="43"/>
  <c r="DS89" i="43"/>
  <c r="DS88" i="43"/>
  <c r="DS87" i="43"/>
  <c r="DS86" i="43"/>
  <c r="DS85" i="43"/>
  <c r="DS84" i="43"/>
  <c r="DS83" i="43"/>
  <c r="DS82" i="43"/>
  <c r="DS81" i="43"/>
  <c r="DS80" i="43"/>
  <c r="DS79" i="43"/>
  <c r="DS78" i="43"/>
  <c r="DS77" i="43"/>
  <c r="DS76" i="43"/>
  <c r="DS75" i="43"/>
  <c r="DS74" i="43"/>
  <c r="DS73" i="43"/>
  <c r="DS72" i="43"/>
  <c r="DS71" i="43"/>
  <c r="DS70" i="43"/>
  <c r="DS69" i="43"/>
  <c r="DS68" i="43"/>
  <c r="DS67" i="43"/>
  <c r="DS66" i="43"/>
  <c r="DS65" i="43"/>
  <c r="DS64" i="43"/>
  <c r="DS63" i="43"/>
  <c r="DS62" i="43"/>
  <c r="DS61" i="43"/>
  <c r="DS60" i="43"/>
  <c r="DS59" i="43"/>
  <c r="DS58" i="43"/>
  <c r="DS57" i="43"/>
  <c r="DS56" i="43"/>
  <c r="DS55" i="43"/>
  <c r="DS54" i="43"/>
  <c r="DS53" i="43"/>
  <c r="DS52" i="43"/>
  <c r="DS51" i="43"/>
  <c r="DS50" i="43"/>
  <c r="DS49" i="43"/>
  <c r="DS48" i="43"/>
  <c r="DS47" i="43"/>
  <c r="DS46" i="43"/>
  <c r="DS45" i="43"/>
  <c r="DS44" i="43"/>
  <c r="DS43" i="43"/>
  <c r="DS42" i="43"/>
  <c r="DS41" i="43"/>
  <c r="DS40" i="43"/>
  <c r="DS39" i="43"/>
  <c r="DS38" i="43"/>
  <c r="DS37" i="43"/>
  <c r="DS36" i="43"/>
  <c r="DS35" i="43"/>
  <c r="DS34" i="43"/>
  <c r="DS33" i="43"/>
  <c r="DS32" i="43"/>
  <c r="DS31" i="43"/>
  <c r="DS30" i="43"/>
  <c r="DS29" i="43"/>
  <c r="DS28" i="43"/>
  <c r="DS27" i="43"/>
  <c r="DS26" i="43"/>
  <c r="DS25" i="43"/>
  <c r="DS24" i="43"/>
  <c r="DS23" i="43"/>
  <c r="DS22" i="43"/>
  <c r="DS21" i="43"/>
  <c r="DS20" i="43"/>
  <c r="DS19" i="43"/>
  <c r="DS18" i="43"/>
  <c r="DS17" i="43"/>
  <c r="DS16" i="43"/>
  <c r="DS15" i="43"/>
  <c r="DS14" i="43"/>
  <c r="DS13" i="43"/>
  <c r="DS12" i="43"/>
  <c r="DS11" i="43"/>
  <c r="DS10" i="43"/>
  <c r="DS9" i="43"/>
  <c r="DS8" i="43" a="1"/>
  <c r="DS8" i="43"/>
  <c r="DR247" i="43"/>
  <c r="DR246" i="43"/>
  <c r="DR245" i="43"/>
  <c r="DR244" i="43"/>
  <c r="DR243" i="43"/>
  <c r="DR242" i="43"/>
  <c r="DR241" i="43"/>
  <c r="DR240" i="43"/>
  <c r="DR239" i="43"/>
  <c r="DR238" i="43"/>
  <c r="DR237" i="43"/>
  <c r="DR236" i="43"/>
  <c r="DR235" i="43"/>
  <c r="DR234" i="43"/>
  <c r="DR233" i="43"/>
  <c r="DR232" i="43"/>
  <c r="DR231" i="43"/>
  <c r="DR230" i="43"/>
  <c r="DR229" i="43"/>
  <c r="DR228" i="43"/>
  <c r="DR227" i="43"/>
  <c r="DR226" i="43"/>
  <c r="DR225" i="43"/>
  <c r="DR224" i="43"/>
  <c r="DR223" i="43"/>
  <c r="DR222" i="43"/>
  <c r="DR221" i="43"/>
  <c r="DR220" i="43"/>
  <c r="DR219" i="43"/>
  <c r="DR218" i="43"/>
  <c r="DR217" i="43"/>
  <c r="DR216" i="43"/>
  <c r="DR215" i="43"/>
  <c r="DR214" i="43"/>
  <c r="DR213" i="43"/>
  <c r="DR212" i="43"/>
  <c r="DR211" i="43"/>
  <c r="DR210" i="43"/>
  <c r="DR209" i="43"/>
  <c r="DR208" i="43"/>
  <c r="DR207" i="43"/>
  <c r="DR206" i="43"/>
  <c r="DR205" i="43"/>
  <c r="DR204" i="43"/>
  <c r="DR203" i="43"/>
  <c r="DR202" i="43"/>
  <c r="DR201" i="43"/>
  <c r="DR200" i="43"/>
  <c r="DR199" i="43"/>
  <c r="DR198" i="43"/>
  <c r="DR197" i="43"/>
  <c r="DR196" i="43"/>
  <c r="DR195" i="43"/>
  <c r="DR194" i="43"/>
  <c r="DR193" i="43"/>
  <c r="DR192" i="43"/>
  <c r="DR191" i="43"/>
  <c r="DR190" i="43"/>
  <c r="DR189" i="43"/>
  <c r="DR188" i="43"/>
  <c r="DR187" i="43"/>
  <c r="DR186" i="43"/>
  <c r="DR185" i="43"/>
  <c r="DR184" i="43"/>
  <c r="DR183" i="43"/>
  <c r="DR182" i="43"/>
  <c r="DR181" i="43"/>
  <c r="DR180" i="43"/>
  <c r="DR179" i="43"/>
  <c r="DR178" i="43"/>
  <c r="DR177" i="43"/>
  <c r="DR176" i="43"/>
  <c r="DR175" i="43"/>
  <c r="DR174" i="43"/>
  <c r="DR173" i="43"/>
  <c r="DR172" i="43"/>
  <c r="DR171" i="43"/>
  <c r="DR170" i="43"/>
  <c r="DR169" i="43"/>
  <c r="DR168" i="43"/>
  <c r="DR167" i="43"/>
  <c r="DR166" i="43"/>
  <c r="DR165" i="43"/>
  <c r="DR164" i="43"/>
  <c r="DR163" i="43"/>
  <c r="DR162" i="43"/>
  <c r="DR161" i="43"/>
  <c r="DR160" i="43"/>
  <c r="DR159" i="43"/>
  <c r="DR158" i="43"/>
  <c r="DR157" i="43"/>
  <c r="DR156" i="43"/>
  <c r="DR155" i="43"/>
  <c r="DR154" i="43"/>
  <c r="DR153" i="43"/>
  <c r="DR152" i="43"/>
  <c r="DR151" i="43"/>
  <c r="DR150" i="43"/>
  <c r="DR149" i="43"/>
  <c r="DR148" i="43"/>
  <c r="DR147" i="43"/>
  <c r="DR146" i="43"/>
  <c r="DR145" i="43"/>
  <c r="DR144" i="43"/>
  <c r="DR143" i="43"/>
  <c r="DR142" i="43"/>
  <c r="DR141" i="43"/>
  <c r="DR140" i="43"/>
  <c r="DR139" i="43"/>
  <c r="DR138" i="43"/>
  <c r="DR137" i="43"/>
  <c r="DR136" i="43"/>
  <c r="DR135" i="43"/>
  <c r="DR134" i="43"/>
  <c r="DR133" i="43"/>
  <c r="DR132" i="43"/>
  <c r="DR131" i="43"/>
  <c r="DR130" i="43"/>
  <c r="DR129" i="43"/>
  <c r="DR128" i="43"/>
  <c r="DR127" i="43"/>
  <c r="DR126" i="43"/>
  <c r="DR125" i="43"/>
  <c r="DR124" i="43"/>
  <c r="DR123" i="43"/>
  <c r="DR122" i="43"/>
  <c r="DR121" i="43"/>
  <c r="DR120" i="43"/>
  <c r="DR119" i="43"/>
  <c r="DR118" i="43"/>
  <c r="DR117" i="43"/>
  <c r="DR116" i="43"/>
  <c r="DR115" i="43"/>
  <c r="DR114" i="43"/>
  <c r="DR113" i="43"/>
  <c r="DR112" i="43"/>
  <c r="DR111" i="43"/>
  <c r="DR110" i="43"/>
  <c r="DR109" i="43"/>
  <c r="DR108" i="43"/>
  <c r="DR107" i="43"/>
  <c r="DR106" i="43"/>
  <c r="DR105" i="43"/>
  <c r="DR104" i="43"/>
  <c r="DR103" i="43"/>
  <c r="DR102" i="43"/>
  <c r="DR101" i="43"/>
  <c r="DR100" i="43"/>
  <c r="DR99" i="43"/>
  <c r="DR98" i="43"/>
  <c r="DR97" i="43"/>
  <c r="DR96" i="43"/>
  <c r="DR95" i="43"/>
  <c r="DR94" i="43"/>
  <c r="DR93" i="43"/>
  <c r="DR92" i="43"/>
  <c r="DR91" i="43"/>
  <c r="DR90" i="43"/>
  <c r="DR89" i="43"/>
  <c r="DR88" i="43"/>
  <c r="DR87" i="43"/>
  <c r="DR86" i="43"/>
  <c r="DR85" i="43"/>
  <c r="DR84" i="43"/>
  <c r="DR83" i="43"/>
  <c r="DR82" i="43"/>
  <c r="DR81" i="43"/>
  <c r="DR80" i="43"/>
  <c r="DR79" i="43"/>
  <c r="DR78" i="43"/>
  <c r="DR77" i="43"/>
  <c r="DR76" i="43"/>
  <c r="DR75" i="43"/>
  <c r="DR74" i="43"/>
  <c r="DR73" i="43"/>
  <c r="DR72" i="43"/>
  <c r="DR71" i="43"/>
  <c r="DR70" i="43"/>
  <c r="DR69" i="43"/>
  <c r="DR68" i="43"/>
  <c r="DR67" i="43"/>
  <c r="DR66" i="43"/>
  <c r="DR65" i="43"/>
  <c r="DR64" i="43"/>
  <c r="DR63" i="43"/>
  <c r="DR62" i="43"/>
  <c r="DR61" i="43"/>
  <c r="DR60" i="43"/>
  <c r="DR59" i="43"/>
  <c r="DR58" i="43"/>
  <c r="DR57" i="43"/>
  <c r="DR56" i="43"/>
  <c r="DR55" i="43"/>
  <c r="DR54" i="43"/>
  <c r="DR53" i="43"/>
  <c r="DR52" i="43"/>
  <c r="DR51" i="43"/>
  <c r="DR50" i="43"/>
  <c r="DR49" i="43"/>
  <c r="DR48" i="43"/>
  <c r="DR47" i="43"/>
  <c r="DR46" i="43"/>
  <c r="DR45" i="43"/>
  <c r="DR44" i="43"/>
  <c r="DR43" i="43"/>
  <c r="DR42" i="43"/>
  <c r="DR41" i="43"/>
  <c r="DR40" i="43"/>
  <c r="DR39" i="43"/>
  <c r="DR38" i="43"/>
  <c r="DR37" i="43"/>
  <c r="DR36" i="43"/>
  <c r="DR35" i="43"/>
  <c r="DR34" i="43"/>
  <c r="DR33" i="43"/>
  <c r="DR32" i="43"/>
  <c r="DR31" i="43"/>
  <c r="DR30" i="43"/>
  <c r="DR29" i="43"/>
  <c r="DR28" i="43"/>
  <c r="DR27" i="43"/>
  <c r="DR26" i="43"/>
  <c r="DR25" i="43"/>
  <c r="DR24" i="43"/>
  <c r="DR23" i="43"/>
  <c r="DR22" i="43"/>
  <c r="DR21" i="43"/>
  <c r="DR20" i="43"/>
  <c r="DR19" i="43"/>
  <c r="DR18" i="43"/>
  <c r="DR17" i="43"/>
  <c r="DR16" i="43"/>
  <c r="DR15" i="43"/>
  <c r="DR14" i="43"/>
  <c r="DR13" i="43"/>
  <c r="DR12" i="43"/>
  <c r="DR11" i="43"/>
  <c r="DR10" i="43"/>
  <c r="DR9" i="43"/>
  <c r="DR8" i="43" a="1"/>
  <c r="DR8" i="43"/>
  <c r="DQ247" i="43"/>
  <c r="DQ246" i="43"/>
  <c r="DQ245" i="43"/>
  <c r="DQ244" i="43"/>
  <c r="DQ243" i="43"/>
  <c r="DQ242" i="43"/>
  <c r="DQ241" i="43"/>
  <c r="DQ240" i="43"/>
  <c r="DQ239" i="43"/>
  <c r="DQ238" i="43"/>
  <c r="DQ237" i="43"/>
  <c r="DQ236" i="43"/>
  <c r="DQ235" i="43"/>
  <c r="DQ234" i="43"/>
  <c r="DQ233" i="43"/>
  <c r="DQ232" i="43"/>
  <c r="DQ231" i="43"/>
  <c r="DQ230" i="43"/>
  <c r="DQ229" i="43"/>
  <c r="DQ228" i="43"/>
  <c r="DQ227" i="43"/>
  <c r="DQ226" i="43"/>
  <c r="DQ225" i="43"/>
  <c r="DQ224" i="43"/>
  <c r="DQ223" i="43"/>
  <c r="DQ222" i="43"/>
  <c r="DQ221" i="43"/>
  <c r="DQ220" i="43"/>
  <c r="DQ219" i="43"/>
  <c r="DQ218" i="43"/>
  <c r="DQ217" i="43"/>
  <c r="DQ216" i="43"/>
  <c r="DQ215" i="43"/>
  <c r="DQ214" i="43"/>
  <c r="DQ213" i="43"/>
  <c r="DQ212" i="43"/>
  <c r="DQ211" i="43"/>
  <c r="DQ210" i="43"/>
  <c r="DQ209" i="43"/>
  <c r="DQ208" i="43"/>
  <c r="DQ207" i="43"/>
  <c r="DQ206" i="43"/>
  <c r="DQ205" i="43"/>
  <c r="DQ204" i="43"/>
  <c r="DQ203" i="43"/>
  <c r="DQ202" i="43"/>
  <c r="DQ201" i="43"/>
  <c r="DQ200" i="43"/>
  <c r="DQ199" i="43"/>
  <c r="DQ198" i="43"/>
  <c r="DQ197" i="43"/>
  <c r="DQ196" i="43"/>
  <c r="DQ195" i="43"/>
  <c r="DQ194" i="43"/>
  <c r="DQ193" i="43"/>
  <c r="DQ192" i="43"/>
  <c r="DQ191" i="43"/>
  <c r="DQ190" i="43"/>
  <c r="DQ189" i="43"/>
  <c r="DQ188" i="43"/>
  <c r="DQ187" i="43"/>
  <c r="DQ186" i="43"/>
  <c r="DQ185" i="43"/>
  <c r="DQ184" i="43"/>
  <c r="DQ183" i="43"/>
  <c r="DQ182" i="43"/>
  <c r="DQ181" i="43"/>
  <c r="DQ180" i="43"/>
  <c r="DQ179" i="43"/>
  <c r="DQ178" i="43"/>
  <c r="DQ177" i="43"/>
  <c r="DQ176" i="43"/>
  <c r="DQ175" i="43"/>
  <c r="DQ174" i="43"/>
  <c r="DQ173" i="43"/>
  <c r="DQ172" i="43"/>
  <c r="DQ171" i="43"/>
  <c r="DQ170" i="43"/>
  <c r="DQ169" i="43"/>
  <c r="DQ168" i="43"/>
  <c r="DQ167" i="43"/>
  <c r="DQ166" i="43"/>
  <c r="DQ165" i="43"/>
  <c r="DQ164" i="43"/>
  <c r="DQ163" i="43"/>
  <c r="DQ162" i="43"/>
  <c r="DQ161" i="43"/>
  <c r="DQ160" i="43"/>
  <c r="DQ159" i="43"/>
  <c r="DQ158" i="43"/>
  <c r="DQ157" i="43"/>
  <c r="DQ156" i="43"/>
  <c r="DQ155" i="43"/>
  <c r="DQ154" i="43"/>
  <c r="DQ153" i="43"/>
  <c r="DQ152" i="43"/>
  <c r="DQ151" i="43"/>
  <c r="DQ150" i="43"/>
  <c r="DQ149" i="43"/>
  <c r="DQ148" i="43"/>
  <c r="DQ147" i="43"/>
  <c r="DQ146" i="43"/>
  <c r="DQ145" i="43"/>
  <c r="DQ144" i="43"/>
  <c r="DQ143" i="43"/>
  <c r="DQ142" i="43"/>
  <c r="DQ141" i="43"/>
  <c r="DQ140" i="43"/>
  <c r="DQ139" i="43"/>
  <c r="DQ138" i="43"/>
  <c r="DQ137" i="43"/>
  <c r="DQ136" i="43"/>
  <c r="DQ135" i="43"/>
  <c r="DQ134" i="43"/>
  <c r="DQ133" i="43"/>
  <c r="DQ132" i="43"/>
  <c r="DQ131" i="43"/>
  <c r="DQ130" i="43"/>
  <c r="DQ129" i="43"/>
  <c r="DQ128" i="43"/>
  <c r="DQ127" i="43"/>
  <c r="DQ126" i="43"/>
  <c r="DQ125" i="43"/>
  <c r="DQ124" i="43"/>
  <c r="DQ123" i="43"/>
  <c r="DQ122" i="43"/>
  <c r="DQ121" i="43"/>
  <c r="DQ120" i="43"/>
  <c r="DQ119" i="43"/>
  <c r="DQ118" i="43"/>
  <c r="DQ117" i="43"/>
  <c r="DQ116" i="43"/>
  <c r="DQ115" i="43"/>
  <c r="DQ114" i="43"/>
  <c r="DQ113" i="43"/>
  <c r="DQ112" i="43"/>
  <c r="DQ111" i="43"/>
  <c r="DQ110" i="43"/>
  <c r="DQ109" i="43"/>
  <c r="DQ108" i="43"/>
  <c r="DQ107" i="43"/>
  <c r="DQ106" i="43"/>
  <c r="DQ105" i="43"/>
  <c r="DQ104" i="43"/>
  <c r="DQ103" i="43"/>
  <c r="DQ102" i="43"/>
  <c r="DQ101" i="43"/>
  <c r="DQ100" i="43"/>
  <c r="DQ99" i="43"/>
  <c r="DQ98" i="43"/>
  <c r="DQ97" i="43"/>
  <c r="DQ96" i="43"/>
  <c r="DQ95" i="43"/>
  <c r="DQ94" i="43"/>
  <c r="DQ93" i="43"/>
  <c r="DQ92" i="43"/>
  <c r="DQ91" i="43"/>
  <c r="DQ90" i="43"/>
  <c r="DQ89" i="43"/>
  <c r="DQ88" i="43"/>
  <c r="DQ87" i="43"/>
  <c r="DQ86" i="43"/>
  <c r="DQ85" i="43"/>
  <c r="DQ84" i="43"/>
  <c r="DQ83" i="43"/>
  <c r="DQ82" i="43"/>
  <c r="DQ81" i="43"/>
  <c r="DQ80" i="43"/>
  <c r="DQ79" i="43"/>
  <c r="DQ78" i="43"/>
  <c r="DQ77" i="43"/>
  <c r="DQ76" i="43"/>
  <c r="DQ75" i="43"/>
  <c r="DQ74" i="43"/>
  <c r="DQ73" i="43"/>
  <c r="DQ72" i="43"/>
  <c r="DQ71" i="43"/>
  <c r="DQ70" i="43"/>
  <c r="DQ69" i="43"/>
  <c r="DQ68" i="43"/>
  <c r="DQ67" i="43"/>
  <c r="DQ66" i="43"/>
  <c r="DQ65" i="43"/>
  <c r="DQ64" i="43"/>
  <c r="DQ63" i="43"/>
  <c r="DQ62" i="43"/>
  <c r="DQ61" i="43"/>
  <c r="DQ60" i="43"/>
  <c r="DQ59" i="43"/>
  <c r="DQ58" i="43"/>
  <c r="DQ57" i="43"/>
  <c r="DQ56" i="43"/>
  <c r="DQ55" i="43"/>
  <c r="DQ54" i="43"/>
  <c r="DQ53" i="43"/>
  <c r="DQ52" i="43"/>
  <c r="DQ51" i="43"/>
  <c r="DQ50" i="43"/>
  <c r="DQ49" i="43"/>
  <c r="DQ48" i="43"/>
  <c r="DQ47" i="43"/>
  <c r="DQ46" i="43"/>
  <c r="DQ45" i="43"/>
  <c r="DQ44" i="43"/>
  <c r="DQ43" i="43"/>
  <c r="DQ42" i="43"/>
  <c r="DQ41" i="43"/>
  <c r="DQ40" i="43"/>
  <c r="DQ39" i="43"/>
  <c r="DQ38" i="43"/>
  <c r="DQ37" i="43"/>
  <c r="DQ36" i="43"/>
  <c r="DQ35" i="43"/>
  <c r="DQ34" i="43"/>
  <c r="DQ33" i="43"/>
  <c r="DQ32" i="43"/>
  <c r="DQ31" i="43"/>
  <c r="DQ30" i="43"/>
  <c r="DQ29" i="43"/>
  <c r="DQ28" i="43"/>
  <c r="DQ27" i="43"/>
  <c r="DQ26" i="43"/>
  <c r="DQ25" i="43"/>
  <c r="DQ24" i="43"/>
  <c r="DQ23" i="43"/>
  <c r="DQ22" i="43"/>
  <c r="DQ21" i="43"/>
  <c r="DQ20" i="43"/>
  <c r="DQ19" i="43"/>
  <c r="DQ18" i="43"/>
  <c r="DQ17" i="43"/>
  <c r="DQ16" i="43"/>
  <c r="DQ15" i="43"/>
  <c r="DQ14" i="43"/>
  <c r="DQ13" i="43"/>
  <c r="DQ12" i="43"/>
  <c r="DQ11" i="43"/>
  <c r="DQ10" i="43"/>
  <c r="DQ9" i="43"/>
  <c r="DQ8" i="43" a="1"/>
  <c r="DQ8" i="43"/>
  <c r="DO247" i="43"/>
  <c r="DO246" i="43"/>
  <c r="DO245" i="43"/>
  <c r="DO244" i="43"/>
  <c r="DO243" i="43"/>
  <c r="DO242" i="43"/>
  <c r="DO241" i="43"/>
  <c r="DO240" i="43"/>
  <c r="DO239" i="43"/>
  <c r="DO238" i="43"/>
  <c r="DO237" i="43"/>
  <c r="DO236" i="43"/>
  <c r="DO235" i="43"/>
  <c r="DO234" i="43"/>
  <c r="DO233" i="43"/>
  <c r="DO232" i="43"/>
  <c r="DO231" i="43"/>
  <c r="DO230" i="43"/>
  <c r="DO229" i="43"/>
  <c r="DO228" i="43"/>
  <c r="DO227" i="43"/>
  <c r="DO226" i="43"/>
  <c r="DO225" i="43"/>
  <c r="DO224" i="43"/>
  <c r="DO223" i="43"/>
  <c r="DO222" i="43"/>
  <c r="DO221" i="43"/>
  <c r="DO220" i="43"/>
  <c r="DO219" i="43"/>
  <c r="DO218" i="43"/>
  <c r="DO217" i="43"/>
  <c r="DO216" i="43"/>
  <c r="DO215" i="43"/>
  <c r="DO214" i="43"/>
  <c r="DO213" i="43"/>
  <c r="DO212" i="43"/>
  <c r="DO211" i="43"/>
  <c r="DO210" i="43"/>
  <c r="DO209" i="43"/>
  <c r="DO208" i="43"/>
  <c r="DO207" i="43"/>
  <c r="DO206" i="43"/>
  <c r="DO205" i="43"/>
  <c r="DO204" i="43"/>
  <c r="DO203" i="43"/>
  <c r="DO202" i="43"/>
  <c r="DO201" i="43"/>
  <c r="DO200" i="43"/>
  <c r="DO199" i="43"/>
  <c r="DO198" i="43"/>
  <c r="DO197" i="43"/>
  <c r="DO196" i="43"/>
  <c r="DO195" i="43"/>
  <c r="DO194" i="43"/>
  <c r="DO193" i="43"/>
  <c r="DO192" i="43"/>
  <c r="DO191" i="43"/>
  <c r="DO190" i="43"/>
  <c r="DO189" i="43"/>
  <c r="DO188" i="43"/>
  <c r="DO187" i="43"/>
  <c r="DO186" i="43"/>
  <c r="DO185" i="43"/>
  <c r="DO184" i="43"/>
  <c r="DO183" i="43"/>
  <c r="DO182" i="43"/>
  <c r="DO181" i="43"/>
  <c r="DO180" i="43"/>
  <c r="DO179" i="43"/>
  <c r="DO178" i="43"/>
  <c r="DO177" i="43"/>
  <c r="DO176" i="43"/>
  <c r="DO175" i="43"/>
  <c r="DO174" i="43"/>
  <c r="DO173" i="43"/>
  <c r="DO172" i="43"/>
  <c r="DO171" i="43"/>
  <c r="DO170" i="43"/>
  <c r="DO169" i="43"/>
  <c r="DO168" i="43"/>
  <c r="DO167" i="43"/>
  <c r="DO166" i="43"/>
  <c r="DO165" i="43"/>
  <c r="DO164" i="43"/>
  <c r="DO163" i="43"/>
  <c r="DO162" i="43"/>
  <c r="DO161" i="43"/>
  <c r="DO160" i="43"/>
  <c r="DO159" i="43"/>
  <c r="DO158" i="43"/>
  <c r="DO157" i="43"/>
  <c r="DO156" i="43"/>
  <c r="DO155" i="43"/>
  <c r="DO154" i="43"/>
  <c r="DO153" i="43"/>
  <c r="DO152" i="43"/>
  <c r="DO151" i="43"/>
  <c r="DO150" i="43"/>
  <c r="DO149" i="43"/>
  <c r="DO148" i="43"/>
  <c r="DO147" i="43"/>
  <c r="DO146" i="43"/>
  <c r="DO145" i="43"/>
  <c r="DO144" i="43"/>
  <c r="DO143" i="43"/>
  <c r="DO142" i="43"/>
  <c r="DO141" i="43"/>
  <c r="DO140" i="43"/>
  <c r="DO139" i="43"/>
  <c r="DO138" i="43"/>
  <c r="DO137" i="43"/>
  <c r="DO136" i="43"/>
  <c r="DO135" i="43"/>
  <c r="DO134" i="43"/>
  <c r="DO133" i="43"/>
  <c r="DO132" i="43"/>
  <c r="DO131" i="43"/>
  <c r="DO130" i="43"/>
  <c r="DO129" i="43"/>
  <c r="DO128" i="43"/>
  <c r="DO127" i="43"/>
  <c r="DO126" i="43"/>
  <c r="DO125" i="43"/>
  <c r="DO124" i="43"/>
  <c r="DO123" i="43"/>
  <c r="DO122" i="43"/>
  <c r="DO121" i="43"/>
  <c r="DO120" i="43"/>
  <c r="DO119" i="43"/>
  <c r="DO118" i="43"/>
  <c r="DO117" i="43"/>
  <c r="DO116" i="43"/>
  <c r="DO115" i="43"/>
  <c r="DO114" i="43"/>
  <c r="DO113" i="43"/>
  <c r="DO112" i="43"/>
  <c r="DO111" i="43"/>
  <c r="DO110" i="43"/>
  <c r="DO109" i="43"/>
  <c r="DO108" i="43"/>
  <c r="DO107" i="43"/>
  <c r="DO106" i="43"/>
  <c r="DO105" i="43"/>
  <c r="DO104" i="43"/>
  <c r="DO103" i="43"/>
  <c r="DO102" i="43"/>
  <c r="DO101" i="43"/>
  <c r="DO100" i="43"/>
  <c r="DO99" i="43"/>
  <c r="DO98" i="43"/>
  <c r="DO97" i="43"/>
  <c r="DO96" i="43"/>
  <c r="DO95" i="43"/>
  <c r="DO94" i="43"/>
  <c r="DO93" i="43"/>
  <c r="DO92" i="43"/>
  <c r="DO91" i="43"/>
  <c r="DO90" i="43"/>
  <c r="DO89" i="43"/>
  <c r="DO88" i="43"/>
  <c r="DO87" i="43"/>
  <c r="DO86" i="43"/>
  <c r="DO85" i="43"/>
  <c r="DO84" i="43"/>
  <c r="DO83" i="43"/>
  <c r="DO82" i="43"/>
  <c r="DO81" i="43"/>
  <c r="DO80" i="43"/>
  <c r="DO79" i="43"/>
  <c r="DO78" i="43"/>
  <c r="DO77" i="43"/>
  <c r="DO76" i="43"/>
  <c r="DO75" i="43"/>
  <c r="DO74" i="43"/>
  <c r="DO73" i="43"/>
  <c r="DO72" i="43"/>
  <c r="DO71" i="43"/>
  <c r="DO70" i="43"/>
  <c r="DO69" i="43"/>
  <c r="DO68" i="43"/>
  <c r="DO67" i="43"/>
  <c r="DO66" i="43"/>
  <c r="DO65" i="43"/>
  <c r="DO64" i="43"/>
  <c r="DO63" i="43"/>
  <c r="DO62" i="43"/>
  <c r="DO61" i="43"/>
  <c r="DO60" i="43"/>
  <c r="DO59" i="43"/>
  <c r="DO58" i="43"/>
  <c r="DO57" i="43"/>
  <c r="DO56" i="43"/>
  <c r="DO55" i="43"/>
  <c r="DO54" i="43"/>
  <c r="DO53" i="43"/>
  <c r="DO52" i="43"/>
  <c r="DO51" i="43"/>
  <c r="DO50" i="43"/>
  <c r="DO49" i="43"/>
  <c r="DO48" i="43"/>
  <c r="DO47" i="43"/>
  <c r="DO46" i="43"/>
  <c r="DO45" i="43"/>
  <c r="DO44" i="43"/>
  <c r="DO43" i="43"/>
  <c r="DO42" i="43"/>
  <c r="DO41" i="43"/>
  <c r="DO40" i="43"/>
  <c r="DO39" i="43"/>
  <c r="DO38" i="43"/>
  <c r="DO37" i="43"/>
  <c r="DO36" i="43"/>
  <c r="DO35" i="43"/>
  <c r="DO34" i="43"/>
  <c r="DO33" i="43"/>
  <c r="DO32" i="43"/>
  <c r="DO31" i="43"/>
  <c r="DO30" i="43"/>
  <c r="DO29" i="43"/>
  <c r="DO28" i="43"/>
  <c r="DO27" i="43"/>
  <c r="DO26" i="43"/>
  <c r="DO25" i="43"/>
  <c r="DO24" i="43"/>
  <c r="DO23" i="43"/>
  <c r="DO22" i="43"/>
  <c r="DO21" i="43"/>
  <c r="DO20" i="43"/>
  <c r="DO19" i="43"/>
  <c r="DO18" i="43"/>
  <c r="DO17" i="43"/>
  <c r="DO16" i="43"/>
  <c r="DO15" i="43"/>
  <c r="DO14" i="43"/>
  <c r="DO13" i="43"/>
  <c r="DO12" i="43"/>
  <c r="DO11" i="43"/>
  <c r="DO10" i="43"/>
  <c r="DO9" i="43"/>
  <c r="DO8" i="43" a="1"/>
  <c r="DO8" i="43"/>
  <c r="DN247" i="43"/>
  <c r="DN246" i="43"/>
  <c r="DN245" i="43"/>
  <c r="DN244" i="43"/>
  <c r="DN243" i="43"/>
  <c r="DN242" i="43"/>
  <c r="DN241" i="43"/>
  <c r="DN240" i="43"/>
  <c r="DN239" i="43"/>
  <c r="DN238" i="43"/>
  <c r="DN237" i="43"/>
  <c r="DN236" i="43"/>
  <c r="DN235" i="43"/>
  <c r="DN234" i="43"/>
  <c r="DN233" i="43"/>
  <c r="DN232" i="43"/>
  <c r="DN231" i="43"/>
  <c r="DN230" i="43"/>
  <c r="DN229" i="43"/>
  <c r="DN228" i="43"/>
  <c r="DN227" i="43"/>
  <c r="DN226" i="43"/>
  <c r="DN225" i="43"/>
  <c r="DN224" i="43"/>
  <c r="DN223" i="43"/>
  <c r="DN222" i="43"/>
  <c r="DN221" i="43"/>
  <c r="DN220" i="43"/>
  <c r="DN219" i="43"/>
  <c r="DN218" i="43"/>
  <c r="DN217" i="43"/>
  <c r="DN216" i="43"/>
  <c r="DN215" i="43"/>
  <c r="DN214" i="43"/>
  <c r="DN213" i="43"/>
  <c r="DN212" i="43"/>
  <c r="DN211" i="43"/>
  <c r="DN210" i="43"/>
  <c r="DN209" i="43"/>
  <c r="DN208" i="43"/>
  <c r="DN207" i="43"/>
  <c r="DN206" i="43"/>
  <c r="DN205" i="43"/>
  <c r="DN204" i="43"/>
  <c r="DN203" i="43"/>
  <c r="DN202" i="43"/>
  <c r="DN201" i="43"/>
  <c r="DN200" i="43"/>
  <c r="DN199" i="43"/>
  <c r="DN198" i="43"/>
  <c r="DN197" i="43"/>
  <c r="DN196" i="43"/>
  <c r="DN195" i="43"/>
  <c r="DN194" i="43"/>
  <c r="DN193" i="43"/>
  <c r="DN192" i="43"/>
  <c r="DN191" i="43"/>
  <c r="DN190" i="43"/>
  <c r="DN189" i="43"/>
  <c r="DN188" i="43"/>
  <c r="DN187" i="43"/>
  <c r="DN186" i="43"/>
  <c r="DN185" i="43"/>
  <c r="DN184" i="43"/>
  <c r="DN183" i="43"/>
  <c r="DN182" i="43"/>
  <c r="DN181" i="43"/>
  <c r="DN180" i="43"/>
  <c r="DN179" i="43"/>
  <c r="DN178" i="43"/>
  <c r="DN177" i="43"/>
  <c r="DN176" i="43"/>
  <c r="DN175" i="43"/>
  <c r="DN174" i="43"/>
  <c r="DN173" i="43"/>
  <c r="DN172" i="43"/>
  <c r="DN171" i="43"/>
  <c r="DN170" i="43"/>
  <c r="DN169" i="43"/>
  <c r="DN168" i="43"/>
  <c r="DN167" i="43"/>
  <c r="DN166" i="43"/>
  <c r="DN165" i="43"/>
  <c r="DN164" i="43"/>
  <c r="DN163" i="43"/>
  <c r="DN162" i="43"/>
  <c r="DN161" i="43"/>
  <c r="DN160" i="43"/>
  <c r="DN159" i="43"/>
  <c r="DN158" i="43"/>
  <c r="DN157" i="43"/>
  <c r="DN156" i="43"/>
  <c r="DN155" i="43"/>
  <c r="DN154" i="43"/>
  <c r="DN153" i="43"/>
  <c r="DN152" i="43"/>
  <c r="DN151" i="43"/>
  <c r="DN150" i="43"/>
  <c r="DN149" i="43"/>
  <c r="DN148" i="43"/>
  <c r="DN147" i="43"/>
  <c r="DN146" i="43"/>
  <c r="DN145" i="43"/>
  <c r="DN144" i="43"/>
  <c r="DN143" i="43"/>
  <c r="DN142" i="43"/>
  <c r="DN141" i="43"/>
  <c r="DN140" i="43"/>
  <c r="DN139" i="43"/>
  <c r="DN138" i="43"/>
  <c r="DN137" i="43"/>
  <c r="DN136" i="43"/>
  <c r="DN135" i="43"/>
  <c r="DN134" i="43"/>
  <c r="DN133" i="43"/>
  <c r="DN132" i="43"/>
  <c r="DN131" i="43"/>
  <c r="DN130" i="43"/>
  <c r="DN129" i="43"/>
  <c r="DN128" i="43"/>
  <c r="DN127" i="43"/>
  <c r="DN126" i="43"/>
  <c r="DN125" i="43"/>
  <c r="DN124" i="43"/>
  <c r="DN123" i="43"/>
  <c r="DN122" i="43"/>
  <c r="DN121" i="43"/>
  <c r="DN120" i="43"/>
  <c r="DN119" i="43"/>
  <c r="DN118" i="43"/>
  <c r="DN117" i="43"/>
  <c r="DN116" i="43"/>
  <c r="DN115" i="43"/>
  <c r="DN114" i="43"/>
  <c r="DN113" i="43"/>
  <c r="DN112" i="43"/>
  <c r="DN111" i="43"/>
  <c r="DN110" i="43"/>
  <c r="DN109" i="43"/>
  <c r="DN108" i="43"/>
  <c r="DN107" i="43"/>
  <c r="DN106" i="43"/>
  <c r="DN105" i="43"/>
  <c r="DN104" i="43"/>
  <c r="DN103" i="43"/>
  <c r="DN102" i="43"/>
  <c r="DN101" i="43"/>
  <c r="DN100" i="43"/>
  <c r="DN99" i="43"/>
  <c r="DN98" i="43"/>
  <c r="DN97" i="43"/>
  <c r="DN96" i="43"/>
  <c r="DN95" i="43"/>
  <c r="DN94" i="43"/>
  <c r="DN93" i="43"/>
  <c r="DN92" i="43"/>
  <c r="DN91" i="43"/>
  <c r="DN90" i="43"/>
  <c r="DN89" i="43"/>
  <c r="DN88" i="43"/>
  <c r="DN87" i="43"/>
  <c r="DN86" i="43"/>
  <c r="DN85" i="43"/>
  <c r="DN84" i="43"/>
  <c r="DN83" i="43"/>
  <c r="DN82" i="43"/>
  <c r="DN81" i="43"/>
  <c r="DN80" i="43"/>
  <c r="DN79" i="43"/>
  <c r="DN78" i="43"/>
  <c r="DN77" i="43"/>
  <c r="DN76" i="43"/>
  <c r="DN75" i="43"/>
  <c r="DN74" i="43"/>
  <c r="DN73" i="43"/>
  <c r="DN72" i="43"/>
  <c r="DN71" i="43"/>
  <c r="DN70" i="43"/>
  <c r="DN69" i="43"/>
  <c r="DN68" i="43"/>
  <c r="DN67" i="43"/>
  <c r="DN66" i="43"/>
  <c r="DN65" i="43"/>
  <c r="DN64" i="43"/>
  <c r="DN63" i="43"/>
  <c r="DN62" i="43"/>
  <c r="DN61" i="43"/>
  <c r="DN60" i="43"/>
  <c r="DN59" i="43"/>
  <c r="DN58" i="43"/>
  <c r="DN57" i="43"/>
  <c r="DN56" i="43"/>
  <c r="DN55" i="43"/>
  <c r="DN54" i="43"/>
  <c r="DN53" i="43"/>
  <c r="DN52" i="43"/>
  <c r="DN51" i="43"/>
  <c r="DN50" i="43"/>
  <c r="DN49" i="43"/>
  <c r="DN48" i="43"/>
  <c r="DN47" i="43"/>
  <c r="DN46" i="43"/>
  <c r="DN45" i="43"/>
  <c r="DN44" i="43"/>
  <c r="DN43" i="43"/>
  <c r="DN42" i="43"/>
  <c r="DN41" i="43"/>
  <c r="DN40" i="43"/>
  <c r="DN39" i="43"/>
  <c r="DN38" i="43"/>
  <c r="DN37" i="43"/>
  <c r="DN36" i="43"/>
  <c r="DN35" i="43"/>
  <c r="DN34" i="43"/>
  <c r="DN33" i="43"/>
  <c r="DN32" i="43"/>
  <c r="DN31" i="43"/>
  <c r="DN30" i="43"/>
  <c r="DN29" i="43"/>
  <c r="DN28" i="43"/>
  <c r="DN27" i="43"/>
  <c r="DN26" i="43"/>
  <c r="DN25" i="43"/>
  <c r="DN24" i="43"/>
  <c r="DN23" i="43"/>
  <c r="DN22" i="43"/>
  <c r="DN21" i="43"/>
  <c r="DN20" i="43"/>
  <c r="DN19" i="43"/>
  <c r="DN18" i="43"/>
  <c r="DN17" i="43"/>
  <c r="DN16" i="43"/>
  <c r="DN15" i="43"/>
  <c r="DN14" i="43"/>
  <c r="DN13" i="43"/>
  <c r="DN12" i="43"/>
  <c r="DN11" i="43"/>
  <c r="DN10" i="43"/>
  <c r="DN9" i="43"/>
  <c r="DN8" i="43" a="1"/>
  <c r="DN8" i="43"/>
  <c r="DM247" i="43"/>
  <c r="DM246" i="43"/>
  <c r="DM245" i="43"/>
  <c r="DM244" i="43"/>
  <c r="DM243" i="43"/>
  <c r="DM242" i="43"/>
  <c r="DM241" i="43"/>
  <c r="DM240" i="43"/>
  <c r="DM239" i="43"/>
  <c r="DM238" i="43"/>
  <c r="DM237" i="43"/>
  <c r="DM236" i="43"/>
  <c r="DM235" i="43"/>
  <c r="DM234" i="43"/>
  <c r="DM233" i="43"/>
  <c r="DM232" i="43"/>
  <c r="DM231" i="43"/>
  <c r="DM230" i="43"/>
  <c r="DM229" i="43"/>
  <c r="DM228" i="43"/>
  <c r="DM227" i="43"/>
  <c r="DM226" i="43"/>
  <c r="DM225" i="43"/>
  <c r="DM224" i="43"/>
  <c r="DM223" i="43"/>
  <c r="DM222" i="43"/>
  <c r="DM221" i="43"/>
  <c r="DM220" i="43"/>
  <c r="DM219" i="43"/>
  <c r="DM218" i="43"/>
  <c r="DM217" i="43"/>
  <c r="DM216" i="43"/>
  <c r="DM215" i="43"/>
  <c r="DM214" i="43"/>
  <c r="DM213" i="43"/>
  <c r="DM212" i="43"/>
  <c r="DM211" i="43"/>
  <c r="DM210" i="43"/>
  <c r="DM209" i="43"/>
  <c r="DM208" i="43"/>
  <c r="DM207" i="43"/>
  <c r="DM206" i="43"/>
  <c r="DM205" i="43"/>
  <c r="DM204" i="43"/>
  <c r="DM203" i="43"/>
  <c r="DM202" i="43"/>
  <c r="DM201" i="43"/>
  <c r="DM200" i="43"/>
  <c r="DM199" i="43"/>
  <c r="DM198" i="43"/>
  <c r="DM197" i="43"/>
  <c r="DM196" i="43"/>
  <c r="DM195" i="43"/>
  <c r="DM194" i="43"/>
  <c r="DM193" i="43"/>
  <c r="DM192" i="43"/>
  <c r="DM191" i="43"/>
  <c r="DM190" i="43"/>
  <c r="DM189" i="43"/>
  <c r="DM188" i="43"/>
  <c r="DM187" i="43"/>
  <c r="DM186" i="43"/>
  <c r="DM185" i="43"/>
  <c r="DM184" i="43"/>
  <c r="DM183" i="43"/>
  <c r="DM182" i="43"/>
  <c r="DM181" i="43"/>
  <c r="DM180" i="43"/>
  <c r="DM179" i="43"/>
  <c r="DM178" i="43"/>
  <c r="DM177" i="43"/>
  <c r="DM176" i="43"/>
  <c r="DM175" i="43"/>
  <c r="DM174" i="43"/>
  <c r="DM173" i="43"/>
  <c r="DM172" i="43"/>
  <c r="DM171" i="43"/>
  <c r="DM170" i="43"/>
  <c r="DM169" i="43"/>
  <c r="DM168" i="43"/>
  <c r="DM167" i="43"/>
  <c r="DM166" i="43"/>
  <c r="DM165" i="43"/>
  <c r="DM164" i="43"/>
  <c r="DM163" i="43"/>
  <c r="DM162" i="43"/>
  <c r="DM161" i="43"/>
  <c r="DM160" i="43"/>
  <c r="DM159" i="43"/>
  <c r="DM158" i="43"/>
  <c r="DM157" i="43"/>
  <c r="DM156" i="43"/>
  <c r="DM155" i="43"/>
  <c r="DM154" i="43"/>
  <c r="DM153" i="43"/>
  <c r="DM152" i="43"/>
  <c r="DM151" i="43"/>
  <c r="DM150" i="43"/>
  <c r="DM149" i="43"/>
  <c r="DM148" i="43"/>
  <c r="DM147" i="43"/>
  <c r="DM146" i="43"/>
  <c r="DM145" i="43"/>
  <c r="DM144" i="43"/>
  <c r="DM143" i="43"/>
  <c r="DM142" i="43"/>
  <c r="DM141" i="43"/>
  <c r="DM140" i="43"/>
  <c r="DM139" i="43"/>
  <c r="DM138" i="43"/>
  <c r="DM137" i="43"/>
  <c r="DM136" i="43"/>
  <c r="DM135" i="43"/>
  <c r="DM134" i="43"/>
  <c r="DM133" i="43"/>
  <c r="DM132" i="43"/>
  <c r="DM131" i="43"/>
  <c r="DM130" i="43"/>
  <c r="DM129" i="43"/>
  <c r="DM128" i="43"/>
  <c r="DM127" i="43"/>
  <c r="DM126" i="43"/>
  <c r="DM125" i="43"/>
  <c r="DM124" i="43"/>
  <c r="DM123" i="43"/>
  <c r="DM122" i="43"/>
  <c r="DM121" i="43"/>
  <c r="DM120" i="43"/>
  <c r="DM119" i="43"/>
  <c r="DM118" i="43"/>
  <c r="DM117" i="43"/>
  <c r="DM116" i="43"/>
  <c r="DM115" i="43"/>
  <c r="DM114" i="43"/>
  <c r="DM113" i="43"/>
  <c r="DM112" i="43"/>
  <c r="DM111" i="43"/>
  <c r="DM110" i="43"/>
  <c r="DM109" i="43"/>
  <c r="DM108" i="43"/>
  <c r="DM107" i="43"/>
  <c r="DM106" i="43"/>
  <c r="DM105" i="43"/>
  <c r="DM104" i="43"/>
  <c r="DM103" i="43"/>
  <c r="DM102" i="43"/>
  <c r="DM101" i="43"/>
  <c r="DM100" i="43"/>
  <c r="DM99" i="43"/>
  <c r="DM98" i="43"/>
  <c r="DM97" i="43"/>
  <c r="DM96" i="43"/>
  <c r="DM95" i="43"/>
  <c r="DM94" i="43"/>
  <c r="DM93" i="43"/>
  <c r="DM92" i="43"/>
  <c r="DM91" i="43"/>
  <c r="DM90" i="43"/>
  <c r="DM89" i="43"/>
  <c r="DM88" i="43"/>
  <c r="DM87" i="43"/>
  <c r="DM86" i="43"/>
  <c r="DM85" i="43"/>
  <c r="DM84" i="43"/>
  <c r="DM83" i="43"/>
  <c r="DM82" i="43"/>
  <c r="DM81" i="43"/>
  <c r="DM80" i="43"/>
  <c r="DM79" i="43"/>
  <c r="DM78" i="43"/>
  <c r="DM77" i="43"/>
  <c r="DM76" i="43"/>
  <c r="DM75" i="43"/>
  <c r="DM74" i="43"/>
  <c r="DM73" i="43"/>
  <c r="DM72" i="43"/>
  <c r="DM71" i="43"/>
  <c r="DM70" i="43"/>
  <c r="DM69" i="43"/>
  <c r="DM68" i="43"/>
  <c r="DM67" i="43"/>
  <c r="DM66" i="43"/>
  <c r="DM65" i="43"/>
  <c r="DM64" i="43"/>
  <c r="DM63" i="43"/>
  <c r="DM62" i="43"/>
  <c r="DM61" i="43"/>
  <c r="DM60" i="43"/>
  <c r="DM59" i="43"/>
  <c r="DM58" i="43"/>
  <c r="DM57" i="43"/>
  <c r="DM56" i="43"/>
  <c r="DM55" i="43"/>
  <c r="DM54" i="43"/>
  <c r="DM53" i="43"/>
  <c r="DM52" i="43"/>
  <c r="DM51" i="43"/>
  <c r="DM50" i="43"/>
  <c r="DM49" i="43"/>
  <c r="DM48" i="43"/>
  <c r="DM47" i="43"/>
  <c r="DM46" i="43"/>
  <c r="DM45" i="43"/>
  <c r="DM44" i="43"/>
  <c r="DM43" i="43"/>
  <c r="DM42" i="43"/>
  <c r="DM41" i="43"/>
  <c r="DM40" i="43"/>
  <c r="DM39" i="43"/>
  <c r="DM38" i="43"/>
  <c r="DM37" i="43"/>
  <c r="DM36" i="43"/>
  <c r="DM35" i="43"/>
  <c r="DM34" i="43"/>
  <c r="DM33" i="43"/>
  <c r="DM32" i="43"/>
  <c r="DM31" i="43"/>
  <c r="DM30" i="43"/>
  <c r="DM29" i="43"/>
  <c r="DM28" i="43"/>
  <c r="DM27" i="43"/>
  <c r="DM26" i="43"/>
  <c r="DM25" i="43"/>
  <c r="DM24" i="43"/>
  <c r="DM23" i="43"/>
  <c r="DM22" i="43"/>
  <c r="DM21" i="43"/>
  <c r="DM20" i="43"/>
  <c r="DM19" i="43"/>
  <c r="DM18" i="43"/>
  <c r="DM17" i="43"/>
  <c r="DM16" i="43"/>
  <c r="DM15" i="43"/>
  <c r="DM14" i="43"/>
  <c r="DM13" i="43"/>
  <c r="DM12" i="43"/>
  <c r="DM11" i="43"/>
  <c r="DM10" i="43"/>
  <c r="DM9" i="43"/>
  <c r="DM8" i="43" a="1"/>
  <c r="DM8" i="43"/>
  <c r="DL247" i="43"/>
  <c r="DL246" i="43"/>
  <c r="DL245" i="43"/>
  <c r="DL244" i="43"/>
  <c r="DL243" i="43"/>
  <c r="DL242" i="43"/>
  <c r="DL241" i="43"/>
  <c r="DL240" i="43"/>
  <c r="DL239" i="43"/>
  <c r="DL238" i="43"/>
  <c r="DL237" i="43"/>
  <c r="DL236" i="43"/>
  <c r="DL235" i="43"/>
  <c r="DL234" i="43"/>
  <c r="DL233" i="43"/>
  <c r="DL232" i="43"/>
  <c r="DL231" i="43"/>
  <c r="DL230" i="43"/>
  <c r="DL229" i="43"/>
  <c r="DL228" i="43"/>
  <c r="DL227" i="43"/>
  <c r="DL226" i="43"/>
  <c r="DL225" i="43"/>
  <c r="DL224" i="43"/>
  <c r="DL223" i="43"/>
  <c r="DL222" i="43"/>
  <c r="DL221" i="43"/>
  <c r="DL220" i="43"/>
  <c r="DL219" i="43"/>
  <c r="DL218" i="43"/>
  <c r="DL217" i="43"/>
  <c r="DL216" i="43"/>
  <c r="DL215" i="43"/>
  <c r="DL214" i="43"/>
  <c r="DL213" i="43"/>
  <c r="DL212" i="43"/>
  <c r="DL211" i="43"/>
  <c r="DL210" i="43"/>
  <c r="DL209" i="43"/>
  <c r="DL208" i="43"/>
  <c r="DL207" i="43"/>
  <c r="DL206" i="43"/>
  <c r="DL205" i="43"/>
  <c r="DL204" i="43"/>
  <c r="DL203" i="43"/>
  <c r="DL202" i="43"/>
  <c r="DL201" i="43"/>
  <c r="DL200" i="43"/>
  <c r="DL199" i="43"/>
  <c r="DL198" i="43"/>
  <c r="DL197" i="43"/>
  <c r="DL196" i="43"/>
  <c r="DL195" i="43"/>
  <c r="DL194" i="43"/>
  <c r="DL193" i="43"/>
  <c r="DL192" i="43"/>
  <c r="DL191" i="43"/>
  <c r="DL190" i="43"/>
  <c r="DL189" i="43"/>
  <c r="DL188" i="43"/>
  <c r="DL187" i="43"/>
  <c r="DL186" i="43"/>
  <c r="DL185" i="43"/>
  <c r="DL184" i="43"/>
  <c r="DL183" i="43"/>
  <c r="DL182" i="43"/>
  <c r="DL181" i="43"/>
  <c r="DL180" i="43"/>
  <c r="DL179" i="43"/>
  <c r="DL178" i="43"/>
  <c r="DL177" i="43"/>
  <c r="DL176" i="43"/>
  <c r="DL175" i="43"/>
  <c r="DL174" i="43"/>
  <c r="DL173" i="43"/>
  <c r="DL172" i="43"/>
  <c r="DL171" i="43"/>
  <c r="DL170" i="43"/>
  <c r="DL169" i="43"/>
  <c r="DL168" i="43"/>
  <c r="DL167" i="43"/>
  <c r="DL166" i="43"/>
  <c r="DL165" i="43"/>
  <c r="DL164" i="43"/>
  <c r="DL163" i="43"/>
  <c r="DL162" i="43"/>
  <c r="DL161" i="43"/>
  <c r="DL160" i="43"/>
  <c r="DL159" i="43"/>
  <c r="DL158" i="43"/>
  <c r="DL157" i="43"/>
  <c r="DL156" i="43"/>
  <c r="DL155" i="43"/>
  <c r="DL154" i="43"/>
  <c r="DL153" i="43"/>
  <c r="DL152" i="43"/>
  <c r="DL151" i="43"/>
  <c r="DL150" i="43"/>
  <c r="DL149" i="43"/>
  <c r="DL148" i="43"/>
  <c r="DL147" i="43"/>
  <c r="DL146" i="43"/>
  <c r="DL145" i="43"/>
  <c r="DL144" i="43"/>
  <c r="DL143" i="43"/>
  <c r="DL142" i="43"/>
  <c r="DL141" i="43"/>
  <c r="DL140" i="43"/>
  <c r="DL139" i="43"/>
  <c r="DL138" i="43"/>
  <c r="DL137" i="43"/>
  <c r="DL136" i="43"/>
  <c r="DL135" i="43"/>
  <c r="DL134" i="43"/>
  <c r="DL133" i="43"/>
  <c r="DL132" i="43"/>
  <c r="DL131" i="43"/>
  <c r="DL130" i="43"/>
  <c r="DL129" i="43"/>
  <c r="DL128" i="43"/>
  <c r="DL127" i="43"/>
  <c r="DL126" i="43"/>
  <c r="DL125" i="43"/>
  <c r="DL124" i="43"/>
  <c r="DL123" i="43"/>
  <c r="DL122" i="43"/>
  <c r="DL121" i="43"/>
  <c r="DL120" i="43"/>
  <c r="DL119" i="43"/>
  <c r="DL118" i="43"/>
  <c r="DL117" i="43"/>
  <c r="DL116" i="43"/>
  <c r="DL115" i="43"/>
  <c r="DL114" i="43"/>
  <c r="DL113" i="43"/>
  <c r="DL112" i="43"/>
  <c r="DL111" i="43"/>
  <c r="DL110" i="43"/>
  <c r="DL109" i="43"/>
  <c r="DL108" i="43"/>
  <c r="DL107" i="43"/>
  <c r="DL106" i="43"/>
  <c r="DL105" i="43"/>
  <c r="DL104" i="43"/>
  <c r="DL103" i="43"/>
  <c r="DL102" i="43"/>
  <c r="DL101" i="43"/>
  <c r="DL100" i="43"/>
  <c r="DL99" i="43"/>
  <c r="DL98" i="43"/>
  <c r="DL97" i="43"/>
  <c r="DL96" i="43"/>
  <c r="DL95" i="43"/>
  <c r="DL94" i="43"/>
  <c r="DL93" i="43"/>
  <c r="DL92" i="43"/>
  <c r="DL91" i="43"/>
  <c r="DL90" i="43"/>
  <c r="DL89" i="43"/>
  <c r="DL88" i="43"/>
  <c r="DL87" i="43"/>
  <c r="DL86" i="43"/>
  <c r="DL85" i="43"/>
  <c r="DL84" i="43"/>
  <c r="DL83" i="43"/>
  <c r="DL82" i="43"/>
  <c r="DL81" i="43"/>
  <c r="DL80" i="43"/>
  <c r="DL79" i="43"/>
  <c r="DL78" i="43"/>
  <c r="DL77" i="43"/>
  <c r="DL76" i="43"/>
  <c r="DL75" i="43"/>
  <c r="DL74" i="43"/>
  <c r="DL73" i="43"/>
  <c r="DL72" i="43"/>
  <c r="DL71" i="43"/>
  <c r="DL70" i="43"/>
  <c r="DL69" i="43"/>
  <c r="DL68" i="43"/>
  <c r="DL67" i="43"/>
  <c r="DL66" i="43"/>
  <c r="DL65" i="43"/>
  <c r="DL64" i="43"/>
  <c r="DL63" i="43"/>
  <c r="DL62" i="43"/>
  <c r="DL61" i="43"/>
  <c r="DL60" i="43"/>
  <c r="DL59" i="43"/>
  <c r="DL58" i="43"/>
  <c r="DL57" i="43"/>
  <c r="DL56" i="43"/>
  <c r="DL55" i="43"/>
  <c r="DL54" i="43"/>
  <c r="DL53" i="43"/>
  <c r="DL52" i="43"/>
  <c r="DL51" i="43"/>
  <c r="DL50" i="43"/>
  <c r="DL49" i="43"/>
  <c r="DL48" i="43"/>
  <c r="DL47" i="43"/>
  <c r="DL46" i="43"/>
  <c r="DL45" i="43"/>
  <c r="DL44" i="43"/>
  <c r="DL43" i="43"/>
  <c r="DL42" i="43"/>
  <c r="DL41" i="43"/>
  <c r="DL40" i="43"/>
  <c r="DL39" i="43"/>
  <c r="DL38" i="43"/>
  <c r="DL37" i="43"/>
  <c r="DL36" i="43"/>
  <c r="DL35" i="43"/>
  <c r="DL34" i="43"/>
  <c r="DL33" i="43"/>
  <c r="DL32" i="43"/>
  <c r="DL31" i="43"/>
  <c r="DL30" i="43"/>
  <c r="DL29" i="43"/>
  <c r="DL28" i="43"/>
  <c r="DL27" i="43"/>
  <c r="DL26" i="43"/>
  <c r="DL25" i="43"/>
  <c r="DL24" i="43"/>
  <c r="DL23" i="43"/>
  <c r="DL22" i="43"/>
  <c r="DL21" i="43"/>
  <c r="DL20" i="43"/>
  <c r="DL19" i="43"/>
  <c r="DL18" i="43"/>
  <c r="DL17" i="43"/>
  <c r="DL16" i="43"/>
  <c r="DL15" i="43"/>
  <c r="DL14" i="43"/>
  <c r="DL13" i="43"/>
  <c r="DL12" i="43"/>
  <c r="DL11" i="43"/>
  <c r="DL10" i="43"/>
  <c r="DL9" i="43"/>
  <c r="DL8" i="43" a="1"/>
  <c r="DL8" i="43"/>
  <c r="DK247" i="43"/>
  <c r="DK246" i="43"/>
  <c r="DK245" i="43"/>
  <c r="DK244" i="43"/>
  <c r="DK243" i="43"/>
  <c r="DK242" i="43"/>
  <c r="DK241" i="43"/>
  <c r="DK240" i="43"/>
  <c r="DK239" i="43"/>
  <c r="DK238" i="43"/>
  <c r="DK237" i="43"/>
  <c r="DK236" i="43"/>
  <c r="DK235" i="43"/>
  <c r="DK234" i="43"/>
  <c r="DK233" i="43"/>
  <c r="DK232" i="43"/>
  <c r="DK231" i="43"/>
  <c r="DK230" i="43"/>
  <c r="DK229" i="43"/>
  <c r="DK228" i="43"/>
  <c r="DK227" i="43"/>
  <c r="DK226" i="43"/>
  <c r="DK225" i="43"/>
  <c r="DK224" i="43"/>
  <c r="DK223" i="43"/>
  <c r="DK222" i="43"/>
  <c r="DK221" i="43"/>
  <c r="DK220" i="43"/>
  <c r="DK219" i="43"/>
  <c r="DK218" i="43"/>
  <c r="DK217" i="43"/>
  <c r="DK216" i="43"/>
  <c r="DK215" i="43"/>
  <c r="DK214" i="43"/>
  <c r="DK213" i="43"/>
  <c r="DK212" i="43"/>
  <c r="DK211" i="43"/>
  <c r="DK210" i="43"/>
  <c r="DK209" i="43"/>
  <c r="DK208" i="43"/>
  <c r="DK207" i="43"/>
  <c r="DK206" i="43"/>
  <c r="DK205" i="43"/>
  <c r="DK204" i="43"/>
  <c r="DK203" i="43"/>
  <c r="DK202" i="43"/>
  <c r="DK201" i="43"/>
  <c r="DK200" i="43"/>
  <c r="DK199" i="43"/>
  <c r="DK198" i="43"/>
  <c r="DK197" i="43"/>
  <c r="DK196" i="43"/>
  <c r="DK195" i="43"/>
  <c r="DK194" i="43"/>
  <c r="DK193" i="43"/>
  <c r="DK192" i="43"/>
  <c r="DK191" i="43"/>
  <c r="DK190" i="43"/>
  <c r="DK189" i="43"/>
  <c r="DK188" i="43"/>
  <c r="DK187" i="43"/>
  <c r="DK186" i="43"/>
  <c r="DK185" i="43"/>
  <c r="DK184" i="43"/>
  <c r="DK183" i="43"/>
  <c r="DK182" i="43"/>
  <c r="DK181" i="43"/>
  <c r="DK180" i="43"/>
  <c r="DK179" i="43"/>
  <c r="DK178" i="43"/>
  <c r="DK177" i="43"/>
  <c r="DK176" i="43"/>
  <c r="DK175" i="43"/>
  <c r="DK174" i="43"/>
  <c r="DK173" i="43"/>
  <c r="DK172" i="43"/>
  <c r="DK171" i="43"/>
  <c r="DK170" i="43"/>
  <c r="DK169" i="43"/>
  <c r="DK168" i="43"/>
  <c r="DK167" i="43"/>
  <c r="DK166" i="43"/>
  <c r="DK165" i="43"/>
  <c r="DK164" i="43"/>
  <c r="DK163" i="43"/>
  <c r="DK162" i="43"/>
  <c r="DK161" i="43"/>
  <c r="DK160" i="43"/>
  <c r="DK159" i="43"/>
  <c r="DK158" i="43"/>
  <c r="DK157" i="43"/>
  <c r="DK156" i="43"/>
  <c r="DK155" i="43"/>
  <c r="DK154" i="43"/>
  <c r="DK153" i="43"/>
  <c r="DK152" i="43"/>
  <c r="DK151" i="43"/>
  <c r="DK150" i="43"/>
  <c r="DK149" i="43"/>
  <c r="DK148" i="43"/>
  <c r="DK147" i="43"/>
  <c r="DK146" i="43"/>
  <c r="DK145" i="43"/>
  <c r="DK144" i="43"/>
  <c r="DK143" i="43"/>
  <c r="DK142" i="43"/>
  <c r="DK141" i="43"/>
  <c r="DK140" i="43"/>
  <c r="DK139" i="43"/>
  <c r="DK138" i="43"/>
  <c r="DK137" i="43"/>
  <c r="DK136" i="43"/>
  <c r="DK135" i="43"/>
  <c r="DK134" i="43"/>
  <c r="DK133" i="43"/>
  <c r="DK132" i="43"/>
  <c r="DK131" i="43"/>
  <c r="DK130" i="43"/>
  <c r="DK129" i="43"/>
  <c r="DK128" i="43"/>
  <c r="DK127" i="43"/>
  <c r="DK126" i="43"/>
  <c r="DK125" i="43"/>
  <c r="DK124" i="43"/>
  <c r="DK123" i="43"/>
  <c r="DK122" i="43"/>
  <c r="DK121" i="43"/>
  <c r="DK120" i="43"/>
  <c r="DK119" i="43"/>
  <c r="DK118" i="43"/>
  <c r="DK117" i="43"/>
  <c r="DK116" i="43"/>
  <c r="DK115" i="43"/>
  <c r="DK114" i="43"/>
  <c r="DK113" i="43"/>
  <c r="DK112" i="43"/>
  <c r="DK111" i="43"/>
  <c r="DK110" i="43"/>
  <c r="DK109" i="43"/>
  <c r="DK108" i="43"/>
  <c r="DK107" i="43"/>
  <c r="DK106" i="43"/>
  <c r="DK105" i="43"/>
  <c r="DK104" i="43"/>
  <c r="DK103" i="43"/>
  <c r="DK102" i="43"/>
  <c r="DK101" i="43"/>
  <c r="DK100" i="43"/>
  <c r="DK99" i="43"/>
  <c r="DK98" i="43"/>
  <c r="DK97" i="43"/>
  <c r="DK96" i="43"/>
  <c r="DK95" i="43"/>
  <c r="DK94" i="43"/>
  <c r="DK93" i="43"/>
  <c r="DK92" i="43"/>
  <c r="DK91" i="43"/>
  <c r="DK90" i="43"/>
  <c r="DK89" i="43"/>
  <c r="DK88" i="43"/>
  <c r="DK87" i="43"/>
  <c r="DK86" i="43"/>
  <c r="DK85" i="43"/>
  <c r="DK84" i="43"/>
  <c r="DK83" i="43"/>
  <c r="DK82" i="43"/>
  <c r="DK81" i="43"/>
  <c r="DK80" i="43"/>
  <c r="DK79" i="43"/>
  <c r="DK78" i="43"/>
  <c r="DK77" i="43"/>
  <c r="DK76" i="43"/>
  <c r="DK75" i="43"/>
  <c r="DK74" i="43"/>
  <c r="DK73" i="43"/>
  <c r="DK72" i="43"/>
  <c r="DK71" i="43"/>
  <c r="DK70" i="43"/>
  <c r="DK69" i="43"/>
  <c r="DK68" i="43"/>
  <c r="DK67" i="43"/>
  <c r="DK66" i="43"/>
  <c r="DK65" i="43"/>
  <c r="DK64" i="43"/>
  <c r="DK63" i="43"/>
  <c r="DK62" i="43"/>
  <c r="DK61" i="43"/>
  <c r="DK60" i="43"/>
  <c r="DK59" i="43"/>
  <c r="DK58" i="43"/>
  <c r="DK57" i="43"/>
  <c r="DK56" i="43"/>
  <c r="DK55" i="43"/>
  <c r="DK54" i="43"/>
  <c r="DK53" i="43"/>
  <c r="DK52" i="43"/>
  <c r="DK51" i="43"/>
  <c r="DK50" i="43"/>
  <c r="DK49" i="43"/>
  <c r="DK48" i="43"/>
  <c r="DK47" i="43"/>
  <c r="DK46" i="43"/>
  <c r="DK45" i="43"/>
  <c r="DK44" i="43"/>
  <c r="DK43" i="43"/>
  <c r="DK42" i="43"/>
  <c r="DK41" i="43"/>
  <c r="DK40" i="43"/>
  <c r="DK39" i="43"/>
  <c r="DK38" i="43"/>
  <c r="DK37" i="43"/>
  <c r="DK36" i="43"/>
  <c r="DK35" i="43"/>
  <c r="DK34" i="43"/>
  <c r="DK33" i="43"/>
  <c r="DK32" i="43"/>
  <c r="DK31" i="43"/>
  <c r="DK30" i="43"/>
  <c r="DK29" i="43"/>
  <c r="DK28" i="43"/>
  <c r="DK27" i="43"/>
  <c r="DK26" i="43"/>
  <c r="DK25" i="43"/>
  <c r="DK24" i="43"/>
  <c r="DK23" i="43"/>
  <c r="DK22" i="43"/>
  <c r="DK21" i="43"/>
  <c r="DK20" i="43"/>
  <c r="DK19" i="43"/>
  <c r="DK18" i="43"/>
  <c r="DK17" i="43"/>
  <c r="DK16" i="43"/>
  <c r="DK15" i="43"/>
  <c r="DK14" i="43"/>
  <c r="DK13" i="43"/>
  <c r="DK12" i="43"/>
  <c r="DK11" i="43"/>
  <c r="DK10" i="43"/>
  <c r="DK9" i="43"/>
  <c r="DK8" i="43" a="1"/>
  <c r="DK8" i="43"/>
  <c r="DJ247" i="43"/>
  <c r="DJ246" i="43"/>
  <c r="DJ245" i="43"/>
  <c r="DJ244" i="43"/>
  <c r="DJ243" i="43"/>
  <c r="DJ242" i="43"/>
  <c r="DJ241" i="43"/>
  <c r="DJ240" i="43"/>
  <c r="DJ239" i="43"/>
  <c r="DJ238" i="43"/>
  <c r="DJ237" i="43"/>
  <c r="DJ236" i="43"/>
  <c r="DJ235" i="43"/>
  <c r="DJ234" i="43"/>
  <c r="DJ233" i="43"/>
  <c r="DJ232" i="43"/>
  <c r="DJ231" i="43"/>
  <c r="DJ230" i="43"/>
  <c r="DJ229" i="43"/>
  <c r="DJ228" i="43"/>
  <c r="DJ227" i="43"/>
  <c r="DJ226" i="43"/>
  <c r="DJ225" i="43"/>
  <c r="DJ224" i="43"/>
  <c r="DJ223" i="43"/>
  <c r="DJ222" i="43"/>
  <c r="DJ221" i="43"/>
  <c r="DJ220" i="43"/>
  <c r="DJ219" i="43"/>
  <c r="DJ218" i="43"/>
  <c r="DJ217" i="43"/>
  <c r="DJ216" i="43"/>
  <c r="DJ215" i="43"/>
  <c r="DJ214" i="43"/>
  <c r="DJ213" i="43"/>
  <c r="DJ212" i="43"/>
  <c r="DJ211" i="43"/>
  <c r="DJ210" i="43"/>
  <c r="DJ209" i="43"/>
  <c r="DJ208" i="43"/>
  <c r="DJ207" i="43"/>
  <c r="DJ206" i="43"/>
  <c r="DJ205" i="43"/>
  <c r="DJ204" i="43"/>
  <c r="DJ203" i="43"/>
  <c r="DJ202" i="43"/>
  <c r="DJ201" i="43"/>
  <c r="DJ200" i="43"/>
  <c r="DJ199" i="43"/>
  <c r="DJ198" i="43"/>
  <c r="DJ197" i="43"/>
  <c r="DJ196" i="43"/>
  <c r="DJ195" i="43"/>
  <c r="DJ194" i="43"/>
  <c r="DJ193" i="43"/>
  <c r="DJ192" i="43"/>
  <c r="DJ191" i="43"/>
  <c r="DJ190" i="43"/>
  <c r="DJ189" i="43"/>
  <c r="DJ188" i="43"/>
  <c r="DJ187" i="43"/>
  <c r="DJ186" i="43"/>
  <c r="DJ185" i="43"/>
  <c r="DJ184" i="43"/>
  <c r="DJ183" i="43"/>
  <c r="DJ182" i="43"/>
  <c r="DJ181" i="43"/>
  <c r="DJ180" i="43"/>
  <c r="DJ179" i="43"/>
  <c r="DJ178" i="43"/>
  <c r="DJ177" i="43"/>
  <c r="DJ176" i="43"/>
  <c r="DJ175" i="43"/>
  <c r="DJ174" i="43"/>
  <c r="DJ173" i="43"/>
  <c r="DJ172" i="43"/>
  <c r="DJ171" i="43"/>
  <c r="DJ170" i="43"/>
  <c r="DJ169" i="43"/>
  <c r="DJ168" i="43"/>
  <c r="DJ167" i="43"/>
  <c r="DJ166" i="43"/>
  <c r="DJ165" i="43"/>
  <c r="DJ164" i="43"/>
  <c r="DJ163" i="43"/>
  <c r="DJ162" i="43"/>
  <c r="DJ161" i="43"/>
  <c r="DJ160" i="43"/>
  <c r="DJ159" i="43"/>
  <c r="DJ158" i="43"/>
  <c r="DJ157" i="43"/>
  <c r="DJ156" i="43"/>
  <c r="DJ155" i="43"/>
  <c r="DJ154" i="43"/>
  <c r="DJ153" i="43"/>
  <c r="DJ152" i="43"/>
  <c r="DJ151" i="43"/>
  <c r="DJ150" i="43"/>
  <c r="DJ149" i="43"/>
  <c r="DJ148" i="43"/>
  <c r="DJ147" i="43"/>
  <c r="DJ146" i="43"/>
  <c r="DJ145" i="43"/>
  <c r="DJ144" i="43"/>
  <c r="DJ143" i="43"/>
  <c r="DJ142" i="43"/>
  <c r="DJ141" i="43"/>
  <c r="DJ140" i="43"/>
  <c r="DJ139" i="43"/>
  <c r="DJ138" i="43"/>
  <c r="DJ137" i="43"/>
  <c r="DJ136" i="43"/>
  <c r="DJ135" i="43"/>
  <c r="DJ134" i="43"/>
  <c r="DJ133" i="43"/>
  <c r="DJ132" i="43"/>
  <c r="DJ131" i="43"/>
  <c r="DJ130" i="43"/>
  <c r="DJ129" i="43"/>
  <c r="DJ128" i="43"/>
  <c r="DJ127" i="43"/>
  <c r="DJ126" i="43"/>
  <c r="DJ125" i="43"/>
  <c r="DJ124" i="43"/>
  <c r="DJ123" i="43"/>
  <c r="DJ122" i="43"/>
  <c r="DJ121" i="43"/>
  <c r="DJ120" i="43"/>
  <c r="DJ119" i="43"/>
  <c r="DJ118" i="43"/>
  <c r="DJ117" i="43"/>
  <c r="DJ116" i="43"/>
  <c r="DJ115" i="43"/>
  <c r="DJ114" i="43"/>
  <c r="DJ113" i="43"/>
  <c r="DJ112" i="43"/>
  <c r="DJ111" i="43"/>
  <c r="DJ110" i="43"/>
  <c r="DJ109" i="43"/>
  <c r="DJ108" i="43"/>
  <c r="DJ107" i="43"/>
  <c r="DJ106" i="43"/>
  <c r="DJ105" i="43"/>
  <c r="DJ104" i="43"/>
  <c r="DJ103" i="43"/>
  <c r="DJ102" i="43"/>
  <c r="DJ101" i="43"/>
  <c r="DJ100" i="43"/>
  <c r="DJ99" i="43"/>
  <c r="DJ98" i="43"/>
  <c r="DJ97" i="43"/>
  <c r="DJ96" i="43"/>
  <c r="DJ95" i="43"/>
  <c r="DJ94" i="43"/>
  <c r="DJ93" i="43"/>
  <c r="DJ92" i="43"/>
  <c r="DJ91" i="43"/>
  <c r="DJ90" i="43"/>
  <c r="DJ89" i="43"/>
  <c r="DJ88" i="43"/>
  <c r="DJ87" i="43"/>
  <c r="DJ86" i="43"/>
  <c r="DJ85" i="43"/>
  <c r="DJ84" i="43"/>
  <c r="DJ83" i="43"/>
  <c r="DJ82" i="43"/>
  <c r="DJ81" i="43"/>
  <c r="DJ80" i="43"/>
  <c r="DJ79" i="43"/>
  <c r="DJ78" i="43"/>
  <c r="DJ77" i="43"/>
  <c r="DJ76" i="43"/>
  <c r="DJ75" i="43"/>
  <c r="DJ74" i="43"/>
  <c r="DJ73" i="43"/>
  <c r="DJ72" i="43"/>
  <c r="DJ71" i="43"/>
  <c r="DJ70" i="43"/>
  <c r="DJ69" i="43"/>
  <c r="DJ68" i="43"/>
  <c r="DJ67" i="43"/>
  <c r="DJ66" i="43"/>
  <c r="DJ65" i="43"/>
  <c r="DJ64" i="43"/>
  <c r="DJ63" i="43"/>
  <c r="DJ62" i="43"/>
  <c r="DJ61" i="43"/>
  <c r="DJ60" i="43"/>
  <c r="DJ59" i="43"/>
  <c r="DJ58" i="43"/>
  <c r="DJ57" i="43"/>
  <c r="DJ56" i="43"/>
  <c r="DJ55" i="43"/>
  <c r="DJ54" i="43"/>
  <c r="DJ53" i="43"/>
  <c r="DJ52" i="43"/>
  <c r="DJ51" i="43"/>
  <c r="DJ50" i="43"/>
  <c r="DJ49" i="43"/>
  <c r="DJ48" i="43"/>
  <c r="DJ47" i="43"/>
  <c r="DJ46" i="43"/>
  <c r="DJ45" i="43"/>
  <c r="DJ44" i="43"/>
  <c r="DJ43" i="43"/>
  <c r="DJ42" i="43"/>
  <c r="DJ41" i="43"/>
  <c r="DJ40" i="43"/>
  <c r="DJ39" i="43"/>
  <c r="DJ38" i="43"/>
  <c r="DJ37" i="43"/>
  <c r="DJ36" i="43"/>
  <c r="DJ35" i="43"/>
  <c r="DJ34" i="43"/>
  <c r="DJ33" i="43"/>
  <c r="DJ32" i="43"/>
  <c r="DJ31" i="43"/>
  <c r="DJ30" i="43"/>
  <c r="DJ29" i="43"/>
  <c r="DJ28" i="43"/>
  <c r="DJ27" i="43"/>
  <c r="DJ26" i="43"/>
  <c r="DJ25" i="43"/>
  <c r="DJ24" i="43"/>
  <c r="DJ23" i="43"/>
  <c r="DJ22" i="43"/>
  <c r="DJ21" i="43"/>
  <c r="DJ20" i="43"/>
  <c r="DJ19" i="43"/>
  <c r="DJ18" i="43"/>
  <c r="DJ17" i="43"/>
  <c r="DJ16" i="43"/>
  <c r="DJ15" i="43"/>
  <c r="DJ14" i="43"/>
  <c r="DJ13" i="43"/>
  <c r="DJ12" i="43"/>
  <c r="DJ11" i="43"/>
  <c r="DJ10" i="43"/>
  <c r="DJ9" i="43"/>
  <c r="DJ8" i="43" a="1"/>
  <c r="DJ8" i="43"/>
  <c r="DI247" i="43"/>
  <c r="DI246" i="43"/>
  <c r="DI245" i="43"/>
  <c r="DI244" i="43"/>
  <c r="DI243" i="43"/>
  <c r="DI242" i="43"/>
  <c r="DI241" i="43"/>
  <c r="DI240" i="43"/>
  <c r="DI239" i="43"/>
  <c r="DI238" i="43"/>
  <c r="DI237" i="43"/>
  <c r="DI236" i="43"/>
  <c r="DI235" i="43"/>
  <c r="DI234" i="43"/>
  <c r="DI233" i="43"/>
  <c r="DI232" i="43"/>
  <c r="DI231" i="43"/>
  <c r="DI230" i="43"/>
  <c r="DI229" i="43"/>
  <c r="DI228" i="43"/>
  <c r="DI227" i="43"/>
  <c r="DI226" i="43"/>
  <c r="DI225" i="43"/>
  <c r="DI224" i="43"/>
  <c r="DI223" i="43"/>
  <c r="DI222" i="43"/>
  <c r="DI221" i="43"/>
  <c r="DI220" i="43"/>
  <c r="DI219" i="43"/>
  <c r="DI218" i="43"/>
  <c r="DI217" i="43"/>
  <c r="DI216" i="43"/>
  <c r="DI215" i="43"/>
  <c r="DI214" i="43"/>
  <c r="DI213" i="43"/>
  <c r="DI212" i="43"/>
  <c r="DI211" i="43"/>
  <c r="DI210" i="43"/>
  <c r="DI209" i="43"/>
  <c r="DI208" i="43"/>
  <c r="DI207" i="43"/>
  <c r="DI206" i="43"/>
  <c r="DI205" i="43"/>
  <c r="DI204" i="43"/>
  <c r="DI203" i="43"/>
  <c r="DI202" i="43"/>
  <c r="DI201" i="43"/>
  <c r="DI200" i="43"/>
  <c r="DI199" i="43"/>
  <c r="DI198" i="43"/>
  <c r="DI197" i="43"/>
  <c r="DI196" i="43"/>
  <c r="DI195" i="43"/>
  <c r="DI194" i="43"/>
  <c r="DI193" i="43"/>
  <c r="DI192" i="43"/>
  <c r="DI191" i="43"/>
  <c r="DI190" i="43"/>
  <c r="DI189" i="43"/>
  <c r="DI188" i="43"/>
  <c r="DI187" i="43"/>
  <c r="DI186" i="43"/>
  <c r="DI185" i="43"/>
  <c r="DI184" i="43"/>
  <c r="DI183" i="43"/>
  <c r="DI182" i="43"/>
  <c r="DI181" i="43"/>
  <c r="DI180" i="43"/>
  <c r="DI179" i="43"/>
  <c r="DI178" i="43"/>
  <c r="DI177" i="43"/>
  <c r="DI176" i="43"/>
  <c r="DI175" i="43"/>
  <c r="DI174" i="43"/>
  <c r="DI173" i="43"/>
  <c r="DI172" i="43"/>
  <c r="DI171" i="43"/>
  <c r="DI170" i="43"/>
  <c r="DI169" i="43"/>
  <c r="DI168" i="43"/>
  <c r="DI167" i="43"/>
  <c r="DI166" i="43"/>
  <c r="DI165" i="43"/>
  <c r="DI164" i="43"/>
  <c r="DI163" i="43"/>
  <c r="DI162" i="43"/>
  <c r="DI161" i="43"/>
  <c r="DI160" i="43"/>
  <c r="DI159" i="43"/>
  <c r="DI158" i="43"/>
  <c r="DI157" i="43"/>
  <c r="DI156" i="43"/>
  <c r="DI155" i="43"/>
  <c r="DI154" i="43"/>
  <c r="DI153" i="43"/>
  <c r="DI152" i="43"/>
  <c r="DI151" i="43"/>
  <c r="DI150" i="43"/>
  <c r="DI149" i="43"/>
  <c r="DI148" i="43"/>
  <c r="DI147" i="43"/>
  <c r="DI146" i="43"/>
  <c r="DI145" i="43"/>
  <c r="DI144" i="43"/>
  <c r="DI143" i="43"/>
  <c r="DI142" i="43"/>
  <c r="DI141" i="43"/>
  <c r="DI140" i="43"/>
  <c r="DI139" i="43"/>
  <c r="DI138" i="43"/>
  <c r="DI137" i="43"/>
  <c r="DI136" i="43"/>
  <c r="DI135" i="43"/>
  <c r="DI134" i="43"/>
  <c r="DI133" i="43"/>
  <c r="DI132" i="43"/>
  <c r="DI131" i="43"/>
  <c r="DI130" i="43"/>
  <c r="DI129" i="43"/>
  <c r="DI128" i="43"/>
  <c r="DI127" i="43"/>
  <c r="DI126" i="43"/>
  <c r="DI125" i="43"/>
  <c r="DI124" i="43"/>
  <c r="DI123" i="43"/>
  <c r="DI122" i="43"/>
  <c r="DI121" i="43"/>
  <c r="DI120" i="43"/>
  <c r="DI119" i="43"/>
  <c r="DI118" i="43"/>
  <c r="DI117" i="43"/>
  <c r="DI116" i="43"/>
  <c r="DI115" i="43"/>
  <c r="DI114" i="43"/>
  <c r="DI113" i="43"/>
  <c r="DI112" i="43"/>
  <c r="DI111" i="43"/>
  <c r="DI110" i="43"/>
  <c r="DI109" i="43"/>
  <c r="DI108" i="43"/>
  <c r="DI107" i="43"/>
  <c r="DI106" i="43"/>
  <c r="DI105" i="43"/>
  <c r="DI104" i="43"/>
  <c r="DI103" i="43"/>
  <c r="DI102" i="43"/>
  <c r="DI101" i="43"/>
  <c r="DI100" i="43"/>
  <c r="DI99" i="43"/>
  <c r="DI98" i="43"/>
  <c r="DI97" i="43"/>
  <c r="DI96" i="43"/>
  <c r="DI95" i="43"/>
  <c r="DI94" i="43"/>
  <c r="DI93" i="43"/>
  <c r="DI92" i="43"/>
  <c r="DI91" i="43"/>
  <c r="DI90" i="43"/>
  <c r="DI89" i="43"/>
  <c r="DI88" i="43"/>
  <c r="DI87" i="43"/>
  <c r="DI86" i="43"/>
  <c r="DI85" i="43"/>
  <c r="DI84" i="43"/>
  <c r="DI83" i="43"/>
  <c r="DI82" i="43"/>
  <c r="DI81" i="43"/>
  <c r="DI80" i="43"/>
  <c r="DI79" i="43"/>
  <c r="DI78" i="43"/>
  <c r="DI77" i="43"/>
  <c r="DI76" i="43"/>
  <c r="DI75" i="43"/>
  <c r="DI74" i="43"/>
  <c r="DI73" i="43"/>
  <c r="DI72" i="43"/>
  <c r="DI71" i="43"/>
  <c r="DI70" i="43"/>
  <c r="DI69" i="43"/>
  <c r="DI68" i="43"/>
  <c r="DI67" i="43"/>
  <c r="DI66" i="43"/>
  <c r="DI65" i="43"/>
  <c r="DI64" i="43"/>
  <c r="DI63" i="43"/>
  <c r="DI62" i="43"/>
  <c r="DI61" i="43"/>
  <c r="DI60" i="43"/>
  <c r="DI59" i="43"/>
  <c r="DI58" i="43"/>
  <c r="DI57" i="43"/>
  <c r="DI56" i="43"/>
  <c r="DI55" i="43"/>
  <c r="DI54" i="43"/>
  <c r="DI53" i="43"/>
  <c r="DI52" i="43"/>
  <c r="DI51" i="43"/>
  <c r="DI50" i="43"/>
  <c r="DI49" i="43"/>
  <c r="DI48" i="43"/>
  <c r="DI47" i="43"/>
  <c r="DI46" i="43"/>
  <c r="DI45" i="43"/>
  <c r="DI44" i="43"/>
  <c r="DI43" i="43"/>
  <c r="DI42" i="43"/>
  <c r="DI41" i="43"/>
  <c r="DI40" i="43"/>
  <c r="DI39" i="43"/>
  <c r="DI38" i="43"/>
  <c r="DI37" i="43"/>
  <c r="DI36" i="43"/>
  <c r="DI35" i="43"/>
  <c r="DI34" i="43"/>
  <c r="DI33" i="43"/>
  <c r="DI32" i="43"/>
  <c r="DI31" i="43"/>
  <c r="DI30" i="43"/>
  <c r="DI29" i="43"/>
  <c r="DI28" i="43"/>
  <c r="DI27" i="43"/>
  <c r="DI26" i="43"/>
  <c r="DI25" i="43"/>
  <c r="DI24" i="43"/>
  <c r="DI23" i="43"/>
  <c r="DI22" i="43"/>
  <c r="DI21" i="43"/>
  <c r="DI20" i="43"/>
  <c r="DI19" i="43"/>
  <c r="DI18" i="43"/>
  <c r="DI17" i="43"/>
  <c r="DI16" i="43"/>
  <c r="DI15" i="43"/>
  <c r="DI14" i="43"/>
  <c r="DI13" i="43"/>
  <c r="DI12" i="43"/>
  <c r="DI11" i="43"/>
  <c r="DI10" i="43"/>
  <c r="DI9" i="43"/>
  <c r="DI8" i="43" a="1"/>
  <c r="DI8" i="43"/>
  <c r="DH247" i="43"/>
  <c r="DH246" i="43"/>
  <c r="DH245" i="43"/>
  <c r="DH244" i="43"/>
  <c r="DH243" i="43"/>
  <c r="DH242" i="43"/>
  <c r="DH241" i="43"/>
  <c r="DH240" i="43"/>
  <c r="DH239" i="43"/>
  <c r="DH238" i="43"/>
  <c r="DH237" i="43"/>
  <c r="DH236" i="43"/>
  <c r="DH235" i="43"/>
  <c r="DH234" i="43"/>
  <c r="DH233" i="43"/>
  <c r="DH232" i="43"/>
  <c r="DH231" i="43"/>
  <c r="DH230" i="43"/>
  <c r="DH229" i="43"/>
  <c r="DH228" i="43"/>
  <c r="DH227" i="43"/>
  <c r="DH226" i="43"/>
  <c r="DH225" i="43"/>
  <c r="DH224" i="43"/>
  <c r="DH223" i="43"/>
  <c r="DH222" i="43"/>
  <c r="DH221" i="43"/>
  <c r="DH220" i="43"/>
  <c r="DH219" i="43"/>
  <c r="DH218" i="43"/>
  <c r="DH217" i="43"/>
  <c r="DH216" i="43"/>
  <c r="DH215" i="43"/>
  <c r="DH214" i="43"/>
  <c r="DH213" i="43"/>
  <c r="DH212" i="43"/>
  <c r="DH211" i="43"/>
  <c r="DH210" i="43"/>
  <c r="DH209" i="43"/>
  <c r="DH208" i="43"/>
  <c r="DH207" i="43"/>
  <c r="DH206" i="43"/>
  <c r="DH205" i="43"/>
  <c r="DH204" i="43"/>
  <c r="DH203" i="43"/>
  <c r="DH202" i="43"/>
  <c r="DH201" i="43"/>
  <c r="DH200" i="43"/>
  <c r="DH199" i="43"/>
  <c r="DH198" i="43"/>
  <c r="DH197" i="43"/>
  <c r="DH196" i="43"/>
  <c r="DH195" i="43"/>
  <c r="DH194" i="43"/>
  <c r="DH193" i="43"/>
  <c r="DH192" i="43"/>
  <c r="DH191" i="43"/>
  <c r="DH190" i="43"/>
  <c r="DH189" i="43"/>
  <c r="DH188" i="43"/>
  <c r="DH187" i="43"/>
  <c r="DH186" i="43"/>
  <c r="DH185" i="43"/>
  <c r="DH184" i="43"/>
  <c r="DH183" i="43"/>
  <c r="DH182" i="43"/>
  <c r="DH181" i="43"/>
  <c r="DH180" i="43"/>
  <c r="DH179" i="43"/>
  <c r="DH178" i="43"/>
  <c r="DH177" i="43"/>
  <c r="DH176" i="43"/>
  <c r="DH175" i="43"/>
  <c r="DH174" i="43"/>
  <c r="DH173" i="43"/>
  <c r="DH172" i="43"/>
  <c r="DH171" i="43"/>
  <c r="DH170" i="43"/>
  <c r="DH169" i="43"/>
  <c r="DH168" i="43"/>
  <c r="DH167" i="43"/>
  <c r="DH166" i="43"/>
  <c r="DH165" i="43"/>
  <c r="DH164" i="43"/>
  <c r="DH163" i="43"/>
  <c r="DH162" i="43"/>
  <c r="DH161" i="43"/>
  <c r="DH160" i="43"/>
  <c r="DH159" i="43"/>
  <c r="DH158" i="43"/>
  <c r="DH157" i="43"/>
  <c r="DH156" i="43"/>
  <c r="DH155" i="43"/>
  <c r="DH154" i="43"/>
  <c r="DH153" i="43"/>
  <c r="DH152" i="43"/>
  <c r="DH151" i="43"/>
  <c r="DH150" i="43"/>
  <c r="DH149" i="43"/>
  <c r="DH148" i="43"/>
  <c r="DH147" i="43"/>
  <c r="DH146" i="43"/>
  <c r="DH145" i="43"/>
  <c r="DH144" i="43"/>
  <c r="DH143" i="43"/>
  <c r="DH142" i="43"/>
  <c r="DH141" i="43"/>
  <c r="DH140" i="43"/>
  <c r="DH139" i="43"/>
  <c r="DH138" i="43"/>
  <c r="DH137" i="43"/>
  <c r="DH136" i="43"/>
  <c r="DH135" i="43"/>
  <c r="DH134" i="43"/>
  <c r="DH133" i="43"/>
  <c r="DH132" i="43"/>
  <c r="DH131" i="43"/>
  <c r="DH130" i="43"/>
  <c r="DH129" i="43"/>
  <c r="DH128" i="43"/>
  <c r="DH127" i="43"/>
  <c r="DH126" i="43"/>
  <c r="DH125" i="43"/>
  <c r="DH124" i="43"/>
  <c r="DH123" i="43"/>
  <c r="DH122" i="43"/>
  <c r="DH121" i="43"/>
  <c r="DH120" i="43"/>
  <c r="DH119" i="43"/>
  <c r="DH118" i="43"/>
  <c r="DH117" i="43"/>
  <c r="DH116" i="43"/>
  <c r="DH115" i="43"/>
  <c r="DH114" i="43"/>
  <c r="DH113" i="43"/>
  <c r="DH112" i="43"/>
  <c r="DH111" i="43"/>
  <c r="DH110" i="43"/>
  <c r="DH109" i="43"/>
  <c r="DH108" i="43"/>
  <c r="DH107" i="43"/>
  <c r="DH106" i="43"/>
  <c r="DH105" i="43"/>
  <c r="DH104" i="43"/>
  <c r="DH103" i="43"/>
  <c r="DH102" i="43"/>
  <c r="DH101" i="43"/>
  <c r="DH100" i="43"/>
  <c r="DH99" i="43"/>
  <c r="DH98" i="43"/>
  <c r="DH97" i="43"/>
  <c r="DH96" i="43"/>
  <c r="DH95" i="43"/>
  <c r="DH94" i="43"/>
  <c r="DH93" i="43"/>
  <c r="DH92" i="43"/>
  <c r="DH91" i="43"/>
  <c r="DH90" i="43"/>
  <c r="DH89" i="43"/>
  <c r="DH88" i="43"/>
  <c r="DH87" i="43"/>
  <c r="DH86" i="43"/>
  <c r="DH85" i="43"/>
  <c r="DH84" i="43"/>
  <c r="DH83" i="43"/>
  <c r="DH82" i="43"/>
  <c r="DH81" i="43"/>
  <c r="DH80" i="43"/>
  <c r="DH79" i="43"/>
  <c r="DH78" i="43"/>
  <c r="DH77" i="43"/>
  <c r="DH76" i="43"/>
  <c r="DH75" i="43"/>
  <c r="DH74" i="43"/>
  <c r="DH73" i="43"/>
  <c r="DH72" i="43"/>
  <c r="DH71" i="43"/>
  <c r="DH70" i="43"/>
  <c r="DH69" i="43"/>
  <c r="DH68" i="43"/>
  <c r="DH67" i="43"/>
  <c r="DH66" i="43"/>
  <c r="DH65" i="43"/>
  <c r="DH64" i="43"/>
  <c r="DH63" i="43"/>
  <c r="DH62" i="43"/>
  <c r="DH61" i="43"/>
  <c r="DH60" i="43"/>
  <c r="DH59" i="43"/>
  <c r="DH58" i="43"/>
  <c r="DH57" i="43"/>
  <c r="DH56" i="43"/>
  <c r="DH55" i="43"/>
  <c r="DH54" i="43"/>
  <c r="DH53" i="43"/>
  <c r="DH52" i="43"/>
  <c r="DH51" i="43"/>
  <c r="DH50" i="43"/>
  <c r="DH49" i="43"/>
  <c r="DH48" i="43"/>
  <c r="DH47" i="43"/>
  <c r="DH46" i="43"/>
  <c r="DH45" i="43"/>
  <c r="DH44" i="43"/>
  <c r="DH43" i="43"/>
  <c r="DH42" i="43"/>
  <c r="DH41" i="43"/>
  <c r="DH40" i="43"/>
  <c r="DH39" i="43"/>
  <c r="DH38" i="43"/>
  <c r="DH37" i="43"/>
  <c r="DH36" i="43"/>
  <c r="DH35" i="43"/>
  <c r="DH34" i="43"/>
  <c r="DH33" i="43"/>
  <c r="DH32" i="43"/>
  <c r="DH31" i="43"/>
  <c r="DH30" i="43"/>
  <c r="DH29" i="43"/>
  <c r="DH28" i="43"/>
  <c r="DH27" i="43"/>
  <c r="DH26" i="43"/>
  <c r="DH25" i="43"/>
  <c r="DH24" i="43"/>
  <c r="DH23" i="43"/>
  <c r="DH22" i="43"/>
  <c r="DH21" i="43"/>
  <c r="DH20" i="43"/>
  <c r="DH19" i="43"/>
  <c r="DH18" i="43"/>
  <c r="DH17" i="43"/>
  <c r="DH16" i="43"/>
  <c r="DH15" i="43"/>
  <c r="DH14" i="43"/>
  <c r="DH13" i="43"/>
  <c r="DH12" i="43"/>
  <c r="DH11" i="43"/>
  <c r="DH10" i="43"/>
  <c r="DH9" i="43"/>
  <c r="DH8" i="43" a="1"/>
  <c r="DH8" i="43"/>
  <c r="DG247" i="43"/>
  <c r="DG246" i="43"/>
  <c r="DG245" i="43"/>
  <c r="DG244" i="43"/>
  <c r="DG243" i="43"/>
  <c r="DG242" i="43"/>
  <c r="DG241" i="43"/>
  <c r="DG240" i="43"/>
  <c r="DG239" i="43"/>
  <c r="DG238" i="43"/>
  <c r="DG237" i="43"/>
  <c r="DG236" i="43"/>
  <c r="DG235" i="43"/>
  <c r="DG234" i="43"/>
  <c r="DG233" i="43"/>
  <c r="DG232" i="43"/>
  <c r="DG231" i="43"/>
  <c r="DG230" i="43"/>
  <c r="DG229" i="43"/>
  <c r="DG228" i="43"/>
  <c r="DG227" i="43"/>
  <c r="DG226" i="43"/>
  <c r="DG225" i="43"/>
  <c r="DG224" i="43"/>
  <c r="DG223" i="43"/>
  <c r="DG222" i="43"/>
  <c r="DG221" i="43"/>
  <c r="DG220" i="43"/>
  <c r="DG219" i="43"/>
  <c r="DG218" i="43"/>
  <c r="DG217" i="43"/>
  <c r="DG216" i="43"/>
  <c r="DG215" i="43"/>
  <c r="DG214" i="43"/>
  <c r="DG213" i="43"/>
  <c r="DG212" i="43"/>
  <c r="DG211" i="43"/>
  <c r="DG210" i="43"/>
  <c r="DG209" i="43"/>
  <c r="DG208" i="43"/>
  <c r="DG207" i="43"/>
  <c r="DG206" i="43"/>
  <c r="DG205" i="43"/>
  <c r="DG204" i="43"/>
  <c r="DG203" i="43"/>
  <c r="DG202" i="43"/>
  <c r="DG201" i="43"/>
  <c r="DG200" i="43"/>
  <c r="DG199" i="43"/>
  <c r="DG198" i="43"/>
  <c r="DG197" i="43"/>
  <c r="DG196" i="43"/>
  <c r="DG195" i="43"/>
  <c r="DG194" i="43"/>
  <c r="DG193" i="43"/>
  <c r="DG192" i="43"/>
  <c r="DG191" i="43"/>
  <c r="DG190" i="43"/>
  <c r="DG189" i="43"/>
  <c r="DG188" i="43"/>
  <c r="DG187" i="43"/>
  <c r="DG186" i="43"/>
  <c r="DG185" i="43"/>
  <c r="DG184" i="43"/>
  <c r="DG183" i="43"/>
  <c r="DG182" i="43"/>
  <c r="DG181" i="43"/>
  <c r="DG180" i="43"/>
  <c r="DG179" i="43"/>
  <c r="DG178" i="43"/>
  <c r="DG177" i="43"/>
  <c r="DG176" i="43"/>
  <c r="DG175" i="43"/>
  <c r="DG174" i="43"/>
  <c r="DG173" i="43"/>
  <c r="DG172" i="43"/>
  <c r="DG171" i="43"/>
  <c r="DG170" i="43"/>
  <c r="DG169" i="43"/>
  <c r="DG168" i="43"/>
  <c r="DG167" i="43"/>
  <c r="DG166" i="43"/>
  <c r="DG165" i="43"/>
  <c r="DG164" i="43"/>
  <c r="DG163" i="43"/>
  <c r="DG162" i="43"/>
  <c r="DG161" i="43"/>
  <c r="DG160" i="43"/>
  <c r="DG159" i="43"/>
  <c r="DG158" i="43"/>
  <c r="DG157" i="43"/>
  <c r="DG156" i="43"/>
  <c r="DG155" i="43"/>
  <c r="DG154" i="43"/>
  <c r="DG153" i="43"/>
  <c r="DG152" i="43"/>
  <c r="DG151" i="43"/>
  <c r="DG150" i="43"/>
  <c r="DG149" i="43"/>
  <c r="DG148" i="43"/>
  <c r="DG147" i="43"/>
  <c r="DG146" i="43"/>
  <c r="DG145" i="43"/>
  <c r="DG144" i="43"/>
  <c r="DG143" i="43"/>
  <c r="DG142" i="43"/>
  <c r="DG141" i="43"/>
  <c r="DG140" i="43"/>
  <c r="DG139" i="43"/>
  <c r="DG138" i="43"/>
  <c r="DG137" i="43"/>
  <c r="DG136" i="43"/>
  <c r="DG135" i="43"/>
  <c r="DG134" i="43"/>
  <c r="DG133" i="43"/>
  <c r="DG132" i="43"/>
  <c r="DG131" i="43"/>
  <c r="DG130" i="43"/>
  <c r="DG129" i="43"/>
  <c r="DG128" i="43"/>
  <c r="DG127" i="43"/>
  <c r="DG126" i="43"/>
  <c r="DG125" i="43"/>
  <c r="DG124" i="43"/>
  <c r="DG123" i="43"/>
  <c r="DG122" i="43"/>
  <c r="DG121" i="43"/>
  <c r="DG120" i="43"/>
  <c r="DG119" i="43"/>
  <c r="DG118" i="43"/>
  <c r="DG117" i="43"/>
  <c r="DG116" i="43"/>
  <c r="DG115" i="43"/>
  <c r="DG114" i="43"/>
  <c r="DG113" i="43"/>
  <c r="DG112" i="43"/>
  <c r="DG111" i="43"/>
  <c r="DG110" i="43"/>
  <c r="DG109" i="43"/>
  <c r="DG108" i="43"/>
  <c r="DG107" i="43"/>
  <c r="DG106" i="43"/>
  <c r="DG105" i="43"/>
  <c r="DG104" i="43"/>
  <c r="DG103" i="43"/>
  <c r="DG102" i="43"/>
  <c r="DG101" i="43"/>
  <c r="DG100" i="43"/>
  <c r="DG99" i="43"/>
  <c r="DG98" i="43"/>
  <c r="DG97" i="43"/>
  <c r="DG96" i="43"/>
  <c r="DG95" i="43"/>
  <c r="DG94" i="43"/>
  <c r="DG93" i="43"/>
  <c r="DG92" i="43"/>
  <c r="DG91" i="43"/>
  <c r="DG90" i="43"/>
  <c r="DG89" i="43"/>
  <c r="DG88" i="43"/>
  <c r="DG87" i="43"/>
  <c r="DG86" i="43"/>
  <c r="DG85" i="43"/>
  <c r="DG84" i="43"/>
  <c r="DG83" i="43"/>
  <c r="DG82" i="43"/>
  <c r="DG81" i="43"/>
  <c r="DG80" i="43"/>
  <c r="DG79" i="43"/>
  <c r="DG78" i="43"/>
  <c r="DG77" i="43"/>
  <c r="DG76" i="43"/>
  <c r="DG75" i="43"/>
  <c r="DG74" i="43"/>
  <c r="DG73" i="43"/>
  <c r="DG72" i="43"/>
  <c r="DG71" i="43"/>
  <c r="DG70" i="43"/>
  <c r="DG69" i="43"/>
  <c r="DG68" i="43"/>
  <c r="DG67" i="43"/>
  <c r="DG66" i="43"/>
  <c r="DG65" i="43"/>
  <c r="DG64" i="43"/>
  <c r="DG63" i="43"/>
  <c r="DG62" i="43"/>
  <c r="DG61" i="43"/>
  <c r="DG60" i="43"/>
  <c r="DG59" i="43"/>
  <c r="DG58" i="43"/>
  <c r="DG57" i="43"/>
  <c r="DG56" i="43"/>
  <c r="DG55" i="43"/>
  <c r="DG54" i="43"/>
  <c r="DG53" i="43"/>
  <c r="DG52" i="43"/>
  <c r="DG51" i="43"/>
  <c r="DG50" i="43"/>
  <c r="DG49" i="43"/>
  <c r="DG48" i="43"/>
  <c r="DG47" i="43"/>
  <c r="DG46" i="43"/>
  <c r="DG45" i="43"/>
  <c r="DG44" i="43"/>
  <c r="DG43" i="43"/>
  <c r="DG42" i="43"/>
  <c r="DG41" i="43"/>
  <c r="DG40" i="43"/>
  <c r="DG39" i="43"/>
  <c r="DG38" i="43"/>
  <c r="DG37" i="43"/>
  <c r="DG36" i="43"/>
  <c r="DG35" i="43"/>
  <c r="DG34" i="43"/>
  <c r="DG33" i="43"/>
  <c r="DG32" i="43"/>
  <c r="DG31" i="43"/>
  <c r="DG30" i="43"/>
  <c r="DG29" i="43"/>
  <c r="DG28" i="43"/>
  <c r="DG27" i="43"/>
  <c r="DG26" i="43"/>
  <c r="DG25" i="43"/>
  <c r="DG24" i="43"/>
  <c r="DG23" i="43"/>
  <c r="DG22" i="43"/>
  <c r="DG21" i="43"/>
  <c r="DG20" i="43"/>
  <c r="DG19" i="43"/>
  <c r="DG18" i="43"/>
  <c r="DG17" i="43"/>
  <c r="DG16" i="43"/>
  <c r="DG15" i="43"/>
  <c r="DG14" i="43"/>
  <c r="DG13" i="43"/>
  <c r="DG12" i="43"/>
  <c r="DG11" i="43"/>
  <c r="DG10" i="43"/>
  <c r="DG9" i="43"/>
  <c r="DG8" i="43" a="1"/>
  <c r="DG8" i="43"/>
  <c r="DF247" i="43"/>
  <c r="DF246" i="43"/>
  <c r="DF245" i="43"/>
  <c r="DF244" i="43"/>
  <c r="DF243" i="43"/>
  <c r="DF242" i="43"/>
  <c r="DF241" i="43"/>
  <c r="DF240" i="43"/>
  <c r="DF239" i="43"/>
  <c r="DF238" i="43"/>
  <c r="DF237" i="43"/>
  <c r="DF236" i="43"/>
  <c r="DF235" i="43"/>
  <c r="DF234" i="43"/>
  <c r="DF233" i="43"/>
  <c r="DF232" i="43"/>
  <c r="DF231" i="43"/>
  <c r="DF230" i="43"/>
  <c r="DF229" i="43"/>
  <c r="DF228" i="43"/>
  <c r="DF227" i="43"/>
  <c r="DF226" i="43"/>
  <c r="DF225" i="43"/>
  <c r="DF224" i="43"/>
  <c r="DF223" i="43"/>
  <c r="DF222" i="43"/>
  <c r="DF221" i="43"/>
  <c r="DF220" i="43"/>
  <c r="DF219" i="43"/>
  <c r="DF218" i="43"/>
  <c r="DF217" i="43"/>
  <c r="DF216" i="43"/>
  <c r="DF215" i="43"/>
  <c r="DF214" i="43"/>
  <c r="DF213" i="43"/>
  <c r="DF212" i="43"/>
  <c r="DF211" i="43"/>
  <c r="DF210" i="43"/>
  <c r="DF209" i="43"/>
  <c r="DF208" i="43"/>
  <c r="DF207" i="43"/>
  <c r="DF206" i="43"/>
  <c r="DF205" i="43"/>
  <c r="DF204" i="43"/>
  <c r="DF203" i="43"/>
  <c r="DF202" i="43"/>
  <c r="DF201" i="43"/>
  <c r="DF200" i="43"/>
  <c r="DF199" i="43"/>
  <c r="DF198" i="43"/>
  <c r="DF197" i="43"/>
  <c r="DF196" i="43"/>
  <c r="DF195" i="43"/>
  <c r="DF194" i="43"/>
  <c r="DF193" i="43"/>
  <c r="DF192" i="43"/>
  <c r="DF191" i="43"/>
  <c r="DF190" i="43"/>
  <c r="DF189" i="43"/>
  <c r="DF188" i="43"/>
  <c r="DF187" i="43"/>
  <c r="DF186" i="43"/>
  <c r="DF185" i="43"/>
  <c r="DF184" i="43"/>
  <c r="DF183" i="43"/>
  <c r="DF182" i="43"/>
  <c r="DF181" i="43"/>
  <c r="DF180" i="43"/>
  <c r="DF179" i="43"/>
  <c r="DF178" i="43"/>
  <c r="DF177" i="43"/>
  <c r="DF176" i="43"/>
  <c r="DF175" i="43"/>
  <c r="DF174" i="43"/>
  <c r="DF173" i="43"/>
  <c r="DF172" i="43"/>
  <c r="DF171" i="43"/>
  <c r="DF170" i="43"/>
  <c r="DF169" i="43"/>
  <c r="DF168" i="43"/>
  <c r="DF167" i="43"/>
  <c r="DF166" i="43"/>
  <c r="DF165" i="43"/>
  <c r="DF164" i="43"/>
  <c r="DF163" i="43"/>
  <c r="DF162" i="43"/>
  <c r="DF161" i="43"/>
  <c r="DF160" i="43"/>
  <c r="DF159" i="43"/>
  <c r="DF158" i="43"/>
  <c r="DF157" i="43"/>
  <c r="DF156" i="43"/>
  <c r="DF155" i="43"/>
  <c r="DF154" i="43"/>
  <c r="DF153" i="43"/>
  <c r="DF152" i="43"/>
  <c r="DF151" i="43"/>
  <c r="DF150" i="43"/>
  <c r="DF149" i="43"/>
  <c r="DF148" i="43"/>
  <c r="DF147" i="43"/>
  <c r="DF146" i="43"/>
  <c r="DF145" i="43"/>
  <c r="DF144" i="43"/>
  <c r="DF143" i="43"/>
  <c r="DF142" i="43"/>
  <c r="DF141" i="43"/>
  <c r="DF140" i="43"/>
  <c r="DF139" i="43"/>
  <c r="DF138" i="43"/>
  <c r="DF137" i="43"/>
  <c r="DF136" i="43"/>
  <c r="DF135" i="43"/>
  <c r="DF134" i="43"/>
  <c r="DF133" i="43"/>
  <c r="DF132" i="43"/>
  <c r="DF131" i="43"/>
  <c r="DF130" i="43"/>
  <c r="DF129" i="43"/>
  <c r="DF128" i="43"/>
  <c r="DF127" i="43"/>
  <c r="DF126" i="43"/>
  <c r="DF125" i="43"/>
  <c r="DF124" i="43"/>
  <c r="DF123" i="43"/>
  <c r="DF122" i="43"/>
  <c r="DF121" i="43"/>
  <c r="DF120" i="43"/>
  <c r="DF119" i="43"/>
  <c r="DF118" i="43"/>
  <c r="DF117" i="43"/>
  <c r="DF116" i="43"/>
  <c r="DF115" i="43"/>
  <c r="DF114" i="43"/>
  <c r="DF113" i="43"/>
  <c r="DF112" i="43"/>
  <c r="DF111" i="43"/>
  <c r="DF110" i="43"/>
  <c r="DF109" i="43"/>
  <c r="DF108" i="43"/>
  <c r="DF107" i="43"/>
  <c r="DF106" i="43"/>
  <c r="DF105" i="43"/>
  <c r="DF104" i="43"/>
  <c r="DF103" i="43"/>
  <c r="DF102" i="43"/>
  <c r="DF101" i="43"/>
  <c r="DF100" i="43"/>
  <c r="DF99" i="43"/>
  <c r="DF98" i="43"/>
  <c r="DF97" i="43"/>
  <c r="DF96" i="43"/>
  <c r="DF95" i="43"/>
  <c r="DF94" i="43"/>
  <c r="DF93" i="43"/>
  <c r="DF92" i="43"/>
  <c r="DF91" i="43"/>
  <c r="DF90" i="43"/>
  <c r="DF89" i="43"/>
  <c r="DF88" i="43"/>
  <c r="DF87" i="43"/>
  <c r="DF86" i="43"/>
  <c r="DF85" i="43"/>
  <c r="DF84" i="43"/>
  <c r="DF83" i="43"/>
  <c r="DF82" i="43"/>
  <c r="DF81" i="43"/>
  <c r="DF80" i="43"/>
  <c r="DF79" i="43"/>
  <c r="DF78" i="43"/>
  <c r="DF77" i="43"/>
  <c r="DF76" i="43"/>
  <c r="DF75" i="43"/>
  <c r="DF74" i="43"/>
  <c r="DF73" i="43"/>
  <c r="DF72" i="43"/>
  <c r="DF71" i="43"/>
  <c r="DF70" i="43"/>
  <c r="DF69" i="43"/>
  <c r="DF68" i="43"/>
  <c r="DF67" i="43"/>
  <c r="DF66" i="43"/>
  <c r="DF65" i="43"/>
  <c r="DF64" i="43"/>
  <c r="DF63" i="43"/>
  <c r="DF62" i="43"/>
  <c r="DF61" i="43"/>
  <c r="DF60" i="43"/>
  <c r="DF59" i="43"/>
  <c r="DF58" i="43"/>
  <c r="DF57" i="43"/>
  <c r="DF56" i="43"/>
  <c r="DF55" i="43"/>
  <c r="DF54" i="43"/>
  <c r="DF53" i="43"/>
  <c r="DF52" i="43"/>
  <c r="DF51" i="43"/>
  <c r="DF50" i="43"/>
  <c r="DF49" i="43"/>
  <c r="DF48" i="43"/>
  <c r="DF47" i="43"/>
  <c r="DF46" i="43"/>
  <c r="DF45" i="43"/>
  <c r="DF44" i="43"/>
  <c r="DF43" i="43"/>
  <c r="DF42" i="43"/>
  <c r="DF41" i="43"/>
  <c r="DF40" i="43"/>
  <c r="DF39" i="43"/>
  <c r="DF38" i="43"/>
  <c r="DF37" i="43"/>
  <c r="DF36" i="43"/>
  <c r="DF35" i="43"/>
  <c r="DF34" i="43"/>
  <c r="DF33" i="43"/>
  <c r="DF32" i="43"/>
  <c r="DF31" i="43"/>
  <c r="DF30" i="43"/>
  <c r="DF29" i="43"/>
  <c r="DF28" i="43"/>
  <c r="DF27" i="43"/>
  <c r="DF26" i="43"/>
  <c r="DF25" i="43"/>
  <c r="DF24" i="43"/>
  <c r="DF23" i="43"/>
  <c r="DF22" i="43"/>
  <c r="DF21" i="43"/>
  <c r="DF20" i="43"/>
  <c r="DF19" i="43"/>
  <c r="DF18" i="43"/>
  <c r="DF17" i="43"/>
  <c r="DF16" i="43"/>
  <c r="DF15" i="43"/>
  <c r="DF14" i="43"/>
  <c r="DF13" i="43"/>
  <c r="DF12" i="43"/>
  <c r="DF11" i="43"/>
  <c r="DF10" i="43"/>
  <c r="DF9" i="43"/>
  <c r="DF8" i="43" a="1"/>
  <c r="DF8" i="43"/>
  <c r="DE247" i="43"/>
  <c r="DE246" i="43"/>
  <c r="DE245" i="43"/>
  <c r="DE244" i="43"/>
  <c r="DE243" i="43"/>
  <c r="DE242" i="43"/>
  <c r="DE241" i="43"/>
  <c r="DE240" i="43"/>
  <c r="DE239" i="43"/>
  <c r="DE238" i="43"/>
  <c r="DE237" i="43"/>
  <c r="DE236" i="43"/>
  <c r="DE235" i="43"/>
  <c r="DE234" i="43"/>
  <c r="DE233" i="43"/>
  <c r="DE232" i="43"/>
  <c r="DE231" i="43"/>
  <c r="DE230" i="43"/>
  <c r="DE229" i="43"/>
  <c r="DE228" i="43"/>
  <c r="DE227" i="43"/>
  <c r="DE226" i="43"/>
  <c r="DE225" i="43"/>
  <c r="DE224" i="43"/>
  <c r="DE223" i="43"/>
  <c r="DE222" i="43"/>
  <c r="DE221" i="43"/>
  <c r="DE220" i="43"/>
  <c r="DE219" i="43"/>
  <c r="DE218" i="43"/>
  <c r="DE217" i="43"/>
  <c r="DE216" i="43"/>
  <c r="DE215" i="43"/>
  <c r="DE214" i="43"/>
  <c r="DE213" i="43"/>
  <c r="DE212" i="43"/>
  <c r="DE211" i="43"/>
  <c r="DE210" i="43"/>
  <c r="DE209" i="43"/>
  <c r="DE208" i="43"/>
  <c r="DE207" i="43"/>
  <c r="DE206" i="43"/>
  <c r="DE205" i="43"/>
  <c r="DE204" i="43"/>
  <c r="DE203" i="43"/>
  <c r="DE202" i="43"/>
  <c r="DE201" i="43"/>
  <c r="DE200" i="43"/>
  <c r="DE199" i="43"/>
  <c r="DE198" i="43"/>
  <c r="DE197" i="43"/>
  <c r="DE196" i="43"/>
  <c r="DE195" i="43"/>
  <c r="DE194" i="43"/>
  <c r="DE193" i="43"/>
  <c r="DE192" i="43"/>
  <c r="DE191" i="43"/>
  <c r="DE190" i="43"/>
  <c r="DE189" i="43"/>
  <c r="DE188" i="43"/>
  <c r="DE187" i="43"/>
  <c r="DE186" i="43"/>
  <c r="DE185" i="43"/>
  <c r="DE184" i="43"/>
  <c r="DE183" i="43"/>
  <c r="DE182" i="43"/>
  <c r="DE181" i="43"/>
  <c r="DE180" i="43"/>
  <c r="DE179" i="43"/>
  <c r="DE178" i="43"/>
  <c r="DE177" i="43"/>
  <c r="DE176" i="43"/>
  <c r="DE175" i="43"/>
  <c r="DE174" i="43"/>
  <c r="DE173" i="43"/>
  <c r="DE172" i="43"/>
  <c r="DE171" i="43"/>
  <c r="DE170" i="43"/>
  <c r="DE169" i="43"/>
  <c r="DE168" i="43"/>
  <c r="DE167" i="43"/>
  <c r="DE166" i="43"/>
  <c r="DE165" i="43"/>
  <c r="DE164" i="43"/>
  <c r="DE163" i="43"/>
  <c r="DE162" i="43"/>
  <c r="DE161" i="43"/>
  <c r="DE160" i="43"/>
  <c r="DE159" i="43"/>
  <c r="DE158" i="43"/>
  <c r="DE157" i="43"/>
  <c r="DE156" i="43"/>
  <c r="DE155" i="43"/>
  <c r="DE154" i="43"/>
  <c r="DE153" i="43"/>
  <c r="DE152" i="43"/>
  <c r="DE151" i="43"/>
  <c r="DE150" i="43"/>
  <c r="DE149" i="43"/>
  <c r="DE148" i="43"/>
  <c r="DE147" i="43"/>
  <c r="DE146" i="43"/>
  <c r="DE145" i="43"/>
  <c r="DE144" i="43"/>
  <c r="DE143" i="43"/>
  <c r="DE142" i="43"/>
  <c r="DE141" i="43"/>
  <c r="DE140" i="43"/>
  <c r="DE139" i="43"/>
  <c r="DE138" i="43"/>
  <c r="DE137" i="43"/>
  <c r="DE136" i="43"/>
  <c r="DE135" i="43"/>
  <c r="DE134" i="43"/>
  <c r="DE133" i="43"/>
  <c r="DE132" i="43"/>
  <c r="DE131" i="43"/>
  <c r="DE130" i="43"/>
  <c r="DE129" i="43"/>
  <c r="DE128" i="43"/>
  <c r="DE127" i="43"/>
  <c r="DE126" i="43"/>
  <c r="DE125" i="43"/>
  <c r="DE124" i="43"/>
  <c r="DE123" i="43"/>
  <c r="DE122" i="43"/>
  <c r="DE121" i="43"/>
  <c r="DE120" i="43"/>
  <c r="DE119" i="43"/>
  <c r="DE118" i="43"/>
  <c r="DE117" i="43"/>
  <c r="DE116" i="43"/>
  <c r="DE115" i="43"/>
  <c r="DE114" i="43"/>
  <c r="DE113" i="43"/>
  <c r="DE112" i="43"/>
  <c r="DE111" i="43"/>
  <c r="DE110" i="43"/>
  <c r="DE109" i="43"/>
  <c r="DE108" i="43"/>
  <c r="DE107" i="43"/>
  <c r="DE106" i="43"/>
  <c r="DE105" i="43"/>
  <c r="DE104" i="43"/>
  <c r="DE103" i="43"/>
  <c r="DE102" i="43"/>
  <c r="DE101" i="43"/>
  <c r="DE100" i="43"/>
  <c r="DE99" i="43"/>
  <c r="DE98" i="43"/>
  <c r="DE97" i="43"/>
  <c r="DE96" i="43"/>
  <c r="DE95" i="43"/>
  <c r="DE94" i="43"/>
  <c r="DE93" i="43"/>
  <c r="DE92" i="43"/>
  <c r="DE91" i="43"/>
  <c r="DE90" i="43"/>
  <c r="DE89" i="43"/>
  <c r="DE88" i="43"/>
  <c r="DE87" i="43"/>
  <c r="DE86" i="43"/>
  <c r="DE85" i="43"/>
  <c r="DE84" i="43"/>
  <c r="DE83" i="43"/>
  <c r="DE82" i="43"/>
  <c r="DE81" i="43"/>
  <c r="DE80" i="43"/>
  <c r="DE79" i="43"/>
  <c r="DE78" i="43"/>
  <c r="DE77" i="43"/>
  <c r="DE76" i="43"/>
  <c r="DE75" i="43"/>
  <c r="DE74" i="43"/>
  <c r="DE73" i="43"/>
  <c r="DE72" i="43"/>
  <c r="DE71" i="43"/>
  <c r="DE70" i="43"/>
  <c r="DE69" i="43"/>
  <c r="DE68" i="43"/>
  <c r="DE67" i="43"/>
  <c r="DE66" i="43"/>
  <c r="DE65" i="43"/>
  <c r="DE64" i="43"/>
  <c r="DE63" i="43"/>
  <c r="DE62" i="43"/>
  <c r="DE61" i="43"/>
  <c r="DE60" i="43"/>
  <c r="DE59" i="43"/>
  <c r="DE58" i="43"/>
  <c r="DE57" i="43"/>
  <c r="DE56" i="43"/>
  <c r="DE55" i="43"/>
  <c r="DE54" i="43"/>
  <c r="DE53" i="43"/>
  <c r="DE52" i="43"/>
  <c r="DE51" i="43"/>
  <c r="DE50" i="43"/>
  <c r="DE49" i="43"/>
  <c r="DE48" i="43"/>
  <c r="DE47" i="43"/>
  <c r="DE46" i="43"/>
  <c r="DE45" i="43"/>
  <c r="DE44" i="43"/>
  <c r="DE43" i="43"/>
  <c r="DE42" i="43"/>
  <c r="DE41" i="43"/>
  <c r="DE40" i="43"/>
  <c r="DE39" i="43"/>
  <c r="DE38" i="43"/>
  <c r="DE37" i="43"/>
  <c r="DE36" i="43"/>
  <c r="DE35" i="43"/>
  <c r="DE34" i="43"/>
  <c r="DE33" i="43"/>
  <c r="DE32" i="43"/>
  <c r="DE31" i="43"/>
  <c r="DE30" i="43"/>
  <c r="DE29" i="43"/>
  <c r="DE28" i="43"/>
  <c r="DE27" i="43"/>
  <c r="DE26" i="43"/>
  <c r="DE25" i="43"/>
  <c r="DE24" i="43"/>
  <c r="DE23" i="43"/>
  <c r="DE22" i="43"/>
  <c r="DE21" i="43"/>
  <c r="DE20" i="43"/>
  <c r="DE19" i="43"/>
  <c r="DE18" i="43"/>
  <c r="DE17" i="43"/>
  <c r="DE16" i="43"/>
  <c r="DE15" i="43"/>
  <c r="DE14" i="43"/>
  <c r="DE13" i="43"/>
  <c r="DE12" i="43"/>
  <c r="DE11" i="43"/>
  <c r="DE10" i="43"/>
  <c r="DE9" i="43"/>
  <c r="DE8" i="43" a="1"/>
  <c r="DE8" i="43"/>
  <c r="DD247" i="43"/>
  <c r="DD246" i="43"/>
  <c r="DD245" i="43"/>
  <c r="DD244" i="43"/>
  <c r="DD243" i="43"/>
  <c r="DD242" i="43"/>
  <c r="DD241" i="43"/>
  <c r="DD240" i="43"/>
  <c r="DD239" i="43"/>
  <c r="DD238" i="43"/>
  <c r="DD237" i="43"/>
  <c r="DD236" i="43"/>
  <c r="DD235" i="43"/>
  <c r="DD234" i="43"/>
  <c r="DD233" i="43"/>
  <c r="DD232" i="43"/>
  <c r="DD231" i="43"/>
  <c r="DD230" i="43"/>
  <c r="DD229" i="43"/>
  <c r="DD228" i="43"/>
  <c r="DD227" i="43"/>
  <c r="DD226" i="43"/>
  <c r="DD225" i="43"/>
  <c r="DD224" i="43"/>
  <c r="DD223" i="43"/>
  <c r="DD222" i="43"/>
  <c r="DD221" i="43"/>
  <c r="DD220" i="43"/>
  <c r="DD219" i="43"/>
  <c r="DD218" i="43"/>
  <c r="DD217" i="43"/>
  <c r="DD216" i="43"/>
  <c r="DD215" i="43"/>
  <c r="DD214" i="43"/>
  <c r="DD213" i="43"/>
  <c r="DD212" i="43"/>
  <c r="DD211" i="43"/>
  <c r="DD210" i="43"/>
  <c r="DD209" i="43"/>
  <c r="DD208" i="43"/>
  <c r="DD207" i="43"/>
  <c r="DD206" i="43"/>
  <c r="DD205" i="43"/>
  <c r="DD204" i="43"/>
  <c r="DD203" i="43"/>
  <c r="DD202" i="43"/>
  <c r="DD201" i="43"/>
  <c r="DD200" i="43"/>
  <c r="DD199" i="43"/>
  <c r="DD198" i="43"/>
  <c r="DD197" i="43"/>
  <c r="DD196" i="43"/>
  <c r="DD195" i="43"/>
  <c r="DD194" i="43"/>
  <c r="DD193" i="43"/>
  <c r="DD192" i="43"/>
  <c r="DD191" i="43"/>
  <c r="DD190" i="43"/>
  <c r="DD189" i="43"/>
  <c r="DD188" i="43"/>
  <c r="DD187" i="43"/>
  <c r="DD186" i="43"/>
  <c r="DD185" i="43"/>
  <c r="DD184" i="43"/>
  <c r="DD183" i="43"/>
  <c r="DD182" i="43"/>
  <c r="DD181" i="43"/>
  <c r="DD180" i="43"/>
  <c r="DD179" i="43"/>
  <c r="DD178" i="43"/>
  <c r="DD177" i="43"/>
  <c r="DD176" i="43"/>
  <c r="DD175" i="43"/>
  <c r="DD174" i="43"/>
  <c r="DD173" i="43"/>
  <c r="DD172" i="43"/>
  <c r="DD171" i="43"/>
  <c r="DD170" i="43"/>
  <c r="DD169" i="43"/>
  <c r="DD168" i="43"/>
  <c r="DD167" i="43"/>
  <c r="DD166" i="43"/>
  <c r="DD165" i="43"/>
  <c r="DD164" i="43"/>
  <c r="DD163" i="43"/>
  <c r="DD162" i="43"/>
  <c r="DD161" i="43"/>
  <c r="DD160" i="43"/>
  <c r="DD159" i="43"/>
  <c r="DD158" i="43"/>
  <c r="DD157" i="43"/>
  <c r="DD156" i="43"/>
  <c r="DD155" i="43"/>
  <c r="DD154" i="43"/>
  <c r="DD153" i="43"/>
  <c r="DD152" i="43"/>
  <c r="DD151" i="43"/>
  <c r="DD150" i="43"/>
  <c r="DD149" i="43"/>
  <c r="DD148" i="43"/>
  <c r="DD147" i="43"/>
  <c r="DD146" i="43"/>
  <c r="DD145" i="43"/>
  <c r="DD144" i="43"/>
  <c r="DD143" i="43"/>
  <c r="DD142" i="43"/>
  <c r="DD141" i="43"/>
  <c r="DD140" i="43"/>
  <c r="DD139" i="43"/>
  <c r="DD138" i="43"/>
  <c r="DD137" i="43"/>
  <c r="DD136" i="43"/>
  <c r="DD135" i="43"/>
  <c r="DD134" i="43"/>
  <c r="DD133" i="43"/>
  <c r="DD132" i="43"/>
  <c r="DD131" i="43"/>
  <c r="DD130" i="43"/>
  <c r="DD129" i="43"/>
  <c r="DD128" i="43"/>
  <c r="DD127" i="43"/>
  <c r="DD126" i="43"/>
  <c r="DD125" i="43"/>
  <c r="DD124" i="43"/>
  <c r="DD123" i="43"/>
  <c r="DD122" i="43"/>
  <c r="DD121" i="43"/>
  <c r="DD120" i="43"/>
  <c r="DD119" i="43"/>
  <c r="DD118" i="43"/>
  <c r="DD117" i="43"/>
  <c r="DD116" i="43"/>
  <c r="DD115" i="43"/>
  <c r="DD114" i="43"/>
  <c r="DD113" i="43"/>
  <c r="DD112" i="43"/>
  <c r="DD111" i="43"/>
  <c r="DD110" i="43"/>
  <c r="DD109" i="43"/>
  <c r="DD108" i="43"/>
  <c r="DD107" i="43"/>
  <c r="DD106" i="43"/>
  <c r="DD105" i="43"/>
  <c r="DD104" i="43"/>
  <c r="DD103" i="43"/>
  <c r="DD102" i="43"/>
  <c r="DD101" i="43"/>
  <c r="DD100" i="43"/>
  <c r="DD99" i="43"/>
  <c r="DD98" i="43"/>
  <c r="DD97" i="43"/>
  <c r="DD96" i="43"/>
  <c r="DD95" i="43"/>
  <c r="DD94" i="43"/>
  <c r="DD93" i="43"/>
  <c r="DD92" i="43"/>
  <c r="DD91" i="43"/>
  <c r="DD90" i="43"/>
  <c r="DD89" i="43"/>
  <c r="DD88" i="43"/>
  <c r="DD87" i="43"/>
  <c r="DD86" i="43"/>
  <c r="DD85" i="43"/>
  <c r="DD84" i="43"/>
  <c r="DD83" i="43"/>
  <c r="DD82" i="43"/>
  <c r="DD81" i="43"/>
  <c r="DD80" i="43"/>
  <c r="DD79" i="43"/>
  <c r="DD78" i="43"/>
  <c r="DD77" i="43"/>
  <c r="DD76" i="43"/>
  <c r="DD75" i="43"/>
  <c r="DD74" i="43"/>
  <c r="DD73" i="43"/>
  <c r="DD72" i="43"/>
  <c r="DD71" i="43"/>
  <c r="DD70" i="43"/>
  <c r="DD69" i="43"/>
  <c r="DD68" i="43"/>
  <c r="DD67" i="43"/>
  <c r="DD66" i="43"/>
  <c r="DD65" i="43"/>
  <c r="DD64" i="43"/>
  <c r="DD63" i="43"/>
  <c r="DD62" i="43"/>
  <c r="DD61" i="43"/>
  <c r="DD60" i="43"/>
  <c r="DD59" i="43"/>
  <c r="DD58" i="43"/>
  <c r="DD57" i="43"/>
  <c r="DD56" i="43"/>
  <c r="DD55" i="43"/>
  <c r="DD54" i="43"/>
  <c r="DD53" i="43"/>
  <c r="DD52" i="43"/>
  <c r="DD51" i="43"/>
  <c r="DD50" i="43"/>
  <c r="DD49" i="43"/>
  <c r="DD48" i="43"/>
  <c r="DD47" i="43"/>
  <c r="DD46" i="43"/>
  <c r="DD45" i="43"/>
  <c r="DD44" i="43"/>
  <c r="DD43" i="43"/>
  <c r="DD42" i="43"/>
  <c r="DD41" i="43"/>
  <c r="DD40" i="43"/>
  <c r="DD39" i="43"/>
  <c r="DD38" i="43"/>
  <c r="DD37" i="43"/>
  <c r="DD36" i="43"/>
  <c r="DD35" i="43"/>
  <c r="DD34" i="43"/>
  <c r="DD33" i="43"/>
  <c r="DD32" i="43"/>
  <c r="DD31" i="43"/>
  <c r="DD30" i="43"/>
  <c r="DD29" i="43"/>
  <c r="DD28" i="43"/>
  <c r="DD27" i="43"/>
  <c r="DD26" i="43"/>
  <c r="DD25" i="43"/>
  <c r="DD24" i="43"/>
  <c r="DD23" i="43"/>
  <c r="DD22" i="43"/>
  <c r="DD21" i="43"/>
  <c r="DD20" i="43"/>
  <c r="DD19" i="43"/>
  <c r="DD18" i="43"/>
  <c r="DD17" i="43"/>
  <c r="DD16" i="43"/>
  <c r="DD15" i="43"/>
  <c r="DD14" i="43"/>
  <c r="DD13" i="43"/>
  <c r="DD12" i="43"/>
  <c r="DD11" i="43"/>
  <c r="DD10" i="43"/>
  <c r="DD9" i="43"/>
  <c r="DD8" i="43" a="1"/>
  <c r="DD8" i="43"/>
  <c r="BB247" i="43"/>
  <c r="BB246" i="43"/>
  <c r="BB245" i="43"/>
  <c r="BB244" i="43"/>
  <c r="BB243" i="43"/>
  <c r="BB242" i="43"/>
  <c r="BB241" i="43"/>
  <c r="BB240" i="43"/>
  <c r="BB239" i="43"/>
  <c r="BB238" i="43"/>
  <c r="BB237" i="43"/>
  <c r="BB236" i="43"/>
  <c r="BB235" i="43"/>
  <c r="BB234" i="43"/>
  <c r="BB233" i="43"/>
  <c r="BB232" i="43"/>
  <c r="BB231" i="43"/>
  <c r="BB230" i="43"/>
  <c r="BB229" i="43"/>
  <c r="BB228" i="43"/>
  <c r="BB227" i="43"/>
  <c r="BB226" i="43"/>
  <c r="BB225" i="43"/>
  <c r="BB224" i="43"/>
  <c r="BB223" i="43"/>
  <c r="BB222" i="43"/>
  <c r="BB221" i="43"/>
  <c r="BB220" i="43"/>
  <c r="BB219" i="43"/>
  <c r="BB218" i="43"/>
  <c r="BB217" i="43"/>
  <c r="BB216" i="43"/>
  <c r="BB215" i="43"/>
  <c r="BB214" i="43"/>
  <c r="BB213" i="43"/>
  <c r="BB212" i="43"/>
  <c r="BB211" i="43"/>
  <c r="BB210" i="43"/>
  <c r="BB209" i="43"/>
  <c r="BB208" i="43"/>
  <c r="BB207" i="43"/>
  <c r="BB206" i="43"/>
  <c r="BB205" i="43"/>
  <c r="BB204" i="43"/>
  <c r="BB203" i="43"/>
  <c r="BB202" i="43"/>
  <c r="BB201" i="43"/>
  <c r="BB200" i="43"/>
  <c r="BB199" i="43"/>
  <c r="BB198" i="43"/>
  <c r="BB197" i="43"/>
  <c r="BB196" i="43"/>
  <c r="BB195" i="43"/>
  <c r="BB194" i="43"/>
  <c r="BB193" i="43"/>
  <c r="BB192" i="43"/>
  <c r="BB191" i="43"/>
  <c r="BB190" i="43"/>
  <c r="BB189" i="43"/>
  <c r="BB188" i="43"/>
  <c r="BB187" i="43"/>
  <c r="BB186" i="43"/>
  <c r="BB185" i="43"/>
  <c r="BB184" i="43"/>
  <c r="BB183" i="43"/>
  <c r="BB182" i="43"/>
  <c r="BB181" i="43"/>
  <c r="BB180" i="43"/>
  <c r="BB179" i="43"/>
  <c r="BB178" i="43"/>
  <c r="BB177" i="43"/>
  <c r="BB176" i="43"/>
  <c r="BB175" i="43"/>
  <c r="BB174" i="43"/>
  <c r="BB173" i="43"/>
  <c r="BB172" i="43"/>
  <c r="BB171" i="43"/>
  <c r="BB170" i="43"/>
  <c r="BB169" i="43"/>
  <c r="BB168" i="43"/>
  <c r="BB167" i="43"/>
  <c r="BB166" i="43"/>
  <c r="BB165" i="43"/>
  <c r="BB164" i="43"/>
  <c r="BB163" i="43"/>
  <c r="BB162" i="43"/>
  <c r="BB161" i="43"/>
  <c r="BB160" i="43"/>
  <c r="BB159" i="43"/>
  <c r="BB158" i="43"/>
  <c r="BB157" i="43"/>
  <c r="BB156" i="43"/>
  <c r="BB155" i="43"/>
  <c r="BB154" i="43"/>
  <c r="BB153" i="43"/>
  <c r="BB152" i="43"/>
  <c r="BB151" i="43"/>
  <c r="BB150" i="43"/>
  <c r="BB149" i="43"/>
  <c r="BB148" i="43"/>
  <c r="BB147" i="43"/>
  <c r="BB146" i="43"/>
  <c r="BB145" i="43"/>
  <c r="BB144" i="43"/>
  <c r="BB143" i="43"/>
  <c r="BB142" i="43"/>
  <c r="BB141" i="43"/>
  <c r="BB140" i="43"/>
  <c r="BB139" i="43"/>
  <c r="BB138" i="43"/>
  <c r="BB137" i="43"/>
  <c r="BB136" i="43"/>
  <c r="BB135" i="43"/>
  <c r="BB134" i="43"/>
  <c r="BB133" i="43"/>
  <c r="BB132" i="43"/>
  <c r="BB131" i="43"/>
  <c r="BB130" i="43"/>
  <c r="BB129" i="43"/>
  <c r="BB128" i="43"/>
  <c r="BB127" i="43"/>
  <c r="BB126" i="43"/>
  <c r="BB125" i="43"/>
  <c r="BB124" i="43"/>
  <c r="BB123" i="43"/>
  <c r="BB122" i="43"/>
  <c r="BB121" i="43"/>
  <c r="BB120" i="43"/>
  <c r="BB119" i="43"/>
  <c r="BB118" i="43"/>
  <c r="BB117" i="43"/>
  <c r="BB116" i="43"/>
  <c r="BB115" i="43"/>
  <c r="BB114" i="43"/>
  <c r="BB113" i="43"/>
  <c r="BB112" i="43"/>
  <c r="BB111" i="43"/>
  <c r="BB110" i="43"/>
  <c r="BB109" i="43"/>
  <c r="BB108" i="43"/>
  <c r="BB107" i="43"/>
  <c r="BB106" i="43"/>
  <c r="BB105" i="43"/>
  <c r="BB104" i="43"/>
  <c r="BB103" i="43"/>
  <c r="BB102" i="43"/>
  <c r="BB101" i="43"/>
  <c r="BB100" i="43"/>
  <c r="BB99" i="43"/>
  <c r="BB98" i="43"/>
  <c r="BB97" i="43"/>
  <c r="BB96" i="43"/>
  <c r="BB95" i="43"/>
  <c r="BB94" i="43"/>
  <c r="BB93" i="43"/>
  <c r="BB92" i="43"/>
  <c r="BB91" i="43"/>
  <c r="BB90" i="43"/>
  <c r="BB89" i="43"/>
  <c r="BB88" i="43"/>
  <c r="BB87" i="43"/>
  <c r="BB86" i="43"/>
  <c r="BB85" i="43"/>
  <c r="BB84" i="43"/>
  <c r="BB83" i="43"/>
  <c r="BB82" i="43"/>
  <c r="BB81" i="43"/>
  <c r="BB80" i="43"/>
  <c r="BB79" i="43"/>
  <c r="BB78" i="43"/>
  <c r="BB77" i="43"/>
  <c r="BB76" i="43"/>
  <c r="BB75" i="43"/>
  <c r="BB74" i="43"/>
  <c r="BB73" i="43"/>
  <c r="BB72" i="43"/>
  <c r="BB71" i="43"/>
  <c r="BB70" i="43"/>
  <c r="BB69" i="43"/>
  <c r="BB68" i="43"/>
  <c r="BB67" i="43"/>
  <c r="BB66" i="43"/>
  <c r="BB65" i="43"/>
  <c r="BB64" i="43"/>
  <c r="BB63" i="43"/>
  <c r="BB62" i="43"/>
  <c r="BB61" i="43"/>
  <c r="BB60" i="43"/>
  <c r="BB59" i="43"/>
  <c r="BB58" i="43"/>
  <c r="BB57" i="43"/>
  <c r="BB56" i="43"/>
  <c r="BB55" i="43"/>
  <c r="BB54" i="43"/>
  <c r="BB53" i="43"/>
  <c r="BB52" i="43"/>
  <c r="BB51" i="43"/>
  <c r="BB50" i="43"/>
  <c r="BB49" i="43"/>
  <c r="BB48" i="43"/>
  <c r="BB47" i="43"/>
  <c r="BB46" i="43"/>
  <c r="BB45" i="43"/>
  <c r="BB44" i="43"/>
  <c r="BB43" i="43"/>
  <c r="BB42" i="43"/>
  <c r="BB41" i="43"/>
  <c r="BB40" i="43"/>
  <c r="BB39" i="43"/>
  <c r="BB38" i="43"/>
  <c r="BB37" i="43"/>
  <c r="BB36" i="43"/>
  <c r="BB35" i="43"/>
  <c r="BB34" i="43"/>
  <c r="BB33" i="43"/>
  <c r="BB32" i="43"/>
  <c r="BB31" i="43"/>
  <c r="BB30" i="43"/>
  <c r="BB29" i="43"/>
  <c r="BB28" i="43"/>
  <c r="BB27" i="43"/>
  <c r="BB26" i="43"/>
  <c r="BB25" i="43"/>
  <c r="BB24" i="43"/>
  <c r="BB23" i="43"/>
  <c r="BB22" i="43"/>
  <c r="BB21" i="43"/>
  <c r="BB20" i="43"/>
  <c r="BB19" i="43"/>
  <c r="BB18" i="43"/>
  <c r="BB17" i="43"/>
  <c r="BB16" i="43"/>
  <c r="BB15" i="43"/>
  <c r="BB14" i="43"/>
  <c r="BB13" i="43"/>
  <c r="BB12" i="43"/>
  <c r="BB11" i="43"/>
  <c r="BB10" i="43"/>
  <c r="BB9" i="43"/>
  <c r="BB8" i="43" a="1"/>
  <c r="BB8" i="43"/>
  <c r="BA247" i="43"/>
  <c r="BA246" i="43"/>
  <c r="BA245" i="43"/>
  <c r="BA244" i="43"/>
  <c r="BA243" i="43"/>
  <c r="BA242" i="43"/>
  <c r="BA241" i="43"/>
  <c r="BA240" i="43"/>
  <c r="BA239" i="43"/>
  <c r="BA238" i="43"/>
  <c r="BA237" i="43"/>
  <c r="BA236" i="43"/>
  <c r="BA235" i="43"/>
  <c r="BA234" i="43"/>
  <c r="BA233" i="43"/>
  <c r="BA232" i="43"/>
  <c r="BA231" i="43"/>
  <c r="BA230" i="43"/>
  <c r="BA229" i="43"/>
  <c r="BA228" i="43"/>
  <c r="BA227" i="43"/>
  <c r="BA226" i="43"/>
  <c r="BA225" i="43"/>
  <c r="BA224" i="43"/>
  <c r="BA223" i="43"/>
  <c r="BA222" i="43"/>
  <c r="BA221" i="43"/>
  <c r="BA220" i="43"/>
  <c r="BA219" i="43"/>
  <c r="BA218" i="43"/>
  <c r="BA217" i="43"/>
  <c r="BA216" i="43"/>
  <c r="BA215" i="43"/>
  <c r="BA214" i="43"/>
  <c r="BA213" i="43"/>
  <c r="BA212" i="43"/>
  <c r="BA211" i="43"/>
  <c r="BA210" i="43"/>
  <c r="BA209" i="43"/>
  <c r="BA208" i="43"/>
  <c r="BA207" i="43"/>
  <c r="BA206" i="43"/>
  <c r="BA205" i="43"/>
  <c r="BA204" i="43"/>
  <c r="BA203" i="43"/>
  <c r="BA202" i="43"/>
  <c r="BA201" i="43"/>
  <c r="BA200" i="43"/>
  <c r="BA199" i="43"/>
  <c r="BA198" i="43"/>
  <c r="BA197" i="43"/>
  <c r="BA196" i="43"/>
  <c r="BA195" i="43"/>
  <c r="BA194" i="43"/>
  <c r="BA193" i="43"/>
  <c r="BA192" i="43"/>
  <c r="BA191" i="43"/>
  <c r="BA190" i="43"/>
  <c r="BA189" i="43"/>
  <c r="BA188" i="43"/>
  <c r="BA187" i="43"/>
  <c r="BA186" i="43"/>
  <c r="BA185" i="43"/>
  <c r="BA184" i="43"/>
  <c r="BA183" i="43"/>
  <c r="BA182" i="43"/>
  <c r="BA181" i="43"/>
  <c r="BA180" i="43"/>
  <c r="BA179" i="43"/>
  <c r="BA178" i="43"/>
  <c r="BA177" i="43"/>
  <c r="BA176" i="43"/>
  <c r="BA175" i="43"/>
  <c r="BA174" i="43"/>
  <c r="BA173" i="43"/>
  <c r="BA172" i="43"/>
  <c r="BA171" i="43"/>
  <c r="BA170" i="43"/>
  <c r="BA169" i="43"/>
  <c r="BA168" i="43"/>
  <c r="BA167" i="43"/>
  <c r="BA166" i="43"/>
  <c r="BA165" i="43"/>
  <c r="BA164" i="43"/>
  <c r="BA163" i="43"/>
  <c r="BA162" i="43"/>
  <c r="BA161" i="43"/>
  <c r="BA160" i="43"/>
  <c r="BA159" i="43"/>
  <c r="BA158" i="43"/>
  <c r="BA157" i="43"/>
  <c r="BA156" i="43"/>
  <c r="BA155" i="43"/>
  <c r="BA154" i="43"/>
  <c r="BA153" i="43"/>
  <c r="BA152" i="43"/>
  <c r="BA151" i="43"/>
  <c r="BA150" i="43"/>
  <c r="BA149" i="43"/>
  <c r="BA148" i="43"/>
  <c r="BA147" i="43"/>
  <c r="BA146" i="43"/>
  <c r="BA145" i="43"/>
  <c r="BA144" i="43"/>
  <c r="BA143" i="43"/>
  <c r="BA142" i="43"/>
  <c r="BA141" i="43"/>
  <c r="BA140" i="43"/>
  <c r="BA139" i="43"/>
  <c r="BA138" i="43"/>
  <c r="BA137" i="43"/>
  <c r="BA136" i="43"/>
  <c r="BA135" i="43"/>
  <c r="BA134" i="43"/>
  <c r="BA133" i="43"/>
  <c r="BA132" i="43"/>
  <c r="BA131" i="43"/>
  <c r="BA130" i="43"/>
  <c r="BA129" i="43"/>
  <c r="BA128" i="43"/>
  <c r="BA127" i="43"/>
  <c r="BA126" i="43"/>
  <c r="BA125" i="43"/>
  <c r="BA124" i="43"/>
  <c r="BA123" i="43"/>
  <c r="BA122" i="43"/>
  <c r="BA121" i="43"/>
  <c r="BA120" i="43"/>
  <c r="BA119" i="43"/>
  <c r="BA118" i="43"/>
  <c r="BA117" i="43"/>
  <c r="BA116" i="43"/>
  <c r="BA115" i="43"/>
  <c r="BA114" i="43"/>
  <c r="BA113" i="43"/>
  <c r="BA112" i="43"/>
  <c r="BA111" i="43"/>
  <c r="BA110" i="43"/>
  <c r="BA109" i="43"/>
  <c r="BA108" i="43"/>
  <c r="BA107" i="43"/>
  <c r="BA106" i="43"/>
  <c r="BA105" i="43"/>
  <c r="BA104" i="43"/>
  <c r="BA103" i="43"/>
  <c r="BA102" i="43"/>
  <c r="BA101" i="43"/>
  <c r="BA100" i="43"/>
  <c r="BA99" i="43"/>
  <c r="BA98" i="43"/>
  <c r="BA97" i="43"/>
  <c r="BA96" i="43"/>
  <c r="BA95" i="43"/>
  <c r="BA94" i="43"/>
  <c r="BA93" i="43"/>
  <c r="BA92" i="43"/>
  <c r="BA91" i="43"/>
  <c r="BA90" i="43"/>
  <c r="BA89" i="43"/>
  <c r="BA88" i="43"/>
  <c r="BA87" i="43"/>
  <c r="BA86" i="43"/>
  <c r="BA85" i="43"/>
  <c r="BA84" i="43"/>
  <c r="BA83" i="43"/>
  <c r="BA82" i="43"/>
  <c r="BA81" i="43"/>
  <c r="BA80" i="43"/>
  <c r="BA79" i="43"/>
  <c r="BA78" i="43"/>
  <c r="BA77" i="43"/>
  <c r="BA76" i="43"/>
  <c r="BA75" i="43"/>
  <c r="BA74" i="43"/>
  <c r="BA73" i="43"/>
  <c r="BA72" i="43"/>
  <c r="BA71" i="43"/>
  <c r="BA70" i="43"/>
  <c r="BA69" i="43"/>
  <c r="BA68" i="43"/>
  <c r="BA67" i="43"/>
  <c r="BA66" i="43"/>
  <c r="BA65" i="43"/>
  <c r="BA64" i="43"/>
  <c r="BA63" i="43"/>
  <c r="BA62" i="43"/>
  <c r="BA61" i="43"/>
  <c r="BA60" i="43"/>
  <c r="BA59" i="43"/>
  <c r="BA58" i="43"/>
  <c r="BA57" i="43"/>
  <c r="BA56" i="43"/>
  <c r="BA55" i="43"/>
  <c r="BA54" i="43"/>
  <c r="BA53" i="43"/>
  <c r="BA52" i="43"/>
  <c r="BA51" i="43"/>
  <c r="BA50" i="43"/>
  <c r="BA49" i="43"/>
  <c r="BA48" i="43"/>
  <c r="BA47" i="43"/>
  <c r="BA46" i="43"/>
  <c r="BA45" i="43"/>
  <c r="BA44" i="43"/>
  <c r="BA43" i="43"/>
  <c r="BA42" i="43"/>
  <c r="BA41" i="43"/>
  <c r="BA40" i="43"/>
  <c r="BA39" i="43"/>
  <c r="BA38" i="43"/>
  <c r="BA37" i="43"/>
  <c r="BA36" i="43"/>
  <c r="BA35" i="43"/>
  <c r="BA34" i="43"/>
  <c r="BA33" i="43"/>
  <c r="BA32" i="43"/>
  <c r="BA31" i="43"/>
  <c r="BA30" i="43"/>
  <c r="BA29" i="43"/>
  <c r="BA28" i="43"/>
  <c r="BA27" i="43"/>
  <c r="BA26" i="43"/>
  <c r="BA25" i="43"/>
  <c r="BA24" i="43"/>
  <c r="BA23" i="43"/>
  <c r="BA22" i="43"/>
  <c r="BA21" i="43"/>
  <c r="BA20" i="43"/>
  <c r="BA19" i="43"/>
  <c r="BA18" i="43"/>
  <c r="BA17" i="43"/>
  <c r="BA16" i="43"/>
  <c r="BA15" i="43"/>
  <c r="BA14" i="43"/>
  <c r="BA13" i="43"/>
  <c r="BA12" i="43"/>
  <c r="BA11" i="43"/>
  <c r="BA10" i="43"/>
  <c r="BA9" i="43"/>
  <c r="BA8" i="43" a="1"/>
  <c r="BA8" i="43"/>
  <c r="AZ247" i="43"/>
  <c r="AZ246" i="43"/>
  <c r="AZ245" i="43"/>
  <c r="AZ244" i="43"/>
  <c r="AZ243" i="43"/>
  <c r="AZ242" i="43"/>
  <c r="AZ241" i="43"/>
  <c r="AZ240" i="43"/>
  <c r="AZ239" i="43"/>
  <c r="AZ238" i="43"/>
  <c r="AZ237" i="43"/>
  <c r="AZ236" i="43"/>
  <c r="AZ235" i="43"/>
  <c r="AZ234" i="43"/>
  <c r="AZ233" i="43"/>
  <c r="AZ232" i="43"/>
  <c r="AZ231" i="43"/>
  <c r="AZ230" i="43"/>
  <c r="AZ229" i="43"/>
  <c r="AZ228" i="43"/>
  <c r="AZ227" i="43"/>
  <c r="AZ226" i="43"/>
  <c r="AZ225" i="43"/>
  <c r="AZ224" i="43"/>
  <c r="AZ223" i="43"/>
  <c r="AZ222" i="43"/>
  <c r="AZ221" i="43"/>
  <c r="AZ220" i="43"/>
  <c r="AZ219" i="43"/>
  <c r="AZ218" i="43"/>
  <c r="AZ217" i="43"/>
  <c r="AZ216" i="43"/>
  <c r="AZ215" i="43"/>
  <c r="AZ214" i="43"/>
  <c r="AZ213" i="43"/>
  <c r="AZ212" i="43"/>
  <c r="AZ211" i="43"/>
  <c r="AZ210" i="43"/>
  <c r="AZ209" i="43"/>
  <c r="AZ208" i="43"/>
  <c r="AZ207" i="43"/>
  <c r="AZ206" i="43"/>
  <c r="AZ205" i="43"/>
  <c r="AZ204" i="43"/>
  <c r="AZ203" i="43"/>
  <c r="AZ202" i="43"/>
  <c r="AZ201" i="43"/>
  <c r="AZ200" i="43"/>
  <c r="AZ199" i="43"/>
  <c r="AZ198" i="43"/>
  <c r="AZ197" i="43"/>
  <c r="AZ196" i="43"/>
  <c r="AZ195" i="43"/>
  <c r="AZ194" i="43"/>
  <c r="AZ193" i="43"/>
  <c r="AZ192" i="43"/>
  <c r="AZ191" i="43"/>
  <c r="AZ190" i="43"/>
  <c r="AZ189" i="43"/>
  <c r="AZ188" i="43"/>
  <c r="AZ187" i="43"/>
  <c r="AZ186" i="43"/>
  <c r="AZ185" i="43"/>
  <c r="AZ184" i="43"/>
  <c r="AZ183" i="43"/>
  <c r="AZ182" i="43"/>
  <c r="AZ181" i="43"/>
  <c r="AZ180" i="43"/>
  <c r="AZ179" i="43"/>
  <c r="AZ178" i="43"/>
  <c r="AZ177" i="43"/>
  <c r="AZ176" i="43"/>
  <c r="AZ175" i="43"/>
  <c r="AZ174" i="43"/>
  <c r="AZ173" i="43"/>
  <c r="AZ172" i="43"/>
  <c r="AZ171" i="43"/>
  <c r="AZ170" i="43"/>
  <c r="AZ169" i="43"/>
  <c r="AZ168" i="43"/>
  <c r="AZ167" i="43"/>
  <c r="AZ166" i="43"/>
  <c r="AZ165" i="43"/>
  <c r="AZ164" i="43"/>
  <c r="AZ163" i="43"/>
  <c r="AZ162" i="43"/>
  <c r="AZ161" i="43"/>
  <c r="AZ160" i="43"/>
  <c r="AZ159" i="43"/>
  <c r="AZ158" i="43"/>
  <c r="AZ157" i="43"/>
  <c r="AZ156" i="43"/>
  <c r="AZ155" i="43"/>
  <c r="AZ154" i="43"/>
  <c r="AZ153" i="43"/>
  <c r="AZ152" i="43"/>
  <c r="AZ151" i="43"/>
  <c r="AZ150" i="43"/>
  <c r="AZ149" i="43"/>
  <c r="AZ148" i="43"/>
  <c r="AZ147" i="43"/>
  <c r="AZ146" i="43"/>
  <c r="AZ145" i="43"/>
  <c r="AZ144" i="43"/>
  <c r="AZ143" i="43"/>
  <c r="AZ142" i="43"/>
  <c r="AZ141" i="43"/>
  <c r="AZ140" i="43"/>
  <c r="AZ139" i="43"/>
  <c r="AZ138" i="43"/>
  <c r="AZ137" i="43"/>
  <c r="AZ136" i="43"/>
  <c r="AZ135" i="43"/>
  <c r="AZ134" i="43"/>
  <c r="AZ133" i="43"/>
  <c r="AZ132" i="43"/>
  <c r="AZ131" i="43"/>
  <c r="AZ130" i="43"/>
  <c r="AZ129" i="43"/>
  <c r="AZ128" i="43"/>
  <c r="AZ127" i="43"/>
  <c r="AZ126" i="43"/>
  <c r="AZ125" i="43"/>
  <c r="AZ124" i="43"/>
  <c r="AZ123" i="43"/>
  <c r="AZ122" i="43"/>
  <c r="AZ121" i="43"/>
  <c r="AZ120" i="43"/>
  <c r="AZ119" i="43"/>
  <c r="AZ118" i="43"/>
  <c r="AZ117" i="43"/>
  <c r="AZ116" i="43"/>
  <c r="AZ115" i="43"/>
  <c r="AZ114" i="43"/>
  <c r="AZ113" i="43"/>
  <c r="AZ112" i="43"/>
  <c r="AZ111" i="43"/>
  <c r="AZ110" i="43"/>
  <c r="AZ109" i="43"/>
  <c r="AZ108" i="43"/>
  <c r="AZ107" i="43"/>
  <c r="AZ106" i="43"/>
  <c r="AZ105" i="43"/>
  <c r="AZ104" i="43"/>
  <c r="AZ103" i="43"/>
  <c r="AZ102" i="43"/>
  <c r="AZ101" i="43"/>
  <c r="AZ100" i="43"/>
  <c r="AZ99" i="43"/>
  <c r="AZ98" i="43"/>
  <c r="AZ97" i="43"/>
  <c r="AZ96" i="43"/>
  <c r="AZ95" i="43"/>
  <c r="AZ94" i="43"/>
  <c r="AZ93" i="43"/>
  <c r="AZ92" i="43"/>
  <c r="AZ91" i="43"/>
  <c r="AZ90" i="43"/>
  <c r="AZ89" i="43"/>
  <c r="AZ88" i="43"/>
  <c r="AZ87" i="43"/>
  <c r="AZ86" i="43"/>
  <c r="AZ85" i="43"/>
  <c r="AZ84" i="43"/>
  <c r="AZ83" i="43"/>
  <c r="AZ82" i="43"/>
  <c r="AZ81" i="43"/>
  <c r="AZ80" i="43"/>
  <c r="AZ79" i="43"/>
  <c r="AZ78" i="43"/>
  <c r="AZ77" i="43"/>
  <c r="AZ76" i="43"/>
  <c r="AZ75" i="43"/>
  <c r="AZ74" i="43"/>
  <c r="AZ73" i="43"/>
  <c r="AZ72" i="43"/>
  <c r="AZ71" i="43"/>
  <c r="AZ70" i="43"/>
  <c r="AZ69" i="43"/>
  <c r="AZ68" i="43"/>
  <c r="AZ67" i="43"/>
  <c r="AZ66" i="43"/>
  <c r="AZ65" i="43"/>
  <c r="AZ64" i="43"/>
  <c r="AZ63" i="43"/>
  <c r="AZ62" i="43"/>
  <c r="AZ61" i="43"/>
  <c r="AZ60" i="43"/>
  <c r="AZ59" i="43"/>
  <c r="AZ58" i="43"/>
  <c r="AZ57" i="43"/>
  <c r="AZ56" i="43"/>
  <c r="AZ55" i="43"/>
  <c r="AZ54" i="43"/>
  <c r="AZ53" i="43"/>
  <c r="AZ52" i="43"/>
  <c r="AZ51" i="43"/>
  <c r="AZ50" i="43"/>
  <c r="AZ49" i="43"/>
  <c r="AZ48" i="43"/>
  <c r="AZ47" i="43"/>
  <c r="AZ46" i="43"/>
  <c r="AZ45" i="43"/>
  <c r="AZ44" i="43"/>
  <c r="AZ43" i="43"/>
  <c r="AZ42" i="43"/>
  <c r="AZ41" i="43"/>
  <c r="AZ40" i="43"/>
  <c r="AZ39" i="43"/>
  <c r="AZ38" i="43"/>
  <c r="AZ37" i="43"/>
  <c r="AZ36" i="43"/>
  <c r="AZ35" i="43"/>
  <c r="AZ34" i="43"/>
  <c r="AZ33" i="43"/>
  <c r="AZ32" i="43"/>
  <c r="AZ31" i="43"/>
  <c r="AZ30" i="43"/>
  <c r="AZ29" i="43"/>
  <c r="AZ28" i="43"/>
  <c r="AZ27" i="43"/>
  <c r="AZ26" i="43"/>
  <c r="AZ25" i="43"/>
  <c r="AZ24" i="43"/>
  <c r="AZ23" i="43"/>
  <c r="AZ22" i="43"/>
  <c r="AZ21" i="43"/>
  <c r="AZ20" i="43"/>
  <c r="AZ19" i="43"/>
  <c r="AZ18" i="43"/>
  <c r="AZ17" i="43"/>
  <c r="AZ16" i="43"/>
  <c r="AZ15" i="43"/>
  <c r="AZ14" i="43"/>
  <c r="AZ13" i="43"/>
  <c r="AZ12" i="43"/>
  <c r="AZ11" i="43"/>
  <c r="AZ10" i="43"/>
  <c r="AZ9" i="43"/>
  <c r="AZ8" i="43" a="1"/>
  <c r="AZ8" i="43"/>
  <c r="AY247" i="43"/>
  <c r="AY246" i="43"/>
  <c r="AY245" i="43"/>
  <c r="AY244" i="43"/>
  <c r="AY243" i="43"/>
  <c r="AY242" i="43"/>
  <c r="AY241" i="43"/>
  <c r="AY240" i="43"/>
  <c r="AY239" i="43"/>
  <c r="AY238" i="43"/>
  <c r="AY237" i="43"/>
  <c r="AY236" i="43"/>
  <c r="AY235" i="43"/>
  <c r="AY234" i="43"/>
  <c r="AY233" i="43"/>
  <c r="AY232" i="43"/>
  <c r="AY231" i="43"/>
  <c r="AY230" i="43"/>
  <c r="AY229" i="43"/>
  <c r="AY228" i="43"/>
  <c r="AY227" i="43"/>
  <c r="AY226" i="43"/>
  <c r="AY225" i="43"/>
  <c r="AY224" i="43"/>
  <c r="AY223" i="43"/>
  <c r="AY222" i="43"/>
  <c r="AY221" i="43"/>
  <c r="AY220" i="43"/>
  <c r="AY219" i="43"/>
  <c r="AY218" i="43"/>
  <c r="AY217" i="43"/>
  <c r="AY216" i="43"/>
  <c r="AY215" i="43"/>
  <c r="AY214" i="43"/>
  <c r="AY213" i="43"/>
  <c r="AY212" i="43"/>
  <c r="AY211" i="43"/>
  <c r="AY210" i="43"/>
  <c r="AY209" i="43"/>
  <c r="AY208" i="43"/>
  <c r="AY207" i="43"/>
  <c r="AY206" i="43"/>
  <c r="AY205" i="43"/>
  <c r="AY204" i="43"/>
  <c r="AY203" i="43"/>
  <c r="AY202" i="43"/>
  <c r="AY201" i="43"/>
  <c r="AY200" i="43"/>
  <c r="AY199" i="43"/>
  <c r="AY198" i="43"/>
  <c r="AY197" i="43"/>
  <c r="AY196" i="43"/>
  <c r="AY195" i="43"/>
  <c r="AY194" i="43"/>
  <c r="AY193" i="43"/>
  <c r="AY192" i="43"/>
  <c r="AY191" i="43"/>
  <c r="AY190" i="43"/>
  <c r="AY189" i="43"/>
  <c r="AY188" i="43"/>
  <c r="AY187" i="43"/>
  <c r="AY186" i="43"/>
  <c r="AY185" i="43"/>
  <c r="AY184" i="43"/>
  <c r="AY183" i="43"/>
  <c r="AY182" i="43"/>
  <c r="AY181" i="43"/>
  <c r="AY180" i="43"/>
  <c r="AY179" i="43"/>
  <c r="AY178" i="43"/>
  <c r="AY177" i="43"/>
  <c r="AY176" i="43"/>
  <c r="AY175" i="43"/>
  <c r="AY174" i="43"/>
  <c r="AY173" i="43"/>
  <c r="AY172" i="43"/>
  <c r="AY171" i="43"/>
  <c r="AY170" i="43"/>
  <c r="AY169" i="43"/>
  <c r="AY168" i="43"/>
  <c r="AY167" i="43"/>
  <c r="AY166" i="43"/>
  <c r="AY165" i="43"/>
  <c r="AY164" i="43"/>
  <c r="AY163" i="43"/>
  <c r="AY162" i="43"/>
  <c r="AY161" i="43"/>
  <c r="AY160" i="43"/>
  <c r="AY159" i="43"/>
  <c r="AY158" i="43"/>
  <c r="AY157" i="43"/>
  <c r="AY156" i="43"/>
  <c r="AY155" i="43"/>
  <c r="AY154" i="43"/>
  <c r="AY153" i="43"/>
  <c r="AY152" i="43"/>
  <c r="AY151" i="43"/>
  <c r="AY150" i="43"/>
  <c r="AY149" i="43"/>
  <c r="AY148" i="43"/>
  <c r="AY147" i="43"/>
  <c r="AY146" i="43"/>
  <c r="AY145" i="43"/>
  <c r="AY144" i="43"/>
  <c r="AY143" i="43"/>
  <c r="AY142" i="43"/>
  <c r="AY141" i="43"/>
  <c r="AY140" i="43"/>
  <c r="AY139" i="43"/>
  <c r="AY138" i="43"/>
  <c r="AY137" i="43"/>
  <c r="AY136" i="43"/>
  <c r="AY135" i="43"/>
  <c r="AY134" i="43"/>
  <c r="AY133" i="43"/>
  <c r="AY132" i="43"/>
  <c r="AY131" i="43"/>
  <c r="AY130" i="43"/>
  <c r="AY129" i="43"/>
  <c r="AY128" i="43"/>
  <c r="AY127" i="43"/>
  <c r="AY126" i="43"/>
  <c r="AY125" i="43"/>
  <c r="AY124" i="43"/>
  <c r="AY123" i="43"/>
  <c r="AY122" i="43"/>
  <c r="AY121" i="43"/>
  <c r="AY120" i="43"/>
  <c r="AY119" i="43"/>
  <c r="AY118" i="43"/>
  <c r="AY117" i="43"/>
  <c r="AY116" i="43"/>
  <c r="AY115" i="43"/>
  <c r="AY114" i="43"/>
  <c r="AY113" i="43"/>
  <c r="AY112" i="43"/>
  <c r="AY111" i="43"/>
  <c r="AY110" i="43"/>
  <c r="AY109" i="43"/>
  <c r="AY108" i="43"/>
  <c r="AY107" i="43"/>
  <c r="AY106" i="43"/>
  <c r="AY105" i="43"/>
  <c r="AY104" i="43"/>
  <c r="AY103" i="43"/>
  <c r="AY102" i="43"/>
  <c r="AY101" i="43"/>
  <c r="AY100" i="43"/>
  <c r="AY99" i="43"/>
  <c r="AY98" i="43"/>
  <c r="AY97" i="43"/>
  <c r="AY96" i="43"/>
  <c r="AY95" i="43"/>
  <c r="AY94" i="43"/>
  <c r="AY93" i="43"/>
  <c r="AY92" i="43"/>
  <c r="AY91" i="43"/>
  <c r="AY90" i="43"/>
  <c r="AY89" i="43"/>
  <c r="AY88" i="43"/>
  <c r="AY87" i="43"/>
  <c r="AY86" i="43"/>
  <c r="AY85" i="43"/>
  <c r="AY84" i="43"/>
  <c r="AY83" i="43"/>
  <c r="AY82" i="43"/>
  <c r="AY81" i="43"/>
  <c r="AY80" i="43"/>
  <c r="AY79" i="43"/>
  <c r="AY78" i="43"/>
  <c r="AY77" i="43"/>
  <c r="AY76" i="43"/>
  <c r="AY75" i="43"/>
  <c r="AY74" i="43"/>
  <c r="AY73" i="43"/>
  <c r="AY72" i="43"/>
  <c r="AY71" i="43"/>
  <c r="AY70" i="43"/>
  <c r="AY69" i="43"/>
  <c r="AY68" i="43"/>
  <c r="AY67" i="43"/>
  <c r="AY66" i="43"/>
  <c r="AY65" i="43"/>
  <c r="AY64" i="43"/>
  <c r="AY63" i="43"/>
  <c r="AY62" i="43"/>
  <c r="AY61" i="43"/>
  <c r="AY60" i="43"/>
  <c r="AY59" i="43"/>
  <c r="AY58" i="43"/>
  <c r="AY57" i="43"/>
  <c r="AY56" i="43"/>
  <c r="AY55" i="43"/>
  <c r="AY54" i="43"/>
  <c r="AY53" i="43"/>
  <c r="AY52" i="43"/>
  <c r="AY51" i="43"/>
  <c r="AY50" i="43"/>
  <c r="AY49" i="43"/>
  <c r="AY48" i="43"/>
  <c r="AY47" i="43"/>
  <c r="AY46" i="43"/>
  <c r="AY45" i="43"/>
  <c r="AY44" i="43"/>
  <c r="AY43" i="43"/>
  <c r="AY42" i="43"/>
  <c r="AY41" i="43"/>
  <c r="AY40" i="43"/>
  <c r="AY39" i="43"/>
  <c r="AY38" i="43"/>
  <c r="AY37" i="43"/>
  <c r="AY36" i="43"/>
  <c r="AY35" i="43"/>
  <c r="AY34" i="43"/>
  <c r="AY33" i="43"/>
  <c r="AY32" i="43"/>
  <c r="AY31" i="43"/>
  <c r="AY30" i="43"/>
  <c r="AY29" i="43"/>
  <c r="AY28" i="43"/>
  <c r="AY27" i="43"/>
  <c r="AY26" i="43"/>
  <c r="AY25" i="43"/>
  <c r="AY24" i="43"/>
  <c r="AY23" i="43"/>
  <c r="AY22" i="43"/>
  <c r="AY21" i="43"/>
  <c r="AY20" i="43"/>
  <c r="AY19" i="43"/>
  <c r="AY18" i="43"/>
  <c r="AY17" i="43"/>
  <c r="AY16" i="43"/>
  <c r="AY15" i="43"/>
  <c r="AY14" i="43"/>
  <c r="AY13" i="43"/>
  <c r="AY12" i="43"/>
  <c r="AY11" i="43"/>
  <c r="AY10" i="43"/>
  <c r="AY9" i="43"/>
  <c r="AY8" i="43" a="1"/>
  <c r="AY8" i="43"/>
  <c r="AX247" i="43"/>
  <c r="AX246" i="43"/>
  <c r="AX245" i="43"/>
  <c r="AX244" i="43"/>
  <c r="AX243" i="43"/>
  <c r="AX242" i="43"/>
  <c r="AX241" i="43"/>
  <c r="AX240" i="43"/>
  <c r="AX239" i="43"/>
  <c r="AX238" i="43"/>
  <c r="AX237" i="43"/>
  <c r="AX236" i="43"/>
  <c r="AX235" i="43"/>
  <c r="AX234" i="43"/>
  <c r="AX233" i="43"/>
  <c r="AX232" i="43"/>
  <c r="AX231" i="43"/>
  <c r="AX230" i="43"/>
  <c r="AX229" i="43"/>
  <c r="AX228" i="43"/>
  <c r="AX227" i="43"/>
  <c r="AX226" i="43"/>
  <c r="AX225" i="43"/>
  <c r="AX224" i="43"/>
  <c r="AX223" i="43"/>
  <c r="AX222" i="43"/>
  <c r="AX221" i="43"/>
  <c r="AX220" i="43"/>
  <c r="AX219" i="43"/>
  <c r="AX218" i="43"/>
  <c r="AX217" i="43"/>
  <c r="AX216" i="43"/>
  <c r="AX215" i="43"/>
  <c r="AX214" i="43"/>
  <c r="AX213" i="43"/>
  <c r="AX212" i="43"/>
  <c r="AX211" i="43"/>
  <c r="AX210" i="43"/>
  <c r="AX209" i="43"/>
  <c r="AX208" i="43"/>
  <c r="AX207" i="43"/>
  <c r="AX206" i="43"/>
  <c r="AX205" i="43"/>
  <c r="AX204" i="43"/>
  <c r="AX203" i="43"/>
  <c r="AX202" i="43"/>
  <c r="AX201" i="43"/>
  <c r="AX200" i="43"/>
  <c r="AX199" i="43"/>
  <c r="AX198" i="43"/>
  <c r="AX197" i="43"/>
  <c r="AX196" i="43"/>
  <c r="AX195" i="43"/>
  <c r="AX194" i="43"/>
  <c r="AX193" i="43"/>
  <c r="AX192" i="43"/>
  <c r="AX191" i="43"/>
  <c r="AX190" i="43"/>
  <c r="AX189" i="43"/>
  <c r="AX188" i="43"/>
  <c r="AX187" i="43"/>
  <c r="AX186" i="43"/>
  <c r="AX185" i="43"/>
  <c r="AX184" i="43"/>
  <c r="AX183" i="43"/>
  <c r="AX182" i="43"/>
  <c r="AX181" i="43"/>
  <c r="AX180" i="43"/>
  <c r="AX179" i="43"/>
  <c r="AX178" i="43"/>
  <c r="AX177" i="43"/>
  <c r="AX176" i="43"/>
  <c r="AX175" i="43"/>
  <c r="AX174" i="43"/>
  <c r="AX173" i="43"/>
  <c r="AX172" i="43"/>
  <c r="AX171" i="43"/>
  <c r="AX170" i="43"/>
  <c r="AX169" i="43"/>
  <c r="AX168" i="43"/>
  <c r="AX167" i="43"/>
  <c r="AX166" i="43"/>
  <c r="AX165" i="43"/>
  <c r="AX164" i="43"/>
  <c r="AX163" i="43"/>
  <c r="AX162" i="43"/>
  <c r="AX161" i="43"/>
  <c r="AX160" i="43"/>
  <c r="AX159" i="43"/>
  <c r="AX158" i="43"/>
  <c r="AX157" i="43"/>
  <c r="AX156" i="43"/>
  <c r="AX155" i="43"/>
  <c r="AX154" i="43"/>
  <c r="AX153" i="43"/>
  <c r="AX152" i="43"/>
  <c r="AX151" i="43"/>
  <c r="AX150" i="43"/>
  <c r="AX149" i="43"/>
  <c r="AX148" i="43"/>
  <c r="AX147" i="43"/>
  <c r="AX146" i="43"/>
  <c r="AX145" i="43"/>
  <c r="AX144" i="43"/>
  <c r="AX143" i="43"/>
  <c r="AX142" i="43"/>
  <c r="AX141" i="43"/>
  <c r="AX140" i="43"/>
  <c r="AX139" i="43"/>
  <c r="AX138" i="43"/>
  <c r="AX137" i="43"/>
  <c r="AX136" i="43"/>
  <c r="AX135" i="43"/>
  <c r="AX134" i="43"/>
  <c r="AX133" i="43"/>
  <c r="AX132" i="43"/>
  <c r="AX131" i="43"/>
  <c r="AX130" i="43"/>
  <c r="AX129" i="43"/>
  <c r="AX128" i="43"/>
  <c r="AX127" i="43"/>
  <c r="AX126" i="43"/>
  <c r="AX125" i="43"/>
  <c r="AX124" i="43"/>
  <c r="AX123" i="43"/>
  <c r="AX122" i="43"/>
  <c r="AX121" i="43"/>
  <c r="AX120" i="43"/>
  <c r="AX119" i="43"/>
  <c r="AX118" i="43"/>
  <c r="AX117" i="43"/>
  <c r="AX116" i="43"/>
  <c r="AX115" i="43"/>
  <c r="AX114" i="43"/>
  <c r="AX113" i="43"/>
  <c r="AX112" i="43"/>
  <c r="AX111" i="43"/>
  <c r="AX110" i="43"/>
  <c r="AX109" i="43"/>
  <c r="AX108" i="43"/>
  <c r="AX107" i="43"/>
  <c r="AX106" i="43"/>
  <c r="AX105" i="43"/>
  <c r="AX104" i="43"/>
  <c r="AX103" i="43"/>
  <c r="AX102" i="43"/>
  <c r="AX101" i="43"/>
  <c r="AX100" i="43"/>
  <c r="AX99" i="43"/>
  <c r="AX98" i="43"/>
  <c r="AX97" i="43"/>
  <c r="AX96" i="43"/>
  <c r="AX95" i="43"/>
  <c r="AX94" i="43"/>
  <c r="AX93" i="43"/>
  <c r="AX92" i="43"/>
  <c r="AX91" i="43"/>
  <c r="AX90" i="43"/>
  <c r="AX89" i="43"/>
  <c r="AX88" i="43"/>
  <c r="AX87" i="43"/>
  <c r="AX86" i="43"/>
  <c r="AX85" i="43"/>
  <c r="AX84" i="43"/>
  <c r="AX83" i="43"/>
  <c r="AX82" i="43"/>
  <c r="AX81" i="43"/>
  <c r="AX80" i="43"/>
  <c r="AX79" i="43"/>
  <c r="AX78" i="43"/>
  <c r="AX77" i="43"/>
  <c r="AX76" i="43"/>
  <c r="AX75" i="43"/>
  <c r="AX74" i="43"/>
  <c r="AX73" i="43"/>
  <c r="AX72" i="43"/>
  <c r="AX71" i="43"/>
  <c r="AX70" i="43"/>
  <c r="AX69" i="43"/>
  <c r="AX68" i="43"/>
  <c r="AX67" i="43"/>
  <c r="AX66" i="43"/>
  <c r="AX65" i="43"/>
  <c r="AX64" i="43"/>
  <c r="AX63" i="43"/>
  <c r="AX62" i="43"/>
  <c r="AX61" i="43"/>
  <c r="AX60" i="43"/>
  <c r="AX59" i="43"/>
  <c r="AX58" i="43"/>
  <c r="AX57" i="43"/>
  <c r="AX56" i="43"/>
  <c r="AX55" i="43"/>
  <c r="AX54" i="43"/>
  <c r="AX53" i="43"/>
  <c r="AX52" i="43"/>
  <c r="AX51" i="43"/>
  <c r="AX50" i="43"/>
  <c r="AX49" i="43"/>
  <c r="AX48" i="43"/>
  <c r="AX47" i="43"/>
  <c r="AX46" i="43"/>
  <c r="AX45" i="43"/>
  <c r="AX44" i="43"/>
  <c r="AX43" i="43"/>
  <c r="AX42" i="43"/>
  <c r="AX41" i="43"/>
  <c r="AX40" i="43"/>
  <c r="AX39" i="43"/>
  <c r="AX38" i="43"/>
  <c r="AX37" i="43"/>
  <c r="AX36" i="43"/>
  <c r="AX35" i="43"/>
  <c r="AX34" i="43"/>
  <c r="AX33" i="43"/>
  <c r="AX32" i="43"/>
  <c r="AX31" i="43"/>
  <c r="AX30" i="43"/>
  <c r="AX29" i="43"/>
  <c r="AX28" i="43"/>
  <c r="AX27" i="43"/>
  <c r="AX26" i="43"/>
  <c r="AX25" i="43"/>
  <c r="AX24" i="43"/>
  <c r="AX23" i="43"/>
  <c r="AX22" i="43"/>
  <c r="AX21" i="43"/>
  <c r="AX20" i="43"/>
  <c r="AX19" i="43"/>
  <c r="AX18" i="43"/>
  <c r="AX17" i="43"/>
  <c r="AX16" i="43"/>
  <c r="AX15" i="43"/>
  <c r="AX14" i="43"/>
  <c r="AX13" i="43"/>
  <c r="AX12" i="43"/>
  <c r="AX11" i="43"/>
  <c r="AX10" i="43"/>
  <c r="AX9" i="43"/>
  <c r="AX8" i="43" a="1"/>
  <c r="AX8" i="43"/>
  <c r="AW247" i="43"/>
  <c r="AW246" i="43"/>
  <c r="AW245" i="43"/>
  <c r="AW244" i="43"/>
  <c r="AW243" i="43"/>
  <c r="AW242" i="43"/>
  <c r="AW241" i="43"/>
  <c r="AW240" i="43"/>
  <c r="AW239" i="43"/>
  <c r="AW238" i="43"/>
  <c r="AW237" i="43"/>
  <c r="AW236" i="43"/>
  <c r="AW235" i="43"/>
  <c r="AW234" i="43"/>
  <c r="AW233" i="43"/>
  <c r="AW232" i="43"/>
  <c r="AW231" i="43"/>
  <c r="AW230" i="43"/>
  <c r="AW229" i="43"/>
  <c r="AW228" i="43"/>
  <c r="AW227" i="43"/>
  <c r="AW226" i="43"/>
  <c r="AW225" i="43"/>
  <c r="AW224" i="43"/>
  <c r="AW223" i="43"/>
  <c r="AW222" i="43"/>
  <c r="AW221" i="43"/>
  <c r="AW220" i="43"/>
  <c r="AW219" i="43"/>
  <c r="AW218" i="43"/>
  <c r="AW217" i="43"/>
  <c r="AW216" i="43"/>
  <c r="AW215" i="43"/>
  <c r="AW214" i="43"/>
  <c r="AW213" i="43"/>
  <c r="AW212" i="43"/>
  <c r="AW211" i="43"/>
  <c r="AW210" i="43"/>
  <c r="AW209" i="43"/>
  <c r="AW208" i="43"/>
  <c r="AW207" i="43"/>
  <c r="AW206" i="43"/>
  <c r="AW205" i="43"/>
  <c r="AW204" i="43"/>
  <c r="AW203" i="43"/>
  <c r="AW202" i="43"/>
  <c r="AW201" i="43"/>
  <c r="AW200" i="43"/>
  <c r="AW199" i="43"/>
  <c r="AW198" i="43"/>
  <c r="AW197" i="43"/>
  <c r="AW196" i="43"/>
  <c r="AW195" i="43"/>
  <c r="AW194" i="43"/>
  <c r="AW193" i="43"/>
  <c r="AW192" i="43"/>
  <c r="AW191" i="43"/>
  <c r="AW190" i="43"/>
  <c r="AW189" i="43"/>
  <c r="AW188" i="43"/>
  <c r="AW187" i="43"/>
  <c r="AW186" i="43"/>
  <c r="AW185" i="43"/>
  <c r="AW184" i="43"/>
  <c r="AW183" i="43"/>
  <c r="AW182" i="43"/>
  <c r="AW181" i="43"/>
  <c r="AW180" i="43"/>
  <c r="AW179" i="43"/>
  <c r="AW178" i="43"/>
  <c r="AW177" i="43"/>
  <c r="AW176" i="43"/>
  <c r="AW175" i="43"/>
  <c r="AW174" i="43"/>
  <c r="AW173" i="43"/>
  <c r="AW172" i="43"/>
  <c r="AW171" i="43"/>
  <c r="AW170" i="43"/>
  <c r="AW169" i="43"/>
  <c r="AW168" i="43"/>
  <c r="AW167" i="43"/>
  <c r="AW166" i="43"/>
  <c r="AW165" i="43"/>
  <c r="AW164" i="43"/>
  <c r="AW163" i="43"/>
  <c r="AW162" i="43"/>
  <c r="AW161" i="43"/>
  <c r="AW160" i="43"/>
  <c r="AW159" i="43"/>
  <c r="AW158" i="43"/>
  <c r="AW157" i="43"/>
  <c r="AW156" i="43"/>
  <c r="AW155" i="43"/>
  <c r="AW154" i="43"/>
  <c r="AW153" i="43"/>
  <c r="AW152" i="43"/>
  <c r="AW151" i="43"/>
  <c r="AW150" i="43"/>
  <c r="AW149" i="43"/>
  <c r="AW148" i="43"/>
  <c r="AW147" i="43"/>
  <c r="AW146" i="43"/>
  <c r="AW145" i="43"/>
  <c r="AW144" i="43"/>
  <c r="AW143" i="43"/>
  <c r="AW142" i="43"/>
  <c r="AW141" i="43"/>
  <c r="AW140" i="43"/>
  <c r="AW139" i="43"/>
  <c r="AW138" i="43"/>
  <c r="AW137" i="43"/>
  <c r="AW136" i="43"/>
  <c r="AW135" i="43"/>
  <c r="AW134" i="43"/>
  <c r="AW133" i="43"/>
  <c r="AW132" i="43"/>
  <c r="AW131" i="43"/>
  <c r="AW130" i="43"/>
  <c r="AW129" i="43"/>
  <c r="AW128" i="43"/>
  <c r="AW127" i="43"/>
  <c r="AW126" i="43"/>
  <c r="AW125" i="43"/>
  <c r="AW124" i="43"/>
  <c r="AW123" i="43"/>
  <c r="AW122" i="43"/>
  <c r="AW121" i="43"/>
  <c r="AW120" i="43"/>
  <c r="AW119" i="43"/>
  <c r="AW118" i="43"/>
  <c r="AW117" i="43"/>
  <c r="AW116" i="43"/>
  <c r="AW115" i="43"/>
  <c r="AW114" i="43"/>
  <c r="AW113" i="43"/>
  <c r="AW112" i="43"/>
  <c r="AW111" i="43"/>
  <c r="AW110" i="43"/>
  <c r="AW109" i="43"/>
  <c r="AW108" i="43"/>
  <c r="AW107" i="43"/>
  <c r="AW106" i="43"/>
  <c r="AW105" i="43"/>
  <c r="AW104" i="43"/>
  <c r="AW103" i="43"/>
  <c r="AW102" i="43"/>
  <c r="AW101" i="43"/>
  <c r="AW100" i="43"/>
  <c r="AW99" i="43"/>
  <c r="AW98" i="43"/>
  <c r="AW97" i="43"/>
  <c r="AW96" i="43"/>
  <c r="AW95" i="43"/>
  <c r="AW94" i="43"/>
  <c r="AW93" i="43"/>
  <c r="AW92" i="43"/>
  <c r="AW91" i="43"/>
  <c r="AW90" i="43"/>
  <c r="AW89" i="43"/>
  <c r="AW88" i="43"/>
  <c r="AW87" i="43"/>
  <c r="AW86" i="43"/>
  <c r="AW85" i="43"/>
  <c r="AW84" i="43"/>
  <c r="AW83" i="43"/>
  <c r="AW82" i="43"/>
  <c r="AW81" i="43"/>
  <c r="AW80" i="43"/>
  <c r="AW79" i="43"/>
  <c r="AW78" i="43"/>
  <c r="AW77" i="43"/>
  <c r="AW76" i="43"/>
  <c r="AW75" i="43"/>
  <c r="AW74" i="43"/>
  <c r="AW73" i="43"/>
  <c r="AW72" i="43"/>
  <c r="AW71" i="43"/>
  <c r="AW70" i="43"/>
  <c r="AW69" i="43"/>
  <c r="AW68" i="43"/>
  <c r="AW67" i="43"/>
  <c r="AW66" i="43"/>
  <c r="AW65" i="43"/>
  <c r="AW64" i="43"/>
  <c r="AW63" i="43"/>
  <c r="AW62" i="43"/>
  <c r="AW61" i="43"/>
  <c r="AW60" i="43"/>
  <c r="AW59" i="43"/>
  <c r="AW58" i="43"/>
  <c r="AW57" i="43"/>
  <c r="AW56" i="43"/>
  <c r="AW55" i="43"/>
  <c r="AW54" i="43"/>
  <c r="AW53" i="43"/>
  <c r="AW52" i="43"/>
  <c r="AW51" i="43"/>
  <c r="AW50" i="43"/>
  <c r="AW49" i="43"/>
  <c r="AW48" i="43"/>
  <c r="AW47" i="43"/>
  <c r="AW46" i="43"/>
  <c r="AW45" i="43"/>
  <c r="AW44" i="43"/>
  <c r="AW43" i="43"/>
  <c r="AW42" i="43"/>
  <c r="AW41" i="43"/>
  <c r="AW40" i="43"/>
  <c r="AW39" i="43"/>
  <c r="AW38" i="43"/>
  <c r="AW37" i="43"/>
  <c r="AW36" i="43"/>
  <c r="AW35" i="43"/>
  <c r="AW34" i="43"/>
  <c r="AW33" i="43"/>
  <c r="AW32" i="43"/>
  <c r="AW31" i="43"/>
  <c r="AW30" i="43"/>
  <c r="AW29" i="43"/>
  <c r="AW28" i="43"/>
  <c r="AW27" i="43"/>
  <c r="AW26" i="43"/>
  <c r="AW25" i="43"/>
  <c r="AW24" i="43"/>
  <c r="AW23" i="43"/>
  <c r="AW22" i="43"/>
  <c r="AW21" i="43"/>
  <c r="AW20" i="43"/>
  <c r="AW19" i="43"/>
  <c r="AW18" i="43"/>
  <c r="AW17" i="43"/>
  <c r="AW16" i="43"/>
  <c r="AW15" i="43"/>
  <c r="AW14" i="43"/>
  <c r="AW13" i="43"/>
  <c r="AW12" i="43"/>
  <c r="AW11" i="43"/>
  <c r="AW10" i="43"/>
  <c r="AW9" i="43"/>
  <c r="AW8" i="43" a="1"/>
  <c r="AW8" i="43"/>
  <c r="AV247" i="43"/>
  <c r="AV246" i="43"/>
  <c r="AV245" i="43"/>
  <c r="AV244" i="43"/>
  <c r="AV243" i="43"/>
  <c r="AV242" i="43"/>
  <c r="AV241" i="43"/>
  <c r="AV240" i="43"/>
  <c r="AV239" i="43"/>
  <c r="AV238" i="43"/>
  <c r="AV237" i="43"/>
  <c r="AV236" i="43"/>
  <c r="AV235" i="43"/>
  <c r="AV234" i="43"/>
  <c r="AV233" i="43"/>
  <c r="AV232" i="43"/>
  <c r="AV231" i="43"/>
  <c r="AV230" i="43"/>
  <c r="AV229" i="43"/>
  <c r="AV228" i="43"/>
  <c r="AV227" i="43"/>
  <c r="AV226" i="43"/>
  <c r="AV225" i="43"/>
  <c r="AV224" i="43"/>
  <c r="AV223" i="43"/>
  <c r="AV222" i="43"/>
  <c r="AV221" i="43"/>
  <c r="AV220" i="43"/>
  <c r="AV219" i="43"/>
  <c r="AV218" i="43"/>
  <c r="AV217" i="43"/>
  <c r="AV216" i="43"/>
  <c r="AV215" i="43"/>
  <c r="AV214" i="43"/>
  <c r="AV213" i="43"/>
  <c r="AV212" i="43"/>
  <c r="AV211" i="43"/>
  <c r="AV210" i="43"/>
  <c r="AV209" i="43"/>
  <c r="AV208" i="43"/>
  <c r="AV207" i="43"/>
  <c r="AV206" i="43"/>
  <c r="AV205" i="43"/>
  <c r="AV204" i="43"/>
  <c r="AV203" i="43"/>
  <c r="AV202" i="43"/>
  <c r="AV201" i="43"/>
  <c r="AV200" i="43"/>
  <c r="AV199" i="43"/>
  <c r="AV198" i="43"/>
  <c r="AV197" i="43"/>
  <c r="AV196" i="43"/>
  <c r="AV195" i="43"/>
  <c r="AV194" i="43"/>
  <c r="AV193" i="43"/>
  <c r="AV192" i="43"/>
  <c r="AV191" i="43"/>
  <c r="AV190" i="43"/>
  <c r="AV189" i="43"/>
  <c r="AV188" i="43"/>
  <c r="AV187" i="43"/>
  <c r="AV186" i="43"/>
  <c r="AV185" i="43"/>
  <c r="AV184" i="43"/>
  <c r="AV183" i="43"/>
  <c r="AV182" i="43"/>
  <c r="AV181" i="43"/>
  <c r="AV180" i="43"/>
  <c r="AV179" i="43"/>
  <c r="AV178" i="43"/>
  <c r="AV177" i="43"/>
  <c r="AV176" i="43"/>
  <c r="AV175" i="43"/>
  <c r="AV174" i="43"/>
  <c r="AV173" i="43"/>
  <c r="AV172" i="43"/>
  <c r="AV171" i="43"/>
  <c r="AV170" i="43"/>
  <c r="AV169" i="43"/>
  <c r="AV168" i="43"/>
  <c r="AV167" i="43"/>
  <c r="AV166" i="43"/>
  <c r="AV165" i="43"/>
  <c r="AV164" i="43"/>
  <c r="AV163" i="43"/>
  <c r="AV162" i="43"/>
  <c r="AV161" i="43"/>
  <c r="AV160" i="43"/>
  <c r="AV159" i="43"/>
  <c r="AV158" i="43"/>
  <c r="AV157" i="43"/>
  <c r="AV156" i="43"/>
  <c r="AV155" i="43"/>
  <c r="AV154" i="43"/>
  <c r="AV153" i="43"/>
  <c r="AV152" i="43"/>
  <c r="AV151" i="43"/>
  <c r="AV150" i="43"/>
  <c r="AV149" i="43"/>
  <c r="AV148" i="43"/>
  <c r="AV147" i="43"/>
  <c r="AV146" i="43"/>
  <c r="AV145" i="43"/>
  <c r="AV144" i="43"/>
  <c r="AV143" i="43"/>
  <c r="AV142" i="43"/>
  <c r="AV141" i="43"/>
  <c r="AV140" i="43"/>
  <c r="AV139" i="43"/>
  <c r="AV138" i="43"/>
  <c r="AV137" i="43"/>
  <c r="AV136" i="43"/>
  <c r="AV135" i="43"/>
  <c r="AV134" i="43"/>
  <c r="AV133" i="43"/>
  <c r="AV132" i="43"/>
  <c r="AV131" i="43"/>
  <c r="AV130" i="43"/>
  <c r="AV129" i="43"/>
  <c r="AV128" i="43"/>
  <c r="AV127" i="43"/>
  <c r="AV126" i="43"/>
  <c r="AV125" i="43"/>
  <c r="AV124" i="43"/>
  <c r="AV123" i="43"/>
  <c r="AV122" i="43"/>
  <c r="AV121" i="43"/>
  <c r="AV120" i="43"/>
  <c r="AV119" i="43"/>
  <c r="AV118" i="43"/>
  <c r="AV117" i="43"/>
  <c r="AV116" i="43"/>
  <c r="AV115" i="43"/>
  <c r="AV114" i="43"/>
  <c r="AV113" i="43"/>
  <c r="AV112" i="43"/>
  <c r="AV111" i="43"/>
  <c r="AV110" i="43"/>
  <c r="AV109" i="43"/>
  <c r="AV108" i="43"/>
  <c r="AV107" i="43"/>
  <c r="AV106" i="43"/>
  <c r="AV105" i="43"/>
  <c r="AV104" i="43"/>
  <c r="AV103" i="43"/>
  <c r="AV102" i="43"/>
  <c r="AV101" i="43"/>
  <c r="AV100" i="43"/>
  <c r="AV99" i="43"/>
  <c r="AV98" i="43"/>
  <c r="AV97" i="43"/>
  <c r="AV96" i="43"/>
  <c r="AV95" i="43"/>
  <c r="AV94" i="43"/>
  <c r="AV93" i="43"/>
  <c r="AV92" i="43"/>
  <c r="AV91" i="43"/>
  <c r="AV90" i="43"/>
  <c r="AV89" i="43"/>
  <c r="AV88" i="43"/>
  <c r="AV87" i="43"/>
  <c r="AV86" i="43"/>
  <c r="AV85" i="43"/>
  <c r="AV84" i="43"/>
  <c r="AV83" i="43"/>
  <c r="AV82" i="43"/>
  <c r="AV81" i="43"/>
  <c r="AV80" i="43"/>
  <c r="AV79" i="43"/>
  <c r="AV78" i="43"/>
  <c r="AV77" i="43"/>
  <c r="AV76" i="43"/>
  <c r="AV75" i="43"/>
  <c r="AV74" i="43"/>
  <c r="AV73" i="43"/>
  <c r="AV72" i="43"/>
  <c r="AV71" i="43"/>
  <c r="AV70" i="43"/>
  <c r="AV69" i="43"/>
  <c r="AV68" i="43"/>
  <c r="AV67" i="43"/>
  <c r="AV66" i="43"/>
  <c r="AV65" i="43"/>
  <c r="AV64" i="43"/>
  <c r="AV63" i="43"/>
  <c r="AV62" i="43"/>
  <c r="AV61" i="43"/>
  <c r="AV60" i="43"/>
  <c r="AV59" i="43"/>
  <c r="AV58" i="43"/>
  <c r="AV57" i="43"/>
  <c r="AV56" i="43"/>
  <c r="AV55" i="43"/>
  <c r="AV54" i="43"/>
  <c r="AV53" i="43"/>
  <c r="AV52" i="43"/>
  <c r="AV51" i="43"/>
  <c r="AV50" i="43"/>
  <c r="AV49" i="43"/>
  <c r="AV48" i="43"/>
  <c r="AV47" i="43"/>
  <c r="AV46" i="43"/>
  <c r="AV45" i="43"/>
  <c r="AV44" i="43"/>
  <c r="AV43" i="43"/>
  <c r="AV42" i="43"/>
  <c r="AV41" i="43"/>
  <c r="AV40" i="43"/>
  <c r="AV39" i="43"/>
  <c r="AV38" i="43"/>
  <c r="AV37" i="43"/>
  <c r="AV36" i="43"/>
  <c r="AV35" i="43"/>
  <c r="AV34" i="43"/>
  <c r="AV33" i="43"/>
  <c r="AV32" i="43"/>
  <c r="AV31" i="43"/>
  <c r="AV30" i="43"/>
  <c r="AV29" i="43"/>
  <c r="AV28" i="43"/>
  <c r="AV27" i="43"/>
  <c r="AV26" i="43"/>
  <c r="AV25" i="43"/>
  <c r="AV24" i="43"/>
  <c r="AV23" i="43"/>
  <c r="AV22" i="43"/>
  <c r="AV21" i="43"/>
  <c r="AV20" i="43"/>
  <c r="AV19" i="43"/>
  <c r="AV18" i="43"/>
  <c r="AV17" i="43"/>
  <c r="AV16" i="43"/>
  <c r="AV15" i="43"/>
  <c r="AV14" i="43"/>
  <c r="AV13" i="43"/>
  <c r="AV12" i="43"/>
  <c r="AV11" i="43"/>
  <c r="AV10" i="43"/>
  <c r="AV9" i="43"/>
  <c r="AV8" i="43" a="1"/>
  <c r="AV8" i="43"/>
  <c r="AU247" i="43"/>
  <c r="AU246" i="43"/>
  <c r="AU245" i="43"/>
  <c r="AU244" i="43"/>
  <c r="AU243" i="43"/>
  <c r="AU242" i="43"/>
  <c r="AU241" i="43"/>
  <c r="AU240" i="43"/>
  <c r="AU239" i="43"/>
  <c r="AU238" i="43"/>
  <c r="AU237" i="43"/>
  <c r="AU236" i="43"/>
  <c r="AU235" i="43"/>
  <c r="AU234" i="43"/>
  <c r="AU233" i="43"/>
  <c r="AU232" i="43"/>
  <c r="AU231" i="43"/>
  <c r="AU230" i="43"/>
  <c r="AU229" i="43"/>
  <c r="AU228" i="43"/>
  <c r="AU227" i="43"/>
  <c r="AU226" i="43"/>
  <c r="AU225" i="43"/>
  <c r="AU224" i="43"/>
  <c r="AU223" i="43"/>
  <c r="AU222" i="43"/>
  <c r="AU221" i="43"/>
  <c r="AU220" i="43"/>
  <c r="AU219" i="43"/>
  <c r="AU218" i="43"/>
  <c r="AU217" i="43"/>
  <c r="AU216" i="43"/>
  <c r="AU215" i="43"/>
  <c r="AU214" i="43"/>
  <c r="AU213" i="43"/>
  <c r="AU212" i="43"/>
  <c r="AU211" i="43"/>
  <c r="AU210" i="43"/>
  <c r="AU209" i="43"/>
  <c r="AU208" i="43"/>
  <c r="AU207" i="43"/>
  <c r="AU206" i="43"/>
  <c r="AU205" i="43"/>
  <c r="AU204" i="43"/>
  <c r="AU203" i="43"/>
  <c r="AU202" i="43"/>
  <c r="AU201" i="43"/>
  <c r="AU200" i="43"/>
  <c r="AU199" i="43"/>
  <c r="AU198" i="43"/>
  <c r="AU197" i="43"/>
  <c r="AU196" i="43"/>
  <c r="AU195" i="43"/>
  <c r="AU194" i="43"/>
  <c r="AU193" i="43"/>
  <c r="AU192" i="43"/>
  <c r="AU191" i="43"/>
  <c r="AU190" i="43"/>
  <c r="AU189" i="43"/>
  <c r="AU188" i="43"/>
  <c r="AU187" i="43"/>
  <c r="AU186" i="43"/>
  <c r="AU185" i="43"/>
  <c r="AU184" i="43"/>
  <c r="AU183" i="43"/>
  <c r="AU182" i="43"/>
  <c r="AU181" i="43"/>
  <c r="AU180" i="43"/>
  <c r="AU179" i="43"/>
  <c r="AU178" i="43"/>
  <c r="AU177" i="43"/>
  <c r="AU176" i="43"/>
  <c r="AU175" i="43"/>
  <c r="AU174" i="43"/>
  <c r="AU173" i="43"/>
  <c r="AU172" i="43"/>
  <c r="AU171" i="43"/>
  <c r="AU170" i="43"/>
  <c r="AU169" i="43"/>
  <c r="AU168" i="43"/>
  <c r="AU167" i="43"/>
  <c r="AU166" i="43"/>
  <c r="AU165" i="43"/>
  <c r="AU164" i="43"/>
  <c r="AU163" i="43"/>
  <c r="AU162" i="43"/>
  <c r="AU161" i="43"/>
  <c r="AU160" i="43"/>
  <c r="AU159" i="43"/>
  <c r="AU158" i="43"/>
  <c r="AU157" i="43"/>
  <c r="AU156" i="43"/>
  <c r="AU155" i="43"/>
  <c r="AU154" i="43"/>
  <c r="AU153" i="43"/>
  <c r="AU152" i="43"/>
  <c r="AU151" i="43"/>
  <c r="AU150" i="43"/>
  <c r="AU149" i="43"/>
  <c r="AU148" i="43"/>
  <c r="AU147" i="43"/>
  <c r="AU146" i="43"/>
  <c r="AU145" i="43"/>
  <c r="AU144" i="43"/>
  <c r="AU143" i="43"/>
  <c r="AU142" i="43"/>
  <c r="AU141" i="43"/>
  <c r="AU140" i="43"/>
  <c r="AU139" i="43"/>
  <c r="AU138" i="43"/>
  <c r="AU137" i="43"/>
  <c r="AU136" i="43"/>
  <c r="AU135" i="43"/>
  <c r="AU134" i="43"/>
  <c r="AU133" i="43"/>
  <c r="AU132" i="43"/>
  <c r="AU131" i="43"/>
  <c r="AU130" i="43"/>
  <c r="AU129" i="43"/>
  <c r="AU128" i="43"/>
  <c r="AU127" i="43"/>
  <c r="AU126" i="43"/>
  <c r="AU125" i="43"/>
  <c r="AU124" i="43"/>
  <c r="AU123" i="43"/>
  <c r="AU122" i="43"/>
  <c r="AU121" i="43"/>
  <c r="AU120" i="43"/>
  <c r="AU119" i="43"/>
  <c r="AU118" i="43"/>
  <c r="AU117" i="43"/>
  <c r="AU116" i="43"/>
  <c r="AU115" i="43"/>
  <c r="AU114" i="43"/>
  <c r="AU113" i="43"/>
  <c r="AU112" i="43"/>
  <c r="AU111" i="43"/>
  <c r="AU110" i="43"/>
  <c r="AU109" i="43"/>
  <c r="AU108" i="43"/>
  <c r="AU107" i="43"/>
  <c r="AU106" i="43"/>
  <c r="AU105" i="43"/>
  <c r="AU104" i="43"/>
  <c r="AU103" i="43"/>
  <c r="AU102" i="43"/>
  <c r="AU101" i="43"/>
  <c r="AU100" i="43"/>
  <c r="AU99" i="43"/>
  <c r="AU98" i="43"/>
  <c r="AU97" i="43"/>
  <c r="AU96" i="43"/>
  <c r="AU95" i="43"/>
  <c r="AU94" i="43"/>
  <c r="AU93" i="43"/>
  <c r="AU92" i="43"/>
  <c r="AU91" i="43"/>
  <c r="AU90" i="43"/>
  <c r="AU89" i="43"/>
  <c r="AU88" i="43"/>
  <c r="AU87" i="43"/>
  <c r="AU86" i="43"/>
  <c r="AU85" i="43"/>
  <c r="AU84" i="43"/>
  <c r="AU83" i="43"/>
  <c r="AU82" i="43"/>
  <c r="AU81" i="43"/>
  <c r="AU80" i="43"/>
  <c r="AU79" i="43"/>
  <c r="AU78" i="43"/>
  <c r="AU77" i="43"/>
  <c r="AU76" i="43"/>
  <c r="AU75" i="43"/>
  <c r="AU74" i="43"/>
  <c r="AU73" i="43"/>
  <c r="AU72" i="43"/>
  <c r="AU71" i="43"/>
  <c r="AU70" i="43"/>
  <c r="AU69" i="43"/>
  <c r="AU68" i="43"/>
  <c r="AU67" i="43"/>
  <c r="AU66" i="43"/>
  <c r="AU65" i="43"/>
  <c r="AU64" i="43"/>
  <c r="AU63" i="43"/>
  <c r="AU62" i="43"/>
  <c r="AU61" i="43"/>
  <c r="AU60" i="43"/>
  <c r="AU59" i="43"/>
  <c r="AU58" i="43"/>
  <c r="AU57" i="43"/>
  <c r="AU56" i="43"/>
  <c r="AU55" i="43"/>
  <c r="AU54" i="43"/>
  <c r="AU53" i="43"/>
  <c r="AU52" i="43"/>
  <c r="AU51" i="43"/>
  <c r="AU50" i="43"/>
  <c r="AU49" i="43"/>
  <c r="AU48" i="43"/>
  <c r="AU47" i="43"/>
  <c r="AU46" i="43"/>
  <c r="AU45" i="43"/>
  <c r="AU44" i="43"/>
  <c r="AU43" i="43"/>
  <c r="AU42" i="43"/>
  <c r="AU41" i="43"/>
  <c r="AU40" i="43"/>
  <c r="AU39" i="43"/>
  <c r="AU38" i="43"/>
  <c r="AU37" i="43"/>
  <c r="AU36" i="43"/>
  <c r="AU35" i="43"/>
  <c r="AU34" i="43"/>
  <c r="AU33" i="43"/>
  <c r="AU32" i="43"/>
  <c r="AU31" i="43"/>
  <c r="AU30" i="43"/>
  <c r="AU29" i="43"/>
  <c r="AU28" i="43"/>
  <c r="AU27" i="43"/>
  <c r="AU26" i="43"/>
  <c r="AU25" i="43"/>
  <c r="AU24" i="43"/>
  <c r="AU23" i="43"/>
  <c r="AU22" i="43"/>
  <c r="AU21" i="43"/>
  <c r="AU20" i="43"/>
  <c r="AU19" i="43"/>
  <c r="AU18" i="43"/>
  <c r="AU17" i="43"/>
  <c r="AU16" i="43"/>
  <c r="AU15" i="43"/>
  <c r="AU14" i="43"/>
  <c r="AU13" i="43"/>
  <c r="AU12" i="43"/>
  <c r="AU11" i="43"/>
  <c r="AU10" i="43"/>
  <c r="AU9" i="43"/>
  <c r="AU8" i="43" a="1"/>
  <c r="AU8" i="43"/>
  <c r="AT247" i="43"/>
  <c r="AT246" i="43"/>
  <c r="AT245" i="43"/>
  <c r="AT244" i="43"/>
  <c r="AT243" i="43"/>
  <c r="AT242" i="43"/>
  <c r="AT241" i="43"/>
  <c r="AT240" i="43"/>
  <c r="AT239" i="43"/>
  <c r="AT238" i="43"/>
  <c r="AT237" i="43"/>
  <c r="AT236" i="43"/>
  <c r="AT235" i="43"/>
  <c r="AT234" i="43"/>
  <c r="AT233" i="43"/>
  <c r="AT232" i="43"/>
  <c r="AT231" i="43"/>
  <c r="AT230" i="43"/>
  <c r="AT229" i="43"/>
  <c r="AT228" i="43"/>
  <c r="AT227" i="43"/>
  <c r="AT226" i="43"/>
  <c r="AT225" i="43"/>
  <c r="AT224" i="43"/>
  <c r="AT223" i="43"/>
  <c r="AT222" i="43"/>
  <c r="AT221" i="43"/>
  <c r="AT220" i="43"/>
  <c r="AT219" i="43"/>
  <c r="AT218" i="43"/>
  <c r="AT217" i="43"/>
  <c r="AT216" i="43"/>
  <c r="AT215" i="43"/>
  <c r="AT214" i="43"/>
  <c r="AT213" i="43"/>
  <c r="AT212" i="43"/>
  <c r="AT211" i="43"/>
  <c r="AT210" i="43"/>
  <c r="AT209" i="43"/>
  <c r="AT208" i="43"/>
  <c r="AT207" i="43"/>
  <c r="AT206" i="43"/>
  <c r="AT205" i="43"/>
  <c r="AT204" i="43"/>
  <c r="AT203" i="43"/>
  <c r="AT202" i="43"/>
  <c r="AT201" i="43"/>
  <c r="AT200" i="43"/>
  <c r="AT199" i="43"/>
  <c r="AT198" i="43"/>
  <c r="AT197" i="43"/>
  <c r="AT196" i="43"/>
  <c r="AT195" i="43"/>
  <c r="AT194" i="43"/>
  <c r="AT193" i="43"/>
  <c r="AT192" i="43"/>
  <c r="AT191" i="43"/>
  <c r="AT190" i="43"/>
  <c r="AT189" i="43"/>
  <c r="AT188" i="43"/>
  <c r="AT187" i="43"/>
  <c r="AT186" i="43"/>
  <c r="AT185" i="43"/>
  <c r="AT184" i="43"/>
  <c r="AT183" i="43"/>
  <c r="AT182" i="43"/>
  <c r="AT181" i="43"/>
  <c r="AT180" i="43"/>
  <c r="AT179" i="43"/>
  <c r="AT178" i="43"/>
  <c r="AT177" i="43"/>
  <c r="AT176" i="43"/>
  <c r="AT175" i="43"/>
  <c r="AT174" i="43"/>
  <c r="AT173" i="43"/>
  <c r="AT172" i="43"/>
  <c r="AT171" i="43"/>
  <c r="AT170" i="43"/>
  <c r="AT169" i="43"/>
  <c r="AT168" i="43"/>
  <c r="AT167" i="43"/>
  <c r="AT166" i="43"/>
  <c r="AT165" i="43"/>
  <c r="AT164" i="43"/>
  <c r="AT163" i="43"/>
  <c r="AT162" i="43"/>
  <c r="AT161" i="43"/>
  <c r="AT160" i="43"/>
  <c r="AT159" i="43"/>
  <c r="AT158" i="43"/>
  <c r="AT157" i="43"/>
  <c r="AT156" i="43"/>
  <c r="AT155" i="43"/>
  <c r="AT154" i="43"/>
  <c r="AT153" i="43"/>
  <c r="AT152" i="43"/>
  <c r="AT151" i="43"/>
  <c r="AT150" i="43"/>
  <c r="AT149" i="43"/>
  <c r="AT148" i="43"/>
  <c r="AT147" i="43"/>
  <c r="AT146" i="43"/>
  <c r="AT145" i="43"/>
  <c r="AT144" i="43"/>
  <c r="AT143" i="43"/>
  <c r="AT142" i="43"/>
  <c r="AT141" i="43"/>
  <c r="AT140" i="43"/>
  <c r="AT139" i="43"/>
  <c r="AT138" i="43"/>
  <c r="AT137" i="43"/>
  <c r="AT136" i="43"/>
  <c r="AT135" i="43"/>
  <c r="AT134" i="43"/>
  <c r="AT133" i="43"/>
  <c r="AT132" i="43"/>
  <c r="AT131" i="43"/>
  <c r="AT130" i="43"/>
  <c r="AT129" i="43"/>
  <c r="AT128" i="43"/>
  <c r="AT127" i="43"/>
  <c r="AT126" i="43"/>
  <c r="AT125" i="43"/>
  <c r="AT124" i="43"/>
  <c r="AT123" i="43"/>
  <c r="AT122" i="43"/>
  <c r="AT121" i="43"/>
  <c r="AT120" i="43"/>
  <c r="AT119" i="43"/>
  <c r="AT118" i="43"/>
  <c r="AT117" i="43"/>
  <c r="AT116" i="43"/>
  <c r="AT115" i="43"/>
  <c r="AT114" i="43"/>
  <c r="AT113" i="43"/>
  <c r="AT112" i="43"/>
  <c r="AT111" i="43"/>
  <c r="AT110" i="43"/>
  <c r="AT109" i="43"/>
  <c r="AT108" i="43"/>
  <c r="AT107" i="43"/>
  <c r="AT106" i="43"/>
  <c r="AT105" i="43"/>
  <c r="AT104" i="43"/>
  <c r="AT103" i="43"/>
  <c r="AT102" i="43"/>
  <c r="AT101" i="43"/>
  <c r="AT100" i="43"/>
  <c r="AT99" i="43"/>
  <c r="AT98" i="43"/>
  <c r="AT97" i="43"/>
  <c r="AT96" i="43"/>
  <c r="AT95" i="43"/>
  <c r="AT94" i="43"/>
  <c r="AT93" i="43"/>
  <c r="AT92" i="43"/>
  <c r="AT91" i="43"/>
  <c r="AT90" i="43"/>
  <c r="AT89" i="43"/>
  <c r="AT88" i="43"/>
  <c r="AT87" i="43"/>
  <c r="AT86" i="43"/>
  <c r="AT85" i="43"/>
  <c r="AT84" i="43"/>
  <c r="AT83" i="43"/>
  <c r="AT82" i="43"/>
  <c r="AT81" i="43"/>
  <c r="AT80" i="43"/>
  <c r="AT79" i="43"/>
  <c r="AT78" i="43"/>
  <c r="AT77" i="43"/>
  <c r="AT76" i="43"/>
  <c r="AT75" i="43"/>
  <c r="AT74" i="43"/>
  <c r="AT73" i="43"/>
  <c r="AT72" i="43"/>
  <c r="AT71" i="43"/>
  <c r="AT70" i="43"/>
  <c r="AT69" i="43"/>
  <c r="AT68" i="43"/>
  <c r="AT67" i="43"/>
  <c r="AT66" i="43"/>
  <c r="AT65" i="43"/>
  <c r="AT64" i="43"/>
  <c r="AT63" i="43"/>
  <c r="AT62" i="43"/>
  <c r="AT61" i="43"/>
  <c r="AT60" i="43"/>
  <c r="AT59" i="43"/>
  <c r="AT58" i="43"/>
  <c r="AT57" i="43"/>
  <c r="AT56" i="43"/>
  <c r="AT55" i="43"/>
  <c r="AT54" i="43"/>
  <c r="AT53" i="43"/>
  <c r="AT52" i="43"/>
  <c r="AT51" i="43"/>
  <c r="AT50" i="43"/>
  <c r="AT49" i="43"/>
  <c r="AT48" i="43"/>
  <c r="AT47" i="43"/>
  <c r="AT46" i="43"/>
  <c r="AT45" i="43"/>
  <c r="AT44" i="43"/>
  <c r="AT43" i="43"/>
  <c r="AT42" i="43"/>
  <c r="AT41" i="43"/>
  <c r="AT40" i="43"/>
  <c r="AT39" i="43"/>
  <c r="AT38" i="43"/>
  <c r="AT37" i="43"/>
  <c r="AT36" i="43"/>
  <c r="AT35" i="43"/>
  <c r="AT34" i="43"/>
  <c r="AT33" i="43"/>
  <c r="AT32" i="43"/>
  <c r="AT31" i="43"/>
  <c r="AT30" i="43"/>
  <c r="AT29" i="43"/>
  <c r="AT28" i="43"/>
  <c r="AT27" i="43"/>
  <c r="AT26" i="43"/>
  <c r="AT25" i="43"/>
  <c r="AT24" i="43"/>
  <c r="AT23" i="43"/>
  <c r="AT22" i="43"/>
  <c r="AT21" i="43"/>
  <c r="AT20" i="43"/>
  <c r="AT19" i="43"/>
  <c r="AT18" i="43"/>
  <c r="AT17" i="43"/>
  <c r="AT16" i="43"/>
  <c r="AT15" i="43"/>
  <c r="AT14" i="43"/>
  <c r="AT13" i="43"/>
  <c r="AT12" i="43"/>
  <c r="AT11" i="43"/>
  <c r="AT10" i="43"/>
  <c r="AT9" i="43"/>
  <c r="AT8" i="43" a="1"/>
  <c r="AT8" i="43"/>
  <c r="AS247" i="43"/>
  <c r="AS246" i="43"/>
  <c r="AS245" i="43"/>
  <c r="AS244" i="43"/>
  <c r="AS243" i="43"/>
  <c r="AS242" i="43"/>
  <c r="AS241" i="43"/>
  <c r="AS240" i="43"/>
  <c r="AS239" i="43"/>
  <c r="AS238" i="43"/>
  <c r="AS237" i="43"/>
  <c r="AS236" i="43"/>
  <c r="AS235" i="43"/>
  <c r="AS234" i="43"/>
  <c r="AS233" i="43"/>
  <c r="AS232" i="43"/>
  <c r="AS231" i="43"/>
  <c r="AS230" i="43"/>
  <c r="AS229" i="43"/>
  <c r="AS228" i="43"/>
  <c r="AS227" i="43"/>
  <c r="AS226" i="43"/>
  <c r="AS225" i="43"/>
  <c r="AS224" i="43"/>
  <c r="AS223" i="43"/>
  <c r="AS222" i="43"/>
  <c r="AS221" i="43"/>
  <c r="AS220" i="43"/>
  <c r="AS219" i="43"/>
  <c r="AS218" i="43"/>
  <c r="AS217" i="43"/>
  <c r="AS216" i="43"/>
  <c r="AS215" i="43"/>
  <c r="AS214" i="43"/>
  <c r="AS213" i="43"/>
  <c r="AS212" i="43"/>
  <c r="AS211" i="43"/>
  <c r="AS210" i="43"/>
  <c r="AS209" i="43"/>
  <c r="AS208" i="43"/>
  <c r="AS207" i="43"/>
  <c r="AS206" i="43"/>
  <c r="AS205" i="43"/>
  <c r="AS204" i="43"/>
  <c r="AS203" i="43"/>
  <c r="AS202" i="43"/>
  <c r="AS201" i="43"/>
  <c r="AS200" i="43"/>
  <c r="AS199" i="43"/>
  <c r="AS198" i="43"/>
  <c r="AS197" i="43"/>
  <c r="AS196" i="43"/>
  <c r="AS195" i="43"/>
  <c r="AS194" i="43"/>
  <c r="AS193" i="43"/>
  <c r="AS192" i="43"/>
  <c r="AS191" i="43"/>
  <c r="AS190" i="43"/>
  <c r="AS189" i="43"/>
  <c r="AS188" i="43"/>
  <c r="AS187" i="43"/>
  <c r="AS186" i="43"/>
  <c r="AS185" i="43"/>
  <c r="AS184" i="43"/>
  <c r="AS183" i="43"/>
  <c r="AS182" i="43"/>
  <c r="AS181" i="43"/>
  <c r="AS180" i="43"/>
  <c r="AS179" i="43"/>
  <c r="AS178" i="43"/>
  <c r="AS177" i="43"/>
  <c r="AS176" i="43"/>
  <c r="AS175" i="43"/>
  <c r="AS174" i="43"/>
  <c r="AS173" i="43"/>
  <c r="AS172" i="43"/>
  <c r="AS171" i="43"/>
  <c r="AS170" i="43"/>
  <c r="AS169" i="43"/>
  <c r="AS168" i="43"/>
  <c r="AS167" i="43"/>
  <c r="AS166" i="43"/>
  <c r="AS165" i="43"/>
  <c r="AS164" i="43"/>
  <c r="AS163" i="43"/>
  <c r="AS162" i="43"/>
  <c r="AS161" i="43"/>
  <c r="AS160" i="43"/>
  <c r="AS159" i="43"/>
  <c r="AS158" i="43"/>
  <c r="AS157" i="43"/>
  <c r="AS156" i="43"/>
  <c r="AS155" i="43"/>
  <c r="AS154" i="43"/>
  <c r="AS153" i="43"/>
  <c r="AS152" i="43"/>
  <c r="AS151" i="43"/>
  <c r="AS150" i="43"/>
  <c r="AS149" i="43"/>
  <c r="AS148" i="43"/>
  <c r="AS147" i="43"/>
  <c r="AS146" i="43"/>
  <c r="AS145" i="43"/>
  <c r="AS144" i="43"/>
  <c r="AS143" i="43"/>
  <c r="AS142" i="43"/>
  <c r="AS141" i="43"/>
  <c r="AS140" i="43"/>
  <c r="AS139" i="43"/>
  <c r="AS138" i="43"/>
  <c r="AS137" i="43"/>
  <c r="AS136" i="43"/>
  <c r="AS135" i="43"/>
  <c r="AS134" i="43"/>
  <c r="AS133" i="43"/>
  <c r="AS132" i="43"/>
  <c r="AS131" i="43"/>
  <c r="AS130" i="43"/>
  <c r="AS129" i="43"/>
  <c r="AS128" i="43"/>
  <c r="AS127" i="43"/>
  <c r="AS126" i="43"/>
  <c r="AS125" i="43"/>
  <c r="AS124" i="43"/>
  <c r="AS123" i="43"/>
  <c r="AS122" i="43"/>
  <c r="AS121" i="43"/>
  <c r="AS120" i="43"/>
  <c r="AS119" i="43"/>
  <c r="AS118" i="43"/>
  <c r="AS117" i="43"/>
  <c r="AS116" i="43"/>
  <c r="AS115" i="43"/>
  <c r="AS114" i="43"/>
  <c r="AS113" i="43"/>
  <c r="AS112" i="43"/>
  <c r="AS111" i="43"/>
  <c r="AS110" i="43"/>
  <c r="AS109" i="43"/>
  <c r="AS108" i="43"/>
  <c r="AS107" i="43"/>
  <c r="AS106" i="43"/>
  <c r="AS105" i="43"/>
  <c r="AS104" i="43"/>
  <c r="AS103" i="43"/>
  <c r="AS102" i="43"/>
  <c r="AS101" i="43"/>
  <c r="AS100" i="43"/>
  <c r="AS99" i="43"/>
  <c r="AS98" i="43"/>
  <c r="AS97" i="43"/>
  <c r="AS96" i="43"/>
  <c r="AS95" i="43"/>
  <c r="AS94" i="43"/>
  <c r="AS93" i="43"/>
  <c r="AS92" i="43"/>
  <c r="AS91" i="43"/>
  <c r="AS90" i="43"/>
  <c r="AS89" i="43"/>
  <c r="AS88" i="43"/>
  <c r="AS87" i="43"/>
  <c r="AS86" i="43"/>
  <c r="AS85" i="43"/>
  <c r="AS84" i="43"/>
  <c r="AS83" i="43"/>
  <c r="AS82" i="43"/>
  <c r="AS81" i="43"/>
  <c r="AS80" i="43"/>
  <c r="AS79" i="43"/>
  <c r="AS78" i="43"/>
  <c r="AS77" i="43"/>
  <c r="AS76" i="43"/>
  <c r="AS75" i="43"/>
  <c r="AS74" i="43"/>
  <c r="AS73" i="43"/>
  <c r="AS72" i="43"/>
  <c r="AS71" i="43"/>
  <c r="AS70" i="43"/>
  <c r="AS69" i="43"/>
  <c r="AS68" i="43"/>
  <c r="AS67" i="43"/>
  <c r="AS66" i="43"/>
  <c r="AS65" i="43"/>
  <c r="AS64" i="43"/>
  <c r="AS63" i="43"/>
  <c r="AS62" i="43"/>
  <c r="AS61" i="43"/>
  <c r="AS60" i="43"/>
  <c r="AS59" i="43"/>
  <c r="AS58" i="43"/>
  <c r="AS57" i="43"/>
  <c r="AS56" i="43"/>
  <c r="AS55" i="43"/>
  <c r="AS54" i="43"/>
  <c r="AS53" i="43"/>
  <c r="AS52" i="43"/>
  <c r="AS51" i="43"/>
  <c r="AS50" i="43"/>
  <c r="AS49" i="43"/>
  <c r="AS48" i="43"/>
  <c r="AS47" i="43"/>
  <c r="AS46" i="43"/>
  <c r="AS45" i="43"/>
  <c r="AS44" i="43"/>
  <c r="AS43" i="43"/>
  <c r="AS42" i="43"/>
  <c r="AS41" i="43"/>
  <c r="AS40" i="43"/>
  <c r="AS39" i="43"/>
  <c r="AS38" i="43"/>
  <c r="AS37" i="43"/>
  <c r="AS36" i="43"/>
  <c r="AS35" i="43"/>
  <c r="AS34" i="43"/>
  <c r="AS33" i="43"/>
  <c r="AS32" i="43"/>
  <c r="AS31" i="43"/>
  <c r="AS30" i="43"/>
  <c r="AS29" i="43"/>
  <c r="AS28" i="43"/>
  <c r="AS27" i="43"/>
  <c r="AS26" i="43"/>
  <c r="AS25" i="43"/>
  <c r="AS24" i="43"/>
  <c r="AS23" i="43"/>
  <c r="AS22" i="43"/>
  <c r="AS21" i="43"/>
  <c r="AS20" i="43"/>
  <c r="AS19" i="43"/>
  <c r="AS18" i="43"/>
  <c r="AS17" i="43"/>
  <c r="AS16" i="43"/>
  <c r="AS15" i="43"/>
  <c r="AS14" i="43"/>
  <c r="AS13" i="43"/>
  <c r="AS12" i="43"/>
  <c r="AS11" i="43"/>
  <c r="AS10" i="43"/>
  <c r="AS9" i="43"/>
  <c r="AS8" i="43" a="1"/>
  <c r="AS8" i="43"/>
  <c r="AR247" i="43"/>
  <c r="AR246" i="43"/>
  <c r="AR245" i="43"/>
  <c r="AR244" i="43"/>
  <c r="AR243" i="43"/>
  <c r="AR242" i="43"/>
  <c r="AR241" i="43"/>
  <c r="AR240" i="43"/>
  <c r="AR239" i="43"/>
  <c r="AR238" i="43"/>
  <c r="AR237" i="43"/>
  <c r="AR236" i="43"/>
  <c r="AR235" i="43"/>
  <c r="AR234" i="43"/>
  <c r="AR233" i="43"/>
  <c r="AR232" i="43"/>
  <c r="AR231" i="43"/>
  <c r="AR230" i="43"/>
  <c r="AR229" i="43"/>
  <c r="AR228" i="43"/>
  <c r="AR227" i="43"/>
  <c r="AR226" i="43"/>
  <c r="AR225" i="43"/>
  <c r="AR224" i="43"/>
  <c r="AR223" i="43"/>
  <c r="AR222" i="43"/>
  <c r="AR221" i="43"/>
  <c r="AR220" i="43"/>
  <c r="AR219" i="43"/>
  <c r="AR218" i="43"/>
  <c r="AR217" i="43"/>
  <c r="AR216" i="43"/>
  <c r="AR215" i="43"/>
  <c r="AR214" i="43"/>
  <c r="AR213" i="43"/>
  <c r="AR212" i="43"/>
  <c r="AR211" i="43"/>
  <c r="AR210" i="43"/>
  <c r="AR209" i="43"/>
  <c r="AR208" i="43"/>
  <c r="AR207" i="43"/>
  <c r="AR206" i="43"/>
  <c r="AR205" i="43"/>
  <c r="AR204" i="43"/>
  <c r="AR203" i="43"/>
  <c r="AR202" i="43"/>
  <c r="AR201" i="43"/>
  <c r="AR200" i="43"/>
  <c r="AR199" i="43"/>
  <c r="AR198" i="43"/>
  <c r="AR197" i="43"/>
  <c r="AR196" i="43"/>
  <c r="AR195" i="43"/>
  <c r="AR194" i="43"/>
  <c r="AR193" i="43"/>
  <c r="AR192" i="43"/>
  <c r="AR191" i="43"/>
  <c r="AR190" i="43"/>
  <c r="AR189" i="43"/>
  <c r="AR188" i="43"/>
  <c r="AR187" i="43"/>
  <c r="AR186" i="43"/>
  <c r="AR185" i="43"/>
  <c r="AR184" i="43"/>
  <c r="AR183" i="43"/>
  <c r="AR182" i="43"/>
  <c r="AR181" i="43"/>
  <c r="AR180" i="43"/>
  <c r="AR179" i="43"/>
  <c r="AR178" i="43"/>
  <c r="AR177" i="43"/>
  <c r="AR176" i="43"/>
  <c r="AR175" i="43"/>
  <c r="AR174" i="43"/>
  <c r="AR173" i="43"/>
  <c r="AR172" i="43"/>
  <c r="AR171" i="43"/>
  <c r="AR170" i="43"/>
  <c r="AR169" i="43"/>
  <c r="AR168" i="43"/>
  <c r="AR167" i="43"/>
  <c r="AR166" i="43"/>
  <c r="AR165" i="43"/>
  <c r="AR164" i="43"/>
  <c r="AR163" i="43"/>
  <c r="AR162" i="43"/>
  <c r="AR161" i="43"/>
  <c r="AR160" i="43"/>
  <c r="AR159" i="43"/>
  <c r="AR158" i="43"/>
  <c r="AR157" i="43"/>
  <c r="AR156" i="43"/>
  <c r="AR155" i="43"/>
  <c r="AR154" i="43"/>
  <c r="AR153" i="43"/>
  <c r="AR152" i="43"/>
  <c r="AR151" i="43"/>
  <c r="AR150" i="43"/>
  <c r="AR149" i="43"/>
  <c r="AR148" i="43"/>
  <c r="AR147" i="43"/>
  <c r="AR146" i="43"/>
  <c r="AR145" i="43"/>
  <c r="AR144" i="43"/>
  <c r="AR143" i="43"/>
  <c r="AR142" i="43"/>
  <c r="AR141" i="43"/>
  <c r="AR140" i="43"/>
  <c r="AR139" i="43"/>
  <c r="AR138" i="43"/>
  <c r="AR137" i="43"/>
  <c r="AR136" i="43"/>
  <c r="AR135" i="43"/>
  <c r="AR134" i="43"/>
  <c r="AR133" i="43"/>
  <c r="AR132" i="43"/>
  <c r="AR131" i="43"/>
  <c r="AR130" i="43"/>
  <c r="AR129" i="43"/>
  <c r="AR128" i="43"/>
  <c r="AR127" i="43"/>
  <c r="AR126" i="43"/>
  <c r="AR125" i="43"/>
  <c r="AR124" i="43"/>
  <c r="AR123" i="43"/>
  <c r="AR122" i="43"/>
  <c r="AR121" i="43"/>
  <c r="AR120" i="43"/>
  <c r="AR119" i="43"/>
  <c r="AR118" i="43"/>
  <c r="AR117" i="43"/>
  <c r="AR116" i="43"/>
  <c r="AR115" i="43"/>
  <c r="AR114" i="43"/>
  <c r="AR113" i="43"/>
  <c r="AR112" i="43"/>
  <c r="AR111" i="43"/>
  <c r="AR110" i="43"/>
  <c r="AR109" i="43"/>
  <c r="AR108" i="43"/>
  <c r="AR107" i="43"/>
  <c r="AR106" i="43"/>
  <c r="AR105" i="43"/>
  <c r="AR104" i="43"/>
  <c r="AR103" i="43"/>
  <c r="AR102" i="43"/>
  <c r="AR101" i="43"/>
  <c r="AR100" i="43"/>
  <c r="AR99" i="43"/>
  <c r="AR98" i="43"/>
  <c r="AR97" i="43"/>
  <c r="AR96" i="43"/>
  <c r="AR95" i="43"/>
  <c r="AR94" i="43"/>
  <c r="AR93" i="43"/>
  <c r="AR92" i="43"/>
  <c r="AR91" i="43"/>
  <c r="AR90" i="43"/>
  <c r="AR89" i="43"/>
  <c r="AR88" i="43"/>
  <c r="AR87" i="43"/>
  <c r="AR86" i="43"/>
  <c r="AR85" i="43"/>
  <c r="AR84" i="43"/>
  <c r="AR83" i="43"/>
  <c r="AR82" i="43"/>
  <c r="AR81" i="43"/>
  <c r="AR80" i="43"/>
  <c r="AR79" i="43"/>
  <c r="AR78" i="43"/>
  <c r="AR77" i="43"/>
  <c r="AR76" i="43"/>
  <c r="AR75" i="43"/>
  <c r="AR74" i="43"/>
  <c r="AR73" i="43"/>
  <c r="AR72" i="43"/>
  <c r="AR71" i="43"/>
  <c r="AR70" i="43"/>
  <c r="AR69" i="43"/>
  <c r="AR68" i="43"/>
  <c r="AR67" i="43"/>
  <c r="AR66" i="43"/>
  <c r="AR65" i="43"/>
  <c r="AR64" i="43"/>
  <c r="AR63" i="43"/>
  <c r="AR62" i="43"/>
  <c r="AR61" i="43"/>
  <c r="AR60" i="43"/>
  <c r="AR59" i="43"/>
  <c r="AR58" i="43"/>
  <c r="AR57" i="43"/>
  <c r="AR56" i="43"/>
  <c r="AR55" i="43"/>
  <c r="AR54" i="43"/>
  <c r="AR53" i="43"/>
  <c r="AR52" i="43"/>
  <c r="AR51" i="43"/>
  <c r="AR50" i="43"/>
  <c r="AR49" i="43"/>
  <c r="AR48" i="43"/>
  <c r="AR47" i="43"/>
  <c r="AR46" i="43"/>
  <c r="AR45" i="43"/>
  <c r="AR44" i="43"/>
  <c r="AR43" i="43"/>
  <c r="AR42" i="43"/>
  <c r="AR41" i="43"/>
  <c r="AR40" i="43"/>
  <c r="AR39" i="43"/>
  <c r="AR38" i="43"/>
  <c r="AR37" i="43"/>
  <c r="AR36" i="43"/>
  <c r="AR35" i="43"/>
  <c r="AR34" i="43"/>
  <c r="AR33" i="43"/>
  <c r="AR32" i="43"/>
  <c r="AR31" i="43"/>
  <c r="AR30" i="43"/>
  <c r="AR29" i="43"/>
  <c r="AR28" i="43"/>
  <c r="AR27" i="43"/>
  <c r="AR26" i="43"/>
  <c r="AR25" i="43"/>
  <c r="AR24" i="43"/>
  <c r="AR23" i="43"/>
  <c r="AR22" i="43"/>
  <c r="AR21" i="43"/>
  <c r="AR20" i="43"/>
  <c r="AR19" i="43"/>
  <c r="AR18" i="43"/>
  <c r="AR17" i="43"/>
  <c r="AR16" i="43"/>
  <c r="AR15" i="43"/>
  <c r="AR14" i="43"/>
  <c r="AR13" i="43"/>
  <c r="AR12" i="43"/>
  <c r="AR11" i="43"/>
  <c r="AR10" i="43"/>
  <c r="AR9" i="43"/>
  <c r="AR8" i="43" a="1"/>
  <c r="AR8" i="43"/>
  <c r="AQ247" i="43"/>
  <c r="AQ246" i="43"/>
  <c r="AQ245" i="43"/>
  <c r="AQ244" i="43"/>
  <c r="AQ243" i="43"/>
  <c r="AQ242" i="43"/>
  <c r="AQ241" i="43"/>
  <c r="AQ240" i="43"/>
  <c r="AQ239" i="43"/>
  <c r="AQ238" i="43"/>
  <c r="AQ237" i="43"/>
  <c r="AQ236" i="43"/>
  <c r="AQ235" i="43"/>
  <c r="AQ234" i="43"/>
  <c r="AQ233" i="43"/>
  <c r="AQ232" i="43"/>
  <c r="AQ231" i="43"/>
  <c r="AQ230" i="43"/>
  <c r="AQ229" i="43"/>
  <c r="AQ228" i="43"/>
  <c r="AQ227" i="43"/>
  <c r="AQ226" i="43"/>
  <c r="AQ225" i="43"/>
  <c r="AQ224" i="43"/>
  <c r="AQ223" i="43"/>
  <c r="AQ222" i="43"/>
  <c r="AQ221" i="43"/>
  <c r="AQ220" i="43"/>
  <c r="AQ219" i="43"/>
  <c r="AQ218" i="43"/>
  <c r="AQ217" i="43"/>
  <c r="AQ216" i="43"/>
  <c r="AQ215" i="43"/>
  <c r="AQ214" i="43"/>
  <c r="AQ213" i="43"/>
  <c r="AQ212" i="43"/>
  <c r="AQ211" i="43"/>
  <c r="AQ210" i="43"/>
  <c r="AQ209" i="43"/>
  <c r="AQ208" i="43"/>
  <c r="AQ207" i="43"/>
  <c r="AQ206" i="43"/>
  <c r="AQ205" i="43"/>
  <c r="AQ204" i="43"/>
  <c r="AQ203" i="43"/>
  <c r="AQ202" i="43"/>
  <c r="AQ201" i="43"/>
  <c r="AQ200" i="43"/>
  <c r="AQ199" i="43"/>
  <c r="AQ198" i="43"/>
  <c r="AQ197" i="43"/>
  <c r="AQ196" i="43"/>
  <c r="AQ195" i="43"/>
  <c r="AQ194" i="43"/>
  <c r="AQ193" i="43"/>
  <c r="AQ192" i="43"/>
  <c r="AQ191" i="43"/>
  <c r="AQ190" i="43"/>
  <c r="AQ189" i="43"/>
  <c r="AQ188" i="43"/>
  <c r="AQ187" i="43"/>
  <c r="AQ186" i="43"/>
  <c r="AQ185" i="43"/>
  <c r="AQ184" i="43"/>
  <c r="AQ183" i="43"/>
  <c r="AQ182" i="43"/>
  <c r="AQ181" i="43"/>
  <c r="AQ180" i="43"/>
  <c r="AQ179" i="43"/>
  <c r="AQ178" i="43"/>
  <c r="AQ177" i="43"/>
  <c r="AQ176" i="43"/>
  <c r="AQ175" i="43"/>
  <c r="AQ174" i="43"/>
  <c r="AQ173" i="43"/>
  <c r="AQ172" i="43"/>
  <c r="AQ171" i="43"/>
  <c r="AQ170" i="43"/>
  <c r="AQ169" i="43"/>
  <c r="AQ168" i="43"/>
  <c r="AQ167" i="43"/>
  <c r="AQ166" i="43"/>
  <c r="AQ165" i="43"/>
  <c r="AQ164" i="43"/>
  <c r="AQ163" i="43"/>
  <c r="AQ162" i="43"/>
  <c r="AQ161" i="43"/>
  <c r="AQ160" i="43"/>
  <c r="AQ159" i="43"/>
  <c r="AQ158" i="43"/>
  <c r="AQ157" i="43"/>
  <c r="AQ156" i="43"/>
  <c r="AQ155" i="43"/>
  <c r="AQ154" i="43"/>
  <c r="AQ153" i="43"/>
  <c r="AQ152" i="43"/>
  <c r="AQ151" i="43"/>
  <c r="AQ150" i="43"/>
  <c r="AQ149" i="43"/>
  <c r="AQ148" i="43"/>
  <c r="AQ147" i="43"/>
  <c r="AQ146" i="43"/>
  <c r="AQ145" i="43"/>
  <c r="AQ144" i="43"/>
  <c r="AQ143" i="43"/>
  <c r="AQ142" i="43"/>
  <c r="AQ141" i="43"/>
  <c r="AQ140" i="43"/>
  <c r="AQ139" i="43"/>
  <c r="AQ138" i="43"/>
  <c r="AQ137" i="43"/>
  <c r="AQ136" i="43"/>
  <c r="AQ135" i="43"/>
  <c r="AQ134" i="43"/>
  <c r="AQ133" i="43"/>
  <c r="AQ132" i="43"/>
  <c r="AQ131" i="43"/>
  <c r="AQ130" i="43"/>
  <c r="AQ129" i="43"/>
  <c r="AQ128" i="43"/>
  <c r="AQ127" i="43"/>
  <c r="AQ126" i="43"/>
  <c r="AQ125" i="43"/>
  <c r="AQ124" i="43"/>
  <c r="AQ123" i="43"/>
  <c r="AQ122" i="43"/>
  <c r="AQ121" i="43"/>
  <c r="AQ120" i="43"/>
  <c r="AQ119" i="43"/>
  <c r="AQ118" i="43"/>
  <c r="AQ117" i="43"/>
  <c r="AQ116" i="43"/>
  <c r="AQ115" i="43"/>
  <c r="AQ114" i="43"/>
  <c r="AQ113" i="43"/>
  <c r="AQ112" i="43"/>
  <c r="AQ111" i="43"/>
  <c r="AQ110" i="43"/>
  <c r="AQ109" i="43"/>
  <c r="AQ108" i="43"/>
  <c r="AQ107" i="43"/>
  <c r="AQ106" i="43"/>
  <c r="AQ105" i="43"/>
  <c r="AQ104" i="43"/>
  <c r="AQ103" i="43"/>
  <c r="AQ102" i="43"/>
  <c r="AQ101" i="43"/>
  <c r="AQ100" i="43"/>
  <c r="AQ99" i="43"/>
  <c r="AQ98" i="43"/>
  <c r="AQ97" i="43"/>
  <c r="AQ96" i="43"/>
  <c r="AQ95" i="43"/>
  <c r="AQ94" i="43"/>
  <c r="AQ93" i="43"/>
  <c r="AQ92" i="43"/>
  <c r="AQ91" i="43"/>
  <c r="AQ90" i="43"/>
  <c r="AQ89" i="43"/>
  <c r="AQ88" i="43"/>
  <c r="AQ87" i="43"/>
  <c r="AQ86" i="43"/>
  <c r="AQ85" i="43"/>
  <c r="AQ84" i="43"/>
  <c r="AQ83" i="43"/>
  <c r="AQ82" i="43"/>
  <c r="AQ81" i="43"/>
  <c r="AQ80" i="43"/>
  <c r="AQ79" i="43"/>
  <c r="AQ78" i="43"/>
  <c r="AQ77" i="43"/>
  <c r="AQ76" i="43"/>
  <c r="AQ75" i="43"/>
  <c r="AQ74" i="43"/>
  <c r="AQ73" i="43"/>
  <c r="AQ72" i="43"/>
  <c r="AQ71" i="43"/>
  <c r="AQ70" i="43"/>
  <c r="AQ69" i="43"/>
  <c r="AQ68" i="43"/>
  <c r="AQ67" i="43"/>
  <c r="AQ66" i="43"/>
  <c r="AQ65" i="43"/>
  <c r="AQ64" i="43"/>
  <c r="AQ63" i="43"/>
  <c r="AQ62" i="43"/>
  <c r="AQ61" i="43"/>
  <c r="AQ60" i="43"/>
  <c r="AQ59" i="43"/>
  <c r="AQ58" i="43"/>
  <c r="AQ57" i="43"/>
  <c r="AQ56" i="43"/>
  <c r="AQ55" i="43"/>
  <c r="AQ54" i="43"/>
  <c r="AQ53" i="43"/>
  <c r="AQ52" i="43"/>
  <c r="AQ51" i="43"/>
  <c r="AQ50" i="43"/>
  <c r="AQ49" i="43"/>
  <c r="AQ48" i="43"/>
  <c r="AQ47" i="43"/>
  <c r="AQ46" i="43"/>
  <c r="AQ45" i="43"/>
  <c r="AQ44" i="43"/>
  <c r="AQ43" i="43"/>
  <c r="AQ42" i="43"/>
  <c r="AQ41" i="43"/>
  <c r="AQ40" i="43"/>
  <c r="AQ39" i="43"/>
  <c r="AQ38" i="43"/>
  <c r="AQ37" i="43"/>
  <c r="AQ36" i="43"/>
  <c r="AQ35" i="43"/>
  <c r="AQ34" i="43"/>
  <c r="AQ33" i="43"/>
  <c r="AQ32" i="43"/>
  <c r="AQ31" i="43"/>
  <c r="AQ30" i="43"/>
  <c r="AQ29" i="43"/>
  <c r="AQ28" i="43"/>
  <c r="AQ27" i="43"/>
  <c r="AQ26" i="43"/>
  <c r="AQ25" i="43"/>
  <c r="AQ24" i="43"/>
  <c r="AQ23" i="43"/>
  <c r="AQ22" i="43"/>
  <c r="AQ21" i="43"/>
  <c r="AQ20" i="43"/>
  <c r="AQ19" i="43"/>
  <c r="AQ18" i="43"/>
  <c r="AQ17" i="43"/>
  <c r="AQ16" i="43"/>
  <c r="AQ15" i="43"/>
  <c r="AQ14" i="43"/>
  <c r="AQ13" i="43"/>
  <c r="AQ12" i="43"/>
  <c r="AQ11" i="43"/>
  <c r="AQ10" i="43"/>
  <c r="AQ9" i="43"/>
  <c r="AQ8" i="43" a="1"/>
  <c r="AQ8" i="43"/>
  <c r="AP247" i="43"/>
  <c r="AP246" i="43"/>
  <c r="AP245" i="43"/>
  <c r="AP244" i="43"/>
  <c r="AP243" i="43"/>
  <c r="AP242" i="43"/>
  <c r="AP241" i="43"/>
  <c r="AP240" i="43"/>
  <c r="AP239" i="43"/>
  <c r="AP238" i="43"/>
  <c r="AP237" i="43"/>
  <c r="AP236" i="43"/>
  <c r="AP235" i="43"/>
  <c r="AP234" i="43"/>
  <c r="AP233" i="43"/>
  <c r="AP232" i="43"/>
  <c r="AP231" i="43"/>
  <c r="AP230" i="43"/>
  <c r="AP229" i="43"/>
  <c r="AP228" i="43"/>
  <c r="AP227" i="43"/>
  <c r="AP226" i="43"/>
  <c r="AP225" i="43"/>
  <c r="AP224" i="43"/>
  <c r="AP223" i="43"/>
  <c r="AP222" i="43"/>
  <c r="AP221" i="43"/>
  <c r="AP220" i="43"/>
  <c r="AP219" i="43"/>
  <c r="AP218" i="43"/>
  <c r="AP217" i="43"/>
  <c r="AP216" i="43"/>
  <c r="AP215" i="43"/>
  <c r="AP214" i="43"/>
  <c r="AP213" i="43"/>
  <c r="AP212" i="43"/>
  <c r="AP211" i="43"/>
  <c r="AP210" i="43"/>
  <c r="AP209" i="43"/>
  <c r="AP208" i="43"/>
  <c r="AP207" i="43"/>
  <c r="AP206" i="43"/>
  <c r="AP205" i="43"/>
  <c r="AP204" i="43"/>
  <c r="AP203" i="43"/>
  <c r="AP202" i="43"/>
  <c r="AP201" i="43"/>
  <c r="AP200" i="43"/>
  <c r="AP199" i="43"/>
  <c r="AP198" i="43"/>
  <c r="AP197" i="43"/>
  <c r="AP196" i="43"/>
  <c r="AP195" i="43"/>
  <c r="AP194" i="43"/>
  <c r="AP193" i="43"/>
  <c r="AP192" i="43"/>
  <c r="AP191" i="43"/>
  <c r="AP190" i="43"/>
  <c r="AP189" i="43"/>
  <c r="AP188" i="43"/>
  <c r="AP187" i="43"/>
  <c r="AP186" i="43"/>
  <c r="AP185" i="43"/>
  <c r="AP184" i="43"/>
  <c r="AP183" i="43"/>
  <c r="AP182" i="43"/>
  <c r="AP181" i="43"/>
  <c r="AP180" i="43"/>
  <c r="AP179" i="43"/>
  <c r="AP178" i="43"/>
  <c r="AP177" i="43"/>
  <c r="AP176" i="43"/>
  <c r="AP175" i="43"/>
  <c r="AP174" i="43"/>
  <c r="AP173" i="43"/>
  <c r="AP172" i="43"/>
  <c r="AP171" i="43"/>
  <c r="AP170" i="43"/>
  <c r="AP169" i="43"/>
  <c r="AP168" i="43"/>
  <c r="AP167" i="43"/>
  <c r="AP166" i="43"/>
  <c r="AP165" i="43"/>
  <c r="AP164" i="43"/>
  <c r="AP163" i="43"/>
  <c r="AP162" i="43"/>
  <c r="AP161" i="43"/>
  <c r="AP160" i="43"/>
  <c r="AP159" i="43"/>
  <c r="AP158" i="43"/>
  <c r="AP157" i="43"/>
  <c r="AP156" i="43"/>
  <c r="AP155" i="43"/>
  <c r="AP154" i="43"/>
  <c r="AP153" i="43"/>
  <c r="AP152" i="43"/>
  <c r="AP151" i="43"/>
  <c r="AP150" i="43"/>
  <c r="AP149" i="43"/>
  <c r="AP148" i="43"/>
  <c r="AP147" i="43"/>
  <c r="AP146" i="43"/>
  <c r="AP145" i="43"/>
  <c r="AP144" i="43"/>
  <c r="AP143" i="43"/>
  <c r="AP142" i="43"/>
  <c r="AP141" i="43"/>
  <c r="AP140" i="43"/>
  <c r="AP139" i="43"/>
  <c r="AP138" i="43"/>
  <c r="AP137" i="43"/>
  <c r="AP136" i="43"/>
  <c r="AP135" i="43"/>
  <c r="AP134" i="43"/>
  <c r="AP133" i="43"/>
  <c r="AP132" i="43"/>
  <c r="AP131" i="43"/>
  <c r="AP130" i="43"/>
  <c r="AP129" i="43"/>
  <c r="AP128" i="43"/>
  <c r="AP127" i="43"/>
  <c r="AP126" i="43"/>
  <c r="AP125" i="43"/>
  <c r="AP124" i="43"/>
  <c r="AP123" i="43"/>
  <c r="AP122" i="43"/>
  <c r="AP121" i="43"/>
  <c r="AP120" i="43"/>
  <c r="AP119" i="43"/>
  <c r="AP118" i="43"/>
  <c r="AP117" i="43"/>
  <c r="AP116" i="43"/>
  <c r="AP115" i="43"/>
  <c r="AP114" i="43"/>
  <c r="AP113" i="43"/>
  <c r="AP112" i="43"/>
  <c r="AP111" i="43"/>
  <c r="AP110" i="43"/>
  <c r="AP109" i="43"/>
  <c r="AP108" i="43"/>
  <c r="AP107" i="43"/>
  <c r="AP106" i="43"/>
  <c r="AP105" i="43"/>
  <c r="AP104" i="43"/>
  <c r="AP103" i="43"/>
  <c r="AP102" i="43"/>
  <c r="AP101" i="43"/>
  <c r="AP100" i="43"/>
  <c r="AP99" i="43"/>
  <c r="AP98" i="43"/>
  <c r="AP97" i="43"/>
  <c r="AP96" i="43"/>
  <c r="AP95" i="43"/>
  <c r="AP94" i="43"/>
  <c r="AP93" i="43"/>
  <c r="AP92" i="43"/>
  <c r="AP91" i="43"/>
  <c r="AP90" i="43"/>
  <c r="AP89" i="43"/>
  <c r="AP88" i="43"/>
  <c r="AP87" i="43"/>
  <c r="AP86" i="43"/>
  <c r="AP85" i="43"/>
  <c r="AP84" i="43"/>
  <c r="AP83" i="43"/>
  <c r="AP82" i="43"/>
  <c r="AP81" i="43"/>
  <c r="AP80" i="43"/>
  <c r="AP79" i="43"/>
  <c r="AP78" i="43"/>
  <c r="AP77" i="43"/>
  <c r="AP76" i="43"/>
  <c r="AP75" i="43"/>
  <c r="AP74" i="43"/>
  <c r="AP73" i="43"/>
  <c r="AP72" i="43"/>
  <c r="AP71" i="43"/>
  <c r="AP70" i="43"/>
  <c r="AP69" i="43"/>
  <c r="AP68" i="43"/>
  <c r="AP67" i="43"/>
  <c r="AP66" i="43"/>
  <c r="AP65" i="43"/>
  <c r="AP64" i="43"/>
  <c r="AP63" i="43"/>
  <c r="AP62" i="43"/>
  <c r="AP61" i="43"/>
  <c r="AP60" i="43"/>
  <c r="AP59" i="43"/>
  <c r="AP58" i="43"/>
  <c r="AP57" i="43"/>
  <c r="AP56" i="43"/>
  <c r="AP55" i="43"/>
  <c r="AP54" i="43"/>
  <c r="AP53" i="43"/>
  <c r="AP52" i="43"/>
  <c r="AP51" i="43"/>
  <c r="AP50" i="43"/>
  <c r="AP49" i="43"/>
  <c r="AP48" i="43"/>
  <c r="AP47" i="43"/>
  <c r="AP46" i="43"/>
  <c r="AP45" i="43"/>
  <c r="AP44" i="43"/>
  <c r="AP43" i="43"/>
  <c r="AP42" i="43"/>
  <c r="AP41" i="43"/>
  <c r="AP40" i="43"/>
  <c r="AP39" i="43"/>
  <c r="AP38" i="43"/>
  <c r="AP37" i="43"/>
  <c r="AP36" i="43"/>
  <c r="AP35" i="43"/>
  <c r="AP34" i="43"/>
  <c r="AP33" i="43"/>
  <c r="AP32" i="43"/>
  <c r="AP31" i="43"/>
  <c r="AP30" i="43"/>
  <c r="AP29" i="43"/>
  <c r="AP28" i="43"/>
  <c r="AP27" i="43"/>
  <c r="AP26" i="43"/>
  <c r="AP25" i="43"/>
  <c r="AP24" i="43"/>
  <c r="AP23" i="43"/>
  <c r="AP22" i="43"/>
  <c r="AP21" i="43"/>
  <c r="AP20" i="43"/>
  <c r="AP19" i="43"/>
  <c r="AP18" i="43"/>
  <c r="AP17" i="43"/>
  <c r="AP16" i="43"/>
  <c r="AP15" i="43"/>
  <c r="AP14" i="43"/>
  <c r="AP13" i="43"/>
  <c r="AP12" i="43"/>
  <c r="AP11" i="43"/>
  <c r="AP10" i="43"/>
  <c r="AP9" i="43"/>
  <c r="AP8" i="43" a="1"/>
  <c r="AP8" i="43"/>
  <c r="A8" i="43"/>
  <c r="A247" i="52"/>
  <c r="A246" i="52"/>
  <c r="A245" i="52"/>
  <c r="A244" i="52"/>
  <c r="A243" i="52"/>
  <c r="A242" i="52"/>
  <c r="A241" i="52"/>
  <c r="A240" i="52"/>
  <c r="A239" i="52"/>
  <c r="A238" i="52"/>
  <c r="A237" i="52"/>
  <c r="A236" i="52"/>
  <c r="A235" i="52"/>
  <c r="A234" i="52"/>
  <c r="A233" i="52"/>
  <c r="A232" i="52"/>
  <c r="A231" i="52"/>
  <c r="A230" i="52"/>
  <c r="A229" i="52"/>
  <c r="A228" i="52"/>
  <c r="A227" i="52"/>
  <c r="A226" i="52"/>
  <c r="A225" i="52"/>
  <c r="A224" i="52"/>
  <c r="A223" i="52"/>
  <c r="A222" i="52"/>
  <c r="A221" i="52"/>
  <c r="A220" i="52"/>
  <c r="A219" i="52"/>
  <c r="A218" i="52"/>
  <c r="A217" i="52"/>
  <c r="A216" i="52"/>
  <c r="A215" i="52"/>
  <c r="A214" i="52"/>
  <c r="A213" i="52"/>
  <c r="A212" i="52"/>
  <c r="A211" i="52"/>
  <c r="A210" i="52"/>
  <c r="A209" i="52"/>
  <c r="A208" i="52"/>
  <c r="A207" i="52"/>
  <c r="A206" i="52"/>
  <c r="A205" i="52"/>
  <c r="A204" i="52"/>
  <c r="A203" i="52"/>
  <c r="A202" i="52"/>
  <c r="A201" i="52"/>
  <c r="A200" i="52"/>
  <c r="A199" i="52"/>
  <c r="A198" i="52"/>
  <c r="A197" i="52"/>
  <c r="A196" i="52"/>
  <c r="A195" i="52"/>
  <c r="A194" i="52"/>
  <c r="A193" i="52"/>
  <c r="A192" i="52"/>
  <c r="A191" i="52"/>
  <c r="A190" i="52"/>
  <c r="A189" i="52"/>
  <c r="A188" i="52"/>
  <c r="A187" i="52"/>
  <c r="A186" i="52"/>
  <c r="A185" i="52"/>
  <c r="A184" i="52"/>
  <c r="A183" i="52"/>
  <c r="A182" i="52"/>
  <c r="A181" i="52"/>
  <c r="A180" i="52"/>
  <c r="A179" i="52"/>
  <c r="A178" i="52"/>
  <c r="A177" i="52"/>
  <c r="A176" i="52"/>
  <c r="A175" i="52"/>
  <c r="A174" i="52"/>
  <c r="A173" i="52"/>
  <c r="A172" i="52"/>
  <c r="A171" i="52"/>
  <c r="A170" i="52"/>
  <c r="A169" i="52"/>
  <c r="A168" i="52"/>
  <c r="A167" i="52"/>
  <c r="A166" i="52"/>
  <c r="A165" i="52"/>
  <c r="A164" i="52"/>
  <c r="A163" i="52"/>
  <c r="A162" i="52"/>
  <c r="A161" i="52"/>
  <c r="A160" i="52"/>
  <c r="A159" i="52"/>
  <c r="A158" i="52"/>
  <c r="A157" i="52"/>
  <c r="A156" i="52"/>
  <c r="A155" i="52"/>
  <c r="A154" i="52"/>
  <c r="A153" i="52"/>
  <c r="A152" i="52"/>
  <c r="A151" i="52"/>
  <c r="A150" i="52"/>
  <c r="A149" i="52"/>
  <c r="A148" i="52"/>
  <c r="A147" i="52"/>
  <c r="A146" i="52"/>
  <c r="A145" i="52"/>
  <c r="A144" i="52"/>
  <c r="A143" i="52"/>
  <c r="A142" i="52"/>
  <c r="A141" i="52"/>
  <c r="A140" i="52"/>
  <c r="A139" i="52"/>
  <c r="A138" i="52"/>
  <c r="A137" i="52"/>
  <c r="A136" i="52"/>
  <c r="A135" i="52"/>
  <c r="A134" i="52"/>
  <c r="A133" i="52"/>
  <c r="A132" i="52"/>
  <c r="A131" i="52"/>
  <c r="A130" i="52"/>
  <c r="A129" i="52"/>
  <c r="A128" i="52"/>
  <c r="A127" i="52"/>
  <c r="A126" i="52"/>
  <c r="A125" i="52"/>
  <c r="A124" i="52"/>
  <c r="A123" i="52"/>
  <c r="A122" i="52"/>
  <c r="A121" i="52"/>
  <c r="A120" i="52"/>
  <c r="A119" i="52"/>
  <c r="A118" i="52"/>
  <c r="A117" i="52"/>
  <c r="A116" i="52"/>
  <c r="A115" i="52"/>
  <c r="A114" i="52"/>
  <c r="A113" i="52"/>
  <c r="A112" i="52"/>
  <c r="A111" i="52"/>
  <c r="A110" i="52"/>
  <c r="A109" i="52"/>
  <c r="A108" i="52"/>
  <c r="A107" i="52"/>
  <c r="A106" i="52"/>
  <c r="A105" i="52"/>
  <c r="A104" i="52"/>
  <c r="A103" i="52"/>
  <c r="A102" i="52"/>
  <c r="A101" i="52"/>
  <c r="A100" i="52"/>
  <c r="A99" i="52"/>
  <c r="A98" i="52"/>
  <c r="A97" i="52"/>
  <c r="A96" i="52"/>
  <c r="A95" i="52"/>
  <c r="A94" i="52"/>
  <c r="A93" i="52"/>
  <c r="A92" i="52"/>
  <c r="A91" i="52"/>
  <c r="A90" i="52"/>
  <c r="A89" i="52"/>
  <c r="A88" i="52"/>
  <c r="A87" i="52"/>
  <c r="A86" i="52"/>
  <c r="A85" i="52"/>
  <c r="A84" i="52"/>
  <c r="A83" i="52"/>
  <c r="A82" i="52"/>
  <c r="A81" i="52"/>
  <c r="A80" i="52"/>
  <c r="A79" i="52"/>
  <c r="A78" i="52"/>
  <c r="A77" i="52"/>
  <c r="A76" i="52"/>
  <c r="A75" i="52"/>
  <c r="A74" i="52"/>
  <c r="A73" i="52"/>
  <c r="A72" i="52"/>
  <c r="A71" i="52"/>
  <c r="A70" i="52"/>
  <c r="A69" i="52"/>
  <c r="A68" i="52"/>
  <c r="A67" i="52"/>
  <c r="A66" i="52"/>
  <c r="A65" i="52"/>
  <c r="A64" i="52"/>
  <c r="A63" i="52"/>
  <c r="A62" i="52"/>
  <c r="A61" i="52"/>
  <c r="A60" i="52"/>
  <c r="A59" i="52"/>
  <c r="A58" i="52"/>
  <c r="A57" i="52"/>
  <c r="A56" i="52"/>
  <c r="A55" i="52"/>
  <c r="A54" i="52"/>
  <c r="A53" i="52"/>
  <c r="A52" i="52"/>
  <c r="A51" i="52"/>
  <c r="A50" i="52"/>
  <c r="A49" i="52"/>
  <c r="A48" i="52"/>
  <c r="A47" i="52"/>
  <c r="A46" i="52"/>
  <c r="A45" i="52"/>
  <c r="A44" i="52"/>
  <c r="A43" i="52"/>
  <c r="A42" i="52"/>
  <c r="A41" i="52"/>
  <c r="A40" i="52"/>
  <c r="A39" i="52"/>
  <c r="A38" i="52"/>
  <c r="A37" i="52"/>
  <c r="A36" i="52"/>
  <c r="A35" i="52"/>
  <c r="A34" i="52"/>
  <c r="A33" i="52"/>
  <c r="A32" i="52"/>
  <c r="A31" i="52"/>
  <c r="A30" i="52"/>
  <c r="A29" i="52"/>
  <c r="A28" i="52"/>
  <c r="A27" i="52"/>
  <c r="A26" i="52"/>
  <c r="A25" i="52"/>
  <c r="A24" i="52"/>
  <c r="A23" i="52"/>
  <c r="A22" i="52"/>
  <c r="A21" i="52"/>
  <c r="A20" i="52"/>
  <c r="A19" i="52"/>
  <c r="A18" i="52"/>
  <c r="A17" i="52"/>
  <c r="A16" i="52"/>
  <c r="A15" i="52"/>
  <c r="A14" i="52"/>
  <c r="A13" i="52"/>
  <c r="A12" i="52"/>
  <c r="A11" i="52"/>
  <c r="A10" i="52"/>
  <c r="A9" i="52"/>
  <c r="GO247" i="52"/>
  <c r="GO246" i="52"/>
  <c r="GO245" i="52"/>
  <c r="GO244" i="52"/>
  <c r="GO243" i="52"/>
  <c r="GO242" i="52"/>
  <c r="GO241" i="52"/>
  <c r="GO240" i="52"/>
  <c r="GO239" i="52"/>
  <c r="GO238" i="52"/>
  <c r="GO237" i="52"/>
  <c r="GO236" i="52"/>
  <c r="GO235" i="52"/>
  <c r="GO234" i="52"/>
  <c r="GO233" i="52"/>
  <c r="GO232" i="52"/>
  <c r="GO231" i="52"/>
  <c r="GO230" i="52"/>
  <c r="GO229" i="52"/>
  <c r="GO228" i="52"/>
  <c r="GO227" i="52"/>
  <c r="GO226" i="52"/>
  <c r="GO225" i="52"/>
  <c r="GO224" i="52"/>
  <c r="GO223" i="52"/>
  <c r="GO222" i="52"/>
  <c r="GO221" i="52"/>
  <c r="GO220" i="52"/>
  <c r="GO219" i="52"/>
  <c r="GO218" i="52"/>
  <c r="GO217" i="52"/>
  <c r="GO216" i="52"/>
  <c r="GO215" i="52"/>
  <c r="GO214" i="52"/>
  <c r="GO213" i="52"/>
  <c r="GO212" i="52"/>
  <c r="GO211" i="52"/>
  <c r="GO210" i="52"/>
  <c r="GO209" i="52"/>
  <c r="GO208" i="52"/>
  <c r="GO207" i="52"/>
  <c r="GO206" i="52"/>
  <c r="GO205" i="52"/>
  <c r="GO204" i="52"/>
  <c r="GO203" i="52"/>
  <c r="GO202" i="52"/>
  <c r="GO201" i="52"/>
  <c r="GO200" i="52"/>
  <c r="GO199" i="52"/>
  <c r="GO198" i="52"/>
  <c r="GO197" i="52"/>
  <c r="GO196" i="52"/>
  <c r="GO195" i="52"/>
  <c r="GO194" i="52"/>
  <c r="GO193" i="52"/>
  <c r="GO192" i="52"/>
  <c r="GO191" i="52"/>
  <c r="GO190" i="52"/>
  <c r="GO189" i="52"/>
  <c r="GO188" i="52"/>
  <c r="GO187" i="52"/>
  <c r="GO186" i="52"/>
  <c r="GO185" i="52"/>
  <c r="GO184" i="52"/>
  <c r="GO183" i="52"/>
  <c r="GO182" i="52"/>
  <c r="GO181" i="52"/>
  <c r="GO180" i="52"/>
  <c r="GO179" i="52"/>
  <c r="GO178" i="52"/>
  <c r="GO177" i="52"/>
  <c r="GO176" i="52"/>
  <c r="GO175" i="52"/>
  <c r="GO174" i="52"/>
  <c r="GO173" i="52"/>
  <c r="GO172" i="52"/>
  <c r="GO171" i="52"/>
  <c r="GO170" i="52"/>
  <c r="GO169" i="52"/>
  <c r="GO168" i="52"/>
  <c r="GO167" i="52"/>
  <c r="GO166" i="52"/>
  <c r="GO165" i="52"/>
  <c r="GO164" i="52"/>
  <c r="GO163" i="52"/>
  <c r="GO162" i="52"/>
  <c r="GO161" i="52"/>
  <c r="GO160" i="52"/>
  <c r="GO159" i="52"/>
  <c r="GO158" i="52"/>
  <c r="GO157" i="52"/>
  <c r="GO156" i="52"/>
  <c r="GO155" i="52"/>
  <c r="GO154" i="52"/>
  <c r="GO153" i="52"/>
  <c r="GO152" i="52"/>
  <c r="GO151" i="52"/>
  <c r="GO150" i="52"/>
  <c r="GO149" i="52"/>
  <c r="GO148" i="52"/>
  <c r="GO147" i="52"/>
  <c r="GO146" i="52"/>
  <c r="GO145" i="52"/>
  <c r="GO144" i="52"/>
  <c r="GO143" i="52"/>
  <c r="GO142" i="52"/>
  <c r="GO141" i="52"/>
  <c r="GO140" i="52"/>
  <c r="GO139" i="52"/>
  <c r="GO138" i="52"/>
  <c r="GO137" i="52"/>
  <c r="GO136" i="52"/>
  <c r="GO135" i="52"/>
  <c r="GO134" i="52"/>
  <c r="GO133" i="52"/>
  <c r="GO132" i="52"/>
  <c r="GO131" i="52"/>
  <c r="GO130" i="52"/>
  <c r="GO129" i="52"/>
  <c r="GO128" i="52"/>
  <c r="GO127" i="52"/>
  <c r="GO126" i="52"/>
  <c r="GO125" i="52"/>
  <c r="GO124" i="52"/>
  <c r="GO123" i="52"/>
  <c r="GO122" i="52"/>
  <c r="GO121" i="52"/>
  <c r="GO120" i="52"/>
  <c r="GO119" i="52"/>
  <c r="GO118" i="52"/>
  <c r="GO117" i="52"/>
  <c r="GO116" i="52"/>
  <c r="GO115" i="52"/>
  <c r="GO114" i="52"/>
  <c r="GO113" i="52"/>
  <c r="GO112" i="52"/>
  <c r="GO111" i="52"/>
  <c r="GO110" i="52"/>
  <c r="GO109" i="52"/>
  <c r="GO108" i="52"/>
  <c r="GO107" i="52"/>
  <c r="GO106" i="52"/>
  <c r="GO105" i="52"/>
  <c r="GO104" i="52"/>
  <c r="GO103" i="52"/>
  <c r="GO102" i="52"/>
  <c r="GO101" i="52"/>
  <c r="GO100" i="52"/>
  <c r="GO99" i="52"/>
  <c r="GO98" i="52"/>
  <c r="GO97" i="52"/>
  <c r="GO96" i="52"/>
  <c r="GO95" i="52"/>
  <c r="GO94" i="52"/>
  <c r="GO93" i="52"/>
  <c r="GO92" i="52"/>
  <c r="GO91" i="52"/>
  <c r="GO90" i="52"/>
  <c r="GO89" i="52"/>
  <c r="GO88" i="52"/>
  <c r="GO87" i="52"/>
  <c r="GO86" i="52"/>
  <c r="GO85" i="52"/>
  <c r="GO84" i="52"/>
  <c r="GO83" i="52"/>
  <c r="GO82" i="52"/>
  <c r="GO81" i="52"/>
  <c r="GO80" i="52"/>
  <c r="GO79" i="52"/>
  <c r="GO78" i="52"/>
  <c r="GO77" i="52"/>
  <c r="GO76" i="52"/>
  <c r="GO75" i="52"/>
  <c r="GO74" i="52"/>
  <c r="GO73" i="52"/>
  <c r="GO72" i="52"/>
  <c r="GO71" i="52"/>
  <c r="GO70" i="52"/>
  <c r="GO69" i="52"/>
  <c r="GO68" i="52"/>
  <c r="GO67" i="52"/>
  <c r="GO66" i="52"/>
  <c r="GO65" i="52"/>
  <c r="GO64" i="52"/>
  <c r="GO63" i="52"/>
  <c r="GO62" i="52"/>
  <c r="GO61" i="52"/>
  <c r="GO60" i="52"/>
  <c r="GO59" i="52"/>
  <c r="GO58" i="52"/>
  <c r="GO57" i="52"/>
  <c r="GO56" i="52"/>
  <c r="GO55" i="52"/>
  <c r="GO54" i="52"/>
  <c r="GO53" i="52"/>
  <c r="GO52" i="52"/>
  <c r="GO51" i="52"/>
  <c r="GO50" i="52"/>
  <c r="GO49" i="52"/>
  <c r="GO48" i="52"/>
  <c r="GO47" i="52"/>
  <c r="GO46" i="52"/>
  <c r="GO45" i="52"/>
  <c r="GO44" i="52"/>
  <c r="GO43" i="52"/>
  <c r="GO42" i="52"/>
  <c r="GO41" i="52"/>
  <c r="GO40" i="52"/>
  <c r="GO39" i="52"/>
  <c r="GO38" i="52"/>
  <c r="GO37" i="52"/>
  <c r="GO36" i="52"/>
  <c r="GO35" i="52"/>
  <c r="GO34" i="52"/>
  <c r="GO33" i="52"/>
  <c r="GO32" i="52"/>
  <c r="GO31" i="52"/>
  <c r="GO30" i="52"/>
  <c r="GO29" i="52"/>
  <c r="GO28" i="52"/>
  <c r="GO27" i="52"/>
  <c r="GO26" i="52"/>
  <c r="GO25" i="52"/>
  <c r="GO24" i="52"/>
  <c r="GO23" i="52"/>
  <c r="GO22" i="52"/>
  <c r="GO21" i="52"/>
  <c r="GO20" i="52"/>
  <c r="GO19" i="52"/>
  <c r="GO18" i="52"/>
  <c r="GO17" i="52"/>
  <c r="GO16" i="52"/>
  <c r="GO15" i="52"/>
  <c r="GO14" i="52"/>
  <c r="GO13" i="52"/>
  <c r="GO12" i="52"/>
  <c r="GO11" i="52"/>
  <c r="GO10" i="52"/>
  <c r="GO9" i="52"/>
  <c r="GO8" i="52" a="1"/>
  <c r="GO8" i="52"/>
  <c r="GN247" i="52"/>
  <c r="GN246" i="52"/>
  <c r="GN245" i="52"/>
  <c r="GN244" i="52"/>
  <c r="GN243" i="52"/>
  <c r="GN242" i="52"/>
  <c r="GN241" i="52"/>
  <c r="GN240" i="52"/>
  <c r="GN239" i="52"/>
  <c r="GN238" i="52"/>
  <c r="GN237" i="52"/>
  <c r="GN236" i="52"/>
  <c r="GN235" i="52"/>
  <c r="GN234" i="52"/>
  <c r="GN233" i="52"/>
  <c r="GN232" i="52"/>
  <c r="GN231" i="52"/>
  <c r="GN230" i="52"/>
  <c r="GN229" i="52"/>
  <c r="GN228" i="52"/>
  <c r="GN227" i="52"/>
  <c r="GN226" i="52"/>
  <c r="GN225" i="52"/>
  <c r="GN224" i="52"/>
  <c r="GN223" i="52"/>
  <c r="GN222" i="52"/>
  <c r="GN221" i="52"/>
  <c r="GN220" i="52"/>
  <c r="GN219" i="52"/>
  <c r="GN218" i="52"/>
  <c r="GN217" i="52"/>
  <c r="GN216" i="52"/>
  <c r="GN215" i="52"/>
  <c r="GN214" i="52"/>
  <c r="GN213" i="52"/>
  <c r="GN212" i="52"/>
  <c r="GN211" i="52"/>
  <c r="GN210" i="52"/>
  <c r="GN209" i="52"/>
  <c r="GN208" i="52"/>
  <c r="GN207" i="52"/>
  <c r="GN206" i="52"/>
  <c r="GN205" i="52"/>
  <c r="GN204" i="52"/>
  <c r="GN203" i="52"/>
  <c r="GN202" i="52"/>
  <c r="GN201" i="52"/>
  <c r="GN200" i="52"/>
  <c r="GN199" i="52"/>
  <c r="GN198" i="52"/>
  <c r="GN197" i="52"/>
  <c r="GN196" i="52"/>
  <c r="GN195" i="52"/>
  <c r="GN194" i="52"/>
  <c r="GN193" i="52"/>
  <c r="GN192" i="52"/>
  <c r="GN191" i="52"/>
  <c r="GN190" i="52"/>
  <c r="GN189" i="52"/>
  <c r="GN188" i="52"/>
  <c r="GN187" i="52"/>
  <c r="GN186" i="52"/>
  <c r="GN185" i="52"/>
  <c r="GN184" i="52"/>
  <c r="GN183" i="52"/>
  <c r="GN182" i="52"/>
  <c r="GN181" i="52"/>
  <c r="GN180" i="52"/>
  <c r="GN179" i="52"/>
  <c r="GN178" i="52"/>
  <c r="GN177" i="52"/>
  <c r="GN176" i="52"/>
  <c r="GN175" i="52"/>
  <c r="GN174" i="52"/>
  <c r="GN173" i="52"/>
  <c r="GN172" i="52"/>
  <c r="GN171" i="52"/>
  <c r="GN170" i="52"/>
  <c r="GN169" i="52"/>
  <c r="GN168" i="52"/>
  <c r="GN167" i="52"/>
  <c r="GN166" i="52"/>
  <c r="GN165" i="52"/>
  <c r="GN164" i="52"/>
  <c r="GN163" i="52"/>
  <c r="GN162" i="52"/>
  <c r="GN161" i="52"/>
  <c r="GN160" i="52"/>
  <c r="GN159" i="52"/>
  <c r="GN158" i="52"/>
  <c r="GN157" i="52"/>
  <c r="GN156" i="52"/>
  <c r="GN155" i="52"/>
  <c r="GN154" i="52"/>
  <c r="GN153" i="52"/>
  <c r="GN152" i="52"/>
  <c r="GN151" i="52"/>
  <c r="GN150" i="52"/>
  <c r="GN149" i="52"/>
  <c r="GN148" i="52"/>
  <c r="GN147" i="52"/>
  <c r="GN146" i="52"/>
  <c r="GN145" i="52"/>
  <c r="GN144" i="52"/>
  <c r="GN143" i="52"/>
  <c r="GN142" i="52"/>
  <c r="GN141" i="52"/>
  <c r="GN140" i="52"/>
  <c r="GN139" i="52"/>
  <c r="GN138" i="52"/>
  <c r="GN137" i="52"/>
  <c r="GN136" i="52"/>
  <c r="GN135" i="52"/>
  <c r="GN134" i="52"/>
  <c r="GN133" i="52"/>
  <c r="GN132" i="52"/>
  <c r="GN131" i="52"/>
  <c r="GN130" i="52"/>
  <c r="GN129" i="52"/>
  <c r="GN128" i="52"/>
  <c r="GN127" i="52"/>
  <c r="GN126" i="52"/>
  <c r="GN125" i="52"/>
  <c r="GN124" i="52"/>
  <c r="GN123" i="52"/>
  <c r="GN122" i="52"/>
  <c r="GN121" i="52"/>
  <c r="GN120" i="52"/>
  <c r="GN119" i="52"/>
  <c r="GN118" i="52"/>
  <c r="GN117" i="52"/>
  <c r="GN116" i="52"/>
  <c r="GN115" i="52"/>
  <c r="GN114" i="52"/>
  <c r="GN113" i="52"/>
  <c r="GN112" i="52"/>
  <c r="GN111" i="52"/>
  <c r="GN110" i="52"/>
  <c r="GN109" i="52"/>
  <c r="GN108" i="52"/>
  <c r="GN107" i="52"/>
  <c r="GN106" i="52"/>
  <c r="GN105" i="52"/>
  <c r="GN104" i="52"/>
  <c r="GN103" i="52"/>
  <c r="GN102" i="52"/>
  <c r="GN101" i="52"/>
  <c r="GN100" i="52"/>
  <c r="GN99" i="52"/>
  <c r="GN98" i="52"/>
  <c r="GN97" i="52"/>
  <c r="GN96" i="52"/>
  <c r="GN95" i="52"/>
  <c r="GN94" i="52"/>
  <c r="GN93" i="52"/>
  <c r="GN92" i="52"/>
  <c r="GN91" i="52"/>
  <c r="GN90" i="52"/>
  <c r="GN89" i="52"/>
  <c r="GN88" i="52"/>
  <c r="GN87" i="52"/>
  <c r="GN86" i="52"/>
  <c r="GN85" i="52"/>
  <c r="GN84" i="52"/>
  <c r="GN83" i="52"/>
  <c r="GN82" i="52"/>
  <c r="GN81" i="52"/>
  <c r="GN80" i="52"/>
  <c r="GN79" i="52"/>
  <c r="GN78" i="52"/>
  <c r="GN77" i="52"/>
  <c r="GN76" i="52"/>
  <c r="GN75" i="52"/>
  <c r="GN74" i="52"/>
  <c r="GN73" i="52"/>
  <c r="GN72" i="52"/>
  <c r="GN71" i="52"/>
  <c r="GN70" i="52"/>
  <c r="GN69" i="52"/>
  <c r="GN68" i="52"/>
  <c r="GN67" i="52"/>
  <c r="GN66" i="52"/>
  <c r="GN65" i="52"/>
  <c r="GN64" i="52"/>
  <c r="GN63" i="52"/>
  <c r="GN62" i="52"/>
  <c r="GN61" i="52"/>
  <c r="GN60" i="52"/>
  <c r="GN59" i="52"/>
  <c r="GN58" i="52"/>
  <c r="GN57" i="52"/>
  <c r="GN56" i="52"/>
  <c r="GN55" i="52"/>
  <c r="GN54" i="52"/>
  <c r="GN53" i="52"/>
  <c r="GN52" i="52"/>
  <c r="GN51" i="52"/>
  <c r="GN50" i="52"/>
  <c r="GN49" i="52"/>
  <c r="GN48" i="52"/>
  <c r="GN47" i="52"/>
  <c r="GN46" i="52"/>
  <c r="GN45" i="52"/>
  <c r="GN44" i="52"/>
  <c r="GN43" i="52"/>
  <c r="GN42" i="52"/>
  <c r="GN41" i="52"/>
  <c r="GN40" i="52"/>
  <c r="GN39" i="52"/>
  <c r="GN38" i="52"/>
  <c r="GN37" i="52"/>
  <c r="GN36" i="52"/>
  <c r="GN35" i="52"/>
  <c r="GN34" i="52"/>
  <c r="GN33" i="52"/>
  <c r="GN32" i="52"/>
  <c r="GN31" i="52"/>
  <c r="GN30" i="52"/>
  <c r="GN29" i="52"/>
  <c r="GN28" i="52"/>
  <c r="GN27" i="52"/>
  <c r="GN26" i="52"/>
  <c r="GN25" i="52"/>
  <c r="GN24" i="52"/>
  <c r="GN23" i="52"/>
  <c r="GN22" i="52"/>
  <c r="GN21" i="52"/>
  <c r="GN20" i="52"/>
  <c r="GN19" i="52"/>
  <c r="GN18" i="52"/>
  <c r="GN17" i="52"/>
  <c r="GN16" i="52"/>
  <c r="GN15" i="52"/>
  <c r="GN14" i="52"/>
  <c r="GN13" i="52"/>
  <c r="GN12" i="52"/>
  <c r="GN11" i="52"/>
  <c r="GN10" i="52"/>
  <c r="GN9" i="52"/>
  <c r="GN8" i="52" a="1"/>
  <c r="GN8" i="52"/>
  <c r="GM247" i="52"/>
  <c r="GM246" i="52"/>
  <c r="GM245" i="52"/>
  <c r="GM244" i="52"/>
  <c r="GM243" i="52"/>
  <c r="GM242" i="52"/>
  <c r="GM241" i="52"/>
  <c r="GM240" i="52"/>
  <c r="GM239" i="52"/>
  <c r="GM238" i="52"/>
  <c r="GM237" i="52"/>
  <c r="GM236" i="52"/>
  <c r="GM235" i="52"/>
  <c r="GM234" i="52"/>
  <c r="GM233" i="52"/>
  <c r="GM232" i="52"/>
  <c r="GM231" i="52"/>
  <c r="GM230" i="52"/>
  <c r="GM229" i="52"/>
  <c r="GM228" i="52"/>
  <c r="GM227" i="52"/>
  <c r="GM226" i="52"/>
  <c r="GM225" i="52"/>
  <c r="GM224" i="52"/>
  <c r="GM223" i="52"/>
  <c r="GM222" i="52"/>
  <c r="GM221" i="52"/>
  <c r="GM220" i="52"/>
  <c r="GM219" i="52"/>
  <c r="GM218" i="52"/>
  <c r="GM217" i="52"/>
  <c r="GM216" i="52"/>
  <c r="GM215" i="52"/>
  <c r="GM214" i="52"/>
  <c r="GM213" i="52"/>
  <c r="GM212" i="52"/>
  <c r="GM211" i="52"/>
  <c r="GM210" i="52"/>
  <c r="GM209" i="52"/>
  <c r="GM208" i="52"/>
  <c r="GM207" i="52"/>
  <c r="GM206" i="52"/>
  <c r="GM205" i="52"/>
  <c r="GM204" i="52"/>
  <c r="GM203" i="52"/>
  <c r="GM202" i="52"/>
  <c r="GM201" i="52"/>
  <c r="GM200" i="52"/>
  <c r="GM199" i="52"/>
  <c r="GM198" i="52"/>
  <c r="GM197" i="52"/>
  <c r="GM196" i="52"/>
  <c r="GM195" i="52"/>
  <c r="GM194" i="52"/>
  <c r="GM193" i="52"/>
  <c r="GM192" i="52"/>
  <c r="GM191" i="52"/>
  <c r="GM190" i="52"/>
  <c r="GM189" i="52"/>
  <c r="GM188" i="52"/>
  <c r="GM187" i="52"/>
  <c r="GM186" i="52"/>
  <c r="GM185" i="52"/>
  <c r="GM184" i="52"/>
  <c r="GM183" i="52"/>
  <c r="GM182" i="52"/>
  <c r="GM181" i="52"/>
  <c r="GM180" i="52"/>
  <c r="GM179" i="52"/>
  <c r="GM178" i="52"/>
  <c r="GM177" i="52"/>
  <c r="GM176" i="52"/>
  <c r="GM175" i="52"/>
  <c r="GM174" i="52"/>
  <c r="GM173" i="52"/>
  <c r="GM172" i="52"/>
  <c r="GM171" i="52"/>
  <c r="GM170" i="52"/>
  <c r="GM169" i="52"/>
  <c r="GM168" i="52"/>
  <c r="GM167" i="52"/>
  <c r="GM166" i="52"/>
  <c r="GM165" i="52"/>
  <c r="GM164" i="52"/>
  <c r="GM163" i="52"/>
  <c r="GM162" i="52"/>
  <c r="GM161" i="52"/>
  <c r="GM160" i="52"/>
  <c r="GM159" i="52"/>
  <c r="GM158" i="52"/>
  <c r="GM157" i="52"/>
  <c r="GM156" i="52"/>
  <c r="GM155" i="52"/>
  <c r="GM154" i="52"/>
  <c r="GM153" i="52"/>
  <c r="GM152" i="52"/>
  <c r="GM151" i="52"/>
  <c r="GM150" i="52"/>
  <c r="GM149" i="52"/>
  <c r="GM148" i="52"/>
  <c r="GM147" i="52"/>
  <c r="GM146" i="52"/>
  <c r="GM145" i="52"/>
  <c r="GM144" i="52"/>
  <c r="GM143" i="52"/>
  <c r="GM142" i="52"/>
  <c r="GM141" i="52"/>
  <c r="GM140" i="52"/>
  <c r="GM139" i="52"/>
  <c r="GM138" i="52"/>
  <c r="GM137" i="52"/>
  <c r="GM136" i="52"/>
  <c r="GM135" i="52"/>
  <c r="GM134" i="52"/>
  <c r="GM133" i="52"/>
  <c r="GM132" i="52"/>
  <c r="GM131" i="52"/>
  <c r="GM130" i="52"/>
  <c r="GM129" i="52"/>
  <c r="GM128" i="52"/>
  <c r="GM127" i="52"/>
  <c r="GM126" i="52"/>
  <c r="GM125" i="52"/>
  <c r="GM124" i="52"/>
  <c r="GM123" i="52"/>
  <c r="GM122" i="52"/>
  <c r="GM121" i="52"/>
  <c r="GM120" i="52"/>
  <c r="GM119" i="52"/>
  <c r="GM118" i="52"/>
  <c r="GM117" i="52"/>
  <c r="GM116" i="52"/>
  <c r="GM115" i="52"/>
  <c r="GM114" i="52"/>
  <c r="GM113" i="52"/>
  <c r="GM112" i="52"/>
  <c r="GM111" i="52"/>
  <c r="GM110" i="52"/>
  <c r="GM109" i="52"/>
  <c r="GM108" i="52"/>
  <c r="GM107" i="52"/>
  <c r="GM106" i="52"/>
  <c r="GM105" i="52"/>
  <c r="GM104" i="52"/>
  <c r="GM103" i="52"/>
  <c r="GM102" i="52"/>
  <c r="GM101" i="52"/>
  <c r="GM100" i="52"/>
  <c r="GM99" i="52"/>
  <c r="GM98" i="52"/>
  <c r="GM97" i="52"/>
  <c r="GM96" i="52"/>
  <c r="GM95" i="52"/>
  <c r="GM94" i="52"/>
  <c r="GM93" i="52"/>
  <c r="GM92" i="52"/>
  <c r="GM91" i="52"/>
  <c r="GM90" i="52"/>
  <c r="GM89" i="52"/>
  <c r="GM88" i="52"/>
  <c r="GM87" i="52"/>
  <c r="GM86" i="52"/>
  <c r="GM85" i="52"/>
  <c r="GM84" i="52"/>
  <c r="GM83" i="52"/>
  <c r="GM82" i="52"/>
  <c r="GM81" i="52"/>
  <c r="GM80" i="52"/>
  <c r="GM79" i="52"/>
  <c r="GM78" i="52"/>
  <c r="GM77" i="52"/>
  <c r="GM76" i="52"/>
  <c r="GM75" i="52"/>
  <c r="GM74" i="52"/>
  <c r="GM73" i="52"/>
  <c r="GM72" i="52"/>
  <c r="GM71" i="52"/>
  <c r="GM70" i="52"/>
  <c r="GM69" i="52"/>
  <c r="GM68" i="52"/>
  <c r="GM67" i="52"/>
  <c r="GM66" i="52"/>
  <c r="GM65" i="52"/>
  <c r="GM64" i="52"/>
  <c r="GM63" i="52"/>
  <c r="GM62" i="52"/>
  <c r="GM61" i="52"/>
  <c r="GM60" i="52"/>
  <c r="GM59" i="52"/>
  <c r="GM58" i="52"/>
  <c r="GM57" i="52"/>
  <c r="GM56" i="52"/>
  <c r="GM55" i="52"/>
  <c r="GM54" i="52"/>
  <c r="GM53" i="52"/>
  <c r="GM52" i="52"/>
  <c r="GM51" i="52"/>
  <c r="GM50" i="52"/>
  <c r="GM49" i="52"/>
  <c r="GM48" i="52"/>
  <c r="GM47" i="52"/>
  <c r="GM46" i="52"/>
  <c r="GM45" i="52"/>
  <c r="GM44" i="52"/>
  <c r="GM43" i="52"/>
  <c r="GM42" i="52"/>
  <c r="GM41" i="52"/>
  <c r="GM40" i="52"/>
  <c r="GM39" i="52"/>
  <c r="GM38" i="52"/>
  <c r="GM37" i="52"/>
  <c r="GM36" i="52"/>
  <c r="GM35" i="52"/>
  <c r="GM34" i="52"/>
  <c r="GM33" i="52"/>
  <c r="GM32" i="52"/>
  <c r="GM31" i="52"/>
  <c r="GM30" i="52"/>
  <c r="GM29" i="52"/>
  <c r="GM28" i="52"/>
  <c r="GM27" i="52"/>
  <c r="GM26" i="52"/>
  <c r="GM25" i="52"/>
  <c r="GM24" i="52"/>
  <c r="GM23" i="52"/>
  <c r="GM22" i="52"/>
  <c r="GM21" i="52"/>
  <c r="GM20" i="52"/>
  <c r="GM19" i="52"/>
  <c r="GM18" i="52"/>
  <c r="GM17" i="52"/>
  <c r="GM16" i="52"/>
  <c r="GM15" i="52"/>
  <c r="GM14" i="52"/>
  <c r="GM13" i="52"/>
  <c r="GM12" i="52"/>
  <c r="GM11" i="52"/>
  <c r="GM10" i="52"/>
  <c r="GM9" i="52"/>
  <c r="GM8" i="52" a="1"/>
  <c r="GM8" i="52"/>
  <c r="GL247" i="52"/>
  <c r="GL246" i="52"/>
  <c r="GL245" i="52"/>
  <c r="GL244" i="52"/>
  <c r="GL243" i="52"/>
  <c r="GL242" i="52"/>
  <c r="GL241" i="52"/>
  <c r="GL240" i="52"/>
  <c r="GL239" i="52"/>
  <c r="GL238" i="52"/>
  <c r="GL237" i="52"/>
  <c r="GL236" i="52"/>
  <c r="GL235" i="52"/>
  <c r="GL234" i="52"/>
  <c r="GL233" i="52"/>
  <c r="GL232" i="52"/>
  <c r="GL231" i="52"/>
  <c r="GL230" i="52"/>
  <c r="GL229" i="52"/>
  <c r="GL228" i="52"/>
  <c r="GL227" i="52"/>
  <c r="GL226" i="52"/>
  <c r="GL225" i="52"/>
  <c r="GL224" i="52"/>
  <c r="GL223" i="52"/>
  <c r="GL222" i="52"/>
  <c r="GL221" i="52"/>
  <c r="GL220" i="52"/>
  <c r="GL219" i="52"/>
  <c r="GL218" i="52"/>
  <c r="GL217" i="52"/>
  <c r="GL216" i="52"/>
  <c r="GL215" i="52"/>
  <c r="GL214" i="52"/>
  <c r="GL213" i="52"/>
  <c r="GL212" i="52"/>
  <c r="GL211" i="52"/>
  <c r="GL210" i="52"/>
  <c r="GL209" i="52"/>
  <c r="GL208" i="52"/>
  <c r="GL207" i="52"/>
  <c r="GL206" i="52"/>
  <c r="GL205" i="52"/>
  <c r="GL204" i="52"/>
  <c r="GL203" i="52"/>
  <c r="GL202" i="52"/>
  <c r="GL201" i="52"/>
  <c r="GL200" i="52"/>
  <c r="GL199" i="52"/>
  <c r="GL198" i="52"/>
  <c r="GL197" i="52"/>
  <c r="GL196" i="52"/>
  <c r="GL195" i="52"/>
  <c r="GL194" i="52"/>
  <c r="GL193" i="52"/>
  <c r="GL192" i="52"/>
  <c r="GL191" i="52"/>
  <c r="GL190" i="52"/>
  <c r="GL189" i="52"/>
  <c r="GL188" i="52"/>
  <c r="GL187" i="52"/>
  <c r="GL186" i="52"/>
  <c r="GL185" i="52"/>
  <c r="GL184" i="52"/>
  <c r="GL183" i="52"/>
  <c r="GL182" i="52"/>
  <c r="GL181" i="52"/>
  <c r="GL180" i="52"/>
  <c r="GL179" i="52"/>
  <c r="GL178" i="52"/>
  <c r="GL177" i="52"/>
  <c r="GL176" i="52"/>
  <c r="GL175" i="52"/>
  <c r="GL174" i="52"/>
  <c r="GL173" i="52"/>
  <c r="GL172" i="52"/>
  <c r="GL171" i="52"/>
  <c r="GL170" i="52"/>
  <c r="GL169" i="52"/>
  <c r="GL168" i="52"/>
  <c r="GL167" i="52"/>
  <c r="GL166" i="52"/>
  <c r="GL165" i="52"/>
  <c r="GL164" i="52"/>
  <c r="GL163" i="52"/>
  <c r="GL162" i="52"/>
  <c r="GL161" i="52"/>
  <c r="GL160" i="52"/>
  <c r="GL159" i="52"/>
  <c r="GL158" i="52"/>
  <c r="GL157" i="52"/>
  <c r="GL156" i="52"/>
  <c r="GL155" i="52"/>
  <c r="GL154" i="52"/>
  <c r="GL153" i="52"/>
  <c r="GL152" i="52"/>
  <c r="GL151" i="52"/>
  <c r="GL150" i="52"/>
  <c r="GL149" i="52"/>
  <c r="GL148" i="52"/>
  <c r="GL147" i="52"/>
  <c r="GL146" i="52"/>
  <c r="GL145" i="52"/>
  <c r="GL144" i="52"/>
  <c r="GL143" i="52"/>
  <c r="GL142" i="52"/>
  <c r="GL141" i="52"/>
  <c r="GL140" i="52"/>
  <c r="GL139" i="52"/>
  <c r="GL138" i="52"/>
  <c r="GL137" i="52"/>
  <c r="GL136" i="52"/>
  <c r="GL135" i="52"/>
  <c r="GL134" i="52"/>
  <c r="GL133" i="52"/>
  <c r="GL132" i="52"/>
  <c r="GL131" i="52"/>
  <c r="GL130" i="52"/>
  <c r="GL129" i="52"/>
  <c r="GL128" i="52"/>
  <c r="GL127" i="52"/>
  <c r="GL126" i="52"/>
  <c r="GL125" i="52"/>
  <c r="GL124" i="52"/>
  <c r="GL123" i="52"/>
  <c r="GL122" i="52"/>
  <c r="GL121" i="52"/>
  <c r="GL120" i="52"/>
  <c r="GL119" i="52"/>
  <c r="GL118" i="52"/>
  <c r="GL117" i="52"/>
  <c r="GL116" i="52"/>
  <c r="GL115" i="52"/>
  <c r="GL114" i="52"/>
  <c r="GL113" i="52"/>
  <c r="GL112" i="52"/>
  <c r="GL111" i="52"/>
  <c r="GL110" i="52"/>
  <c r="GL109" i="52"/>
  <c r="GL108" i="52"/>
  <c r="GL107" i="52"/>
  <c r="GL106" i="52"/>
  <c r="GL105" i="52"/>
  <c r="GL104" i="52"/>
  <c r="GL103" i="52"/>
  <c r="GL102" i="52"/>
  <c r="GL101" i="52"/>
  <c r="GL100" i="52"/>
  <c r="GL99" i="52"/>
  <c r="GL98" i="52"/>
  <c r="GL97" i="52"/>
  <c r="GL96" i="52"/>
  <c r="GL95" i="52"/>
  <c r="GL94" i="52"/>
  <c r="GL93" i="52"/>
  <c r="GL92" i="52"/>
  <c r="GL91" i="52"/>
  <c r="GL90" i="52"/>
  <c r="GL89" i="52"/>
  <c r="GL88" i="52"/>
  <c r="GL87" i="52"/>
  <c r="GL86" i="52"/>
  <c r="GL85" i="52"/>
  <c r="GL84" i="52"/>
  <c r="GL83" i="52"/>
  <c r="GL82" i="52"/>
  <c r="GL81" i="52"/>
  <c r="GL80" i="52"/>
  <c r="GL79" i="52"/>
  <c r="GL78" i="52"/>
  <c r="GL77" i="52"/>
  <c r="GL76" i="52"/>
  <c r="GL75" i="52"/>
  <c r="GL74" i="52"/>
  <c r="GL73" i="52"/>
  <c r="GL72" i="52"/>
  <c r="GL71" i="52"/>
  <c r="GL70" i="52"/>
  <c r="GL69" i="52"/>
  <c r="GL68" i="52"/>
  <c r="GL67" i="52"/>
  <c r="GL66" i="52"/>
  <c r="GL65" i="52"/>
  <c r="GL64" i="52"/>
  <c r="GL63" i="52"/>
  <c r="GL62" i="52"/>
  <c r="GL61" i="52"/>
  <c r="GL60" i="52"/>
  <c r="GL59" i="52"/>
  <c r="GL58" i="52"/>
  <c r="GL57" i="52"/>
  <c r="GL56" i="52"/>
  <c r="GL55" i="52"/>
  <c r="GL54" i="52"/>
  <c r="GL53" i="52"/>
  <c r="GL52" i="52"/>
  <c r="GL51" i="52"/>
  <c r="GL50" i="52"/>
  <c r="GL49" i="52"/>
  <c r="GL48" i="52"/>
  <c r="GL47" i="52"/>
  <c r="GL46" i="52"/>
  <c r="GL45" i="52"/>
  <c r="GL44" i="52"/>
  <c r="GL43" i="52"/>
  <c r="GL42" i="52"/>
  <c r="GL41" i="52"/>
  <c r="GL40" i="52"/>
  <c r="GL39" i="52"/>
  <c r="GL38" i="52"/>
  <c r="GL37" i="52"/>
  <c r="GL36" i="52"/>
  <c r="GL35" i="52"/>
  <c r="GL34" i="52"/>
  <c r="GL33" i="52"/>
  <c r="GL32" i="52"/>
  <c r="GL31" i="52"/>
  <c r="GL30" i="52"/>
  <c r="GL29" i="52"/>
  <c r="GL28" i="52"/>
  <c r="GL27" i="52"/>
  <c r="GL26" i="52"/>
  <c r="GL25" i="52"/>
  <c r="GL24" i="52"/>
  <c r="GL23" i="52"/>
  <c r="GL22" i="52"/>
  <c r="GL21" i="52"/>
  <c r="GL20" i="52"/>
  <c r="GL19" i="52"/>
  <c r="GL18" i="52"/>
  <c r="GL17" i="52"/>
  <c r="GL16" i="52"/>
  <c r="GL15" i="52"/>
  <c r="GL14" i="52"/>
  <c r="GL13" i="52"/>
  <c r="GL12" i="52"/>
  <c r="GL11" i="52"/>
  <c r="GL10" i="52"/>
  <c r="GL9" i="52"/>
  <c r="GL8" i="52" a="1"/>
  <c r="GL8" i="52"/>
  <c r="GK247" i="52"/>
  <c r="GK246" i="52"/>
  <c r="GK245" i="52"/>
  <c r="GK244" i="52"/>
  <c r="GK243" i="52"/>
  <c r="GK242" i="52"/>
  <c r="GK241" i="52"/>
  <c r="GK240" i="52"/>
  <c r="GK239" i="52"/>
  <c r="GK238" i="52"/>
  <c r="GK237" i="52"/>
  <c r="GK236" i="52"/>
  <c r="GK235" i="52"/>
  <c r="GK234" i="52"/>
  <c r="GK233" i="52"/>
  <c r="GK232" i="52"/>
  <c r="GK231" i="52"/>
  <c r="GK230" i="52"/>
  <c r="GK229" i="52"/>
  <c r="GK228" i="52"/>
  <c r="GK227" i="52"/>
  <c r="GK226" i="52"/>
  <c r="GK225" i="52"/>
  <c r="GK224" i="52"/>
  <c r="GK223" i="52"/>
  <c r="GK222" i="52"/>
  <c r="GK221" i="52"/>
  <c r="GK220" i="52"/>
  <c r="GK219" i="52"/>
  <c r="GK218" i="52"/>
  <c r="GK217" i="52"/>
  <c r="GK216" i="52"/>
  <c r="GK215" i="52"/>
  <c r="GK214" i="52"/>
  <c r="GK213" i="52"/>
  <c r="GK212" i="52"/>
  <c r="GK211" i="52"/>
  <c r="GK210" i="52"/>
  <c r="GK209" i="52"/>
  <c r="GK208" i="52"/>
  <c r="GK207" i="52"/>
  <c r="GK206" i="52"/>
  <c r="GK205" i="52"/>
  <c r="GK204" i="52"/>
  <c r="GK203" i="52"/>
  <c r="GK202" i="52"/>
  <c r="GK201" i="52"/>
  <c r="GK200" i="52"/>
  <c r="GK199" i="52"/>
  <c r="GK198" i="52"/>
  <c r="GK197" i="52"/>
  <c r="GK196" i="52"/>
  <c r="GK195" i="52"/>
  <c r="GK194" i="52"/>
  <c r="GK193" i="52"/>
  <c r="GK192" i="52"/>
  <c r="GK191" i="52"/>
  <c r="GK190" i="52"/>
  <c r="GK189" i="52"/>
  <c r="GK188" i="52"/>
  <c r="GK187" i="52"/>
  <c r="GK186" i="52"/>
  <c r="GK185" i="52"/>
  <c r="GK184" i="52"/>
  <c r="GK183" i="52"/>
  <c r="GK182" i="52"/>
  <c r="GK181" i="52"/>
  <c r="GK180" i="52"/>
  <c r="GK179" i="52"/>
  <c r="GK178" i="52"/>
  <c r="GK177" i="52"/>
  <c r="GK176" i="52"/>
  <c r="GK175" i="52"/>
  <c r="GK174" i="52"/>
  <c r="GK173" i="52"/>
  <c r="GK172" i="52"/>
  <c r="GK171" i="52"/>
  <c r="GK170" i="52"/>
  <c r="GK169" i="52"/>
  <c r="GK168" i="52"/>
  <c r="GK167" i="52"/>
  <c r="GK166" i="52"/>
  <c r="GK165" i="52"/>
  <c r="GK164" i="52"/>
  <c r="GK163" i="52"/>
  <c r="GK162" i="52"/>
  <c r="GK161" i="52"/>
  <c r="GK160" i="52"/>
  <c r="GK159" i="52"/>
  <c r="GK158" i="52"/>
  <c r="GK157" i="52"/>
  <c r="GK156" i="52"/>
  <c r="GK155" i="52"/>
  <c r="GK154" i="52"/>
  <c r="GK153" i="52"/>
  <c r="GK152" i="52"/>
  <c r="GK151" i="52"/>
  <c r="GK150" i="52"/>
  <c r="GK149" i="52"/>
  <c r="GK148" i="52"/>
  <c r="GK147" i="52"/>
  <c r="GK146" i="52"/>
  <c r="GK145" i="52"/>
  <c r="GK144" i="52"/>
  <c r="GK143" i="52"/>
  <c r="GK142" i="52"/>
  <c r="GK141" i="52"/>
  <c r="GK140" i="52"/>
  <c r="GK139" i="52"/>
  <c r="GK138" i="52"/>
  <c r="GK137" i="52"/>
  <c r="GK136" i="52"/>
  <c r="GK135" i="52"/>
  <c r="GK134" i="52"/>
  <c r="GK133" i="52"/>
  <c r="GK132" i="52"/>
  <c r="GK131" i="52"/>
  <c r="GK130" i="52"/>
  <c r="GK129" i="52"/>
  <c r="GK128" i="52"/>
  <c r="GK127" i="52"/>
  <c r="GK126" i="52"/>
  <c r="GK125" i="52"/>
  <c r="GK124" i="52"/>
  <c r="GK123" i="52"/>
  <c r="GK122" i="52"/>
  <c r="GK121" i="52"/>
  <c r="GK120" i="52"/>
  <c r="GK119" i="52"/>
  <c r="GK118" i="52"/>
  <c r="GK117" i="52"/>
  <c r="GK116" i="52"/>
  <c r="GK115" i="52"/>
  <c r="GK114" i="52"/>
  <c r="GK113" i="52"/>
  <c r="GK112" i="52"/>
  <c r="GK111" i="52"/>
  <c r="GK110" i="52"/>
  <c r="GK109" i="52"/>
  <c r="GK108" i="52"/>
  <c r="GK107" i="52"/>
  <c r="GK106" i="52"/>
  <c r="GK105" i="52"/>
  <c r="GK104" i="52"/>
  <c r="GK103" i="52"/>
  <c r="GK102" i="52"/>
  <c r="GK101" i="52"/>
  <c r="GK100" i="52"/>
  <c r="GK99" i="52"/>
  <c r="GK98" i="52"/>
  <c r="GK97" i="52"/>
  <c r="GK96" i="52"/>
  <c r="GK95" i="52"/>
  <c r="GK94" i="52"/>
  <c r="GK93" i="52"/>
  <c r="GK92" i="52"/>
  <c r="GK91" i="52"/>
  <c r="GK90" i="52"/>
  <c r="GK89" i="52"/>
  <c r="GK88" i="52"/>
  <c r="GK87" i="52"/>
  <c r="GK86" i="52"/>
  <c r="GK85" i="52"/>
  <c r="GK84" i="52"/>
  <c r="GK83" i="52"/>
  <c r="GK82" i="52"/>
  <c r="GK81" i="52"/>
  <c r="GK80" i="52"/>
  <c r="GK79" i="52"/>
  <c r="GK78" i="52"/>
  <c r="GK77" i="52"/>
  <c r="GK76" i="52"/>
  <c r="GK75" i="52"/>
  <c r="GK74" i="52"/>
  <c r="GK73" i="52"/>
  <c r="GK72" i="52"/>
  <c r="GK71" i="52"/>
  <c r="GK70" i="52"/>
  <c r="GK69" i="52"/>
  <c r="GK68" i="52"/>
  <c r="GK67" i="52"/>
  <c r="GK66" i="52"/>
  <c r="GK65" i="52"/>
  <c r="GK64" i="52"/>
  <c r="GK63" i="52"/>
  <c r="GK62" i="52"/>
  <c r="GK61" i="52"/>
  <c r="GK60" i="52"/>
  <c r="GK59" i="52"/>
  <c r="GK58" i="52"/>
  <c r="GK57" i="52"/>
  <c r="GK56" i="52"/>
  <c r="GK55" i="52"/>
  <c r="GK54" i="52"/>
  <c r="GK53" i="52"/>
  <c r="GK52" i="52"/>
  <c r="GK51" i="52"/>
  <c r="GK50" i="52"/>
  <c r="GK49" i="52"/>
  <c r="GK48" i="52"/>
  <c r="GK47" i="52"/>
  <c r="GK46" i="52"/>
  <c r="GK45" i="52"/>
  <c r="GK44" i="52"/>
  <c r="GK43" i="52"/>
  <c r="GK42" i="52"/>
  <c r="GK41" i="52"/>
  <c r="GK40" i="52"/>
  <c r="GK39" i="52"/>
  <c r="GK38" i="52"/>
  <c r="GK37" i="52"/>
  <c r="GK36" i="52"/>
  <c r="GK35" i="52"/>
  <c r="GK34" i="52"/>
  <c r="GK33" i="52"/>
  <c r="GK32" i="52"/>
  <c r="GK31" i="52"/>
  <c r="GK30" i="52"/>
  <c r="GK29" i="52"/>
  <c r="GK28" i="52"/>
  <c r="GK27" i="52"/>
  <c r="GK26" i="52"/>
  <c r="GK25" i="52"/>
  <c r="GK24" i="52"/>
  <c r="GK23" i="52"/>
  <c r="GK22" i="52"/>
  <c r="GK21" i="52"/>
  <c r="GK20" i="52"/>
  <c r="GK19" i="52"/>
  <c r="GK18" i="52"/>
  <c r="GK17" i="52"/>
  <c r="GK16" i="52"/>
  <c r="GK15" i="52"/>
  <c r="GK14" i="52"/>
  <c r="GK13" i="52"/>
  <c r="GK12" i="52"/>
  <c r="GK11" i="52"/>
  <c r="GK10" i="52"/>
  <c r="GK9" i="52"/>
  <c r="GK8" i="52" a="1"/>
  <c r="GK8" i="52"/>
  <c r="GJ247" i="52"/>
  <c r="GJ246" i="52"/>
  <c r="GJ245" i="52"/>
  <c r="GJ244" i="52"/>
  <c r="GJ243" i="52"/>
  <c r="GJ242" i="52"/>
  <c r="GJ241" i="52"/>
  <c r="GJ240" i="52"/>
  <c r="GJ239" i="52"/>
  <c r="GJ238" i="52"/>
  <c r="GJ237" i="52"/>
  <c r="GJ236" i="52"/>
  <c r="GJ235" i="52"/>
  <c r="GJ234" i="52"/>
  <c r="GJ233" i="52"/>
  <c r="GJ232" i="52"/>
  <c r="GJ231" i="52"/>
  <c r="GJ230" i="52"/>
  <c r="GJ229" i="52"/>
  <c r="GJ228" i="52"/>
  <c r="GJ227" i="52"/>
  <c r="GJ226" i="52"/>
  <c r="GJ225" i="52"/>
  <c r="GJ224" i="52"/>
  <c r="GJ223" i="52"/>
  <c r="GJ222" i="52"/>
  <c r="GJ221" i="52"/>
  <c r="GJ220" i="52"/>
  <c r="GJ219" i="52"/>
  <c r="GJ218" i="52"/>
  <c r="GJ217" i="52"/>
  <c r="GJ216" i="52"/>
  <c r="GJ215" i="52"/>
  <c r="GJ214" i="52"/>
  <c r="GJ213" i="52"/>
  <c r="GJ212" i="52"/>
  <c r="GJ211" i="52"/>
  <c r="GJ210" i="52"/>
  <c r="GJ209" i="52"/>
  <c r="GJ208" i="52"/>
  <c r="GJ207" i="52"/>
  <c r="GJ206" i="52"/>
  <c r="GJ205" i="52"/>
  <c r="GJ204" i="52"/>
  <c r="GJ203" i="52"/>
  <c r="GJ202" i="52"/>
  <c r="GJ201" i="52"/>
  <c r="GJ200" i="52"/>
  <c r="GJ199" i="52"/>
  <c r="GJ198" i="52"/>
  <c r="GJ197" i="52"/>
  <c r="GJ196" i="52"/>
  <c r="GJ195" i="52"/>
  <c r="GJ194" i="52"/>
  <c r="GJ193" i="52"/>
  <c r="GJ192" i="52"/>
  <c r="GJ191" i="52"/>
  <c r="GJ190" i="52"/>
  <c r="GJ189" i="52"/>
  <c r="GJ188" i="52"/>
  <c r="GJ187" i="52"/>
  <c r="GJ186" i="52"/>
  <c r="GJ185" i="52"/>
  <c r="GJ184" i="52"/>
  <c r="GJ183" i="52"/>
  <c r="GJ182" i="52"/>
  <c r="GJ181" i="52"/>
  <c r="GJ180" i="52"/>
  <c r="GJ179" i="52"/>
  <c r="GJ178" i="52"/>
  <c r="GJ177" i="52"/>
  <c r="GJ176" i="52"/>
  <c r="GJ175" i="52"/>
  <c r="GJ174" i="52"/>
  <c r="GJ173" i="52"/>
  <c r="GJ172" i="52"/>
  <c r="GJ171" i="52"/>
  <c r="GJ170" i="52"/>
  <c r="GJ169" i="52"/>
  <c r="GJ168" i="52"/>
  <c r="GJ167" i="52"/>
  <c r="GJ166" i="52"/>
  <c r="GJ165" i="52"/>
  <c r="GJ164" i="52"/>
  <c r="GJ163" i="52"/>
  <c r="GJ162" i="52"/>
  <c r="GJ161" i="52"/>
  <c r="GJ160" i="52"/>
  <c r="GJ159" i="52"/>
  <c r="GJ158" i="52"/>
  <c r="GJ157" i="52"/>
  <c r="GJ156" i="52"/>
  <c r="GJ155" i="52"/>
  <c r="GJ154" i="52"/>
  <c r="GJ153" i="52"/>
  <c r="GJ152" i="52"/>
  <c r="GJ151" i="52"/>
  <c r="GJ150" i="52"/>
  <c r="GJ149" i="52"/>
  <c r="GJ148" i="52"/>
  <c r="GJ147" i="52"/>
  <c r="GJ146" i="52"/>
  <c r="GJ145" i="52"/>
  <c r="GJ144" i="52"/>
  <c r="GJ143" i="52"/>
  <c r="GJ142" i="52"/>
  <c r="GJ141" i="52"/>
  <c r="GJ140" i="52"/>
  <c r="GJ139" i="52"/>
  <c r="GJ138" i="52"/>
  <c r="GJ137" i="52"/>
  <c r="GJ136" i="52"/>
  <c r="GJ135" i="52"/>
  <c r="GJ134" i="52"/>
  <c r="GJ133" i="52"/>
  <c r="GJ132" i="52"/>
  <c r="GJ131" i="52"/>
  <c r="GJ130" i="52"/>
  <c r="GJ129" i="52"/>
  <c r="GJ128" i="52"/>
  <c r="GJ127" i="52"/>
  <c r="GJ126" i="52"/>
  <c r="GJ125" i="52"/>
  <c r="GJ124" i="52"/>
  <c r="GJ123" i="52"/>
  <c r="GJ122" i="52"/>
  <c r="GJ121" i="52"/>
  <c r="GJ120" i="52"/>
  <c r="GJ119" i="52"/>
  <c r="GJ118" i="52"/>
  <c r="GJ117" i="52"/>
  <c r="GJ116" i="52"/>
  <c r="GJ115" i="52"/>
  <c r="GJ114" i="52"/>
  <c r="GJ113" i="52"/>
  <c r="GJ112" i="52"/>
  <c r="GJ111" i="52"/>
  <c r="GJ110" i="52"/>
  <c r="GJ109" i="52"/>
  <c r="GJ108" i="52"/>
  <c r="GJ107" i="52"/>
  <c r="GJ106" i="52"/>
  <c r="GJ105" i="52"/>
  <c r="GJ104" i="52"/>
  <c r="GJ103" i="52"/>
  <c r="GJ102" i="52"/>
  <c r="GJ101" i="52"/>
  <c r="GJ100" i="52"/>
  <c r="GJ99" i="52"/>
  <c r="GJ98" i="52"/>
  <c r="GJ97" i="52"/>
  <c r="GJ96" i="52"/>
  <c r="GJ95" i="52"/>
  <c r="GJ94" i="52"/>
  <c r="GJ93" i="52"/>
  <c r="GJ92" i="52"/>
  <c r="GJ91" i="52"/>
  <c r="GJ90" i="52"/>
  <c r="GJ89" i="52"/>
  <c r="GJ88" i="52"/>
  <c r="GJ87" i="52"/>
  <c r="GJ86" i="52"/>
  <c r="GJ85" i="52"/>
  <c r="GJ84" i="52"/>
  <c r="GJ83" i="52"/>
  <c r="GJ82" i="52"/>
  <c r="GJ81" i="52"/>
  <c r="GJ80" i="52"/>
  <c r="GJ79" i="52"/>
  <c r="GJ78" i="52"/>
  <c r="GJ77" i="52"/>
  <c r="GJ76" i="52"/>
  <c r="GJ75" i="52"/>
  <c r="GJ74" i="52"/>
  <c r="GJ73" i="52"/>
  <c r="GJ72" i="52"/>
  <c r="GJ71" i="52"/>
  <c r="GJ70" i="52"/>
  <c r="GJ69" i="52"/>
  <c r="GJ68" i="52"/>
  <c r="GJ67" i="52"/>
  <c r="GJ66" i="52"/>
  <c r="GJ65" i="52"/>
  <c r="GJ64" i="52"/>
  <c r="GJ63" i="52"/>
  <c r="GJ62" i="52"/>
  <c r="GJ61" i="52"/>
  <c r="GJ60" i="52"/>
  <c r="GJ59" i="52"/>
  <c r="GJ58" i="52"/>
  <c r="GJ57" i="52"/>
  <c r="GJ56" i="52"/>
  <c r="GJ55" i="52"/>
  <c r="GJ54" i="52"/>
  <c r="GJ53" i="52"/>
  <c r="GJ52" i="52"/>
  <c r="GJ51" i="52"/>
  <c r="GJ50" i="52"/>
  <c r="GJ49" i="52"/>
  <c r="GJ48" i="52"/>
  <c r="GJ47" i="52"/>
  <c r="GJ46" i="52"/>
  <c r="GJ45" i="52"/>
  <c r="GJ44" i="52"/>
  <c r="GJ43" i="52"/>
  <c r="GJ42" i="52"/>
  <c r="GJ41" i="52"/>
  <c r="GJ40" i="52"/>
  <c r="GJ39" i="52"/>
  <c r="GJ38" i="52"/>
  <c r="GJ37" i="52"/>
  <c r="GJ36" i="52"/>
  <c r="GJ35" i="52"/>
  <c r="GJ34" i="52"/>
  <c r="GJ33" i="52"/>
  <c r="GJ32" i="52"/>
  <c r="GJ31" i="52"/>
  <c r="GJ30" i="52"/>
  <c r="GJ29" i="52"/>
  <c r="GJ28" i="52"/>
  <c r="GJ27" i="52"/>
  <c r="GJ26" i="52"/>
  <c r="GJ25" i="52"/>
  <c r="GJ24" i="52"/>
  <c r="GJ23" i="52"/>
  <c r="GJ22" i="52"/>
  <c r="GJ21" i="52"/>
  <c r="GJ20" i="52"/>
  <c r="GJ19" i="52"/>
  <c r="GJ18" i="52"/>
  <c r="GJ17" i="52"/>
  <c r="GJ16" i="52"/>
  <c r="GJ15" i="52"/>
  <c r="GJ14" i="52"/>
  <c r="GJ13" i="52"/>
  <c r="GJ12" i="52"/>
  <c r="GJ11" i="52"/>
  <c r="GJ10" i="52"/>
  <c r="GJ9" i="52"/>
  <c r="GJ8" i="52" a="1"/>
  <c r="GJ8" i="52"/>
  <c r="GI247" i="52"/>
  <c r="GI246" i="52"/>
  <c r="GI245" i="52"/>
  <c r="GI244" i="52"/>
  <c r="GI243" i="52"/>
  <c r="GI242" i="52"/>
  <c r="GI241" i="52"/>
  <c r="GI240" i="52"/>
  <c r="GI239" i="52"/>
  <c r="GI238" i="52"/>
  <c r="GI237" i="52"/>
  <c r="GI236" i="52"/>
  <c r="GI235" i="52"/>
  <c r="GI234" i="52"/>
  <c r="GI233" i="52"/>
  <c r="GI232" i="52"/>
  <c r="GI231" i="52"/>
  <c r="GI230" i="52"/>
  <c r="GI229" i="52"/>
  <c r="GI228" i="52"/>
  <c r="GI227" i="52"/>
  <c r="GI226" i="52"/>
  <c r="GI225" i="52"/>
  <c r="GI224" i="52"/>
  <c r="GI223" i="52"/>
  <c r="GI222" i="52"/>
  <c r="GI221" i="52"/>
  <c r="GI220" i="52"/>
  <c r="GI219" i="52"/>
  <c r="GI218" i="52"/>
  <c r="GI217" i="52"/>
  <c r="GI216" i="52"/>
  <c r="GI215" i="52"/>
  <c r="GI214" i="52"/>
  <c r="GI213" i="52"/>
  <c r="GI212" i="52"/>
  <c r="GI211" i="52"/>
  <c r="GI210" i="52"/>
  <c r="GI209" i="52"/>
  <c r="GI208" i="52"/>
  <c r="GI207" i="52"/>
  <c r="GI206" i="52"/>
  <c r="GI205" i="52"/>
  <c r="GI204" i="52"/>
  <c r="GI203" i="52"/>
  <c r="GI202" i="52"/>
  <c r="GI201" i="52"/>
  <c r="GI200" i="52"/>
  <c r="GI199" i="52"/>
  <c r="GI198" i="52"/>
  <c r="GI197" i="52"/>
  <c r="GI196" i="52"/>
  <c r="GI195" i="52"/>
  <c r="GI194" i="52"/>
  <c r="GI193" i="52"/>
  <c r="GI192" i="52"/>
  <c r="GI191" i="52"/>
  <c r="GI190" i="52"/>
  <c r="GI189" i="52"/>
  <c r="GI188" i="52"/>
  <c r="GI187" i="52"/>
  <c r="GI186" i="52"/>
  <c r="GI185" i="52"/>
  <c r="GI184" i="52"/>
  <c r="GI183" i="52"/>
  <c r="GI182" i="52"/>
  <c r="GI181" i="52"/>
  <c r="GI180" i="52"/>
  <c r="GI179" i="52"/>
  <c r="GI178" i="52"/>
  <c r="GI177" i="52"/>
  <c r="GI176" i="52"/>
  <c r="GI175" i="52"/>
  <c r="GI174" i="52"/>
  <c r="GI173" i="52"/>
  <c r="GI172" i="52"/>
  <c r="GI171" i="52"/>
  <c r="GI170" i="52"/>
  <c r="GI169" i="52"/>
  <c r="GI168" i="52"/>
  <c r="GI167" i="52"/>
  <c r="GI166" i="52"/>
  <c r="GI165" i="52"/>
  <c r="GI164" i="52"/>
  <c r="GI163" i="52"/>
  <c r="GI162" i="52"/>
  <c r="GI161" i="52"/>
  <c r="GI160" i="52"/>
  <c r="GI159" i="52"/>
  <c r="GI158" i="52"/>
  <c r="GI157" i="52"/>
  <c r="GI156" i="52"/>
  <c r="GI155" i="52"/>
  <c r="GI154" i="52"/>
  <c r="GI153" i="52"/>
  <c r="GI152" i="52"/>
  <c r="GI151" i="52"/>
  <c r="GI150" i="52"/>
  <c r="GI149" i="52"/>
  <c r="GI148" i="52"/>
  <c r="GI147" i="52"/>
  <c r="GI146" i="52"/>
  <c r="GI145" i="52"/>
  <c r="GI144" i="52"/>
  <c r="GI143" i="52"/>
  <c r="GI142" i="52"/>
  <c r="GI141" i="52"/>
  <c r="GI140" i="52"/>
  <c r="GI139" i="52"/>
  <c r="GI138" i="52"/>
  <c r="GI137" i="52"/>
  <c r="GI136" i="52"/>
  <c r="GI135" i="52"/>
  <c r="GI134" i="52"/>
  <c r="GI133" i="52"/>
  <c r="GI132" i="52"/>
  <c r="GI131" i="52"/>
  <c r="GI130" i="52"/>
  <c r="GI129" i="52"/>
  <c r="GI128" i="52"/>
  <c r="GI127" i="52"/>
  <c r="GI126" i="52"/>
  <c r="GI125" i="52"/>
  <c r="GI124" i="52"/>
  <c r="GI123" i="52"/>
  <c r="GI122" i="52"/>
  <c r="GI121" i="52"/>
  <c r="GI120" i="52"/>
  <c r="GI119" i="52"/>
  <c r="GI118" i="52"/>
  <c r="GI117" i="52"/>
  <c r="GI116" i="52"/>
  <c r="GI115" i="52"/>
  <c r="GI114" i="52"/>
  <c r="GI113" i="52"/>
  <c r="GI112" i="52"/>
  <c r="GI111" i="52"/>
  <c r="GI110" i="52"/>
  <c r="GI109" i="52"/>
  <c r="GI108" i="52"/>
  <c r="GI107" i="52"/>
  <c r="GI106" i="52"/>
  <c r="GI105" i="52"/>
  <c r="GI104" i="52"/>
  <c r="GI103" i="52"/>
  <c r="GI102" i="52"/>
  <c r="GI101" i="52"/>
  <c r="GI100" i="52"/>
  <c r="GI99" i="52"/>
  <c r="GI98" i="52"/>
  <c r="GI97" i="52"/>
  <c r="GI96" i="52"/>
  <c r="GI95" i="52"/>
  <c r="GI94" i="52"/>
  <c r="GI93" i="52"/>
  <c r="GI92" i="52"/>
  <c r="GI91" i="52"/>
  <c r="GI90" i="52"/>
  <c r="GI89" i="52"/>
  <c r="GI88" i="52"/>
  <c r="GI87" i="52"/>
  <c r="GI86" i="52"/>
  <c r="GI85" i="52"/>
  <c r="GI84" i="52"/>
  <c r="GI83" i="52"/>
  <c r="GI82" i="52"/>
  <c r="GI81" i="52"/>
  <c r="GI80" i="52"/>
  <c r="GI79" i="52"/>
  <c r="GI78" i="52"/>
  <c r="GI77" i="52"/>
  <c r="GI76" i="52"/>
  <c r="GI75" i="52"/>
  <c r="GI74" i="52"/>
  <c r="GI73" i="52"/>
  <c r="GI72" i="52"/>
  <c r="GI71" i="52"/>
  <c r="GI70" i="52"/>
  <c r="GI69" i="52"/>
  <c r="GI68" i="52"/>
  <c r="GI67" i="52"/>
  <c r="GI66" i="52"/>
  <c r="GI65" i="52"/>
  <c r="GI64" i="52"/>
  <c r="GI63" i="52"/>
  <c r="GI62" i="52"/>
  <c r="GI61" i="52"/>
  <c r="GI60" i="52"/>
  <c r="GI59" i="52"/>
  <c r="GI58" i="52"/>
  <c r="GI57" i="52"/>
  <c r="GI56" i="52"/>
  <c r="GI55" i="52"/>
  <c r="GI54" i="52"/>
  <c r="GI53" i="52"/>
  <c r="GI52" i="52"/>
  <c r="GI51" i="52"/>
  <c r="GI50" i="52"/>
  <c r="GI49" i="52"/>
  <c r="GI48" i="52"/>
  <c r="GI47" i="52"/>
  <c r="GI46" i="52"/>
  <c r="GI45" i="52"/>
  <c r="GI44" i="52"/>
  <c r="GI43" i="52"/>
  <c r="GI42" i="52"/>
  <c r="GI41" i="52"/>
  <c r="GI40" i="52"/>
  <c r="GI39" i="52"/>
  <c r="GI38" i="52"/>
  <c r="GI37" i="52"/>
  <c r="GI36" i="52"/>
  <c r="GI35" i="52"/>
  <c r="GI34" i="52"/>
  <c r="GI33" i="52"/>
  <c r="GI32" i="52"/>
  <c r="GI31" i="52"/>
  <c r="GI30" i="52"/>
  <c r="GI29" i="52"/>
  <c r="GI28" i="52"/>
  <c r="GI27" i="52"/>
  <c r="GI26" i="52"/>
  <c r="GI25" i="52"/>
  <c r="GI24" i="52"/>
  <c r="GI23" i="52"/>
  <c r="GI22" i="52"/>
  <c r="GI21" i="52"/>
  <c r="GI20" i="52"/>
  <c r="GI19" i="52"/>
  <c r="GI18" i="52"/>
  <c r="GI17" i="52"/>
  <c r="GI16" i="52"/>
  <c r="GI15" i="52"/>
  <c r="GI14" i="52"/>
  <c r="GI13" i="52"/>
  <c r="GI12" i="52"/>
  <c r="GI11" i="52"/>
  <c r="GI10" i="52"/>
  <c r="GI9" i="52"/>
  <c r="GI8" i="52" a="1"/>
  <c r="GI8" i="52"/>
  <c r="GH247" i="52"/>
  <c r="GH246" i="52"/>
  <c r="GH245" i="52"/>
  <c r="GH244" i="52"/>
  <c r="GH243" i="52"/>
  <c r="GH242" i="52"/>
  <c r="GH241" i="52"/>
  <c r="GH240" i="52"/>
  <c r="GH239" i="52"/>
  <c r="GH238" i="52"/>
  <c r="GH237" i="52"/>
  <c r="GH236" i="52"/>
  <c r="GH235" i="52"/>
  <c r="GH234" i="52"/>
  <c r="GH233" i="52"/>
  <c r="GH232" i="52"/>
  <c r="GH231" i="52"/>
  <c r="GH230" i="52"/>
  <c r="GH229" i="52"/>
  <c r="GH228" i="52"/>
  <c r="GH227" i="52"/>
  <c r="GH226" i="52"/>
  <c r="GH225" i="52"/>
  <c r="GH224" i="52"/>
  <c r="GH223" i="52"/>
  <c r="GH222" i="52"/>
  <c r="GH221" i="52"/>
  <c r="GH220" i="52"/>
  <c r="GH219" i="52"/>
  <c r="GH218" i="52"/>
  <c r="GH217" i="52"/>
  <c r="GH216" i="52"/>
  <c r="GH215" i="52"/>
  <c r="GH214" i="52"/>
  <c r="GH213" i="52"/>
  <c r="GH212" i="52"/>
  <c r="GH211" i="52"/>
  <c r="GH210" i="52"/>
  <c r="GH209" i="52"/>
  <c r="GH208" i="52"/>
  <c r="GH207" i="52"/>
  <c r="GH206" i="52"/>
  <c r="GH205" i="52"/>
  <c r="GH204" i="52"/>
  <c r="GH203" i="52"/>
  <c r="GH202" i="52"/>
  <c r="GH201" i="52"/>
  <c r="GH200" i="52"/>
  <c r="GH199" i="52"/>
  <c r="GH198" i="52"/>
  <c r="GH197" i="52"/>
  <c r="GH196" i="52"/>
  <c r="GH195" i="52"/>
  <c r="GH194" i="52"/>
  <c r="GH193" i="52"/>
  <c r="GH192" i="52"/>
  <c r="GH191" i="52"/>
  <c r="GH190" i="52"/>
  <c r="GH189" i="52"/>
  <c r="GH188" i="52"/>
  <c r="GH187" i="52"/>
  <c r="GH186" i="52"/>
  <c r="GH185" i="52"/>
  <c r="GH184" i="52"/>
  <c r="GH183" i="52"/>
  <c r="GH182" i="52"/>
  <c r="GH181" i="52"/>
  <c r="GH180" i="52"/>
  <c r="GH179" i="52"/>
  <c r="GH178" i="52"/>
  <c r="GH177" i="52"/>
  <c r="GH176" i="52"/>
  <c r="GH175" i="52"/>
  <c r="GH174" i="52"/>
  <c r="GH173" i="52"/>
  <c r="GH172" i="52"/>
  <c r="GH171" i="52"/>
  <c r="GH170" i="52"/>
  <c r="GH169" i="52"/>
  <c r="GH168" i="52"/>
  <c r="GH167" i="52"/>
  <c r="GH166" i="52"/>
  <c r="GH165" i="52"/>
  <c r="GH164" i="52"/>
  <c r="GH163" i="52"/>
  <c r="GH162" i="52"/>
  <c r="GH161" i="52"/>
  <c r="GH160" i="52"/>
  <c r="GH159" i="52"/>
  <c r="GH158" i="52"/>
  <c r="GH157" i="52"/>
  <c r="GH156" i="52"/>
  <c r="GH155" i="52"/>
  <c r="GH154" i="52"/>
  <c r="GH153" i="52"/>
  <c r="GH152" i="52"/>
  <c r="GH151" i="52"/>
  <c r="GH150" i="52"/>
  <c r="GH149" i="52"/>
  <c r="GH148" i="52"/>
  <c r="GH147" i="52"/>
  <c r="GH146" i="52"/>
  <c r="GH145" i="52"/>
  <c r="GH144" i="52"/>
  <c r="GH143" i="52"/>
  <c r="GH142" i="52"/>
  <c r="GH141" i="52"/>
  <c r="GH140" i="52"/>
  <c r="GH139" i="52"/>
  <c r="GH138" i="52"/>
  <c r="GH137" i="52"/>
  <c r="GH136" i="52"/>
  <c r="GH135" i="52"/>
  <c r="GH134" i="52"/>
  <c r="GH133" i="52"/>
  <c r="GH132" i="52"/>
  <c r="GH131" i="52"/>
  <c r="GH130" i="52"/>
  <c r="GH129" i="52"/>
  <c r="GH128" i="52"/>
  <c r="GH127" i="52"/>
  <c r="GH126" i="52"/>
  <c r="GH125" i="52"/>
  <c r="GH124" i="52"/>
  <c r="GH123" i="52"/>
  <c r="GH122" i="52"/>
  <c r="GH121" i="52"/>
  <c r="GH120" i="52"/>
  <c r="GH119" i="52"/>
  <c r="GH118" i="52"/>
  <c r="GH117" i="52"/>
  <c r="GH116" i="52"/>
  <c r="GH115" i="52"/>
  <c r="GH114" i="52"/>
  <c r="GH113" i="52"/>
  <c r="GH112" i="52"/>
  <c r="GH111" i="52"/>
  <c r="GH110" i="52"/>
  <c r="GH109" i="52"/>
  <c r="GH108" i="52"/>
  <c r="GH107" i="52"/>
  <c r="GH106" i="52"/>
  <c r="GH105" i="52"/>
  <c r="GH104" i="52"/>
  <c r="GH103" i="52"/>
  <c r="GH102" i="52"/>
  <c r="GH101" i="52"/>
  <c r="GH100" i="52"/>
  <c r="GH99" i="52"/>
  <c r="GH98" i="52"/>
  <c r="GH97" i="52"/>
  <c r="GH96" i="52"/>
  <c r="GH95" i="52"/>
  <c r="GH94" i="52"/>
  <c r="GH93" i="52"/>
  <c r="GH92" i="52"/>
  <c r="GH91" i="52"/>
  <c r="GH90" i="52"/>
  <c r="GH89" i="52"/>
  <c r="GH88" i="52"/>
  <c r="GH87" i="52"/>
  <c r="GH86" i="52"/>
  <c r="GH85" i="52"/>
  <c r="GH84" i="52"/>
  <c r="GH83" i="52"/>
  <c r="GH82" i="52"/>
  <c r="GH81" i="52"/>
  <c r="GH80" i="52"/>
  <c r="GH79" i="52"/>
  <c r="GH78" i="52"/>
  <c r="GH77" i="52"/>
  <c r="GH76" i="52"/>
  <c r="GH75" i="52"/>
  <c r="GH74" i="52"/>
  <c r="GH73" i="52"/>
  <c r="GH72" i="52"/>
  <c r="GH71" i="52"/>
  <c r="GH70" i="52"/>
  <c r="GH69" i="52"/>
  <c r="GH68" i="52"/>
  <c r="GH67" i="52"/>
  <c r="GH66" i="52"/>
  <c r="GH65" i="52"/>
  <c r="GH64" i="52"/>
  <c r="GH63" i="52"/>
  <c r="GH62" i="52"/>
  <c r="GH61" i="52"/>
  <c r="GH60" i="52"/>
  <c r="GH59" i="52"/>
  <c r="GH58" i="52"/>
  <c r="GH57" i="52"/>
  <c r="GH56" i="52"/>
  <c r="GH55" i="52"/>
  <c r="GH54" i="52"/>
  <c r="GH53" i="52"/>
  <c r="GH52" i="52"/>
  <c r="GH51" i="52"/>
  <c r="GH50" i="52"/>
  <c r="GH49" i="52"/>
  <c r="GH48" i="52"/>
  <c r="GH47" i="52"/>
  <c r="GH46" i="52"/>
  <c r="GH45" i="52"/>
  <c r="GH44" i="52"/>
  <c r="GH43" i="52"/>
  <c r="GH42" i="52"/>
  <c r="GH41" i="52"/>
  <c r="GH40" i="52"/>
  <c r="GH39" i="52"/>
  <c r="GH38" i="52"/>
  <c r="GH37" i="52"/>
  <c r="GH36" i="52"/>
  <c r="GH35" i="52"/>
  <c r="GH34" i="52"/>
  <c r="GH33" i="52"/>
  <c r="GH32" i="52"/>
  <c r="GH31" i="52"/>
  <c r="GH30" i="52"/>
  <c r="GH29" i="52"/>
  <c r="GH28" i="52"/>
  <c r="GH27" i="52"/>
  <c r="GH26" i="52"/>
  <c r="GH25" i="52"/>
  <c r="GH24" i="52"/>
  <c r="GH23" i="52"/>
  <c r="GH22" i="52"/>
  <c r="GH21" i="52"/>
  <c r="GH20" i="52"/>
  <c r="GH19" i="52"/>
  <c r="GH18" i="52"/>
  <c r="GH17" i="52"/>
  <c r="GH16" i="52"/>
  <c r="GH15" i="52"/>
  <c r="GH14" i="52"/>
  <c r="GH13" i="52"/>
  <c r="GH12" i="52"/>
  <c r="GH11" i="52"/>
  <c r="GH10" i="52"/>
  <c r="GH9" i="52"/>
  <c r="GH8" i="52" a="1"/>
  <c r="GH8" i="52"/>
  <c r="GG247" i="52"/>
  <c r="GG246" i="52"/>
  <c r="GG245" i="52"/>
  <c r="GG244" i="52"/>
  <c r="GG243" i="52"/>
  <c r="GG242" i="52"/>
  <c r="GG241" i="52"/>
  <c r="GG240" i="52"/>
  <c r="GG239" i="52"/>
  <c r="GG238" i="52"/>
  <c r="GG237" i="52"/>
  <c r="GG236" i="52"/>
  <c r="GG235" i="52"/>
  <c r="GG234" i="52"/>
  <c r="GG233" i="52"/>
  <c r="GG232" i="52"/>
  <c r="GG231" i="52"/>
  <c r="GG230" i="52"/>
  <c r="GG229" i="52"/>
  <c r="GG228" i="52"/>
  <c r="GG227" i="52"/>
  <c r="GG226" i="52"/>
  <c r="GG225" i="52"/>
  <c r="GG224" i="52"/>
  <c r="GG223" i="52"/>
  <c r="GG222" i="52"/>
  <c r="GG221" i="52"/>
  <c r="GG220" i="52"/>
  <c r="GG219" i="52"/>
  <c r="GG218" i="52"/>
  <c r="GG217" i="52"/>
  <c r="GG216" i="52"/>
  <c r="GG215" i="52"/>
  <c r="GG214" i="52"/>
  <c r="GG213" i="52"/>
  <c r="GG212" i="52"/>
  <c r="GG211" i="52"/>
  <c r="GG210" i="52"/>
  <c r="GG209" i="52"/>
  <c r="GG208" i="52"/>
  <c r="GG207" i="52"/>
  <c r="GG206" i="52"/>
  <c r="GG205" i="52"/>
  <c r="GG204" i="52"/>
  <c r="GG203" i="52"/>
  <c r="GG202" i="52"/>
  <c r="GG201" i="52"/>
  <c r="GG200" i="52"/>
  <c r="GG199" i="52"/>
  <c r="GG198" i="52"/>
  <c r="GG197" i="52"/>
  <c r="GG196" i="52"/>
  <c r="GG195" i="52"/>
  <c r="GG194" i="52"/>
  <c r="GG193" i="52"/>
  <c r="GG192" i="52"/>
  <c r="GG191" i="52"/>
  <c r="GG190" i="52"/>
  <c r="GG189" i="52"/>
  <c r="GG188" i="52"/>
  <c r="GG187" i="52"/>
  <c r="GG186" i="52"/>
  <c r="GG185" i="52"/>
  <c r="GG184" i="52"/>
  <c r="GG183" i="52"/>
  <c r="GG182" i="52"/>
  <c r="GG181" i="52"/>
  <c r="GG180" i="52"/>
  <c r="GG179" i="52"/>
  <c r="GG178" i="52"/>
  <c r="GG177" i="52"/>
  <c r="GG176" i="52"/>
  <c r="GG175" i="52"/>
  <c r="GG174" i="52"/>
  <c r="GG173" i="52"/>
  <c r="GG172" i="52"/>
  <c r="GG171" i="52"/>
  <c r="GG170" i="52"/>
  <c r="GG169" i="52"/>
  <c r="GG168" i="52"/>
  <c r="GG167" i="52"/>
  <c r="GG166" i="52"/>
  <c r="GG165" i="52"/>
  <c r="GG164" i="52"/>
  <c r="GG163" i="52"/>
  <c r="GG162" i="52"/>
  <c r="GG161" i="52"/>
  <c r="GG160" i="52"/>
  <c r="GG159" i="52"/>
  <c r="GG158" i="52"/>
  <c r="GG157" i="52"/>
  <c r="GG156" i="52"/>
  <c r="GG155" i="52"/>
  <c r="GG154" i="52"/>
  <c r="GG153" i="52"/>
  <c r="GG152" i="52"/>
  <c r="GG151" i="52"/>
  <c r="GG150" i="52"/>
  <c r="GG149" i="52"/>
  <c r="GG148" i="52"/>
  <c r="GG147" i="52"/>
  <c r="GG146" i="52"/>
  <c r="GG145" i="52"/>
  <c r="GG144" i="52"/>
  <c r="GG143" i="52"/>
  <c r="GG142" i="52"/>
  <c r="GG141" i="52"/>
  <c r="GG140" i="52"/>
  <c r="GG139" i="52"/>
  <c r="GG138" i="52"/>
  <c r="GG137" i="52"/>
  <c r="GG136" i="52"/>
  <c r="GG135" i="52"/>
  <c r="GG134" i="52"/>
  <c r="GG133" i="52"/>
  <c r="GG132" i="52"/>
  <c r="GG131" i="52"/>
  <c r="GG130" i="52"/>
  <c r="GG129" i="52"/>
  <c r="GG128" i="52"/>
  <c r="GG127" i="52"/>
  <c r="GG126" i="52"/>
  <c r="GG125" i="52"/>
  <c r="GG124" i="52"/>
  <c r="GG123" i="52"/>
  <c r="GG122" i="52"/>
  <c r="GG121" i="52"/>
  <c r="GG120" i="52"/>
  <c r="GG119" i="52"/>
  <c r="GG118" i="52"/>
  <c r="GG117" i="52"/>
  <c r="GG116" i="52"/>
  <c r="GG115" i="52"/>
  <c r="GG114" i="52"/>
  <c r="GG113" i="52"/>
  <c r="GG112" i="52"/>
  <c r="GG111" i="52"/>
  <c r="GG110" i="52"/>
  <c r="GG109" i="52"/>
  <c r="GG108" i="52"/>
  <c r="GG107" i="52"/>
  <c r="GG106" i="52"/>
  <c r="GG105" i="52"/>
  <c r="GG104" i="52"/>
  <c r="GG103" i="52"/>
  <c r="GG102" i="52"/>
  <c r="GG101" i="52"/>
  <c r="GG100" i="52"/>
  <c r="GG99" i="52"/>
  <c r="GG98" i="52"/>
  <c r="GG97" i="52"/>
  <c r="GG96" i="52"/>
  <c r="GG95" i="52"/>
  <c r="GG94" i="52"/>
  <c r="GG93" i="52"/>
  <c r="GG92" i="52"/>
  <c r="GG91" i="52"/>
  <c r="GG90" i="52"/>
  <c r="GG89" i="52"/>
  <c r="GG88" i="52"/>
  <c r="GG87" i="52"/>
  <c r="GG86" i="52"/>
  <c r="GG85" i="52"/>
  <c r="GG84" i="52"/>
  <c r="GG83" i="52"/>
  <c r="GG82" i="52"/>
  <c r="GG81" i="52"/>
  <c r="GG80" i="52"/>
  <c r="GG79" i="52"/>
  <c r="GG78" i="52"/>
  <c r="GG77" i="52"/>
  <c r="GG76" i="52"/>
  <c r="GG75" i="52"/>
  <c r="GG74" i="52"/>
  <c r="GG73" i="52"/>
  <c r="GG72" i="52"/>
  <c r="GG71" i="52"/>
  <c r="GG70" i="52"/>
  <c r="GG69" i="52"/>
  <c r="GG68" i="52"/>
  <c r="GG67" i="52"/>
  <c r="GG66" i="52"/>
  <c r="GG65" i="52"/>
  <c r="GG64" i="52"/>
  <c r="GG63" i="52"/>
  <c r="GG62" i="52"/>
  <c r="GG61" i="52"/>
  <c r="GG60" i="52"/>
  <c r="GG59" i="52"/>
  <c r="GG58" i="52"/>
  <c r="GG57" i="52"/>
  <c r="GG56" i="52"/>
  <c r="GG55" i="52"/>
  <c r="GG54" i="52"/>
  <c r="GG53" i="52"/>
  <c r="GG52" i="52"/>
  <c r="GG51" i="52"/>
  <c r="GG50" i="52"/>
  <c r="GG49" i="52"/>
  <c r="GG48" i="52"/>
  <c r="GG47" i="52"/>
  <c r="GG46" i="52"/>
  <c r="GG45" i="52"/>
  <c r="GG44" i="52"/>
  <c r="GG43" i="52"/>
  <c r="GG42" i="52"/>
  <c r="GG41" i="52"/>
  <c r="GG40" i="52"/>
  <c r="GG39" i="52"/>
  <c r="GG38" i="52"/>
  <c r="GG37" i="52"/>
  <c r="GG36" i="52"/>
  <c r="GG35" i="52"/>
  <c r="GG34" i="52"/>
  <c r="GG33" i="52"/>
  <c r="GG32" i="52"/>
  <c r="GG31" i="52"/>
  <c r="GG30" i="52"/>
  <c r="GG29" i="52"/>
  <c r="GG28" i="52"/>
  <c r="GG27" i="52"/>
  <c r="GG26" i="52"/>
  <c r="GG25" i="52"/>
  <c r="GG24" i="52"/>
  <c r="GG23" i="52"/>
  <c r="GG22" i="52"/>
  <c r="GG21" i="52"/>
  <c r="GG20" i="52"/>
  <c r="GG19" i="52"/>
  <c r="GG18" i="52"/>
  <c r="GG17" i="52"/>
  <c r="GG16" i="52"/>
  <c r="GG15" i="52"/>
  <c r="GG14" i="52"/>
  <c r="GG13" i="52"/>
  <c r="GG12" i="52"/>
  <c r="GG11" i="52"/>
  <c r="GG10" i="52"/>
  <c r="GG9" i="52"/>
  <c r="GG8" i="52" a="1"/>
  <c r="GG8" i="52"/>
  <c r="GF247" i="52"/>
  <c r="GF246" i="52"/>
  <c r="GF245" i="52"/>
  <c r="GF244" i="52"/>
  <c r="GF243" i="52"/>
  <c r="GF242" i="52"/>
  <c r="GF241" i="52"/>
  <c r="GF240" i="52"/>
  <c r="GF239" i="52"/>
  <c r="GF238" i="52"/>
  <c r="GF237" i="52"/>
  <c r="GF236" i="52"/>
  <c r="GF235" i="52"/>
  <c r="GF234" i="52"/>
  <c r="GF233" i="52"/>
  <c r="GF232" i="52"/>
  <c r="GF231" i="52"/>
  <c r="GF230" i="52"/>
  <c r="GF229" i="52"/>
  <c r="GF228" i="52"/>
  <c r="GF227" i="52"/>
  <c r="GF226" i="52"/>
  <c r="GF225" i="52"/>
  <c r="GF224" i="52"/>
  <c r="GF223" i="52"/>
  <c r="GF222" i="52"/>
  <c r="GF221" i="52"/>
  <c r="GF220" i="52"/>
  <c r="GF219" i="52"/>
  <c r="GF218" i="52"/>
  <c r="GF217" i="52"/>
  <c r="GF216" i="52"/>
  <c r="GF215" i="52"/>
  <c r="GF214" i="52"/>
  <c r="GF213" i="52"/>
  <c r="GF212" i="52"/>
  <c r="GF211" i="52"/>
  <c r="GF210" i="52"/>
  <c r="GF209" i="52"/>
  <c r="GF208" i="52"/>
  <c r="GF207" i="52"/>
  <c r="GF206" i="52"/>
  <c r="GF205" i="52"/>
  <c r="GF204" i="52"/>
  <c r="GF203" i="52"/>
  <c r="GF202" i="52"/>
  <c r="GF201" i="52"/>
  <c r="GF200" i="52"/>
  <c r="GF199" i="52"/>
  <c r="GF198" i="52"/>
  <c r="GF197" i="52"/>
  <c r="GF196" i="52"/>
  <c r="GF195" i="52"/>
  <c r="GF194" i="52"/>
  <c r="GF193" i="52"/>
  <c r="GF192" i="52"/>
  <c r="GF191" i="52"/>
  <c r="GF190" i="52"/>
  <c r="GF189" i="52"/>
  <c r="GF188" i="52"/>
  <c r="GF187" i="52"/>
  <c r="GF186" i="52"/>
  <c r="GF185" i="52"/>
  <c r="GF184" i="52"/>
  <c r="GF183" i="52"/>
  <c r="GF182" i="52"/>
  <c r="GF181" i="52"/>
  <c r="GF180" i="52"/>
  <c r="GF179" i="52"/>
  <c r="GF178" i="52"/>
  <c r="GF177" i="52"/>
  <c r="GF176" i="52"/>
  <c r="GF175" i="52"/>
  <c r="GF174" i="52"/>
  <c r="GF173" i="52"/>
  <c r="GF172" i="52"/>
  <c r="GF171" i="52"/>
  <c r="GF170" i="52"/>
  <c r="GF169" i="52"/>
  <c r="GF168" i="52"/>
  <c r="GF167" i="52"/>
  <c r="GF166" i="52"/>
  <c r="GF165" i="52"/>
  <c r="GF164" i="52"/>
  <c r="GF163" i="52"/>
  <c r="GF162" i="52"/>
  <c r="GF161" i="52"/>
  <c r="GF160" i="52"/>
  <c r="GF159" i="52"/>
  <c r="GF158" i="52"/>
  <c r="GF157" i="52"/>
  <c r="GF156" i="52"/>
  <c r="GF155" i="52"/>
  <c r="GF154" i="52"/>
  <c r="GF153" i="52"/>
  <c r="GF152" i="52"/>
  <c r="GF151" i="52"/>
  <c r="GF150" i="52"/>
  <c r="GF149" i="52"/>
  <c r="GF148" i="52"/>
  <c r="GF147" i="52"/>
  <c r="GF146" i="52"/>
  <c r="GF145" i="52"/>
  <c r="GF144" i="52"/>
  <c r="GF143" i="52"/>
  <c r="GF142" i="52"/>
  <c r="GF141" i="52"/>
  <c r="GF140" i="52"/>
  <c r="GF139" i="52"/>
  <c r="GF138" i="52"/>
  <c r="GF137" i="52"/>
  <c r="GF136" i="52"/>
  <c r="GF135" i="52"/>
  <c r="GF134" i="52"/>
  <c r="GF133" i="52"/>
  <c r="GF132" i="52"/>
  <c r="GF131" i="52"/>
  <c r="GF130" i="52"/>
  <c r="GF129" i="52"/>
  <c r="GF128" i="52"/>
  <c r="GF127" i="52"/>
  <c r="GF126" i="52"/>
  <c r="GF125" i="52"/>
  <c r="GF124" i="52"/>
  <c r="GF123" i="52"/>
  <c r="GF122" i="52"/>
  <c r="GF121" i="52"/>
  <c r="GF120" i="52"/>
  <c r="GF119" i="52"/>
  <c r="GF118" i="52"/>
  <c r="GF117" i="52"/>
  <c r="GF116" i="52"/>
  <c r="GF115" i="52"/>
  <c r="GF114" i="52"/>
  <c r="GF113" i="52"/>
  <c r="GF112" i="52"/>
  <c r="GF111" i="52"/>
  <c r="GF110" i="52"/>
  <c r="GF109" i="52"/>
  <c r="GF108" i="52"/>
  <c r="GF107" i="52"/>
  <c r="GF106" i="52"/>
  <c r="GF105" i="52"/>
  <c r="GF104" i="52"/>
  <c r="GF103" i="52"/>
  <c r="GF102" i="52"/>
  <c r="GF101" i="52"/>
  <c r="GF100" i="52"/>
  <c r="GF99" i="52"/>
  <c r="GF98" i="52"/>
  <c r="GF97" i="52"/>
  <c r="GF96" i="52"/>
  <c r="GF95" i="52"/>
  <c r="GF94" i="52"/>
  <c r="GF93" i="52"/>
  <c r="GF92" i="52"/>
  <c r="GF91" i="52"/>
  <c r="GF90" i="52"/>
  <c r="GF89" i="52"/>
  <c r="GF88" i="52"/>
  <c r="GF87" i="52"/>
  <c r="GF86" i="52"/>
  <c r="GF85" i="52"/>
  <c r="GF84" i="52"/>
  <c r="GF83" i="52"/>
  <c r="GF82" i="52"/>
  <c r="GF81" i="52"/>
  <c r="GF80" i="52"/>
  <c r="GF79" i="52"/>
  <c r="GF78" i="52"/>
  <c r="GF77" i="52"/>
  <c r="GF76" i="52"/>
  <c r="GF75" i="52"/>
  <c r="GF74" i="52"/>
  <c r="GF73" i="52"/>
  <c r="GF72" i="52"/>
  <c r="GF71" i="52"/>
  <c r="GF70" i="52"/>
  <c r="GF69" i="52"/>
  <c r="GF68" i="52"/>
  <c r="GF67" i="52"/>
  <c r="GF66" i="52"/>
  <c r="GF65" i="52"/>
  <c r="GF64" i="52"/>
  <c r="GF63" i="52"/>
  <c r="GF62" i="52"/>
  <c r="GF61" i="52"/>
  <c r="GF60" i="52"/>
  <c r="GF59" i="52"/>
  <c r="GF58" i="52"/>
  <c r="GF57" i="52"/>
  <c r="GF56" i="52"/>
  <c r="GF55" i="52"/>
  <c r="GF54" i="52"/>
  <c r="GF53" i="52"/>
  <c r="GF52" i="52"/>
  <c r="GF51" i="52"/>
  <c r="GF50" i="52"/>
  <c r="GF49" i="52"/>
  <c r="GF48" i="52"/>
  <c r="GF47" i="52"/>
  <c r="GF46" i="52"/>
  <c r="GF45" i="52"/>
  <c r="GF44" i="52"/>
  <c r="GF43" i="52"/>
  <c r="GF42" i="52"/>
  <c r="GF41" i="52"/>
  <c r="GF40" i="52"/>
  <c r="GF39" i="52"/>
  <c r="GF38" i="52"/>
  <c r="GF37" i="52"/>
  <c r="GF36" i="52"/>
  <c r="GF35" i="52"/>
  <c r="GF34" i="52"/>
  <c r="GF33" i="52"/>
  <c r="GF32" i="52"/>
  <c r="GF31" i="52"/>
  <c r="GF30" i="52"/>
  <c r="GF29" i="52"/>
  <c r="GF28" i="52"/>
  <c r="GF27" i="52"/>
  <c r="GF26" i="52"/>
  <c r="GF25" i="52"/>
  <c r="GF24" i="52"/>
  <c r="GF23" i="52"/>
  <c r="GF22" i="52"/>
  <c r="GF21" i="52"/>
  <c r="GF20" i="52"/>
  <c r="GF19" i="52"/>
  <c r="GF18" i="52"/>
  <c r="GF17" i="52"/>
  <c r="GF16" i="52"/>
  <c r="GF15" i="52"/>
  <c r="GF14" i="52"/>
  <c r="GF13" i="52"/>
  <c r="GF12" i="52"/>
  <c r="GF11" i="52"/>
  <c r="GF10" i="52"/>
  <c r="GF9" i="52"/>
  <c r="GF8" i="52" a="1"/>
  <c r="GF8" i="52"/>
  <c r="GE247" i="52"/>
  <c r="GE246" i="52"/>
  <c r="GE245" i="52"/>
  <c r="GE244" i="52"/>
  <c r="GE243" i="52"/>
  <c r="GE242" i="52"/>
  <c r="GE241" i="52"/>
  <c r="GE240" i="52"/>
  <c r="GE239" i="52"/>
  <c r="GE238" i="52"/>
  <c r="GE237" i="52"/>
  <c r="GE236" i="52"/>
  <c r="GE235" i="52"/>
  <c r="GE234" i="52"/>
  <c r="GE233" i="52"/>
  <c r="GE232" i="52"/>
  <c r="GE231" i="52"/>
  <c r="GE230" i="52"/>
  <c r="GE229" i="52"/>
  <c r="GE228" i="52"/>
  <c r="GE227" i="52"/>
  <c r="GE226" i="52"/>
  <c r="GE225" i="52"/>
  <c r="GE224" i="52"/>
  <c r="GE223" i="52"/>
  <c r="GE222" i="52"/>
  <c r="GE221" i="52"/>
  <c r="GE220" i="52"/>
  <c r="GE219" i="52"/>
  <c r="GE218" i="52"/>
  <c r="GE217" i="52"/>
  <c r="GE216" i="52"/>
  <c r="GE215" i="52"/>
  <c r="GE214" i="52"/>
  <c r="GE213" i="52"/>
  <c r="GE212" i="52"/>
  <c r="GE211" i="52"/>
  <c r="GE210" i="52"/>
  <c r="GE209" i="52"/>
  <c r="GE208" i="52"/>
  <c r="GE207" i="52"/>
  <c r="GE206" i="52"/>
  <c r="GE205" i="52"/>
  <c r="GE204" i="52"/>
  <c r="GE203" i="52"/>
  <c r="GE202" i="52"/>
  <c r="GE201" i="52"/>
  <c r="GE200" i="52"/>
  <c r="GE199" i="52"/>
  <c r="GE198" i="52"/>
  <c r="GE197" i="52"/>
  <c r="GE196" i="52"/>
  <c r="GE195" i="52"/>
  <c r="GE194" i="52"/>
  <c r="GE193" i="52"/>
  <c r="GE192" i="52"/>
  <c r="GE191" i="52"/>
  <c r="GE190" i="52"/>
  <c r="GE189" i="52"/>
  <c r="GE188" i="52"/>
  <c r="GE187" i="52"/>
  <c r="GE186" i="52"/>
  <c r="GE185" i="52"/>
  <c r="GE184" i="52"/>
  <c r="GE183" i="52"/>
  <c r="GE182" i="52"/>
  <c r="GE181" i="52"/>
  <c r="GE180" i="52"/>
  <c r="GE179" i="52"/>
  <c r="GE178" i="52"/>
  <c r="GE177" i="52"/>
  <c r="GE176" i="52"/>
  <c r="GE175" i="52"/>
  <c r="GE174" i="52"/>
  <c r="GE173" i="52"/>
  <c r="GE172" i="52"/>
  <c r="GE171" i="52"/>
  <c r="GE170" i="52"/>
  <c r="GE169" i="52"/>
  <c r="GE168" i="52"/>
  <c r="GE167" i="52"/>
  <c r="GE166" i="52"/>
  <c r="GE165" i="52"/>
  <c r="GE164" i="52"/>
  <c r="GE163" i="52"/>
  <c r="GE162" i="52"/>
  <c r="GE161" i="52"/>
  <c r="GE160" i="52"/>
  <c r="GE159" i="52"/>
  <c r="GE158" i="52"/>
  <c r="GE157" i="52"/>
  <c r="GE156" i="52"/>
  <c r="GE155" i="52"/>
  <c r="GE154" i="52"/>
  <c r="GE153" i="52"/>
  <c r="GE152" i="52"/>
  <c r="GE151" i="52"/>
  <c r="GE150" i="52"/>
  <c r="GE149" i="52"/>
  <c r="GE148" i="52"/>
  <c r="GE147" i="52"/>
  <c r="GE146" i="52"/>
  <c r="GE145" i="52"/>
  <c r="GE144" i="52"/>
  <c r="GE143" i="52"/>
  <c r="GE142" i="52"/>
  <c r="GE141" i="52"/>
  <c r="GE140" i="52"/>
  <c r="GE139" i="52"/>
  <c r="GE138" i="52"/>
  <c r="GE137" i="52"/>
  <c r="GE136" i="52"/>
  <c r="GE135" i="52"/>
  <c r="GE134" i="52"/>
  <c r="GE133" i="52"/>
  <c r="GE132" i="52"/>
  <c r="GE131" i="52"/>
  <c r="GE130" i="52"/>
  <c r="GE129" i="52"/>
  <c r="GE128" i="52"/>
  <c r="GE127" i="52"/>
  <c r="GE126" i="52"/>
  <c r="GE125" i="52"/>
  <c r="GE124" i="52"/>
  <c r="GE123" i="52"/>
  <c r="GE122" i="52"/>
  <c r="GE121" i="52"/>
  <c r="GE120" i="52"/>
  <c r="GE119" i="52"/>
  <c r="GE118" i="52"/>
  <c r="GE117" i="52"/>
  <c r="GE116" i="52"/>
  <c r="GE115" i="52"/>
  <c r="GE114" i="52"/>
  <c r="GE113" i="52"/>
  <c r="GE112" i="52"/>
  <c r="GE111" i="52"/>
  <c r="GE110" i="52"/>
  <c r="GE109" i="52"/>
  <c r="GE108" i="52"/>
  <c r="GE107" i="52"/>
  <c r="GE106" i="52"/>
  <c r="GE105" i="52"/>
  <c r="GE104" i="52"/>
  <c r="GE103" i="52"/>
  <c r="GE102" i="52"/>
  <c r="GE101" i="52"/>
  <c r="GE100" i="52"/>
  <c r="GE99" i="52"/>
  <c r="GE98" i="52"/>
  <c r="GE97" i="52"/>
  <c r="GE96" i="52"/>
  <c r="GE95" i="52"/>
  <c r="GE94" i="52"/>
  <c r="GE93" i="52"/>
  <c r="GE92" i="52"/>
  <c r="GE91" i="52"/>
  <c r="GE90" i="52"/>
  <c r="GE89" i="52"/>
  <c r="GE88" i="52"/>
  <c r="GE87" i="52"/>
  <c r="GE86" i="52"/>
  <c r="GE85" i="52"/>
  <c r="GE84" i="52"/>
  <c r="GE83" i="52"/>
  <c r="GE82" i="52"/>
  <c r="GE81" i="52"/>
  <c r="GE80" i="52"/>
  <c r="GE79" i="52"/>
  <c r="GE78" i="52"/>
  <c r="GE77" i="52"/>
  <c r="GE76" i="52"/>
  <c r="GE75" i="52"/>
  <c r="GE74" i="52"/>
  <c r="GE73" i="52"/>
  <c r="GE72" i="52"/>
  <c r="GE71" i="52"/>
  <c r="GE70" i="52"/>
  <c r="GE69" i="52"/>
  <c r="GE68" i="52"/>
  <c r="GE67" i="52"/>
  <c r="GE66" i="52"/>
  <c r="GE65" i="52"/>
  <c r="GE64" i="52"/>
  <c r="GE63" i="52"/>
  <c r="GE62" i="52"/>
  <c r="GE61" i="52"/>
  <c r="GE60" i="52"/>
  <c r="GE59" i="52"/>
  <c r="GE58" i="52"/>
  <c r="GE57" i="52"/>
  <c r="GE56" i="52"/>
  <c r="GE55" i="52"/>
  <c r="GE54" i="52"/>
  <c r="GE53" i="52"/>
  <c r="GE52" i="52"/>
  <c r="GE51" i="52"/>
  <c r="GE50" i="52"/>
  <c r="GE49" i="52"/>
  <c r="GE48" i="52"/>
  <c r="GE47" i="52"/>
  <c r="GE46" i="52"/>
  <c r="GE45" i="52"/>
  <c r="GE44" i="52"/>
  <c r="GE43" i="52"/>
  <c r="GE42" i="52"/>
  <c r="GE41" i="52"/>
  <c r="GE40" i="52"/>
  <c r="GE39" i="52"/>
  <c r="GE38" i="52"/>
  <c r="GE37" i="52"/>
  <c r="GE36" i="52"/>
  <c r="GE35" i="52"/>
  <c r="GE34" i="52"/>
  <c r="GE33" i="52"/>
  <c r="GE32" i="52"/>
  <c r="GE31" i="52"/>
  <c r="GE30" i="52"/>
  <c r="GE29" i="52"/>
  <c r="GE28" i="52"/>
  <c r="GE27" i="52"/>
  <c r="GE26" i="52"/>
  <c r="GE25" i="52"/>
  <c r="GE24" i="52"/>
  <c r="GE23" i="52"/>
  <c r="GE22" i="52"/>
  <c r="GE21" i="52"/>
  <c r="GE20" i="52"/>
  <c r="GE19" i="52"/>
  <c r="GE18" i="52"/>
  <c r="GE17" i="52"/>
  <c r="GE16" i="52"/>
  <c r="GE15" i="52"/>
  <c r="GE14" i="52"/>
  <c r="GE13" i="52"/>
  <c r="GE12" i="52"/>
  <c r="GE11" i="52"/>
  <c r="GE10" i="52"/>
  <c r="GE9" i="52"/>
  <c r="GE8" i="52" a="1"/>
  <c r="GE8" i="52"/>
  <c r="GD247" i="52"/>
  <c r="GD246" i="52"/>
  <c r="GD245" i="52"/>
  <c r="GD244" i="52"/>
  <c r="GD243" i="52"/>
  <c r="GD242" i="52"/>
  <c r="GD241" i="52"/>
  <c r="GD240" i="52"/>
  <c r="GD239" i="52"/>
  <c r="GD238" i="52"/>
  <c r="GD237" i="52"/>
  <c r="GD236" i="52"/>
  <c r="GD235" i="52"/>
  <c r="GD234" i="52"/>
  <c r="GD233" i="52"/>
  <c r="GD232" i="52"/>
  <c r="GD231" i="52"/>
  <c r="GD230" i="52"/>
  <c r="GD229" i="52"/>
  <c r="GD228" i="52"/>
  <c r="GD227" i="52"/>
  <c r="GD226" i="52"/>
  <c r="GD225" i="52"/>
  <c r="GD224" i="52"/>
  <c r="GD223" i="52"/>
  <c r="GD222" i="52"/>
  <c r="GD221" i="52"/>
  <c r="GD220" i="52"/>
  <c r="GD219" i="52"/>
  <c r="GD218" i="52"/>
  <c r="GD217" i="52"/>
  <c r="GD216" i="52"/>
  <c r="GD215" i="52"/>
  <c r="GD214" i="52"/>
  <c r="GD213" i="52"/>
  <c r="GD212" i="52"/>
  <c r="GD211" i="52"/>
  <c r="GD210" i="52"/>
  <c r="GD209" i="52"/>
  <c r="GD208" i="52"/>
  <c r="GD207" i="52"/>
  <c r="GD206" i="52"/>
  <c r="GD205" i="52"/>
  <c r="GD204" i="52"/>
  <c r="GD203" i="52"/>
  <c r="GD202" i="52"/>
  <c r="GD201" i="52"/>
  <c r="GD200" i="52"/>
  <c r="GD199" i="52"/>
  <c r="GD198" i="52"/>
  <c r="GD197" i="52"/>
  <c r="GD196" i="52"/>
  <c r="GD195" i="52"/>
  <c r="GD194" i="52"/>
  <c r="GD193" i="52"/>
  <c r="GD192" i="52"/>
  <c r="GD191" i="52"/>
  <c r="GD190" i="52"/>
  <c r="GD189" i="52"/>
  <c r="GD188" i="52"/>
  <c r="GD187" i="52"/>
  <c r="GD186" i="52"/>
  <c r="GD185" i="52"/>
  <c r="GD184" i="52"/>
  <c r="GD183" i="52"/>
  <c r="GD182" i="52"/>
  <c r="GD181" i="52"/>
  <c r="GD180" i="52"/>
  <c r="GD179" i="52"/>
  <c r="GD178" i="52"/>
  <c r="GD177" i="52"/>
  <c r="GD176" i="52"/>
  <c r="GD175" i="52"/>
  <c r="GD174" i="52"/>
  <c r="GD173" i="52"/>
  <c r="GD172" i="52"/>
  <c r="GD171" i="52"/>
  <c r="GD170" i="52"/>
  <c r="GD169" i="52"/>
  <c r="GD168" i="52"/>
  <c r="GD167" i="52"/>
  <c r="GD166" i="52"/>
  <c r="GD165" i="52"/>
  <c r="GD164" i="52"/>
  <c r="GD163" i="52"/>
  <c r="GD162" i="52"/>
  <c r="GD161" i="52"/>
  <c r="GD160" i="52"/>
  <c r="GD159" i="52"/>
  <c r="GD158" i="52"/>
  <c r="GD157" i="52"/>
  <c r="GD156" i="52"/>
  <c r="GD155" i="52"/>
  <c r="GD154" i="52"/>
  <c r="GD153" i="52"/>
  <c r="GD152" i="52"/>
  <c r="GD151" i="52"/>
  <c r="GD150" i="52"/>
  <c r="GD149" i="52"/>
  <c r="GD148" i="52"/>
  <c r="GD147" i="52"/>
  <c r="GD146" i="52"/>
  <c r="GD145" i="52"/>
  <c r="GD144" i="52"/>
  <c r="GD143" i="52"/>
  <c r="GD142" i="52"/>
  <c r="GD141" i="52"/>
  <c r="GD140" i="52"/>
  <c r="GD139" i="52"/>
  <c r="GD138" i="52"/>
  <c r="GD137" i="52"/>
  <c r="GD136" i="52"/>
  <c r="GD135" i="52"/>
  <c r="GD134" i="52"/>
  <c r="GD133" i="52"/>
  <c r="GD132" i="52"/>
  <c r="GD131" i="52"/>
  <c r="GD130" i="52"/>
  <c r="GD129" i="52"/>
  <c r="GD128" i="52"/>
  <c r="GD127" i="52"/>
  <c r="GD126" i="52"/>
  <c r="GD125" i="52"/>
  <c r="GD124" i="52"/>
  <c r="GD123" i="52"/>
  <c r="GD122" i="52"/>
  <c r="GD121" i="52"/>
  <c r="GD120" i="52"/>
  <c r="GD119" i="52"/>
  <c r="GD118" i="52"/>
  <c r="GD117" i="52"/>
  <c r="GD116" i="52"/>
  <c r="GD115" i="52"/>
  <c r="GD114" i="52"/>
  <c r="GD113" i="52"/>
  <c r="GD112" i="52"/>
  <c r="GD111" i="52"/>
  <c r="GD110" i="52"/>
  <c r="GD109" i="52"/>
  <c r="GD108" i="52"/>
  <c r="GD107" i="52"/>
  <c r="GD106" i="52"/>
  <c r="GD105" i="52"/>
  <c r="GD104" i="52"/>
  <c r="GD103" i="52"/>
  <c r="GD102" i="52"/>
  <c r="GD101" i="52"/>
  <c r="GD100" i="52"/>
  <c r="GD99" i="52"/>
  <c r="GD98" i="52"/>
  <c r="GD97" i="52"/>
  <c r="GD96" i="52"/>
  <c r="GD95" i="52"/>
  <c r="GD94" i="52"/>
  <c r="GD93" i="52"/>
  <c r="GD92" i="52"/>
  <c r="GD91" i="52"/>
  <c r="GD90" i="52"/>
  <c r="GD89" i="52"/>
  <c r="GD88" i="52"/>
  <c r="GD87" i="52"/>
  <c r="GD86" i="52"/>
  <c r="GD85" i="52"/>
  <c r="GD84" i="52"/>
  <c r="GD83" i="52"/>
  <c r="GD82" i="52"/>
  <c r="GD81" i="52"/>
  <c r="GD80" i="52"/>
  <c r="GD79" i="52"/>
  <c r="GD78" i="52"/>
  <c r="GD77" i="52"/>
  <c r="GD76" i="52"/>
  <c r="GD75" i="52"/>
  <c r="GD74" i="52"/>
  <c r="GD73" i="52"/>
  <c r="GD72" i="52"/>
  <c r="GD71" i="52"/>
  <c r="GD70" i="52"/>
  <c r="GD69" i="52"/>
  <c r="GD68" i="52"/>
  <c r="GD67" i="52"/>
  <c r="GD66" i="52"/>
  <c r="GD65" i="52"/>
  <c r="GD64" i="52"/>
  <c r="GD63" i="52"/>
  <c r="GD62" i="52"/>
  <c r="GD61" i="52"/>
  <c r="GD60" i="52"/>
  <c r="GD59" i="52"/>
  <c r="GD58" i="52"/>
  <c r="GD57" i="52"/>
  <c r="GD56" i="52"/>
  <c r="GD55" i="52"/>
  <c r="GD54" i="52"/>
  <c r="GD53" i="52"/>
  <c r="GD52" i="52"/>
  <c r="GD51" i="52"/>
  <c r="GD50" i="52"/>
  <c r="GD49" i="52"/>
  <c r="GD48" i="52"/>
  <c r="GD47" i="52"/>
  <c r="GD46" i="52"/>
  <c r="GD45" i="52"/>
  <c r="GD44" i="52"/>
  <c r="GD43" i="52"/>
  <c r="GD42" i="52"/>
  <c r="GD41" i="52"/>
  <c r="GD40" i="52"/>
  <c r="GD39" i="52"/>
  <c r="GD38" i="52"/>
  <c r="GD37" i="52"/>
  <c r="GD36" i="52"/>
  <c r="GD35" i="52"/>
  <c r="GD34" i="52"/>
  <c r="GD33" i="52"/>
  <c r="GD32" i="52"/>
  <c r="GD31" i="52"/>
  <c r="GD30" i="52"/>
  <c r="GD29" i="52"/>
  <c r="GD28" i="52"/>
  <c r="GD27" i="52"/>
  <c r="GD26" i="52"/>
  <c r="GD25" i="52"/>
  <c r="GD24" i="52"/>
  <c r="GD23" i="52"/>
  <c r="GD22" i="52"/>
  <c r="GD21" i="52"/>
  <c r="GD20" i="52"/>
  <c r="GD19" i="52"/>
  <c r="GD18" i="52"/>
  <c r="GD17" i="52"/>
  <c r="GD16" i="52"/>
  <c r="GD15" i="52"/>
  <c r="GD14" i="52"/>
  <c r="GD13" i="52"/>
  <c r="GD12" i="52"/>
  <c r="GD11" i="52"/>
  <c r="GD10" i="52"/>
  <c r="GD9" i="52"/>
  <c r="GD8" i="52" a="1"/>
  <c r="GD8" i="52"/>
  <c r="FB247" i="52"/>
  <c r="FB246" i="52"/>
  <c r="FB245" i="52"/>
  <c r="FB244" i="52"/>
  <c r="FB243" i="52"/>
  <c r="FB242" i="52"/>
  <c r="FB241" i="52"/>
  <c r="FB240" i="52"/>
  <c r="FB239" i="52"/>
  <c r="FB238" i="52"/>
  <c r="FB237" i="52"/>
  <c r="FB236" i="52"/>
  <c r="FB235" i="52"/>
  <c r="FB234" i="52"/>
  <c r="FB233" i="52"/>
  <c r="FB232" i="52"/>
  <c r="FB231" i="52"/>
  <c r="FB230" i="52"/>
  <c r="FB229" i="52"/>
  <c r="FB228" i="52"/>
  <c r="FB227" i="52"/>
  <c r="FB226" i="52"/>
  <c r="FB225" i="52"/>
  <c r="FB224" i="52"/>
  <c r="FB223" i="52"/>
  <c r="FB222" i="52"/>
  <c r="FB221" i="52"/>
  <c r="FB220" i="52"/>
  <c r="FB219" i="52"/>
  <c r="FB218" i="52"/>
  <c r="FB217" i="52"/>
  <c r="FB216" i="52"/>
  <c r="FB215" i="52"/>
  <c r="FB214" i="52"/>
  <c r="FB213" i="52"/>
  <c r="FB212" i="52"/>
  <c r="FB211" i="52"/>
  <c r="FB210" i="52"/>
  <c r="FB209" i="52"/>
  <c r="FB208" i="52"/>
  <c r="FB207" i="52"/>
  <c r="FB206" i="52"/>
  <c r="FB205" i="52"/>
  <c r="FB204" i="52"/>
  <c r="FB203" i="52"/>
  <c r="FB202" i="52"/>
  <c r="FB201" i="52"/>
  <c r="FB200" i="52"/>
  <c r="FB199" i="52"/>
  <c r="FB198" i="52"/>
  <c r="FB197" i="52"/>
  <c r="FB196" i="52"/>
  <c r="FB195" i="52"/>
  <c r="FB194" i="52"/>
  <c r="FB193" i="52"/>
  <c r="FB192" i="52"/>
  <c r="FB191" i="52"/>
  <c r="FB190" i="52"/>
  <c r="FB189" i="52"/>
  <c r="FB188" i="52"/>
  <c r="FB187" i="52"/>
  <c r="FB186" i="52"/>
  <c r="FB185" i="52"/>
  <c r="FB184" i="52"/>
  <c r="FB183" i="52"/>
  <c r="FB182" i="52"/>
  <c r="FB181" i="52"/>
  <c r="FB180" i="52"/>
  <c r="FB179" i="52"/>
  <c r="FB178" i="52"/>
  <c r="FB177" i="52"/>
  <c r="FB176" i="52"/>
  <c r="FB175" i="52"/>
  <c r="FB174" i="52"/>
  <c r="FB173" i="52"/>
  <c r="FB172" i="52"/>
  <c r="FB171" i="52"/>
  <c r="FB170" i="52"/>
  <c r="FB169" i="52"/>
  <c r="FB168" i="52"/>
  <c r="FB167" i="52"/>
  <c r="FB166" i="52"/>
  <c r="FB165" i="52"/>
  <c r="FB164" i="52"/>
  <c r="FB163" i="52"/>
  <c r="FB162" i="52"/>
  <c r="FB161" i="52"/>
  <c r="FB160" i="52"/>
  <c r="FB159" i="52"/>
  <c r="FB158" i="52"/>
  <c r="FB157" i="52"/>
  <c r="FB156" i="52"/>
  <c r="FB155" i="52"/>
  <c r="FB154" i="52"/>
  <c r="FB153" i="52"/>
  <c r="FB152" i="52"/>
  <c r="FB151" i="52"/>
  <c r="FB150" i="52"/>
  <c r="FB149" i="52"/>
  <c r="FB148" i="52"/>
  <c r="FB147" i="52"/>
  <c r="FB146" i="52"/>
  <c r="FB145" i="52"/>
  <c r="FB144" i="52"/>
  <c r="FB143" i="52"/>
  <c r="FB142" i="52"/>
  <c r="FB141" i="52"/>
  <c r="FB140" i="52"/>
  <c r="FB139" i="52"/>
  <c r="FB138" i="52"/>
  <c r="FB137" i="52"/>
  <c r="FB136" i="52"/>
  <c r="FB135" i="52"/>
  <c r="FB134" i="52"/>
  <c r="FB133" i="52"/>
  <c r="FB132" i="52"/>
  <c r="FB131" i="52"/>
  <c r="FB130" i="52"/>
  <c r="FB129" i="52"/>
  <c r="FB128" i="52"/>
  <c r="FB127" i="52"/>
  <c r="FB126" i="52"/>
  <c r="FB125" i="52"/>
  <c r="FB124" i="52"/>
  <c r="FB123" i="52"/>
  <c r="FB122" i="52"/>
  <c r="FB121" i="52"/>
  <c r="FB120" i="52"/>
  <c r="FB119" i="52"/>
  <c r="FB118" i="52"/>
  <c r="FB117" i="52"/>
  <c r="FB116" i="52"/>
  <c r="FB115" i="52"/>
  <c r="FB114" i="52"/>
  <c r="FB113" i="52"/>
  <c r="FB112" i="52"/>
  <c r="FB111" i="52"/>
  <c r="FB110" i="52"/>
  <c r="FB109" i="52"/>
  <c r="FB108" i="52"/>
  <c r="FB107" i="52"/>
  <c r="FB106" i="52"/>
  <c r="FB105" i="52"/>
  <c r="FB104" i="52"/>
  <c r="FB103" i="52"/>
  <c r="FB102" i="52"/>
  <c r="FB101" i="52"/>
  <c r="FB100" i="52"/>
  <c r="FB99" i="52"/>
  <c r="FB98" i="52"/>
  <c r="FB97" i="52"/>
  <c r="FB96" i="52"/>
  <c r="FB95" i="52"/>
  <c r="FB94" i="52"/>
  <c r="FB93" i="52"/>
  <c r="FB92" i="52"/>
  <c r="FB91" i="52"/>
  <c r="FB90" i="52"/>
  <c r="FB89" i="52"/>
  <c r="FB88" i="52"/>
  <c r="FB87" i="52"/>
  <c r="FB86" i="52"/>
  <c r="FB85" i="52"/>
  <c r="FB84" i="52"/>
  <c r="FB83" i="52"/>
  <c r="FB82" i="52"/>
  <c r="FB81" i="52"/>
  <c r="FB80" i="52"/>
  <c r="FB79" i="52"/>
  <c r="FB78" i="52"/>
  <c r="FB77" i="52"/>
  <c r="FB76" i="52"/>
  <c r="FB75" i="52"/>
  <c r="FB74" i="52"/>
  <c r="FB73" i="52"/>
  <c r="FB72" i="52"/>
  <c r="FB71" i="52"/>
  <c r="FB70" i="52"/>
  <c r="FB69" i="52"/>
  <c r="FB68" i="52"/>
  <c r="FB67" i="52"/>
  <c r="FB66" i="52"/>
  <c r="FB65" i="52"/>
  <c r="FB64" i="52"/>
  <c r="FB63" i="52"/>
  <c r="FB62" i="52"/>
  <c r="FB61" i="52"/>
  <c r="FB60" i="52"/>
  <c r="FB59" i="52"/>
  <c r="FB58" i="52"/>
  <c r="FB57" i="52"/>
  <c r="FB56" i="52"/>
  <c r="FB55" i="52"/>
  <c r="FB54" i="52"/>
  <c r="FB53" i="52"/>
  <c r="FB52" i="52"/>
  <c r="FB51" i="52"/>
  <c r="FB50" i="52"/>
  <c r="FB49" i="52"/>
  <c r="FB48" i="52"/>
  <c r="FB47" i="52"/>
  <c r="FB46" i="52"/>
  <c r="FB45" i="52"/>
  <c r="FB44" i="52"/>
  <c r="FB43" i="52"/>
  <c r="FB42" i="52"/>
  <c r="FB41" i="52"/>
  <c r="FB40" i="52"/>
  <c r="FB39" i="52"/>
  <c r="FB38" i="52"/>
  <c r="FB37" i="52"/>
  <c r="FB36" i="52"/>
  <c r="FB35" i="52"/>
  <c r="FB34" i="52"/>
  <c r="FB33" i="52"/>
  <c r="FB32" i="52"/>
  <c r="FB31" i="52"/>
  <c r="FB30" i="52"/>
  <c r="FB29" i="52"/>
  <c r="FB28" i="52"/>
  <c r="FB27" i="52"/>
  <c r="FB26" i="52"/>
  <c r="FB25" i="52"/>
  <c r="FB24" i="52"/>
  <c r="FB23" i="52"/>
  <c r="FB22" i="52"/>
  <c r="FB21" i="52"/>
  <c r="FB20" i="52"/>
  <c r="FB19" i="52"/>
  <c r="FB18" i="52"/>
  <c r="FB17" i="52"/>
  <c r="FB16" i="52"/>
  <c r="FB15" i="52"/>
  <c r="FB14" i="52"/>
  <c r="FB13" i="52"/>
  <c r="FB12" i="52"/>
  <c r="FB11" i="52"/>
  <c r="FB10" i="52"/>
  <c r="FB9" i="52"/>
  <c r="FB8" i="52" a="1"/>
  <c r="FB8" i="52"/>
  <c r="FA247" i="52"/>
  <c r="FA246" i="52"/>
  <c r="FA245" i="52"/>
  <c r="FA244" i="52"/>
  <c r="FA243" i="52"/>
  <c r="FA242" i="52"/>
  <c r="FA241" i="52"/>
  <c r="FA240" i="52"/>
  <c r="FA239" i="52"/>
  <c r="FA238" i="52"/>
  <c r="FA237" i="52"/>
  <c r="FA236" i="52"/>
  <c r="FA235" i="52"/>
  <c r="FA234" i="52"/>
  <c r="FA233" i="52"/>
  <c r="FA232" i="52"/>
  <c r="FA231" i="52"/>
  <c r="FA230" i="52"/>
  <c r="FA229" i="52"/>
  <c r="FA228" i="52"/>
  <c r="FA227" i="52"/>
  <c r="FA226" i="52"/>
  <c r="FA225" i="52"/>
  <c r="FA224" i="52"/>
  <c r="FA223" i="52"/>
  <c r="FA222" i="52"/>
  <c r="FA221" i="52"/>
  <c r="FA220" i="52"/>
  <c r="FA219" i="52"/>
  <c r="FA218" i="52"/>
  <c r="FA217" i="52"/>
  <c r="FA216" i="52"/>
  <c r="FA215" i="52"/>
  <c r="FA214" i="52"/>
  <c r="FA213" i="52"/>
  <c r="FA212" i="52"/>
  <c r="FA211" i="52"/>
  <c r="FA210" i="52"/>
  <c r="FA209" i="52"/>
  <c r="FA208" i="52"/>
  <c r="FA207" i="52"/>
  <c r="FA206" i="52"/>
  <c r="FA205" i="52"/>
  <c r="FA204" i="52"/>
  <c r="FA203" i="52"/>
  <c r="FA202" i="52"/>
  <c r="FA201" i="52"/>
  <c r="FA200" i="52"/>
  <c r="FA199" i="52"/>
  <c r="FA198" i="52"/>
  <c r="FA197" i="52"/>
  <c r="FA196" i="52"/>
  <c r="FA195" i="52"/>
  <c r="FA194" i="52"/>
  <c r="FA193" i="52"/>
  <c r="FA192" i="52"/>
  <c r="FA191" i="52"/>
  <c r="FA190" i="52"/>
  <c r="FA189" i="52"/>
  <c r="FA188" i="52"/>
  <c r="FA187" i="52"/>
  <c r="FA186" i="52"/>
  <c r="FA185" i="52"/>
  <c r="FA184" i="52"/>
  <c r="FA183" i="52"/>
  <c r="FA182" i="52"/>
  <c r="FA181" i="52"/>
  <c r="FA180" i="52"/>
  <c r="FA179" i="52"/>
  <c r="FA178" i="52"/>
  <c r="FA177" i="52"/>
  <c r="FA176" i="52"/>
  <c r="FA175" i="52"/>
  <c r="FA174" i="52"/>
  <c r="FA173" i="52"/>
  <c r="FA172" i="52"/>
  <c r="FA171" i="52"/>
  <c r="FA170" i="52"/>
  <c r="FA169" i="52"/>
  <c r="FA168" i="52"/>
  <c r="FA167" i="52"/>
  <c r="FA166" i="52"/>
  <c r="FA165" i="52"/>
  <c r="FA164" i="52"/>
  <c r="FA163" i="52"/>
  <c r="FA162" i="52"/>
  <c r="FA161" i="52"/>
  <c r="FA160" i="52"/>
  <c r="FA159" i="52"/>
  <c r="FA158" i="52"/>
  <c r="FA157" i="52"/>
  <c r="FA156" i="52"/>
  <c r="FA155" i="52"/>
  <c r="FA154" i="52"/>
  <c r="FA153" i="52"/>
  <c r="FA152" i="52"/>
  <c r="FA151" i="52"/>
  <c r="FA150" i="52"/>
  <c r="FA149" i="52"/>
  <c r="FA148" i="52"/>
  <c r="FA147" i="52"/>
  <c r="FA146" i="52"/>
  <c r="FA145" i="52"/>
  <c r="FA144" i="52"/>
  <c r="FA143" i="52"/>
  <c r="FA142" i="52"/>
  <c r="FA141" i="52"/>
  <c r="FA140" i="52"/>
  <c r="FA139" i="52"/>
  <c r="FA138" i="52"/>
  <c r="FA137" i="52"/>
  <c r="FA136" i="52"/>
  <c r="FA135" i="52"/>
  <c r="FA134" i="52"/>
  <c r="FA133" i="52"/>
  <c r="FA132" i="52"/>
  <c r="FA131" i="52"/>
  <c r="FA130" i="52"/>
  <c r="FA129" i="52"/>
  <c r="FA128" i="52"/>
  <c r="FA127" i="52"/>
  <c r="FA126" i="52"/>
  <c r="FA125" i="52"/>
  <c r="FA124" i="52"/>
  <c r="FA123" i="52"/>
  <c r="FA122" i="52"/>
  <c r="FA121" i="52"/>
  <c r="FA120" i="52"/>
  <c r="FA119" i="52"/>
  <c r="FA118" i="52"/>
  <c r="FA117" i="52"/>
  <c r="FA116" i="52"/>
  <c r="FA115" i="52"/>
  <c r="FA114" i="52"/>
  <c r="FA113" i="52"/>
  <c r="FA112" i="52"/>
  <c r="FA111" i="52"/>
  <c r="FA110" i="52"/>
  <c r="FA109" i="52"/>
  <c r="FA108" i="52"/>
  <c r="FA107" i="52"/>
  <c r="FA106" i="52"/>
  <c r="FA105" i="52"/>
  <c r="FA104" i="52"/>
  <c r="FA103" i="52"/>
  <c r="FA102" i="52"/>
  <c r="FA101" i="52"/>
  <c r="FA100" i="52"/>
  <c r="FA99" i="52"/>
  <c r="FA98" i="52"/>
  <c r="FA97" i="52"/>
  <c r="FA96" i="52"/>
  <c r="FA95" i="52"/>
  <c r="FA94" i="52"/>
  <c r="FA93" i="52"/>
  <c r="FA92" i="52"/>
  <c r="FA91" i="52"/>
  <c r="FA90" i="52"/>
  <c r="FA89" i="52"/>
  <c r="FA88" i="52"/>
  <c r="FA87" i="52"/>
  <c r="FA86" i="52"/>
  <c r="FA85" i="52"/>
  <c r="FA84" i="52"/>
  <c r="FA83" i="52"/>
  <c r="FA82" i="52"/>
  <c r="FA81" i="52"/>
  <c r="FA80" i="52"/>
  <c r="FA79" i="52"/>
  <c r="FA78" i="52"/>
  <c r="FA77" i="52"/>
  <c r="FA76" i="52"/>
  <c r="FA75" i="52"/>
  <c r="FA74" i="52"/>
  <c r="FA73" i="52"/>
  <c r="FA72" i="52"/>
  <c r="FA71" i="52"/>
  <c r="FA70" i="52"/>
  <c r="FA69" i="52"/>
  <c r="FA68" i="52"/>
  <c r="FA67" i="52"/>
  <c r="FA66" i="52"/>
  <c r="FA65" i="52"/>
  <c r="FA64" i="52"/>
  <c r="FA63" i="52"/>
  <c r="FA62" i="52"/>
  <c r="FA61" i="52"/>
  <c r="FA60" i="52"/>
  <c r="FA59" i="52"/>
  <c r="FA58" i="52"/>
  <c r="FA57" i="52"/>
  <c r="FA56" i="52"/>
  <c r="FA55" i="52"/>
  <c r="FA54" i="52"/>
  <c r="FA53" i="52"/>
  <c r="FA52" i="52"/>
  <c r="FA51" i="52"/>
  <c r="FA50" i="52"/>
  <c r="FA49" i="52"/>
  <c r="FA48" i="52"/>
  <c r="FA47" i="52"/>
  <c r="FA46" i="52"/>
  <c r="FA45" i="52"/>
  <c r="FA44" i="52"/>
  <c r="FA43" i="52"/>
  <c r="FA42" i="52"/>
  <c r="FA41" i="52"/>
  <c r="FA40" i="52"/>
  <c r="FA39" i="52"/>
  <c r="FA38" i="52"/>
  <c r="FA37" i="52"/>
  <c r="FA36" i="52"/>
  <c r="FA35" i="52"/>
  <c r="FA34" i="52"/>
  <c r="FA33" i="52"/>
  <c r="FA32" i="52"/>
  <c r="FA31" i="52"/>
  <c r="FA30" i="52"/>
  <c r="FA29" i="52"/>
  <c r="FA28" i="52"/>
  <c r="FA27" i="52"/>
  <c r="FA26" i="52"/>
  <c r="FA25" i="52"/>
  <c r="FA24" i="52"/>
  <c r="FA23" i="52"/>
  <c r="FA22" i="52"/>
  <c r="FA21" i="52"/>
  <c r="FA20" i="52"/>
  <c r="FA19" i="52"/>
  <c r="FA18" i="52"/>
  <c r="FA17" i="52"/>
  <c r="FA16" i="52"/>
  <c r="FA15" i="52"/>
  <c r="FA14" i="52"/>
  <c r="FA13" i="52"/>
  <c r="FA12" i="52"/>
  <c r="FA11" i="52"/>
  <c r="FA10" i="52"/>
  <c r="FA9" i="52"/>
  <c r="FA8" i="52" a="1"/>
  <c r="FA8" i="52"/>
  <c r="EZ247" i="52"/>
  <c r="EZ246" i="52"/>
  <c r="EZ245" i="52"/>
  <c r="EZ244" i="52"/>
  <c r="EZ243" i="52"/>
  <c r="EZ242" i="52"/>
  <c r="EZ241" i="52"/>
  <c r="EZ240" i="52"/>
  <c r="EZ239" i="52"/>
  <c r="EZ238" i="52"/>
  <c r="EZ237" i="52"/>
  <c r="EZ236" i="52"/>
  <c r="EZ235" i="52"/>
  <c r="EZ234" i="52"/>
  <c r="EZ233" i="52"/>
  <c r="EZ232" i="52"/>
  <c r="EZ231" i="52"/>
  <c r="EZ230" i="52"/>
  <c r="EZ229" i="52"/>
  <c r="EZ228" i="52"/>
  <c r="EZ227" i="52"/>
  <c r="EZ226" i="52"/>
  <c r="EZ225" i="52"/>
  <c r="EZ224" i="52"/>
  <c r="EZ223" i="52"/>
  <c r="EZ222" i="52"/>
  <c r="EZ221" i="52"/>
  <c r="EZ220" i="52"/>
  <c r="EZ219" i="52"/>
  <c r="EZ218" i="52"/>
  <c r="EZ217" i="52"/>
  <c r="EZ216" i="52"/>
  <c r="EZ215" i="52"/>
  <c r="EZ214" i="52"/>
  <c r="EZ213" i="52"/>
  <c r="EZ212" i="52"/>
  <c r="EZ211" i="52"/>
  <c r="EZ210" i="52"/>
  <c r="EZ209" i="52"/>
  <c r="EZ208" i="52"/>
  <c r="EZ207" i="52"/>
  <c r="EZ206" i="52"/>
  <c r="EZ205" i="52"/>
  <c r="EZ204" i="52"/>
  <c r="EZ203" i="52"/>
  <c r="EZ202" i="52"/>
  <c r="EZ201" i="52"/>
  <c r="EZ200" i="52"/>
  <c r="EZ199" i="52"/>
  <c r="EZ198" i="52"/>
  <c r="EZ197" i="52"/>
  <c r="EZ196" i="52"/>
  <c r="EZ195" i="52"/>
  <c r="EZ194" i="52"/>
  <c r="EZ193" i="52"/>
  <c r="EZ192" i="52"/>
  <c r="EZ191" i="52"/>
  <c r="EZ190" i="52"/>
  <c r="EZ189" i="52"/>
  <c r="EZ188" i="52"/>
  <c r="EZ187" i="52"/>
  <c r="EZ186" i="52"/>
  <c r="EZ185" i="52"/>
  <c r="EZ184" i="52"/>
  <c r="EZ183" i="52"/>
  <c r="EZ182" i="52"/>
  <c r="EZ181" i="52"/>
  <c r="EZ180" i="52"/>
  <c r="EZ179" i="52"/>
  <c r="EZ178" i="52"/>
  <c r="EZ177" i="52"/>
  <c r="EZ176" i="52"/>
  <c r="EZ175" i="52"/>
  <c r="EZ174" i="52"/>
  <c r="EZ173" i="52"/>
  <c r="EZ172" i="52"/>
  <c r="EZ171" i="52"/>
  <c r="EZ170" i="52"/>
  <c r="EZ169" i="52"/>
  <c r="EZ168" i="52"/>
  <c r="EZ167" i="52"/>
  <c r="EZ166" i="52"/>
  <c r="EZ165" i="52"/>
  <c r="EZ164" i="52"/>
  <c r="EZ163" i="52"/>
  <c r="EZ162" i="52"/>
  <c r="EZ161" i="52"/>
  <c r="EZ160" i="52"/>
  <c r="EZ159" i="52"/>
  <c r="EZ158" i="52"/>
  <c r="EZ157" i="52"/>
  <c r="EZ156" i="52"/>
  <c r="EZ155" i="52"/>
  <c r="EZ154" i="52"/>
  <c r="EZ153" i="52"/>
  <c r="EZ152" i="52"/>
  <c r="EZ151" i="52"/>
  <c r="EZ150" i="52"/>
  <c r="EZ149" i="52"/>
  <c r="EZ148" i="52"/>
  <c r="EZ147" i="52"/>
  <c r="EZ146" i="52"/>
  <c r="EZ145" i="52"/>
  <c r="EZ144" i="52"/>
  <c r="EZ143" i="52"/>
  <c r="EZ142" i="52"/>
  <c r="EZ141" i="52"/>
  <c r="EZ140" i="52"/>
  <c r="EZ139" i="52"/>
  <c r="EZ138" i="52"/>
  <c r="EZ137" i="52"/>
  <c r="EZ136" i="52"/>
  <c r="EZ135" i="52"/>
  <c r="EZ134" i="52"/>
  <c r="EZ133" i="52"/>
  <c r="EZ132" i="52"/>
  <c r="EZ131" i="52"/>
  <c r="EZ130" i="52"/>
  <c r="EZ129" i="52"/>
  <c r="EZ128" i="52"/>
  <c r="EZ127" i="52"/>
  <c r="EZ126" i="52"/>
  <c r="EZ125" i="52"/>
  <c r="EZ124" i="52"/>
  <c r="EZ123" i="52"/>
  <c r="EZ122" i="52"/>
  <c r="EZ121" i="52"/>
  <c r="EZ120" i="52"/>
  <c r="EZ119" i="52"/>
  <c r="EZ118" i="52"/>
  <c r="EZ117" i="52"/>
  <c r="EZ116" i="52"/>
  <c r="EZ115" i="52"/>
  <c r="EZ114" i="52"/>
  <c r="EZ113" i="52"/>
  <c r="EZ112" i="52"/>
  <c r="EZ111" i="52"/>
  <c r="EZ110" i="52"/>
  <c r="EZ109" i="52"/>
  <c r="EZ108" i="52"/>
  <c r="EZ107" i="52"/>
  <c r="EZ106" i="52"/>
  <c r="EZ105" i="52"/>
  <c r="EZ104" i="52"/>
  <c r="EZ103" i="52"/>
  <c r="EZ102" i="52"/>
  <c r="EZ101" i="52"/>
  <c r="EZ100" i="52"/>
  <c r="EZ99" i="52"/>
  <c r="EZ98" i="52"/>
  <c r="EZ97" i="52"/>
  <c r="EZ96" i="52"/>
  <c r="EZ95" i="52"/>
  <c r="EZ94" i="52"/>
  <c r="EZ93" i="52"/>
  <c r="EZ92" i="52"/>
  <c r="EZ91" i="52"/>
  <c r="EZ90" i="52"/>
  <c r="EZ89" i="52"/>
  <c r="EZ88" i="52"/>
  <c r="EZ87" i="52"/>
  <c r="EZ86" i="52"/>
  <c r="EZ85" i="52"/>
  <c r="EZ84" i="52"/>
  <c r="EZ83" i="52"/>
  <c r="EZ82" i="52"/>
  <c r="EZ81" i="52"/>
  <c r="EZ80" i="52"/>
  <c r="EZ79" i="52"/>
  <c r="EZ78" i="52"/>
  <c r="EZ77" i="52"/>
  <c r="EZ76" i="52"/>
  <c r="EZ75" i="52"/>
  <c r="EZ74" i="52"/>
  <c r="EZ73" i="52"/>
  <c r="EZ72" i="52"/>
  <c r="EZ71" i="52"/>
  <c r="EZ70" i="52"/>
  <c r="EZ69" i="52"/>
  <c r="EZ68" i="52"/>
  <c r="EZ67" i="52"/>
  <c r="EZ66" i="52"/>
  <c r="EZ65" i="52"/>
  <c r="EZ64" i="52"/>
  <c r="EZ63" i="52"/>
  <c r="EZ62" i="52"/>
  <c r="EZ61" i="52"/>
  <c r="EZ60" i="52"/>
  <c r="EZ59" i="52"/>
  <c r="EZ58" i="52"/>
  <c r="EZ57" i="52"/>
  <c r="EZ56" i="52"/>
  <c r="EZ55" i="52"/>
  <c r="EZ54" i="52"/>
  <c r="EZ53" i="52"/>
  <c r="EZ52" i="52"/>
  <c r="EZ51" i="52"/>
  <c r="EZ50" i="52"/>
  <c r="EZ49" i="52"/>
  <c r="EZ48" i="52"/>
  <c r="EZ47" i="52"/>
  <c r="EZ46" i="52"/>
  <c r="EZ45" i="52"/>
  <c r="EZ44" i="52"/>
  <c r="EZ43" i="52"/>
  <c r="EZ42" i="52"/>
  <c r="EZ41" i="52"/>
  <c r="EZ40" i="52"/>
  <c r="EZ39" i="52"/>
  <c r="EZ38" i="52"/>
  <c r="EZ37" i="52"/>
  <c r="EZ36" i="52"/>
  <c r="EZ35" i="52"/>
  <c r="EZ34" i="52"/>
  <c r="EZ33" i="52"/>
  <c r="EZ32" i="52"/>
  <c r="EZ31" i="52"/>
  <c r="EZ30" i="52"/>
  <c r="EZ29" i="52"/>
  <c r="EZ28" i="52"/>
  <c r="EZ27" i="52"/>
  <c r="EZ26" i="52"/>
  <c r="EZ25" i="52"/>
  <c r="EZ24" i="52"/>
  <c r="EZ23" i="52"/>
  <c r="EZ22" i="52"/>
  <c r="EZ21" i="52"/>
  <c r="EZ20" i="52"/>
  <c r="EZ19" i="52"/>
  <c r="EZ18" i="52"/>
  <c r="EZ17" i="52"/>
  <c r="EZ16" i="52"/>
  <c r="EZ15" i="52"/>
  <c r="EZ14" i="52"/>
  <c r="EZ13" i="52"/>
  <c r="EZ12" i="52"/>
  <c r="EZ11" i="52"/>
  <c r="EZ10" i="52"/>
  <c r="EZ9" i="52"/>
  <c r="EZ8" i="52" a="1"/>
  <c r="EZ8" i="52"/>
  <c r="EY247" i="52"/>
  <c r="EY246" i="52"/>
  <c r="EY245" i="52"/>
  <c r="EY244" i="52"/>
  <c r="EY243" i="52"/>
  <c r="EY242" i="52"/>
  <c r="EY241" i="52"/>
  <c r="EY240" i="52"/>
  <c r="EY239" i="52"/>
  <c r="EY238" i="52"/>
  <c r="EY237" i="52"/>
  <c r="EY236" i="52"/>
  <c r="EY235" i="52"/>
  <c r="EY234" i="52"/>
  <c r="EY233" i="52"/>
  <c r="EY232" i="52"/>
  <c r="EY231" i="52"/>
  <c r="EY230" i="52"/>
  <c r="EY229" i="52"/>
  <c r="EY228" i="52"/>
  <c r="EY227" i="52"/>
  <c r="EY226" i="52"/>
  <c r="EY225" i="52"/>
  <c r="EY224" i="52"/>
  <c r="EY223" i="52"/>
  <c r="EY222" i="52"/>
  <c r="EY221" i="52"/>
  <c r="EY220" i="52"/>
  <c r="EY219" i="52"/>
  <c r="EY218" i="52"/>
  <c r="EY217" i="52"/>
  <c r="EY216" i="52"/>
  <c r="EY215" i="52"/>
  <c r="EY214" i="52"/>
  <c r="EY213" i="52"/>
  <c r="EY212" i="52"/>
  <c r="EY211" i="52"/>
  <c r="EY210" i="52"/>
  <c r="EY209" i="52"/>
  <c r="EY208" i="52"/>
  <c r="EY207" i="52"/>
  <c r="EY206" i="52"/>
  <c r="EY205" i="52"/>
  <c r="EY204" i="52"/>
  <c r="EY203" i="52"/>
  <c r="EY202" i="52"/>
  <c r="EY201" i="52"/>
  <c r="EY200" i="52"/>
  <c r="EY199" i="52"/>
  <c r="EY198" i="52"/>
  <c r="EY197" i="52"/>
  <c r="EY196" i="52"/>
  <c r="EY195" i="52"/>
  <c r="EY194" i="52"/>
  <c r="EY193" i="52"/>
  <c r="EY192" i="52"/>
  <c r="EY191" i="52"/>
  <c r="EY190" i="52"/>
  <c r="EY189" i="52"/>
  <c r="EY188" i="52"/>
  <c r="EY187" i="52"/>
  <c r="EY186" i="52"/>
  <c r="EY185" i="52"/>
  <c r="EY184" i="52"/>
  <c r="EY183" i="52"/>
  <c r="EY182" i="52"/>
  <c r="EY181" i="52"/>
  <c r="EY180" i="52"/>
  <c r="EY179" i="52"/>
  <c r="EY178" i="52"/>
  <c r="EY177" i="52"/>
  <c r="EY176" i="52"/>
  <c r="EY175" i="52"/>
  <c r="EY174" i="52"/>
  <c r="EY173" i="52"/>
  <c r="EY172" i="52"/>
  <c r="EY171" i="52"/>
  <c r="EY170" i="52"/>
  <c r="EY169" i="52"/>
  <c r="EY168" i="52"/>
  <c r="EY167" i="52"/>
  <c r="EY166" i="52"/>
  <c r="EY165" i="52"/>
  <c r="EY164" i="52"/>
  <c r="EY163" i="52"/>
  <c r="EY162" i="52"/>
  <c r="EY161" i="52"/>
  <c r="EY160" i="52"/>
  <c r="EY159" i="52"/>
  <c r="EY158" i="52"/>
  <c r="EY157" i="52"/>
  <c r="EY156" i="52"/>
  <c r="EY155" i="52"/>
  <c r="EY154" i="52"/>
  <c r="EY153" i="52"/>
  <c r="EY152" i="52"/>
  <c r="EY151" i="52"/>
  <c r="EY150" i="52"/>
  <c r="EY149" i="52"/>
  <c r="EY148" i="52"/>
  <c r="EY147" i="52"/>
  <c r="EY146" i="52"/>
  <c r="EY145" i="52"/>
  <c r="EY144" i="52"/>
  <c r="EY143" i="52"/>
  <c r="EY142" i="52"/>
  <c r="EY141" i="52"/>
  <c r="EY140" i="52"/>
  <c r="EY139" i="52"/>
  <c r="EY138" i="52"/>
  <c r="EY137" i="52"/>
  <c r="EY136" i="52"/>
  <c r="EY135" i="52"/>
  <c r="EY134" i="52"/>
  <c r="EY133" i="52"/>
  <c r="EY132" i="52"/>
  <c r="EY131" i="52"/>
  <c r="EY130" i="52"/>
  <c r="EY129" i="52"/>
  <c r="EY128" i="52"/>
  <c r="EY127" i="52"/>
  <c r="EY126" i="52"/>
  <c r="EY125" i="52"/>
  <c r="EY124" i="52"/>
  <c r="EY123" i="52"/>
  <c r="EY122" i="52"/>
  <c r="EY121" i="52"/>
  <c r="EY120" i="52"/>
  <c r="EY119" i="52"/>
  <c r="EY118" i="52"/>
  <c r="EY117" i="52"/>
  <c r="EY116" i="52"/>
  <c r="EY115" i="52"/>
  <c r="EY114" i="52"/>
  <c r="EY113" i="52"/>
  <c r="EY112" i="52"/>
  <c r="EY111" i="52"/>
  <c r="EY110" i="52"/>
  <c r="EY109" i="52"/>
  <c r="EY108" i="52"/>
  <c r="EY107" i="52"/>
  <c r="EY106" i="52"/>
  <c r="EY105" i="52"/>
  <c r="EY104" i="52"/>
  <c r="EY103" i="52"/>
  <c r="EY102" i="52"/>
  <c r="EY101" i="52"/>
  <c r="EY100" i="52"/>
  <c r="EY99" i="52"/>
  <c r="EY98" i="52"/>
  <c r="EY97" i="52"/>
  <c r="EY96" i="52"/>
  <c r="EY95" i="52"/>
  <c r="EY94" i="52"/>
  <c r="EY93" i="52"/>
  <c r="EY92" i="52"/>
  <c r="EY91" i="52"/>
  <c r="EY90" i="52"/>
  <c r="EY89" i="52"/>
  <c r="EY88" i="52"/>
  <c r="EY87" i="52"/>
  <c r="EY86" i="52"/>
  <c r="EY85" i="52"/>
  <c r="EY84" i="52"/>
  <c r="EY83" i="52"/>
  <c r="EY82" i="52"/>
  <c r="EY81" i="52"/>
  <c r="EY80" i="52"/>
  <c r="EY79" i="52"/>
  <c r="EY78" i="52"/>
  <c r="EY77" i="52"/>
  <c r="EY76" i="52"/>
  <c r="EY75" i="52"/>
  <c r="EY74" i="52"/>
  <c r="EY73" i="52"/>
  <c r="EY72" i="52"/>
  <c r="EY71" i="52"/>
  <c r="EY70" i="52"/>
  <c r="EY69" i="52"/>
  <c r="EY68" i="52"/>
  <c r="EY67" i="52"/>
  <c r="EY66" i="52"/>
  <c r="EY65" i="52"/>
  <c r="EY64" i="52"/>
  <c r="EY63" i="52"/>
  <c r="EY62" i="52"/>
  <c r="EY61" i="52"/>
  <c r="EY60" i="52"/>
  <c r="EY59" i="52"/>
  <c r="EY58" i="52"/>
  <c r="EY57" i="52"/>
  <c r="EY56" i="52"/>
  <c r="EY55" i="52"/>
  <c r="EY54" i="52"/>
  <c r="EY53" i="52"/>
  <c r="EY52" i="52"/>
  <c r="EY51" i="52"/>
  <c r="EY50" i="52"/>
  <c r="EY49" i="52"/>
  <c r="EY48" i="52"/>
  <c r="EY47" i="52"/>
  <c r="EY46" i="52"/>
  <c r="EY45" i="52"/>
  <c r="EY44" i="52"/>
  <c r="EY43" i="52"/>
  <c r="EY42" i="52"/>
  <c r="EY41" i="52"/>
  <c r="EY40" i="52"/>
  <c r="EY39" i="52"/>
  <c r="EY38" i="52"/>
  <c r="EY37" i="52"/>
  <c r="EY36" i="52"/>
  <c r="EY35" i="52"/>
  <c r="EY34" i="52"/>
  <c r="EY33" i="52"/>
  <c r="EY32" i="52"/>
  <c r="EY31" i="52"/>
  <c r="EY30" i="52"/>
  <c r="EY29" i="52"/>
  <c r="EY28" i="52"/>
  <c r="EY27" i="52"/>
  <c r="EY26" i="52"/>
  <c r="EY25" i="52"/>
  <c r="EY24" i="52"/>
  <c r="EY23" i="52"/>
  <c r="EY22" i="52"/>
  <c r="EY21" i="52"/>
  <c r="EY20" i="52"/>
  <c r="EY19" i="52"/>
  <c r="EY18" i="52"/>
  <c r="EY17" i="52"/>
  <c r="EY16" i="52"/>
  <c r="EY15" i="52"/>
  <c r="EY14" i="52"/>
  <c r="EY13" i="52"/>
  <c r="EY12" i="52"/>
  <c r="EY11" i="52"/>
  <c r="EY10" i="52"/>
  <c r="EY9" i="52"/>
  <c r="EY8" i="52" a="1"/>
  <c r="EY8" i="52"/>
  <c r="EX247" i="52"/>
  <c r="EX246" i="52"/>
  <c r="EX245" i="52"/>
  <c r="EX244" i="52"/>
  <c r="EX243" i="52"/>
  <c r="EX242" i="52"/>
  <c r="EX241" i="52"/>
  <c r="EX240" i="52"/>
  <c r="EX239" i="52"/>
  <c r="EX238" i="52"/>
  <c r="EX237" i="52"/>
  <c r="EX236" i="52"/>
  <c r="EX235" i="52"/>
  <c r="EX234" i="52"/>
  <c r="EX233" i="52"/>
  <c r="EX232" i="52"/>
  <c r="EX231" i="52"/>
  <c r="EX230" i="52"/>
  <c r="EX229" i="52"/>
  <c r="EX228" i="52"/>
  <c r="EX227" i="52"/>
  <c r="EX226" i="52"/>
  <c r="EX225" i="52"/>
  <c r="EX224" i="52"/>
  <c r="EX223" i="52"/>
  <c r="EX222" i="52"/>
  <c r="EX221" i="52"/>
  <c r="EX220" i="52"/>
  <c r="EX219" i="52"/>
  <c r="EX218" i="52"/>
  <c r="EX217" i="52"/>
  <c r="EX216" i="52"/>
  <c r="EX215" i="52"/>
  <c r="EX214" i="52"/>
  <c r="EX213" i="52"/>
  <c r="EX212" i="52"/>
  <c r="EX211" i="52"/>
  <c r="EX210" i="52"/>
  <c r="EX209" i="52"/>
  <c r="EX208" i="52"/>
  <c r="EX207" i="52"/>
  <c r="EX206" i="52"/>
  <c r="EX205" i="52"/>
  <c r="EX204" i="52"/>
  <c r="EX203" i="52"/>
  <c r="EX202" i="52"/>
  <c r="EX201" i="52"/>
  <c r="EX200" i="52"/>
  <c r="EX199" i="52"/>
  <c r="EX198" i="52"/>
  <c r="EX197" i="52"/>
  <c r="EX196" i="52"/>
  <c r="EX195" i="52"/>
  <c r="EX194" i="52"/>
  <c r="EX193" i="52"/>
  <c r="EX192" i="52"/>
  <c r="EX191" i="52"/>
  <c r="EX190" i="52"/>
  <c r="EX189" i="52"/>
  <c r="EX188" i="52"/>
  <c r="EX187" i="52"/>
  <c r="EX186" i="52"/>
  <c r="EX185" i="52"/>
  <c r="EX184" i="52"/>
  <c r="EX183" i="52"/>
  <c r="EX182" i="52"/>
  <c r="EX181" i="52"/>
  <c r="EX180" i="52"/>
  <c r="EX179" i="52"/>
  <c r="EX178" i="52"/>
  <c r="EX177" i="52"/>
  <c r="EX176" i="52"/>
  <c r="EX175" i="52"/>
  <c r="EX174" i="52"/>
  <c r="EX173" i="52"/>
  <c r="EX172" i="52"/>
  <c r="EX171" i="52"/>
  <c r="EX170" i="52"/>
  <c r="EX169" i="52"/>
  <c r="EX168" i="52"/>
  <c r="EX167" i="52"/>
  <c r="EX166" i="52"/>
  <c r="EX165" i="52"/>
  <c r="EX164" i="52"/>
  <c r="EX163" i="52"/>
  <c r="EX162" i="52"/>
  <c r="EX161" i="52"/>
  <c r="EX160" i="52"/>
  <c r="EX159" i="52"/>
  <c r="EX158" i="52"/>
  <c r="EX157" i="52"/>
  <c r="EX156" i="52"/>
  <c r="EX155" i="52"/>
  <c r="EX154" i="52"/>
  <c r="EX153" i="52"/>
  <c r="EX152" i="52"/>
  <c r="EX151" i="52"/>
  <c r="EX150" i="52"/>
  <c r="EX149" i="52"/>
  <c r="EX148" i="52"/>
  <c r="EX147" i="52"/>
  <c r="EX146" i="52"/>
  <c r="EX145" i="52"/>
  <c r="EX144" i="52"/>
  <c r="EX143" i="52"/>
  <c r="EX142" i="52"/>
  <c r="EX141" i="52"/>
  <c r="EX140" i="52"/>
  <c r="EX139" i="52"/>
  <c r="EX138" i="52"/>
  <c r="EX137" i="52"/>
  <c r="EX136" i="52"/>
  <c r="EX135" i="52"/>
  <c r="EX134" i="52"/>
  <c r="EX133" i="52"/>
  <c r="EX132" i="52"/>
  <c r="EX131" i="52"/>
  <c r="EX130" i="52"/>
  <c r="EX129" i="52"/>
  <c r="EX128" i="52"/>
  <c r="EX127" i="52"/>
  <c r="EX126" i="52"/>
  <c r="EX125" i="52"/>
  <c r="EX124" i="52"/>
  <c r="EX123" i="52"/>
  <c r="EX122" i="52"/>
  <c r="EX121" i="52"/>
  <c r="EX120" i="52"/>
  <c r="EX119" i="52"/>
  <c r="EX118" i="52"/>
  <c r="EX117" i="52"/>
  <c r="EX116" i="52"/>
  <c r="EX115" i="52"/>
  <c r="EX114" i="52"/>
  <c r="EX113" i="52"/>
  <c r="EX112" i="52"/>
  <c r="EX111" i="52"/>
  <c r="EX110" i="52"/>
  <c r="EX109" i="52"/>
  <c r="EX108" i="52"/>
  <c r="EX107" i="52"/>
  <c r="EX106" i="52"/>
  <c r="EX105" i="52"/>
  <c r="EX104" i="52"/>
  <c r="EX103" i="52"/>
  <c r="EX102" i="52"/>
  <c r="EX101" i="52"/>
  <c r="EX100" i="52"/>
  <c r="EX99" i="52"/>
  <c r="EX98" i="52"/>
  <c r="EX97" i="52"/>
  <c r="EX96" i="52"/>
  <c r="EX95" i="52"/>
  <c r="EX94" i="52"/>
  <c r="EX93" i="52"/>
  <c r="EX92" i="52"/>
  <c r="EX91" i="52"/>
  <c r="EX90" i="52"/>
  <c r="EX89" i="52"/>
  <c r="EX88" i="52"/>
  <c r="EX87" i="52"/>
  <c r="EX86" i="52"/>
  <c r="EX85" i="52"/>
  <c r="EX84" i="52"/>
  <c r="EX83" i="52"/>
  <c r="EX82" i="52"/>
  <c r="EX81" i="52"/>
  <c r="EX80" i="52"/>
  <c r="EX79" i="52"/>
  <c r="EX78" i="52"/>
  <c r="EX77" i="52"/>
  <c r="EX76" i="52"/>
  <c r="EX75" i="52"/>
  <c r="EX74" i="52"/>
  <c r="EX73" i="52"/>
  <c r="EX72" i="52"/>
  <c r="EX71" i="52"/>
  <c r="EX70" i="52"/>
  <c r="EX69" i="52"/>
  <c r="EX68" i="52"/>
  <c r="EX67" i="52"/>
  <c r="EX66" i="52"/>
  <c r="EX65" i="52"/>
  <c r="EX64" i="52"/>
  <c r="EX63" i="52"/>
  <c r="EX62" i="52"/>
  <c r="EX61" i="52"/>
  <c r="EX60" i="52"/>
  <c r="EX59" i="52"/>
  <c r="EX58" i="52"/>
  <c r="EX57" i="52"/>
  <c r="EX56" i="52"/>
  <c r="EX55" i="52"/>
  <c r="EX54" i="52"/>
  <c r="EX53" i="52"/>
  <c r="EX52" i="52"/>
  <c r="EX51" i="52"/>
  <c r="EX50" i="52"/>
  <c r="EX49" i="52"/>
  <c r="EX48" i="52"/>
  <c r="EX47" i="52"/>
  <c r="EX46" i="52"/>
  <c r="EX45" i="52"/>
  <c r="EX44" i="52"/>
  <c r="EX43" i="52"/>
  <c r="EX42" i="52"/>
  <c r="EX41" i="52"/>
  <c r="EX40" i="52"/>
  <c r="EX39" i="52"/>
  <c r="EX38" i="52"/>
  <c r="EX37" i="52"/>
  <c r="EX36" i="52"/>
  <c r="EX35" i="52"/>
  <c r="EX34" i="52"/>
  <c r="EX33" i="52"/>
  <c r="EX32" i="52"/>
  <c r="EX31" i="52"/>
  <c r="EX30" i="52"/>
  <c r="EX29" i="52"/>
  <c r="EX28" i="52"/>
  <c r="EX27" i="52"/>
  <c r="EX26" i="52"/>
  <c r="EX25" i="52"/>
  <c r="EX24" i="52"/>
  <c r="EX23" i="52"/>
  <c r="EX22" i="52"/>
  <c r="EX21" i="52"/>
  <c r="EX20" i="52"/>
  <c r="EX19" i="52"/>
  <c r="EX18" i="52"/>
  <c r="EX17" i="52"/>
  <c r="EX16" i="52"/>
  <c r="EX15" i="52"/>
  <c r="EX14" i="52"/>
  <c r="EX13" i="52"/>
  <c r="EX12" i="52"/>
  <c r="EX11" i="52"/>
  <c r="EX10" i="52"/>
  <c r="EX9" i="52"/>
  <c r="EX8" i="52" a="1"/>
  <c r="EX8" i="52"/>
  <c r="EW247" i="52"/>
  <c r="EW246" i="52"/>
  <c r="EW245" i="52"/>
  <c r="EW244" i="52"/>
  <c r="EW243" i="52"/>
  <c r="EW242" i="52"/>
  <c r="EW241" i="52"/>
  <c r="EW240" i="52"/>
  <c r="EW239" i="52"/>
  <c r="EW238" i="52"/>
  <c r="EW237" i="52"/>
  <c r="EW236" i="52"/>
  <c r="EW235" i="52"/>
  <c r="EW234" i="52"/>
  <c r="EW233" i="52"/>
  <c r="EW232" i="52"/>
  <c r="EW231" i="52"/>
  <c r="EW230" i="52"/>
  <c r="EW229" i="52"/>
  <c r="EW228" i="52"/>
  <c r="EW227" i="52"/>
  <c r="EW226" i="52"/>
  <c r="EW225" i="52"/>
  <c r="EW224" i="52"/>
  <c r="EW223" i="52"/>
  <c r="EW222" i="52"/>
  <c r="EW221" i="52"/>
  <c r="EW220" i="52"/>
  <c r="EW219" i="52"/>
  <c r="EW218" i="52"/>
  <c r="EW217" i="52"/>
  <c r="EW216" i="52"/>
  <c r="EW215" i="52"/>
  <c r="EW214" i="52"/>
  <c r="EW213" i="52"/>
  <c r="EW212" i="52"/>
  <c r="EW211" i="52"/>
  <c r="EW210" i="52"/>
  <c r="EW209" i="52"/>
  <c r="EW208" i="52"/>
  <c r="EW207" i="52"/>
  <c r="EW206" i="52"/>
  <c r="EW205" i="52"/>
  <c r="EW204" i="52"/>
  <c r="EW203" i="52"/>
  <c r="EW202" i="52"/>
  <c r="EW201" i="52"/>
  <c r="EW200" i="52"/>
  <c r="EW199" i="52"/>
  <c r="EW198" i="52"/>
  <c r="EW197" i="52"/>
  <c r="EW196" i="52"/>
  <c r="EW195" i="52"/>
  <c r="EW194" i="52"/>
  <c r="EW193" i="52"/>
  <c r="EW192" i="52"/>
  <c r="EW191" i="52"/>
  <c r="EW190" i="52"/>
  <c r="EW189" i="52"/>
  <c r="EW188" i="52"/>
  <c r="EW187" i="52"/>
  <c r="EW186" i="52"/>
  <c r="EW185" i="52"/>
  <c r="EW184" i="52"/>
  <c r="EW183" i="52"/>
  <c r="EW182" i="52"/>
  <c r="EW181" i="52"/>
  <c r="EW180" i="52"/>
  <c r="EW179" i="52"/>
  <c r="EW178" i="52"/>
  <c r="EW177" i="52"/>
  <c r="EW176" i="52"/>
  <c r="EW175" i="52"/>
  <c r="EW174" i="52"/>
  <c r="EW173" i="52"/>
  <c r="EW172" i="52"/>
  <c r="EW171" i="52"/>
  <c r="EW170" i="52"/>
  <c r="EW169" i="52"/>
  <c r="EW168" i="52"/>
  <c r="EW167" i="52"/>
  <c r="EW166" i="52"/>
  <c r="EW165" i="52"/>
  <c r="EW164" i="52"/>
  <c r="EW163" i="52"/>
  <c r="EW162" i="52"/>
  <c r="EW161" i="52"/>
  <c r="EW160" i="52"/>
  <c r="EW159" i="52"/>
  <c r="EW158" i="52"/>
  <c r="EW157" i="52"/>
  <c r="EW156" i="52"/>
  <c r="EW155" i="52"/>
  <c r="EW154" i="52"/>
  <c r="EW153" i="52"/>
  <c r="EW152" i="52"/>
  <c r="EW151" i="52"/>
  <c r="EW150" i="52"/>
  <c r="EW149" i="52"/>
  <c r="EW148" i="52"/>
  <c r="EW147" i="52"/>
  <c r="EW146" i="52"/>
  <c r="EW145" i="52"/>
  <c r="EW144" i="52"/>
  <c r="EW143" i="52"/>
  <c r="EW142" i="52"/>
  <c r="EW141" i="52"/>
  <c r="EW140" i="52"/>
  <c r="EW139" i="52"/>
  <c r="EW138" i="52"/>
  <c r="EW137" i="52"/>
  <c r="EW136" i="52"/>
  <c r="EW135" i="52"/>
  <c r="EW134" i="52"/>
  <c r="EW133" i="52"/>
  <c r="EW132" i="52"/>
  <c r="EW131" i="52"/>
  <c r="EW130" i="52"/>
  <c r="EW129" i="52"/>
  <c r="EW128" i="52"/>
  <c r="EW127" i="52"/>
  <c r="EW126" i="52"/>
  <c r="EW125" i="52"/>
  <c r="EW124" i="52"/>
  <c r="EW123" i="52"/>
  <c r="EW122" i="52"/>
  <c r="EW121" i="52"/>
  <c r="EW120" i="52"/>
  <c r="EW119" i="52"/>
  <c r="EW118" i="52"/>
  <c r="EW117" i="52"/>
  <c r="EW116" i="52"/>
  <c r="EW115" i="52"/>
  <c r="EW114" i="52"/>
  <c r="EW113" i="52"/>
  <c r="EW112" i="52"/>
  <c r="EW111" i="52"/>
  <c r="EW110" i="52"/>
  <c r="EW109" i="52"/>
  <c r="EW108" i="52"/>
  <c r="EW107" i="52"/>
  <c r="EW106" i="52"/>
  <c r="EW105" i="52"/>
  <c r="EW104" i="52"/>
  <c r="EW103" i="52"/>
  <c r="EW102" i="52"/>
  <c r="EW101" i="52"/>
  <c r="EW100" i="52"/>
  <c r="EW99" i="52"/>
  <c r="EW98" i="52"/>
  <c r="EW97" i="52"/>
  <c r="EW96" i="52"/>
  <c r="EW95" i="52"/>
  <c r="EW94" i="52"/>
  <c r="EW93" i="52"/>
  <c r="EW92" i="52"/>
  <c r="EW91" i="52"/>
  <c r="EW90" i="52"/>
  <c r="EW89" i="52"/>
  <c r="EW88" i="52"/>
  <c r="EW87" i="52"/>
  <c r="EW86" i="52"/>
  <c r="EW85" i="52"/>
  <c r="EW84" i="52"/>
  <c r="EW83" i="52"/>
  <c r="EW82" i="52"/>
  <c r="EW81" i="52"/>
  <c r="EW80" i="52"/>
  <c r="EW79" i="52"/>
  <c r="EW78" i="52"/>
  <c r="EW77" i="52"/>
  <c r="EW76" i="52"/>
  <c r="EW75" i="52"/>
  <c r="EW74" i="52"/>
  <c r="EW73" i="52"/>
  <c r="EW72" i="52"/>
  <c r="EW71" i="52"/>
  <c r="EW70" i="52"/>
  <c r="EW69" i="52"/>
  <c r="EW68" i="52"/>
  <c r="EW67" i="52"/>
  <c r="EW66" i="52"/>
  <c r="EW65" i="52"/>
  <c r="EW64" i="52"/>
  <c r="EW63" i="52"/>
  <c r="EW62" i="52"/>
  <c r="EW61" i="52"/>
  <c r="EW60" i="52"/>
  <c r="EW59" i="52"/>
  <c r="EW58" i="52"/>
  <c r="EW57" i="52"/>
  <c r="EW56" i="52"/>
  <c r="EW55" i="52"/>
  <c r="EW54" i="52"/>
  <c r="EW53" i="52"/>
  <c r="EW52" i="52"/>
  <c r="EW51" i="52"/>
  <c r="EW50" i="52"/>
  <c r="EW49" i="52"/>
  <c r="EW48" i="52"/>
  <c r="EW47" i="52"/>
  <c r="EW46" i="52"/>
  <c r="EW45" i="52"/>
  <c r="EW44" i="52"/>
  <c r="EW43" i="52"/>
  <c r="EW42" i="52"/>
  <c r="EW41" i="52"/>
  <c r="EW40" i="52"/>
  <c r="EW39" i="52"/>
  <c r="EW38" i="52"/>
  <c r="EW37" i="52"/>
  <c r="EW36" i="52"/>
  <c r="EW35" i="52"/>
  <c r="EW34" i="52"/>
  <c r="EW33" i="52"/>
  <c r="EW32" i="52"/>
  <c r="EW31" i="52"/>
  <c r="EW30" i="52"/>
  <c r="EW29" i="52"/>
  <c r="EW28" i="52"/>
  <c r="EW27" i="52"/>
  <c r="EW26" i="52"/>
  <c r="EW25" i="52"/>
  <c r="EW24" i="52"/>
  <c r="EW23" i="52"/>
  <c r="EW22" i="52"/>
  <c r="EW21" i="52"/>
  <c r="EW20" i="52"/>
  <c r="EW19" i="52"/>
  <c r="EW18" i="52"/>
  <c r="EW17" i="52"/>
  <c r="EW16" i="52"/>
  <c r="EW15" i="52"/>
  <c r="EW14" i="52"/>
  <c r="EW13" i="52"/>
  <c r="EW12" i="52"/>
  <c r="EW11" i="52"/>
  <c r="EW10" i="52"/>
  <c r="EW9" i="52"/>
  <c r="EW8" i="52" a="1"/>
  <c r="EW8" i="52"/>
  <c r="EV247" i="52"/>
  <c r="EV246" i="52"/>
  <c r="EV245" i="52"/>
  <c r="EV244" i="52"/>
  <c r="EV243" i="52"/>
  <c r="EV242" i="52"/>
  <c r="EV241" i="52"/>
  <c r="EV240" i="52"/>
  <c r="EV239" i="52"/>
  <c r="EV238" i="52"/>
  <c r="EV237" i="52"/>
  <c r="EV236" i="52"/>
  <c r="EV235" i="52"/>
  <c r="EV234" i="52"/>
  <c r="EV233" i="52"/>
  <c r="EV232" i="52"/>
  <c r="EV231" i="52"/>
  <c r="EV230" i="52"/>
  <c r="EV229" i="52"/>
  <c r="EV228" i="52"/>
  <c r="EV227" i="52"/>
  <c r="EV226" i="52"/>
  <c r="EV225" i="52"/>
  <c r="EV224" i="52"/>
  <c r="EV223" i="52"/>
  <c r="EV222" i="52"/>
  <c r="EV221" i="52"/>
  <c r="EV220" i="52"/>
  <c r="EV219" i="52"/>
  <c r="EV218" i="52"/>
  <c r="EV217" i="52"/>
  <c r="EV216" i="52"/>
  <c r="EV215" i="52"/>
  <c r="EV214" i="52"/>
  <c r="EV213" i="52"/>
  <c r="EV212" i="52"/>
  <c r="EV211" i="52"/>
  <c r="EV210" i="52"/>
  <c r="EV209" i="52"/>
  <c r="EV208" i="52"/>
  <c r="EV207" i="52"/>
  <c r="EV206" i="52"/>
  <c r="EV205" i="52"/>
  <c r="EV204" i="52"/>
  <c r="EV203" i="52"/>
  <c r="EV202" i="52"/>
  <c r="EV201" i="52"/>
  <c r="EV200" i="52"/>
  <c r="EV199" i="52"/>
  <c r="EV198" i="52"/>
  <c r="EV197" i="52"/>
  <c r="EV196" i="52"/>
  <c r="EV195" i="52"/>
  <c r="EV194" i="52"/>
  <c r="EV193" i="52"/>
  <c r="EV192" i="52"/>
  <c r="EV191" i="52"/>
  <c r="EV190" i="52"/>
  <c r="EV189" i="52"/>
  <c r="EV188" i="52"/>
  <c r="EV187" i="52"/>
  <c r="EV186" i="52"/>
  <c r="EV185" i="52"/>
  <c r="EV184" i="52"/>
  <c r="EV183" i="52"/>
  <c r="EV182" i="52"/>
  <c r="EV181" i="52"/>
  <c r="EV180" i="52"/>
  <c r="EV179" i="52"/>
  <c r="EV178" i="52"/>
  <c r="EV177" i="52"/>
  <c r="EV176" i="52"/>
  <c r="EV175" i="52"/>
  <c r="EV174" i="52"/>
  <c r="EV173" i="52"/>
  <c r="EV172" i="52"/>
  <c r="EV171" i="52"/>
  <c r="EV170" i="52"/>
  <c r="EV169" i="52"/>
  <c r="EV168" i="52"/>
  <c r="EV167" i="52"/>
  <c r="EV166" i="52"/>
  <c r="EV165" i="52"/>
  <c r="EV164" i="52"/>
  <c r="EV163" i="52"/>
  <c r="EV162" i="52"/>
  <c r="EV161" i="52"/>
  <c r="EV160" i="52"/>
  <c r="EV159" i="52"/>
  <c r="EV158" i="52"/>
  <c r="EV157" i="52"/>
  <c r="EV156" i="52"/>
  <c r="EV155" i="52"/>
  <c r="EV154" i="52"/>
  <c r="EV153" i="52"/>
  <c r="EV152" i="52"/>
  <c r="EV151" i="52"/>
  <c r="EV150" i="52"/>
  <c r="EV149" i="52"/>
  <c r="EV148" i="52"/>
  <c r="EV147" i="52"/>
  <c r="EV146" i="52"/>
  <c r="EV145" i="52"/>
  <c r="EV144" i="52"/>
  <c r="EV143" i="52"/>
  <c r="EV142" i="52"/>
  <c r="EV141" i="52"/>
  <c r="EV140" i="52"/>
  <c r="EV139" i="52"/>
  <c r="EV138" i="52"/>
  <c r="EV137" i="52"/>
  <c r="EV136" i="52"/>
  <c r="EV135" i="52"/>
  <c r="EV134" i="52"/>
  <c r="EV133" i="52"/>
  <c r="EV132" i="52"/>
  <c r="EV131" i="52"/>
  <c r="EV130" i="52"/>
  <c r="EV129" i="52"/>
  <c r="EV128" i="52"/>
  <c r="EV127" i="52"/>
  <c r="EV126" i="52"/>
  <c r="EV125" i="52"/>
  <c r="EV124" i="52"/>
  <c r="EV123" i="52"/>
  <c r="EV122" i="52"/>
  <c r="EV121" i="52"/>
  <c r="EV120" i="52"/>
  <c r="EV119" i="52"/>
  <c r="EV118" i="52"/>
  <c r="EV117" i="52"/>
  <c r="EV116" i="52"/>
  <c r="EV115" i="52"/>
  <c r="EV114" i="52"/>
  <c r="EV113" i="52"/>
  <c r="EV112" i="52"/>
  <c r="EV111" i="52"/>
  <c r="EV110" i="52"/>
  <c r="EV109" i="52"/>
  <c r="EV108" i="52"/>
  <c r="EV107" i="52"/>
  <c r="EV106" i="52"/>
  <c r="EV105" i="52"/>
  <c r="EV104" i="52"/>
  <c r="EV103" i="52"/>
  <c r="EV102" i="52"/>
  <c r="EV101" i="52"/>
  <c r="EV100" i="52"/>
  <c r="EV99" i="52"/>
  <c r="EV98" i="52"/>
  <c r="EV97" i="52"/>
  <c r="EV96" i="52"/>
  <c r="EV95" i="52"/>
  <c r="EV94" i="52"/>
  <c r="EV93" i="52"/>
  <c r="EV92" i="52"/>
  <c r="EV91" i="52"/>
  <c r="EV90" i="52"/>
  <c r="EV89" i="52"/>
  <c r="EV88" i="52"/>
  <c r="EV87" i="52"/>
  <c r="EV86" i="52"/>
  <c r="EV85" i="52"/>
  <c r="EV84" i="52"/>
  <c r="EV83" i="52"/>
  <c r="EV82" i="52"/>
  <c r="EV81" i="52"/>
  <c r="EV80" i="52"/>
  <c r="EV79" i="52"/>
  <c r="EV78" i="52"/>
  <c r="EV77" i="52"/>
  <c r="EV76" i="52"/>
  <c r="EV75" i="52"/>
  <c r="EV74" i="52"/>
  <c r="EV73" i="52"/>
  <c r="EV72" i="52"/>
  <c r="EV71" i="52"/>
  <c r="EV70" i="52"/>
  <c r="EV69" i="52"/>
  <c r="EV68" i="52"/>
  <c r="EV67" i="52"/>
  <c r="EV66" i="52"/>
  <c r="EV65" i="52"/>
  <c r="EV64" i="52"/>
  <c r="EV63" i="52"/>
  <c r="EV62" i="52"/>
  <c r="EV61" i="52"/>
  <c r="EV60" i="52"/>
  <c r="EV59" i="52"/>
  <c r="EV58" i="52"/>
  <c r="EV57" i="52"/>
  <c r="EV56" i="52"/>
  <c r="EV55" i="52"/>
  <c r="EV54" i="52"/>
  <c r="EV53" i="52"/>
  <c r="EV52" i="52"/>
  <c r="EV51" i="52"/>
  <c r="EV50" i="52"/>
  <c r="EV49" i="52"/>
  <c r="EV48" i="52"/>
  <c r="EV47" i="52"/>
  <c r="EV46" i="52"/>
  <c r="EV45" i="52"/>
  <c r="EV44" i="52"/>
  <c r="EV43" i="52"/>
  <c r="EV42" i="52"/>
  <c r="EV41" i="52"/>
  <c r="EV40" i="52"/>
  <c r="EV39" i="52"/>
  <c r="EV38" i="52"/>
  <c r="EV37" i="52"/>
  <c r="EV36" i="52"/>
  <c r="EV35" i="52"/>
  <c r="EV34" i="52"/>
  <c r="EV33" i="52"/>
  <c r="EV32" i="52"/>
  <c r="EV31" i="52"/>
  <c r="EV30" i="52"/>
  <c r="EV29" i="52"/>
  <c r="EV28" i="52"/>
  <c r="EV27" i="52"/>
  <c r="EV26" i="52"/>
  <c r="EV25" i="52"/>
  <c r="EV24" i="52"/>
  <c r="EV23" i="52"/>
  <c r="EV22" i="52"/>
  <c r="EV21" i="52"/>
  <c r="EV20" i="52"/>
  <c r="EV19" i="52"/>
  <c r="EV18" i="52"/>
  <c r="EV17" i="52"/>
  <c r="EV16" i="52"/>
  <c r="EV15" i="52"/>
  <c r="EV14" i="52"/>
  <c r="EV13" i="52"/>
  <c r="EV12" i="52"/>
  <c r="EV11" i="52"/>
  <c r="EV10" i="52"/>
  <c r="EV9" i="52"/>
  <c r="EV8" i="52" a="1"/>
  <c r="EV8" i="52"/>
  <c r="EU247" i="52"/>
  <c r="EU246" i="52"/>
  <c r="EU245" i="52"/>
  <c r="EU244" i="52"/>
  <c r="EU243" i="52"/>
  <c r="EU242" i="52"/>
  <c r="EU241" i="52"/>
  <c r="EU240" i="52"/>
  <c r="EU239" i="52"/>
  <c r="EU238" i="52"/>
  <c r="EU237" i="52"/>
  <c r="EU236" i="52"/>
  <c r="EU235" i="52"/>
  <c r="EU234" i="52"/>
  <c r="EU233" i="52"/>
  <c r="EU232" i="52"/>
  <c r="EU231" i="52"/>
  <c r="EU230" i="52"/>
  <c r="EU229" i="52"/>
  <c r="EU228" i="52"/>
  <c r="EU227" i="52"/>
  <c r="EU226" i="52"/>
  <c r="EU225" i="52"/>
  <c r="EU224" i="52"/>
  <c r="EU223" i="52"/>
  <c r="EU222" i="52"/>
  <c r="EU221" i="52"/>
  <c r="EU220" i="52"/>
  <c r="EU219" i="52"/>
  <c r="EU218" i="52"/>
  <c r="EU217" i="52"/>
  <c r="EU216" i="52"/>
  <c r="EU215" i="52"/>
  <c r="EU214" i="52"/>
  <c r="EU213" i="52"/>
  <c r="EU212" i="52"/>
  <c r="EU211" i="52"/>
  <c r="EU210" i="52"/>
  <c r="EU209" i="52"/>
  <c r="EU208" i="52"/>
  <c r="EU207" i="52"/>
  <c r="EU206" i="52"/>
  <c r="EU205" i="52"/>
  <c r="EU204" i="52"/>
  <c r="EU203" i="52"/>
  <c r="EU202" i="52"/>
  <c r="EU201" i="52"/>
  <c r="EU200" i="52"/>
  <c r="EU199" i="52"/>
  <c r="EU198" i="52"/>
  <c r="EU197" i="52"/>
  <c r="EU196" i="52"/>
  <c r="EU195" i="52"/>
  <c r="EU194" i="52"/>
  <c r="EU193" i="52"/>
  <c r="EU192" i="52"/>
  <c r="EU191" i="52"/>
  <c r="EU190" i="52"/>
  <c r="EU189" i="52"/>
  <c r="EU188" i="52"/>
  <c r="EU187" i="52"/>
  <c r="EU186" i="52"/>
  <c r="EU185" i="52"/>
  <c r="EU184" i="52"/>
  <c r="EU183" i="52"/>
  <c r="EU182" i="52"/>
  <c r="EU181" i="52"/>
  <c r="EU180" i="52"/>
  <c r="EU179" i="52"/>
  <c r="EU178" i="52"/>
  <c r="EU177" i="52"/>
  <c r="EU176" i="52"/>
  <c r="EU175" i="52"/>
  <c r="EU174" i="52"/>
  <c r="EU173" i="52"/>
  <c r="EU172" i="52"/>
  <c r="EU171" i="52"/>
  <c r="EU170" i="52"/>
  <c r="EU169" i="52"/>
  <c r="EU168" i="52"/>
  <c r="EU167" i="52"/>
  <c r="EU166" i="52"/>
  <c r="EU165" i="52"/>
  <c r="EU164" i="52"/>
  <c r="EU163" i="52"/>
  <c r="EU162" i="52"/>
  <c r="EU161" i="52"/>
  <c r="EU160" i="52"/>
  <c r="EU159" i="52"/>
  <c r="EU158" i="52"/>
  <c r="EU157" i="52"/>
  <c r="EU156" i="52"/>
  <c r="EU155" i="52"/>
  <c r="EU154" i="52"/>
  <c r="EU153" i="52"/>
  <c r="EU152" i="52"/>
  <c r="EU151" i="52"/>
  <c r="EU150" i="52"/>
  <c r="EU149" i="52"/>
  <c r="EU148" i="52"/>
  <c r="EU147" i="52"/>
  <c r="EU146" i="52"/>
  <c r="EU145" i="52"/>
  <c r="EU144" i="52"/>
  <c r="EU143" i="52"/>
  <c r="EU142" i="52"/>
  <c r="EU141" i="52"/>
  <c r="EU140" i="52"/>
  <c r="EU139" i="52"/>
  <c r="EU138" i="52"/>
  <c r="EU137" i="52"/>
  <c r="EU136" i="52"/>
  <c r="EU135" i="52"/>
  <c r="EU134" i="52"/>
  <c r="EU133" i="52"/>
  <c r="EU132" i="52"/>
  <c r="EU131" i="52"/>
  <c r="EU130" i="52"/>
  <c r="EU129" i="52"/>
  <c r="EU128" i="52"/>
  <c r="EU127" i="52"/>
  <c r="EU126" i="52"/>
  <c r="EU125" i="52"/>
  <c r="EU124" i="52"/>
  <c r="EU123" i="52"/>
  <c r="EU122" i="52"/>
  <c r="EU121" i="52"/>
  <c r="EU120" i="52"/>
  <c r="EU119" i="52"/>
  <c r="EU118" i="52"/>
  <c r="EU117" i="52"/>
  <c r="EU116" i="52"/>
  <c r="EU115" i="52"/>
  <c r="EU114" i="52"/>
  <c r="EU113" i="52"/>
  <c r="EU112" i="52"/>
  <c r="EU111" i="52"/>
  <c r="EU110" i="52"/>
  <c r="EU109" i="52"/>
  <c r="EU108" i="52"/>
  <c r="EU107" i="52"/>
  <c r="EU106" i="52"/>
  <c r="EU105" i="52"/>
  <c r="EU104" i="52"/>
  <c r="EU103" i="52"/>
  <c r="EU102" i="52"/>
  <c r="EU101" i="52"/>
  <c r="EU100" i="52"/>
  <c r="EU99" i="52"/>
  <c r="EU98" i="52"/>
  <c r="EU97" i="52"/>
  <c r="EU96" i="52"/>
  <c r="EU95" i="52"/>
  <c r="EU94" i="52"/>
  <c r="EU93" i="52"/>
  <c r="EU92" i="52"/>
  <c r="EU91" i="52"/>
  <c r="EU90" i="52"/>
  <c r="EU89" i="52"/>
  <c r="EU88" i="52"/>
  <c r="EU87" i="52"/>
  <c r="EU86" i="52"/>
  <c r="EU85" i="52"/>
  <c r="EU84" i="52"/>
  <c r="EU83" i="52"/>
  <c r="EU82" i="52"/>
  <c r="EU81" i="52"/>
  <c r="EU80" i="52"/>
  <c r="EU79" i="52"/>
  <c r="EU78" i="52"/>
  <c r="EU77" i="52"/>
  <c r="EU76" i="52"/>
  <c r="EU75" i="52"/>
  <c r="EU74" i="52"/>
  <c r="EU73" i="52"/>
  <c r="EU72" i="52"/>
  <c r="EU71" i="52"/>
  <c r="EU70" i="52"/>
  <c r="EU69" i="52"/>
  <c r="EU68" i="52"/>
  <c r="EU67" i="52"/>
  <c r="EU66" i="52"/>
  <c r="EU65" i="52"/>
  <c r="EU64" i="52"/>
  <c r="EU63" i="52"/>
  <c r="EU62" i="52"/>
  <c r="EU61" i="52"/>
  <c r="EU60" i="52"/>
  <c r="EU59" i="52"/>
  <c r="EU58" i="52"/>
  <c r="EU57" i="52"/>
  <c r="EU56" i="52"/>
  <c r="EU55" i="52"/>
  <c r="EU54" i="52"/>
  <c r="EU53" i="52"/>
  <c r="EU52" i="52"/>
  <c r="EU51" i="52"/>
  <c r="EU50" i="52"/>
  <c r="EU49" i="52"/>
  <c r="EU48" i="52"/>
  <c r="EU47" i="52"/>
  <c r="EU46" i="52"/>
  <c r="EU45" i="52"/>
  <c r="EU44" i="52"/>
  <c r="EU43" i="52"/>
  <c r="EU42" i="52"/>
  <c r="EU41" i="52"/>
  <c r="EU40" i="52"/>
  <c r="EU39" i="52"/>
  <c r="EU38" i="52"/>
  <c r="EU37" i="52"/>
  <c r="EU36" i="52"/>
  <c r="EU35" i="52"/>
  <c r="EU34" i="52"/>
  <c r="EU33" i="52"/>
  <c r="EU32" i="52"/>
  <c r="EU31" i="52"/>
  <c r="EU30" i="52"/>
  <c r="EU29" i="52"/>
  <c r="EU28" i="52"/>
  <c r="EU27" i="52"/>
  <c r="EU26" i="52"/>
  <c r="EU25" i="52"/>
  <c r="EU24" i="52"/>
  <c r="EU23" i="52"/>
  <c r="EU22" i="52"/>
  <c r="EU21" i="52"/>
  <c r="EU20" i="52"/>
  <c r="EU19" i="52"/>
  <c r="EU18" i="52"/>
  <c r="EU17" i="52"/>
  <c r="EU16" i="52"/>
  <c r="EU15" i="52"/>
  <c r="EU14" i="52"/>
  <c r="EU13" i="52"/>
  <c r="EU12" i="52"/>
  <c r="EU11" i="52"/>
  <c r="EU10" i="52"/>
  <c r="EU9" i="52"/>
  <c r="EU8" i="52" a="1"/>
  <c r="EU8" i="52"/>
  <c r="ET247" i="52"/>
  <c r="ET246" i="52"/>
  <c r="ET245" i="52"/>
  <c r="ET244" i="52"/>
  <c r="ET243" i="52"/>
  <c r="ET242" i="52"/>
  <c r="ET241" i="52"/>
  <c r="ET240" i="52"/>
  <c r="ET239" i="52"/>
  <c r="ET238" i="52"/>
  <c r="ET237" i="52"/>
  <c r="ET236" i="52"/>
  <c r="ET235" i="52"/>
  <c r="ET234" i="52"/>
  <c r="ET233" i="52"/>
  <c r="ET232" i="52"/>
  <c r="ET231" i="52"/>
  <c r="ET230" i="52"/>
  <c r="ET229" i="52"/>
  <c r="ET228" i="52"/>
  <c r="ET227" i="52"/>
  <c r="ET226" i="52"/>
  <c r="ET225" i="52"/>
  <c r="ET224" i="52"/>
  <c r="ET223" i="52"/>
  <c r="ET222" i="52"/>
  <c r="ET221" i="52"/>
  <c r="ET220" i="52"/>
  <c r="ET219" i="52"/>
  <c r="ET218" i="52"/>
  <c r="ET217" i="52"/>
  <c r="ET216" i="52"/>
  <c r="ET215" i="52"/>
  <c r="ET214" i="52"/>
  <c r="ET213" i="52"/>
  <c r="ET212" i="52"/>
  <c r="ET211" i="52"/>
  <c r="ET210" i="52"/>
  <c r="ET209" i="52"/>
  <c r="ET208" i="52"/>
  <c r="ET207" i="52"/>
  <c r="ET206" i="52"/>
  <c r="ET205" i="52"/>
  <c r="ET204" i="52"/>
  <c r="ET203" i="52"/>
  <c r="ET202" i="52"/>
  <c r="ET201" i="52"/>
  <c r="ET200" i="52"/>
  <c r="ET199" i="52"/>
  <c r="ET198" i="52"/>
  <c r="ET197" i="52"/>
  <c r="ET196" i="52"/>
  <c r="ET195" i="52"/>
  <c r="ET194" i="52"/>
  <c r="ET193" i="52"/>
  <c r="ET192" i="52"/>
  <c r="ET191" i="52"/>
  <c r="ET190" i="52"/>
  <c r="ET189" i="52"/>
  <c r="ET188" i="52"/>
  <c r="ET187" i="52"/>
  <c r="ET186" i="52"/>
  <c r="ET185" i="52"/>
  <c r="ET184" i="52"/>
  <c r="ET183" i="52"/>
  <c r="ET182" i="52"/>
  <c r="ET181" i="52"/>
  <c r="ET180" i="52"/>
  <c r="ET179" i="52"/>
  <c r="ET178" i="52"/>
  <c r="ET177" i="52"/>
  <c r="ET176" i="52"/>
  <c r="ET175" i="52"/>
  <c r="ET174" i="52"/>
  <c r="ET173" i="52"/>
  <c r="ET172" i="52"/>
  <c r="ET171" i="52"/>
  <c r="ET170" i="52"/>
  <c r="ET169" i="52"/>
  <c r="ET168" i="52"/>
  <c r="ET167" i="52"/>
  <c r="ET166" i="52"/>
  <c r="ET165" i="52"/>
  <c r="ET164" i="52"/>
  <c r="ET163" i="52"/>
  <c r="ET162" i="52"/>
  <c r="ET161" i="52"/>
  <c r="ET160" i="52"/>
  <c r="ET159" i="52"/>
  <c r="ET158" i="52"/>
  <c r="ET157" i="52"/>
  <c r="ET156" i="52"/>
  <c r="ET155" i="52"/>
  <c r="ET154" i="52"/>
  <c r="ET153" i="52"/>
  <c r="ET152" i="52"/>
  <c r="ET151" i="52"/>
  <c r="ET150" i="52"/>
  <c r="ET149" i="52"/>
  <c r="ET148" i="52"/>
  <c r="ET147" i="52"/>
  <c r="ET146" i="52"/>
  <c r="ET145" i="52"/>
  <c r="ET144" i="52"/>
  <c r="ET143" i="52"/>
  <c r="ET142" i="52"/>
  <c r="ET141" i="52"/>
  <c r="ET140" i="52"/>
  <c r="ET139" i="52"/>
  <c r="ET138" i="52"/>
  <c r="ET137" i="52"/>
  <c r="ET136" i="52"/>
  <c r="ET135" i="52"/>
  <c r="ET134" i="52"/>
  <c r="ET133" i="52"/>
  <c r="ET132" i="52"/>
  <c r="ET131" i="52"/>
  <c r="ET130" i="52"/>
  <c r="ET129" i="52"/>
  <c r="ET128" i="52"/>
  <c r="ET127" i="52"/>
  <c r="ET126" i="52"/>
  <c r="ET125" i="52"/>
  <c r="ET124" i="52"/>
  <c r="ET123" i="52"/>
  <c r="ET122" i="52"/>
  <c r="ET121" i="52"/>
  <c r="ET120" i="52"/>
  <c r="ET119" i="52"/>
  <c r="ET118" i="52"/>
  <c r="ET117" i="52"/>
  <c r="ET116" i="52"/>
  <c r="ET115" i="52"/>
  <c r="ET114" i="52"/>
  <c r="ET113" i="52"/>
  <c r="ET112" i="52"/>
  <c r="ET111" i="52"/>
  <c r="ET110" i="52"/>
  <c r="ET109" i="52"/>
  <c r="ET108" i="52"/>
  <c r="ET107" i="52"/>
  <c r="ET106" i="52"/>
  <c r="ET105" i="52"/>
  <c r="ET104" i="52"/>
  <c r="ET103" i="52"/>
  <c r="ET102" i="52"/>
  <c r="ET101" i="52"/>
  <c r="ET100" i="52"/>
  <c r="ET99" i="52"/>
  <c r="ET98" i="52"/>
  <c r="ET97" i="52"/>
  <c r="ET96" i="52"/>
  <c r="ET95" i="52"/>
  <c r="ET94" i="52"/>
  <c r="ET93" i="52"/>
  <c r="ET92" i="52"/>
  <c r="ET91" i="52"/>
  <c r="ET90" i="52"/>
  <c r="ET89" i="52"/>
  <c r="ET88" i="52"/>
  <c r="ET87" i="52"/>
  <c r="ET86" i="52"/>
  <c r="ET85" i="52"/>
  <c r="ET84" i="52"/>
  <c r="ET83" i="52"/>
  <c r="ET82" i="52"/>
  <c r="ET81" i="52"/>
  <c r="ET80" i="52"/>
  <c r="ET79" i="52"/>
  <c r="ET78" i="52"/>
  <c r="ET77" i="52"/>
  <c r="ET76" i="52"/>
  <c r="ET75" i="52"/>
  <c r="ET74" i="52"/>
  <c r="ET73" i="52"/>
  <c r="ET72" i="52"/>
  <c r="ET71" i="52"/>
  <c r="ET70" i="52"/>
  <c r="ET69" i="52"/>
  <c r="ET68" i="52"/>
  <c r="ET67" i="52"/>
  <c r="ET66" i="52"/>
  <c r="ET65" i="52"/>
  <c r="ET64" i="52"/>
  <c r="ET63" i="52"/>
  <c r="ET62" i="52"/>
  <c r="ET61" i="52"/>
  <c r="ET60" i="52"/>
  <c r="ET59" i="52"/>
  <c r="ET58" i="52"/>
  <c r="ET57" i="52"/>
  <c r="ET56" i="52"/>
  <c r="ET55" i="52"/>
  <c r="ET54" i="52"/>
  <c r="ET53" i="52"/>
  <c r="ET52" i="52"/>
  <c r="ET51" i="52"/>
  <c r="ET50" i="52"/>
  <c r="ET49" i="52"/>
  <c r="ET48" i="52"/>
  <c r="ET47" i="52"/>
  <c r="ET46" i="52"/>
  <c r="ET45" i="52"/>
  <c r="ET44" i="52"/>
  <c r="ET43" i="52"/>
  <c r="ET42" i="52"/>
  <c r="ET41" i="52"/>
  <c r="ET40" i="52"/>
  <c r="ET39" i="52"/>
  <c r="ET38" i="52"/>
  <c r="ET37" i="52"/>
  <c r="ET36" i="52"/>
  <c r="ET35" i="52"/>
  <c r="ET34" i="52"/>
  <c r="ET33" i="52"/>
  <c r="ET32" i="52"/>
  <c r="ET31" i="52"/>
  <c r="ET30" i="52"/>
  <c r="ET29" i="52"/>
  <c r="ET28" i="52"/>
  <c r="ET27" i="52"/>
  <c r="ET26" i="52"/>
  <c r="ET25" i="52"/>
  <c r="ET24" i="52"/>
  <c r="ET23" i="52"/>
  <c r="ET22" i="52"/>
  <c r="ET21" i="52"/>
  <c r="ET20" i="52"/>
  <c r="ET19" i="52"/>
  <c r="ET18" i="52"/>
  <c r="ET17" i="52"/>
  <c r="ET16" i="52"/>
  <c r="ET15" i="52"/>
  <c r="ET14" i="52"/>
  <c r="ET13" i="52"/>
  <c r="ET12" i="52"/>
  <c r="ET11" i="52"/>
  <c r="ET10" i="52"/>
  <c r="ET9" i="52"/>
  <c r="ET8" i="52" a="1"/>
  <c r="ET8" i="52"/>
  <c r="ES247" i="52"/>
  <c r="ES246" i="52"/>
  <c r="ES245" i="52"/>
  <c r="ES244" i="52"/>
  <c r="ES243" i="52"/>
  <c r="ES242" i="52"/>
  <c r="ES241" i="52"/>
  <c r="ES240" i="52"/>
  <c r="ES239" i="52"/>
  <c r="ES238" i="52"/>
  <c r="ES237" i="52"/>
  <c r="ES236" i="52"/>
  <c r="ES235" i="52"/>
  <c r="ES234" i="52"/>
  <c r="ES233" i="52"/>
  <c r="ES232" i="52"/>
  <c r="ES231" i="52"/>
  <c r="ES230" i="52"/>
  <c r="ES229" i="52"/>
  <c r="ES228" i="52"/>
  <c r="ES227" i="52"/>
  <c r="ES226" i="52"/>
  <c r="ES225" i="52"/>
  <c r="ES224" i="52"/>
  <c r="ES223" i="52"/>
  <c r="ES222" i="52"/>
  <c r="ES221" i="52"/>
  <c r="ES220" i="52"/>
  <c r="ES219" i="52"/>
  <c r="ES218" i="52"/>
  <c r="ES217" i="52"/>
  <c r="ES216" i="52"/>
  <c r="ES215" i="52"/>
  <c r="ES214" i="52"/>
  <c r="ES213" i="52"/>
  <c r="ES212" i="52"/>
  <c r="ES211" i="52"/>
  <c r="ES210" i="52"/>
  <c r="ES209" i="52"/>
  <c r="ES208" i="52"/>
  <c r="ES207" i="52"/>
  <c r="ES206" i="52"/>
  <c r="ES205" i="52"/>
  <c r="ES204" i="52"/>
  <c r="ES203" i="52"/>
  <c r="ES202" i="52"/>
  <c r="ES201" i="52"/>
  <c r="ES200" i="52"/>
  <c r="ES199" i="52"/>
  <c r="ES198" i="52"/>
  <c r="ES197" i="52"/>
  <c r="ES196" i="52"/>
  <c r="ES195" i="52"/>
  <c r="ES194" i="52"/>
  <c r="ES193" i="52"/>
  <c r="ES192" i="52"/>
  <c r="ES191" i="52"/>
  <c r="ES190" i="52"/>
  <c r="ES189" i="52"/>
  <c r="ES188" i="52"/>
  <c r="ES187" i="52"/>
  <c r="ES186" i="52"/>
  <c r="ES185" i="52"/>
  <c r="ES184" i="52"/>
  <c r="ES183" i="52"/>
  <c r="ES182" i="52"/>
  <c r="ES181" i="52"/>
  <c r="ES180" i="52"/>
  <c r="ES179" i="52"/>
  <c r="ES178" i="52"/>
  <c r="ES177" i="52"/>
  <c r="ES176" i="52"/>
  <c r="ES175" i="52"/>
  <c r="ES174" i="52"/>
  <c r="ES173" i="52"/>
  <c r="ES172" i="52"/>
  <c r="ES171" i="52"/>
  <c r="ES170" i="52"/>
  <c r="ES169" i="52"/>
  <c r="ES168" i="52"/>
  <c r="ES167" i="52"/>
  <c r="ES166" i="52"/>
  <c r="ES165" i="52"/>
  <c r="ES164" i="52"/>
  <c r="ES163" i="52"/>
  <c r="ES162" i="52"/>
  <c r="ES161" i="52"/>
  <c r="ES160" i="52"/>
  <c r="ES159" i="52"/>
  <c r="ES158" i="52"/>
  <c r="ES157" i="52"/>
  <c r="ES156" i="52"/>
  <c r="ES155" i="52"/>
  <c r="ES154" i="52"/>
  <c r="ES153" i="52"/>
  <c r="ES152" i="52"/>
  <c r="ES151" i="52"/>
  <c r="ES150" i="52"/>
  <c r="ES149" i="52"/>
  <c r="ES148" i="52"/>
  <c r="ES147" i="52"/>
  <c r="ES146" i="52"/>
  <c r="ES145" i="52"/>
  <c r="ES144" i="52"/>
  <c r="ES143" i="52"/>
  <c r="ES142" i="52"/>
  <c r="ES141" i="52"/>
  <c r="ES140" i="52"/>
  <c r="ES139" i="52"/>
  <c r="ES138" i="52"/>
  <c r="ES137" i="52"/>
  <c r="ES136" i="52"/>
  <c r="ES135" i="52"/>
  <c r="ES134" i="52"/>
  <c r="ES133" i="52"/>
  <c r="ES132" i="52"/>
  <c r="ES131" i="52"/>
  <c r="ES130" i="52"/>
  <c r="ES129" i="52"/>
  <c r="ES128" i="52"/>
  <c r="ES127" i="52"/>
  <c r="ES126" i="52"/>
  <c r="ES125" i="52"/>
  <c r="ES124" i="52"/>
  <c r="ES123" i="52"/>
  <c r="ES122" i="52"/>
  <c r="ES121" i="52"/>
  <c r="ES120" i="52"/>
  <c r="ES119" i="52"/>
  <c r="ES118" i="52"/>
  <c r="ES117" i="52"/>
  <c r="ES116" i="52"/>
  <c r="ES115" i="52"/>
  <c r="ES114" i="52"/>
  <c r="ES113" i="52"/>
  <c r="ES112" i="52"/>
  <c r="ES111" i="52"/>
  <c r="ES110" i="52"/>
  <c r="ES109" i="52"/>
  <c r="ES108" i="52"/>
  <c r="ES107" i="52"/>
  <c r="ES106" i="52"/>
  <c r="ES105" i="52"/>
  <c r="ES104" i="52"/>
  <c r="ES103" i="52"/>
  <c r="ES102" i="52"/>
  <c r="ES101" i="52"/>
  <c r="ES100" i="52"/>
  <c r="ES99" i="52"/>
  <c r="ES98" i="52"/>
  <c r="ES97" i="52"/>
  <c r="ES96" i="52"/>
  <c r="ES95" i="52"/>
  <c r="ES94" i="52"/>
  <c r="ES93" i="52"/>
  <c r="ES92" i="52"/>
  <c r="ES91" i="52"/>
  <c r="ES90" i="52"/>
  <c r="ES89" i="52"/>
  <c r="ES88" i="52"/>
  <c r="ES87" i="52"/>
  <c r="ES86" i="52"/>
  <c r="ES85" i="52"/>
  <c r="ES84" i="52"/>
  <c r="ES83" i="52"/>
  <c r="ES82" i="52"/>
  <c r="ES81" i="52"/>
  <c r="ES80" i="52"/>
  <c r="ES79" i="52"/>
  <c r="ES78" i="52"/>
  <c r="ES77" i="52"/>
  <c r="ES76" i="52"/>
  <c r="ES75" i="52"/>
  <c r="ES74" i="52"/>
  <c r="ES73" i="52"/>
  <c r="ES72" i="52"/>
  <c r="ES71" i="52"/>
  <c r="ES70" i="52"/>
  <c r="ES69" i="52"/>
  <c r="ES68" i="52"/>
  <c r="ES67" i="52"/>
  <c r="ES66" i="52"/>
  <c r="ES65" i="52"/>
  <c r="ES64" i="52"/>
  <c r="ES63" i="52"/>
  <c r="ES62" i="52"/>
  <c r="ES61" i="52"/>
  <c r="ES60" i="52"/>
  <c r="ES59" i="52"/>
  <c r="ES58" i="52"/>
  <c r="ES57" i="52"/>
  <c r="ES56" i="52"/>
  <c r="ES55" i="52"/>
  <c r="ES54" i="52"/>
  <c r="ES53" i="52"/>
  <c r="ES52" i="52"/>
  <c r="ES51" i="52"/>
  <c r="ES50" i="52"/>
  <c r="ES49" i="52"/>
  <c r="ES48" i="52"/>
  <c r="ES47" i="52"/>
  <c r="ES46" i="52"/>
  <c r="ES45" i="52"/>
  <c r="ES44" i="52"/>
  <c r="ES43" i="52"/>
  <c r="ES42" i="52"/>
  <c r="ES41" i="52"/>
  <c r="ES40" i="52"/>
  <c r="ES39" i="52"/>
  <c r="ES38" i="52"/>
  <c r="ES37" i="52"/>
  <c r="ES36" i="52"/>
  <c r="ES35" i="52"/>
  <c r="ES34" i="52"/>
  <c r="ES33" i="52"/>
  <c r="ES32" i="52"/>
  <c r="ES31" i="52"/>
  <c r="ES30" i="52"/>
  <c r="ES29" i="52"/>
  <c r="ES28" i="52"/>
  <c r="ES27" i="52"/>
  <c r="ES26" i="52"/>
  <c r="ES25" i="52"/>
  <c r="ES24" i="52"/>
  <c r="ES23" i="52"/>
  <c r="ES22" i="52"/>
  <c r="ES21" i="52"/>
  <c r="ES20" i="52"/>
  <c r="ES19" i="52"/>
  <c r="ES18" i="52"/>
  <c r="ES17" i="52"/>
  <c r="ES16" i="52"/>
  <c r="ES15" i="52"/>
  <c r="ES14" i="52"/>
  <c r="ES13" i="52"/>
  <c r="ES12" i="52"/>
  <c r="ES11" i="52"/>
  <c r="ES10" i="52"/>
  <c r="ES9" i="52"/>
  <c r="ES8" i="52" a="1"/>
  <c r="ES8" i="52"/>
  <c r="ER247" i="52"/>
  <c r="ER246" i="52"/>
  <c r="ER245" i="52"/>
  <c r="ER244" i="52"/>
  <c r="ER243" i="52"/>
  <c r="ER242" i="52"/>
  <c r="ER241" i="52"/>
  <c r="ER240" i="52"/>
  <c r="ER239" i="52"/>
  <c r="ER238" i="52"/>
  <c r="ER237" i="52"/>
  <c r="ER236" i="52"/>
  <c r="ER235" i="52"/>
  <c r="ER234" i="52"/>
  <c r="ER233" i="52"/>
  <c r="ER232" i="52"/>
  <c r="ER231" i="52"/>
  <c r="ER230" i="52"/>
  <c r="ER229" i="52"/>
  <c r="ER228" i="52"/>
  <c r="ER227" i="52"/>
  <c r="ER226" i="52"/>
  <c r="ER225" i="52"/>
  <c r="ER224" i="52"/>
  <c r="ER223" i="52"/>
  <c r="ER222" i="52"/>
  <c r="ER221" i="52"/>
  <c r="ER220" i="52"/>
  <c r="ER219" i="52"/>
  <c r="ER218" i="52"/>
  <c r="ER217" i="52"/>
  <c r="ER216" i="52"/>
  <c r="ER215" i="52"/>
  <c r="ER214" i="52"/>
  <c r="ER213" i="52"/>
  <c r="ER212" i="52"/>
  <c r="ER211" i="52"/>
  <c r="ER210" i="52"/>
  <c r="ER209" i="52"/>
  <c r="ER208" i="52"/>
  <c r="ER207" i="52"/>
  <c r="ER206" i="52"/>
  <c r="ER205" i="52"/>
  <c r="ER204" i="52"/>
  <c r="ER203" i="52"/>
  <c r="ER202" i="52"/>
  <c r="ER201" i="52"/>
  <c r="ER200" i="52"/>
  <c r="ER199" i="52"/>
  <c r="ER198" i="52"/>
  <c r="ER197" i="52"/>
  <c r="ER196" i="52"/>
  <c r="ER195" i="52"/>
  <c r="ER194" i="52"/>
  <c r="ER193" i="52"/>
  <c r="ER192" i="52"/>
  <c r="ER191" i="52"/>
  <c r="ER190" i="52"/>
  <c r="ER189" i="52"/>
  <c r="ER188" i="52"/>
  <c r="ER187" i="52"/>
  <c r="ER186" i="52"/>
  <c r="ER185" i="52"/>
  <c r="ER184" i="52"/>
  <c r="ER183" i="52"/>
  <c r="ER182" i="52"/>
  <c r="ER181" i="52"/>
  <c r="ER180" i="52"/>
  <c r="ER179" i="52"/>
  <c r="ER178" i="52"/>
  <c r="ER177" i="52"/>
  <c r="ER176" i="52"/>
  <c r="ER175" i="52"/>
  <c r="ER174" i="52"/>
  <c r="ER173" i="52"/>
  <c r="ER172" i="52"/>
  <c r="ER171" i="52"/>
  <c r="ER170" i="52"/>
  <c r="ER169" i="52"/>
  <c r="ER168" i="52"/>
  <c r="ER167" i="52"/>
  <c r="ER166" i="52"/>
  <c r="ER165" i="52"/>
  <c r="ER164" i="52"/>
  <c r="ER163" i="52"/>
  <c r="ER162" i="52"/>
  <c r="ER161" i="52"/>
  <c r="ER160" i="52"/>
  <c r="ER159" i="52"/>
  <c r="ER158" i="52"/>
  <c r="ER157" i="52"/>
  <c r="ER156" i="52"/>
  <c r="ER155" i="52"/>
  <c r="ER154" i="52"/>
  <c r="ER153" i="52"/>
  <c r="ER152" i="52"/>
  <c r="ER151" i="52"/>
  <c r="ER150" i="52"/>
  <c r="ER149" i="52"/>
  <c r="ER148" i="52"/>
  <c r="ER147" i="52"/>
  <c r="ER146" i="52"/>
  <c r="ER145" i="52"/>
  <c r="ER144" i="52"/>
  <c r="ER143" i="52"/>
  <c r="ER142" i="52"/>
  <c r="ER141" i="52"/>
  <c r="ER140" i="52"/>
  <c r="ER139" i="52"/>
  <c r="ER138" i="52"/>
  <c r="ER137" i="52"/>
  <c r="ER136" i="52"/>
  <c r="ER135" i="52"/>
  <c r="ER134" i="52"/>
  <c r="ER133" i="52"/>
  <c r="ER132" i="52"/>
  <c r="ER131" i="52"/>
  <c r="ER130" i="52"/>
  <c r="ER129" i="52"/>
  <c r="ER128" i="52"/>
  <c r="ER127" i="52"/>
  <c r="ER126" i="52"/>
  <c r="ER125" i="52"/>
  <c r="ER124" i="52"/>
  <c r="ER123" i="52"/>
  <c r="ER122" i="52"/>
  <c r="ER121" i="52"/>
  <c r="ER120" i="52"/>
  <c r="ER119" i="52"/>
  <c r="ER118" i="52"/>
  <c r="ER117" i="52"/>
  <c r="ER116" i="52"/>
  <c r="ER115" i="52"/>
  <c r="ER114" i="52"/>
  <c r="ER113" i="52"/>
  <c r="ER112" i="52"/>
  <c r="ER111" i="52"/>
  <c r="ER110" i="52"/>
  <c r="ER109" i="52"/>
  <c r="ER108" i="52"/>
  <c r="ER107" i="52"/>
  <c r="ER106" i="52"/>
  <c r="ER105" i="52"/>
  <c r="ER104" i="52"/>
  <c r="ER103" i="52"/>
  <c r="ER102" i="52"/>
  <c r="ER101" i="52"/>
  <c r="ER100" i="52"/>
  <c r="ER99" i="52"/>
  <c r="ER98" i="52"/>
  <c r="ER97" i="52"/>
  <c r="ER96" i="52"/>
  <c r="ER95" i="52"/>
  <c r="ER94" i="52"/>
  <c r="ER93" i="52"/>
  <c r="ER92" i="52"/>
  <c r="ER91" i="52"/>
  <c r="ER90" i="52"/>
  <c r="ER89" i="52"/>
  <c r="ER88" i="52"/>
  <c r="ER87" i="52"/>
  <c r="ER86" i="52"/>
  <c r="ER85" i="52"/>
  <c r="ER84" i="52"/>
  <c r="ER83" i="52"/>
  <c r="ER82" i="52"/>
  <c r="ER81" i="52"/>
  <c r="ER80" i="52"/>
  <c r="ER79" i="52"/>
  <c r="ER78" i="52"/>
  <c r="ER77" i="52"/>
  <c r="ER76" i="52"/>
  <c r="ER75" i="52"/>
  <c r="ER74" i="52"/>
  <c r="ER73" i="52"/>
  <c r="ER72" i="52"/>
  <c r="ER71" i="52"/>
  <c r="ER70" i="52"/>
  <c r="ER69" i="52"/>
  <c r="ER68" i="52"/>
  <c r="ER67" i="52"/>
  <c r="ER66" i="52"/>
  <c r="ER65" i="52"/>
  <c r="ER64" i="52"/>
  <c r="ER63" i="52"/>
  <c r="ER62" i="52"/>
  <c r="ER61" i="52"/>
  <c r="ER60" i="52"/>
  <c r="ER59" i="52"/>
  <c r="ER58" i="52"/>
  <c r="ER57" i="52"/>
  <c r="ER56" i="52"/>
  <c r="ER55" i="52"/>
  <c r="ER54" i="52"/>
  <c r="ER53" i="52"/>
  <c r="ER52" i="52"/>
  <c r="ER51" i="52"/>
  <c r="ER50" i="52"/>
  <c r="ER49" i="52"/>
  <c r="ER48" i="52"/>
  <c r="ER47" i="52"/>
  <c r="ER46" i="52"/>
  <c r="ER45" i="52"/>
  <c r="ER44" i="52"/>
  <c r="ER43" i="52"/>
  <c r="ER42" i="52"/>
  <c r="ER41" i="52"/>
  <c r="ER40" i="52"/>
  <c r="ER39" i="52"/>
  <c r="ER38" i="52"/>
  <c r="ER37" i="52"/>
  <c r="ER36" i="52"/>
  <c r="ER35" i="52"/>
  <c r="ER34" i="52"/>
  <c r="ER33" i="52"/>
  <c r="ER32" i="52"/>
  <c r="ER31" i="52"/>
  <c r="ER30" i="52"/>
  <c r="ER29" i="52"/>
  <c r="ER28" i="52"/>
  <c r="ER27" i="52"/>
  <c r="ER26" i="52"/>
  <c r="ER25" i="52"/>
  <c r="ER24" i="52"/>
  <c r="ER23" i="52"/>
  <c r="ER22" i="52"/>
  <c r="ER21" i="52"/>
  <c r="ER20" i="52"/>
  <c r="ER19" i="52"/>
  <c r="ER18" i="52"/>
  <c r="ER17" i="52"/>
  <c r="ER16" i="52"/>
  <c r="ER15" i="52"/>
  <c r="ER14" i="52"/>
  <c r="ER13" i="52"/>
  <c r="ER12" i="52"/>
  <c r="ER11" i="52"/>
  <c r="ER10" i="52"/>
  <c r="ER9" i="52"/>
  <c r="ER8" i="52" a="1"/>
  <c r="ER8" i="52"/>
  <c r="EQ247" i="52"/>
  <c r="EQ246" i="52"/>
  <c r="EQ245" i="52"/>
  <c r="EQ244" i="52"/>
  <c r="EQ243" i="52"/>
  <c r="EQ242" i="52"/>
  <c r="EQ241" i="52"/>
  <c r="EQ240" i="52"/>
  <c r="EQ239" i="52"/>
  <c r="EQ238" i="52"/>
  <c r="EQ237" i="52"/>
  <c r="EQ236" i="52"/>
  <c r="EQ235" i="52"/>
  <c r="EQ234" i="52"/>
  <c r="EQ233" i="52"/>
  <c r="EQ232" i="52"/>
  <c r="EQ231" i="52"/>
  <c r="EQ230" i="52"/>
  <c r="EQ229" i="52"/>
  <c r="EQ228" i="52"/>
  <c r="EQ227" i="52"/>
  <c r="EQ226" i="52"/>
  <c r="EQ225" i="52"/>
  <c r="EQ224" i="52"/>
  <c r="EQ223" i="52"/>
  <c r="EQ222" i="52"/>
  <c r="EQ221" i="52"/>
  <c r="EQ220" i="52"/>
  <c r="EQ219" i="52"/>
  <c r="EQ218" i="52"/>
  <c r="EQ217" i="52"/>
  <c r="EQ216" i="52"/>
  <c r="EQ215" i="52"/>
  <c r="EQ214" i="52"/>
  <c r="EQ213" i="52"/>
  <c r="EQ212" i="52"/>
  <c r="EQ211" i="52"/>
  <c r="EQ210" i="52"/>
  <c r="EQ209" i="52"/>
  <c r="EQ208" i="52"/>
  <c r="EQ207" i="52"/>
  <c r="EQ206" i="52"/>
  <c r="EQ205" i="52"/>
  <c r="EQ204" i="52"/>
  <c r="EQ203" i="52"/>
  <c r="EQ202" i="52"/>
  <c r="EQ201" i="52"/>
  <c r="EQ200" i="52"/>
  <c r="EQ199" i="52"/>
  <c r="EQ198" i="52"/>
  <c r="EQ197" i="52"/>
  <c r="EQ196" i="52"/>
  <c r="EQ195" i="52"/>
  <c r="EQ194" i="52"/>
  <c r="EQ193" i="52"/>
  <c r="EQ192" i="52"/>
  <c r="EQ191" i="52"/>
  <c r="EQ190" i="52"/>
  <c r="EQ189" i="52"/>
  <c r="EQ188" i="52"/>
  <c r="EQ187" i="52"/>
  <c r="EQ186" i="52"/>
  <c r="EQ185" i="52"/>
  <c r="EQ184" i="52"/>
  <c r="EQ183" i="52"/>
  <c r="EQ182" i="52"/>
  <c r="EQ181" i="52"/>
  <c r="EQ180" i="52"/>
  <c r="EQ179" i="52"/>
  <c r="EQ178" i="52"/>
  <c r="EQ177" i="52"/>
  <c r="EQ176" i="52"/>
  <c r="EQ175" i="52"/>
  <c r="EQ174" i="52"/>
  <c r="EQ173" i="52"/>
  <c r="EQ172" i="52"/>
  <c r="EQ171" i="52"/>
  <c r="EQ170" i="52"/>
  <c r="EQ169" i="52"/>
  <c r="EQ168" i="52"/>
  <c r="EQ167" i="52"/>
  <c r="EQ166" i="52"/>
  <c r="EQ165" i="52"/>
  <c r="EQ164" i="52"/>
  <c r="EQ163" i="52"/>
  <c r="EQ162" i="52"/>
  <c r="EQ161" i="52"/>
  <c r="EQ160" i="52"/>
  <c r="EQ159" i="52"/>
  <c r="EQ158" i="52"/>
  <c r="EQ157" i="52"/>
  <c r="EQ156" i="52"/>
  <c r="EQ155" i="52"/>
  <c r="EQ154" i="52"/>
  <c r="EQ153" i="52"/>
  <c r="EQ152" i="52"/>
  <c r="EQ151" i="52"/>
  <c r="EQ150" i="52"/>
  <c r="EQ149" i="52"/>
  <c r="EQ148" i="52"/>
  <c r="EQ147" i="52"/>
  <c r="EQ146" i="52"/>
  <c r="EQ145" i="52"/>
  <c r="EQ144" i="52"/>
  <c r="EQ143" i="52"/>
  <c r="EQ142" i="52"/>
  <c r="EQ141" i="52"/>
  <c r="EQ140" i="52"/>
  <c r="EQ139" i="52"/>
  <c r="EQ138" i="52"/>
  <c r="EQ137" i="52"/>
  <c r="EQ136" i="52"/>
  <c r="EQ135" i="52"/>
  <c r="EQ134" i="52"/>
  <c r="EQ133" i="52"/>
  <c r="EQ132" i="52"/>
  <c r="EQ131" i="52"/>
  <c r="EQ130" i="52"/>
  <c r="EQ129" i="52"/>
  <c r="EQ128" i="52"/>
  <c r="EQ127" i="52"/>
  <c r="EQ126" i="52"/>
  <c r="EQ125" i="52"/>
  <c r="EQ124" i="52"/>
  <c r="EQ123" i="52"/>
  <c r="EQ122" i="52"/>
  <c r="EQ121" i="52"/>
  <c r="EQ120" i="52"/>
  <c r="EQ119" i="52"/>
  <c r="EQ118" i="52"/>
  <c r="EQ117" i="52"/>
  <c r="EQ116" i="52"/>
  <c r="EQ115" i="52"/>
  <c r="EQ114" i="52"/>
  <c r="EQ113" i="52"/>
  <c r="EQ112" i="52"/>
  <c r="EQ111" i="52"/>
  <c r="EQ110" i="52"/>
  <c r="EQ109" i="52"/>
  <c r="EQ108" i="52"/>
  <c r="EQ107" i="52"/>
  <c r="EQ106" i="52"/>
  <c r="EQ105" i="52"/>
  <c r="EQ104" i="52"/>
  <c r="EQ103" i="52"/>
  <c r="EQ102" i="52"/>
  <c r="EQ101" i="52"/>
  <c r="EQ100" i="52"/>
  <c r="EQ99" i="52"/>
  <c r="EQ98" i="52"/>
  <c r="EQ97" i="52"/>
  <c r="EQ96" i="52"/>
  <c r="EQ95" i="52"/>
  <c r="EQ94" i="52"/>
  <c r="EQ93" i="52"/>
  <c r="EQ92" i="52"/>
  <c r="EQ91" i="52"/>
  <c r="EQ90" i="52"/>
  <c r="EQ89" i="52"/>
  <c r="EQ88" i="52"/>
  <c r="EQ87" i="52"/>
  <c r="EQ86" i="52"/>
  <c r="EQ85" i="52"/>
  <c r="EQ84" i="52"/>
  <c r="EQ83" i="52"/>
  <c r="EQ82" i="52"/>
  <c r="EQ81" i="52"/>
  <c r="EQ80" i="52"/>
  <c r="EQ79" i="52"/>
  <c r="EQ78" i="52"/>
  <c r="EQ77" i="52"/>
  <c r="EQ76" i="52"/>
  <c r="EQ75" i="52"/>
  <c r="EQ74" i="52"/>
  <c r="EQ73" i="52"/>
  <c r="EQ72" i="52"/>
  <c r="EQ71" i="52"/>
  <c r="EQ70" i="52"/>
  <c r="EQ69" i="52"/>
  <c r="EQ68" i="52"/>
  <c r="EQ67" i="52"/>
  <c r="EQ66" i="52"/>
  <c r="EQ65" i="52"/>
  <c r="EQ64" i="52"/>
  <c r="EQ63" i="52"/>
  <c r="EQ62" i="52"/>
  <c r="EQ61" i="52"/>
  <c r="EQ60" i="52"/>
  <c r="EQ59" i="52"/>
  <c r="EQ58" i="52"/>
  <c r="EQ57" i="52"/>
  <c r="EQ56" i="52"/>
  <c r="EQ55" i="52"/>
  <c r="EQ54" i="52"/>
  <c r="EQ53" i="52"/>
  <c r="EQ52" i="52"/>
  <c r="EQ51" i="52"/>
  <c r="EQ50" i="52"/>
  <c r="EQ49" i="52"/>
  <c r="EQ48" i="52"/>
  <c r="EQ47" i="52"/>
  <c r="EQ46" i="52"/>
  <c r="EQ45" i="52"/>
  <c r="EQ44" i="52"/>
  <c r="EQ43" i="52"/>
  <c r="EQ42" i="52"/>
  <c r="EQ41" i="52"/>
  <c r="EQ40" i="52"/>
  <c r="EQ39" i="52"/>
  <c r="EQ38" i="52"/>
  <c r="EQ37" i="52"/>
  <c r="EQ36" i="52"/>
  <c r="EQ35" i="52"/>
  <c r="EQ34" i="52"/>
  <c r="EQ33" i="52"/>
  <c r="EQ32" i="52"/>
  <c r="EQ31" i="52"/>
  <c r="EQ30" i="52"/>
  <c r="EQ29" i="52"/>
  <c r="EQ28" i="52"/>
  <c r="EQ27" i="52"/>
  <c r="EQ26" i="52"/>
  <c r="EQ25" i="52"/>
  <c r="EQ24" i="52"/>
  <c r="EQ23" i="52"/>
  <c r="EQ22" i="52"/>
  <c r="EQ21" i="52"/>
  <c r="EQ20" i="52"/>
  <c r="EQ19" i="52"/>
  <c r="EQ18" i="52"/>
  <c r="EQ17" i="52"/>
  <c r="EQ16" i="52"/>
  <c r="EQ15" i="52"/>
  <c r="EQ14" i="52"/>
  <c r="EQ13" i="52"/>
  <c r="EQ12" i="52"/>
  <c r="EQ11" i="52"/>
  <c r="EQ10" i="52"/>
  <c r="EQ9" i="52"/>
  <c r="EQ8" i="52" a="1"/>
  <c r="EQ8" i="52"/>
  <c r="DO247" i="52"/>
  <c r="DO246" i="52"/>
  <c r="DO245" i="52"/>
  <c r="DO244" i="52"/>
  <c r="DO243" i="52"/>
  <c r="DO242" i="52"/>
  <c r="DO241" i="52"/>
  <c r="DO240" i="52"/>
  <c r="DO239" i="52"/>
  <c r="DO238" i="52"/>
  <c r="DO237" i="52"/>
  <c r="DO236" i="52"/>
  <c r="DO235" i="52"/>
  <c r="DO234" i="52"/>
  <c r="DO233" i="52"/>
  <c r="DO232" i="52"/>
  <c r="DO231" i="52"/>
  <c r="DO230" i="52"/>
  <c r="DO229" i="52"/>
  <c r="DO228" i="52"/>
  <c r="DO227" i="52"/>
  <c r="DO226" i="52"/>
  <c r="DO225" i="52"/>
  <c r="DO224" i="52"/>
  <c r="DO223" i="52"/>
  <c r="DO222" i="52"/>
  <c r="DO221" i="52"/>
  <c r="DO220" i="52"/>
  <c r="DO219" i="52"/>
  <c r="DO218" i="52"/>
  <c r="DO217" i="52"/>
  <c r="DO216" i="52"/>
  <c r="DO215" i="52"/>
  <c r="DO214" i="52"/>
  <c r="DO213" i="52"/>
  <c r="DO212" i="52"/>
  <c r="DO211" i="52"/>
  <c r="DO210" i="52"/>
  <c r="DO209" i="52"/>
  <c r="DO208" i="52"/>
  <c r="DO207" i="52"/>
  <c r="DO206" i="52"/>
  <c r="DO205" i="52"/>
  <c r="DO204" i="52"/>
  <c r="DO203" i="52"/>
  <c r="DO202" i="52"/>
  <c r="DO201" i="52"/>
  <c r="DO200" i="52"/>
  <c r="DO199" i="52"/>
  <c r="DO198" i="52"/>
  <c r="DO197" i="52"/>
  <c r="DO196" i="52"/>
  <c r="DO195" i="52"/>
  <c r="DO194" i="52"/>
  <c r="DO193" i="52"/>
  <c r="DO192" i="52"/>
  <c r="DO191" i="52"/>
  <c r="DO190" i="52"/>
  <c r="DO189" i="52"/>
  <c r="DO188" i="52"/>
  <c r="DO187" i="52"/>
  <c r="DO186" i="52"/>
  <c r="DO185" i="52"/>
  <c r="DO184" i="52"/>
  <c r="DO183" i="52"/>
  <c r="DO182" i="52"/>
  <c r="DO181" i="52"/>
  <c r="DO180" i="52"/>
  <c r="DO179" i="52"/>
  <c r="DO178" i="52"/>
  <c r="DO177" i="52"/>
  <c r="DO176" i="52"/>
  <c r="DO175" i="52"/>
  <c r="DO174" i="52"/>
  <c r="DO173" i="52"/>
  <c r="DO172" i="52"/>
  <c r="DO171" i="52"/>
  <c r="DO170" i="52"/>
  <c r="DO169" i="52"/>
  <c r="DO168" i="52"/>
  <c r="DO167" i="52"/>
  <c r="DO166" i="52"/>
  <c r="DO165" i="52"/>
  <c r="DO164" i="52"/>
  <c r="DO163" i="52"/>
  <c r="DO162" i="52"/>
  <c r="DO161" i="52"/>
  <c r="DO160" i="52"/>
  <c r="DO159" i="52"/>
  <c r="DO158" i="52"/>
  <c r="DO157" i="52"/>
  <c r="DO156" i="52"/>
  <c r="DO155" i="52"/>
  <c r="DO154" i="52"/>
  <c r="DO153" i="52"/>
  <c r="DO152" i="52"/>
  <c r="DO151" i="52"/>
  <c r="DO150" i="52"/>
  <c r="DO149" i="52"/>
  <c r="DO148" i="52"/>
  <c r="DO147" i="52"/>
  <c r="DO146" i="52"/>
  <c r="DO145" i="52"/>
  <c r="DO144" i="52"/>
  <c r="DO143" i="52"/>
  <c r="DO142" i="52"/>
  <c r="DO141" i="52"/>
  <c r="DO140" i="52"/>
  <c r="DO139" i="52"/>
  <c r="DO138" i="52"/>
  <c r="DO137" i="52"/>
  <c r="DO136" i="52"/>
  <c r="DO135" i="52"/>
  <c r="DO134" i="52"/>
  <c r="DO133" i="52"/>
  <c r="DO132" i="52"/>
  <c r="DO131" i="52"/>
  <c r="DO130" i="52"/>
  <c r="DO129" i="52"/>
  <c r="DO128" i="52"/>
  <c r="DO127" i="52"/>
  <c r="DO126" i="52"/>
  <c r="DO125" i="52"/>
  <c r="DO124" i="52"/>
  <c r="DO123" i="52"/>
  <c r="DO122" i="52"/>
  <c r="DO121" i="52"/>
  <c r="DO120" i="52"/>
  <c r="DO119" i="52"/>
  <c r="DO118" i="52"/>
  <c r="DO117" i="52"/>
  <c r="DO116" i="52"/>
  <c r="DO115" i="52"/>
  <c r="DO114" i="52"/>
  <c r="DO113" i="52"/>
  <c r="DO112" i="52"/>
  <c r="DO111" i="52"/>
  <c r="DO110" i="52"/>
  <c r="DO109" i="52"/>
  <c r="DO108" i="52"/>
  <c r="DO107" i="52"/>
  <c r="DO106" i="52"/>
  <c r="DO105" i="52"/>
  <c r="DO104" i="52"/>
  <c r="DO103" i="52"/>
  <c r="DO102" i="52"/>
  <c r="DO101" i="52"/>
  <c r="DO100" i="52"/>
  <c r="DO99" i="52"/>
  <c r="DO98" i="52"/>
  <c r="DO97" i="52"/>
  <c r="DO96" i="52"/>
  <c r="DO95" i="52"/>
  <c r="DO94" i="52"/>
  <c r="DO93" i="52"/>
  <c r="DO92" i="52"/>
  <c r="DO91" i="52"/>
  <c r="DO90" i="52"/>
  <c r="DO89" i="52"/>
  <c r="DO88" i="52"/>
  <c r="DO87" i="52"/>
  <c r="DO86" i="52"/>
  <c r="DO85" i="52"/>
  <c r="DO84" i="52"/>
  <c r="DO83" i="52"/>
  <c r="DO82" i="52"/>
  <c r="DO81" i="52"/>
  <c r="DO80" i="52"/>
  <c r="DO79" i="52"/>
  <c r="DO78" i="52"/>
  <c r="DO77" i="52"/>
  <c r="DO76" i="52"/>
  <c r="DO75" i="52"/>
  <c r="DO74" i="52"/>
  <c r="DO73" i="52"/>
  <c r="DO72" i="52"/>
  <c r="DO71" i="52"/>
  <c r="DO70" i="52"/>
  <c r="DO69" i="52"/>
  <c r="DO68" i="52"/>
  <c r="DO67" i="52"/>
  <c r="DO66" i="52"/>
  <c r="DO65" i="52"/>
  <c r="DO64" i="52"/>
  <c r="DO63" i="52"/>
  <c r="DO62" i="52"/>
  <c r="DO61" i="52"/>
  <c r="DO60" i="52"/>
  <c r="DO59" i="52"/>
  <c r="DO58" i="52"/>
  <c r="DO57" i="52"/>
  <c r="DO56" i="52"/>
  <c r="DO55" i="52"/>
  <c r="DO54" i="52"/>
  <c r="DO53" i="52"/>
  <c r="DO52" i="52"/>
  <c r="DO51" i="52"/>
  <c r="DO50" i="52"/>
  <c r="DO49" i="52"/>
  <c r="DO48" i="52"/>
  <c r="DO47" i="52"/>
  <c r="DO46" i="52"/>
  <c r="DO45" i="52"/>
  <c r="DO44" i="52"/>
  <c r="DO43" i="52"/>
  <c r="DO42" i="52"/>
  <c r="DO41" i="52"/>
  <c r="DO40" i="52"/>
  <c r="DO39" i="52"/>
  <c r="DO38" i="52"/>
  <c r="DO37" i="52"/>
  <c r="DO36" i="52"/>
  <c r="DO35" i="52"/>
  <c r="DO34" i="52"/>
  <c r="DO33" i="52"/>
  <c r="DO32" i="52"/>
  <c r="DO31" i="52"/>
  <c r="DO30" i="52"/>
  <c r="DO29" i="52"/>
  <c r="DO28" i="52"/>
  <c r="DO27" i="52"/>
  <c r="DO26" i="52"/>
  <c r="DO25" i="52"/>
  <c r="DO24" i="52"/>
  <c r="DO23" i="52"/>
  <c r="DO22" i="52"/>
  <c r="DO21" i="52"/>
  <c r="DO20" i="52"/>
  <c r="DO19" i="52"/>
  <c r="DO18" i="52"/>
  <c r="DO17" i="52"/>
  <c r="DO16" i="52"/>
  <c r="DO15" i="52"/>
  <c r="DO14" i="52"/>
  <c r="DO13" i="52"/>
  <c r="DO12" i="52"/>
  <c r="DO11" i="52"/>
  <c r="DO10" i="52"/>
  <c r="DO9" i="52"/>
  <c r="DO8" i="52" a="1"/>
  <c r="DO8" i="52"/>
  <c r="DN247" i="52"/>
  <c r="DN246" i="52"/>
  <c r="DN245" i="52"/>
  <c r="DN244" i="52"/>
  <c r="DN243" i="52"/>
  <c r="DN242" i="52"/>
  <c r="DN241" i="52"/>
  <c r="DN240" i="52"/>
  <c r="DN239" i="52"/>
  <c r="DN238" i="52"/>
  <c r="DN237" i="52"/>
  <c r="DN236" i="52"/>
  <c r="DN235" i="52"/>
  <c r="DN234" i="52"/>
  <c r="DN233" i="52"/>
  <c r="DN232" i="52"/>
  <c r="DN231" i="52"/>
  <c r="DN230" i="52"/>
  <c r="DN229" i="52"/>
  <c r="DN228" i="52"/>
  <c r="DN227" i="52"/>
  <c r="DN226" i="52"/>
  <c r="DN225" i="52"/>
  <c r="DN224" i="52"/>
  <c r="DN223" i="52"/>
  <c r="DN222" i="52"/>
  <c r="DN221" i="52"/>
  <c r="DN220" i="52"/>
  <c r="DN219" i="52"/>
  <c r="DN218" i="52"/>
  <c r="DN217" i="52"/>
  <c r="DN216" i="52"/>
  <c r="DN215" i="52"/>
  <c r="DN214" i="52"/>
  <c r="DN213" i="52"/>
  <c r="DN212" i="52"/>
  <c r="DN211" i="52"/>
  <c r="DN210" i="52"/>
  <c r="DN209" i="52"/>
  <c r="DN208" i="52"/>
  <c r="DN207" i="52"/>
  <c r="DN206" i="52"/>
  <c r="DN205" i="52"/>
  <c r="DN204" i="52"/>
  <c r="DN203" i="52"/>
  <c r="DN202" i="52"/>
  <c r="DN201" i="52"/>
  <c r="DN200" i="52"/>
  <c r="DN199" i="52"/>
  <c r="DN198" i="52"/>
  <c r="DN197" i="52"/>
  <c r="DN196" i="52"/>
  <c r="DN195" i="52"/>
  <c r="DN194" i="52"/>
  <c r="DN193" i="52"/>
  <c r="DN192" i="52"/>
  <c r="DN191" i="52"/>
  <c r="DN190" i="52"/>
  <c r="DN189" i="52"/>
  <c r="DN188" i="52"/>
  <c r="DN187" i="52"/>
  <c r="DN186" i="52"/>
  <c r="DN185" i="52"/>
  <c r="DN184" i="52"/>
  <c r="DN183" i="52"/>
  <c r="DN182" i="52"/>
  <c r="DN181" i="52"/>
  <c r="DN180" i="52"/>
  <c r="DN179" i="52"/>
  <c r="DN178" i="52"/>
  <c r="DN177" i="52"/>
  <c r="DN176" i="52"/>
  <c r="DN175" i="52"/>
  <c r="DN174" i="52"/>
  <c r="DN173" i="52"/>
  <c r="DN172" i="52"/>
  <c r="DN171" i="52"/>
  <c r="DN170" i="52"/>
  <c r="DN169" i="52"/>
  <c r="DN168" i="52"/>
  <c r="DN167" i="52"/>
  <c r="DN166" i="52"/>
  <c r="DN165" i="52"/>
  <c r="DN164" i="52"/>
  <c r="DN163" i="52"/>
  <c r="DN162" i="52"/>
  <c r="DN161" i="52"/>
  <c r="DN160" i="52"/>
  <c r="DN159" i="52"/>
  <c r="DN158" i="52"/>
  <c r="DN157" i="52"/>
  <c r="DN156" i="52"/>
  <c r="DN155" i="52"/>
  <c r="DN154" i="52"/>
  <c r="DN153" i="52"/>
  <c r="DN152" i="52"/>
  <c r="DN151" i="52"/>
  <c r="DN150" i="52"/>
  <c r="DN149" i="52"/>
  <c r="DN148" i="52"/>
  <c r="DN147" i="52"/>
  <c r="DN146" i="52"/>
  <c r="DN145" i="52"/>
  <c r="DN144" i="52"/>
  <c r="DN143" i="52"/>
  <c r="DN142" i="52"/>
  <c r="DN141" i="52"/>
  <c r="DN140" i="52"/>
  <c r="DN139" i="52"/>
  <c r="DN138" i="52"/>
  <c r="DN137" i="52"/>
  <c r="DN136" i="52"/>
  <c r="DN135" i="52"/>
  <c r="DN134" i="52"/>
  <c r="DN133" i="52"/>
  <c r="DN132" i="52"/>
  <c r="DN131" i="52"/>
  <c r="DN130" i="52"/>
  <c r="DN129" i="52"/>
  <c r="DN128" i="52"/>
  <c r="DN127" i="52"/>
  <c r="DN126" i="52"/>
  <c r="DN125" i="52"/>
  <c r="DN124" i="52"/>
  <c r="DN123" i="52"/>
  <c r="DN122" i="52"/>
  <c r="DN121" i="52"/>
  <c r="DN120" i="52"/>
  <c r="DN119" i="52"/>
  <c r="DN118" i="52"/>
  <c r="DN117" i="52"/>
  <c r="DN116" i="52"/>
  <c r="DN115" i="52"/>
  <c r="DN114" i="52"/>
  <c r="DN113" i="52"/>
  <c r="DN112" i="52"/>
  <c r="DN111" i="52"/>
  <c r="DN110" i="52"/>
  <c r="DN109" i="52"/>
  <c r="DN108" i="52"/>
  <c r="DN107" i="52"/>
  <c r="DN106" i="52"/>
  <c r="DN105" i="52"/>
  <c r="DN104" i="52"/>
  <c r="DN103" i="52"/>
  <c r="DN102" i="52"/>
  <c r="DN101" i="52"/>
  <c r="DN100" i="52"/>
  <c r="DN99" i="52"/>
  <c r="DN98" i="52"/>
  <c r="DN97" i="52"/>
  <c r="DN96" i="52"/>
  <c r="DN95" i="52"/>
  <c r="DN94" i="52"/>
  <c r="DN93" i="52"/>
  <c r="DN92" i="52"/>
  <c r="DN91" i="52"/>
  <c r="DN90" i="52"/>
  <c r="DN89" i="52"/>
  <c r="DN88" i="52"/>
  <c r="DN87" i="52"/>
  <c r="DN86" i="52"/>
  <c r="DN85" i="52"/>
  <c r="DN84" i="52"/>
  <c r="DN83" i="52"/>
  <c r="DN82" i="52"/>
  <c r="DN81" i="52"/>
  <c r="DN80" i="52"/>
  <c r="DN79" i="52"/>
  <c r="DN78" i="52"/>
  <c r="DN77" i="52"/>
  <c r="DN76" i="52"/>
  <c r="DN75" i="52"/>
  <c r="DN74" i="52"/>
  <c r="DN73" i="52"/>
  <c r="DN72" i="52"/>
  <c r="DN71" i="52"/>
  <c r="DN70" i="52"/>
  <c r="DN69" i="52"/>
  <c r="DN68" i="52"/>
  <c r="DN67" i="52"/>
  <c r="DN66" i="52"/>
  <c r="DN65" i="52"/>
  <c r="DN64" i="52"/>
  <c r="DN63" i="52"/>
  <c r="DN62" i="52"/>
  <c r="DN61" i="52"/>
  <c r="DN60" i="52"/>
  <c r="DN59" i="52"/>
  <c r="DN58" i="52"/>
  <c r="DN57" i="52"/>
  <c r="DN56" i="52"/>
  <c r="DN55" i="52"/>
  <c r="DN54" i="52"/>
  <c r="DN53" i="52"/>
  <c r="DN52" i="52"/>
  <c r="DN51" i="52"/>
  <c r="DN50" i="52"/>
  <c r="DN49" i="52"/>
  <c r="DN48" i="52"/>
  <c r="DN47" i="52"/>
  <c r="DN46" i="52"/>
  <c r="DN45" i="52"/>
  <c r="DN44" i="52"/>
  <c r="DN43" i="52"/>
  <c r="DN42" i="52"/>
  <c r="DN41" i="52"/>
  <c r="DN40" i="52"/>
  <c r="DN39" i="52"/>
  <c r="DN38" i="52"/>
  <c r="DN37" i="52"/>
  <c r="DN36" i="52"/>
  <c r="DN35" i="52"/>
  <c r="DN34" i="52"/>
  <c r="DN33" i="52"/>
  <c r="DN32" i="52"/>
  <c r="DN31" i="52"/>
  <c r="DN30" i="52"/>
  <c r="DN29" i="52"/>
  <c r="DN28" i="52"/>
  <c r="DN27" i="52"/>
  <c r="DN26" i="52"/>
  <c r="DN25" i="52"/>
  <c r="DN24" i="52"/>
  <c r="DN23" i="52"/>
  <c r="DN22" i="52"/>
  <c r="DN21" i="52"/>
  <c r="DN20" i="52"/>
  <c r="DN19" i="52"/>
  <c r="DN18" i="52"/>
  <c r="DN17" i="52"/>
  <c r="DN16" i="52"/>
  <c r="DN15" i="52"/>
  <c r="DN14" i="52"/>
  <c r="DN13" i="52"/>
  <c r="DN12" i="52"/>
  <c r="DN11" i="52"/>
  <c r="DN10" i="52"/>
  <c r="DN9" i="52"/>
  <c r="DN8" i="52" a="1"/>
  <c r="DN8" i="52"/>
  <c r="DM247" i="52"/>
  <c r="DM246" i="52"/>
  <c r="DM245" i="52"/>
  <c r="DM244" i="52"/>
  <c r="DM243" i="52"/>
  <c r="DM242" i="52"/>
  <c r="DM241" i="52"/>
  <c r="DM240" i="52"/>
  <c r="DM239" i="52"/>
  <c r="DM238" i="52"/>
  <c r="DM237" i="52"/>
  <c r="DM236" i="52"/>
  <c r="DM235" i="52"/>
  <c r="DM234" i="52"/>
  <c r="DM233" i="52"/>
  <c r="DM232" i="52"/>
  <c r="DM231" i="52"/>
  <c r="DM230" i="52"/>
  <c r="DM229" i="52"/>
  <c r="DM228" i="52"/>
  <c r="DM227" i="52"/>
  <c r="DM226" i="52"/>
  <c r="DM225" i="52"/>
  <c r="DM224" i="52"/>
  <c r="DM223" i="52"/>
  <c r="DM222" i="52"/>
  <c r="DM221" i="52"/>
  <c r="DM220" i="52"/>
  <c r="DM219" i="52"/>
  <c r="DM218" i="52"/>
  <c r="DM217" i="52"/>
  <c r="DM216" i="52"/>
  <c r="DM215" i="52"/>
  <c r="DM214" i="52"/>
  <c r="DM213" i="52"/>
  <c r="DM212" i="52"/>
  <c r="DM211" i="52"/>
  <c r="DM210" i="52"/>
  <c r="DM209" i="52"/>
  <c r="DM208" i="52"/>
  <c r="DM207" i="52"/>
  <c r="DM206" i="52"/>
  <c r="DM205" i="52"/>
  <c r="DM204" i="52"/>
  <c r="DM203" i="52"/>
  <c r="DM202" i="52"/>
  <c r="DM201" i="52"/>
  <c r="DM200" i="52"/>
  <c r="DM199" i="52"/>
  <c r="DM198" i="52"/>
  <c r="DM197" i="52"/>
  <c r="DM196" i="52"/>
  <c r="DM195" i="52"/>
  <c r="DM194" i="52"/>
  <c r="DM193" i="52"/>
  <c r="DM192" i="52"/>
  <c r="DM191" i="52"/>
  <c r="DM190" i="52"/>
  <c r="DM189" i="52"/>
  <c r="DM188" i="52"/>
  <c r="DM187" i="52"/>
  <c r="DM186" i="52"/>
  <c r="DM185" i="52"/>
  <c r="DM184" i="52"/>
  <c r="DM183" i="52"/>
  <c r="DM182" i="52"/>
  <c r="DM181" i="52"/>
  <c r="DM180" i="52"/>
  <c r="DM179" i="52"/>
  <c r="DM178" i="52"/>
  <c r="DM177" i="52"/>
  <c r="DM176" i="52"/>
  <c r="DM175" i="52"/>
  <c r="DM174" i="52"/>
  <c r="DM173" i="52"/>
  <c r="DM172" i="52"/>
  <c r="DM171" i="52"/>
  <c r="DM170" i="52"/>
  <c r="DM169" i="52"/>
  <c r="DM168" i="52"/>
  <c r="DM167" i="52"/>
  <c r="DM166" i="52"/>
  <c r="DM165" i="52"/>
  <c r="DM164" i="52"/>
  <c r="DM163" i="52"/>
  <c r="DM162" i="52"/>
  <c r="DM161" i="52"/>
  <c r="DM160" i="52"/>
  <c r="DM159" i="52"/>
  <c r="DM158" i="52"/>
  <c r="DM157" i="52"/>
  <c r="DM156" i="52"/>
  <c r="DM155" i="52"/>
  <c r="DM154" i="52"/>
  <c r="DM153" i="52"/>
  <c r="DM152" i="52"/>
  <c r="DM151" i="52"/>
  <c r="DM150" i="52"/>
  <c r="DM149" i="52"/>
  <c r="DM148" i="52"/>
  <c r="DM147" i="52"/>
  <c r="DM146" i="52"/>
  <c r="DM145" i="52"/>
  <c r="DM144" i="52"/>
  <c r="DM143" i="52"/>
  <c r="DM142" i="52"/>
  <c r="DM141" i="52"/>
  <c r="DM140" i="52"/>
  <c r="DM139" i="52"/>
  <c r="DM138" i="52"/>
  <c r="DM137" i="52"/>
  <c r="DM136" i="52"/>
  <c r="DM135" i="52"/>
  <c r="DM134" i="52"/>
  <c r="DM133" i="52"/>
  <c r="DM132" i="52"/>
  <c r="DM131" i="52"/>
  <c r="DM130" i="52"/>
  <c r="DM129" i="52"/>
  <c r="DM128" i="52"/>
  <c r="DM127" i="52"/>
  <c r="DM126" i="52"/>
  <c r="DM125" i="52"/>
  <c r="DM124" i="52"/>
  <c r="DM123" i="52"/>
  <c r="DM122" i="52"/>
  <c r="DM121" i="52"/>
  <c r="DM120" i="52"/>
  <c r="DM119" i="52"/>
  <c r="DM118" i="52"/>
  <c r="DM117" i="52"/>
  <c r="DM116" i="52"/>
  <c r="DM115" i="52"/>
  <c r="DM114" i="52"/>
  <c r="DM113" i="52"/>
  <c r="DM112" i="52"/>
  <c r="DM111" i="52"/>
  <c r="DM110" i="52"/>
  <c r="DM109" i="52"/>
  <c r="DM108" i="52"/>
  <c r="DM107" i="52"/>
  <c r="DM106" i="52"/>
  <c r="DM105" i="52"/>
  <c r="DM104" i="52"/>
  <c r="DM103" i="52"/>
  <c r="DM102" i="52"/>
  <c r="DM101" i="52"/>
  <c r="DM100" i="52"/>
  <c r="DM99" i="52"/>
  <c r="DM98" i="52"/>
  <c r="DM97" i="52"/>
  <c r="DM96" i="52"/>
  <c r="DM95" i="52"/>
  <c r="DM94" i="52"/>
  <c r="DM93" i="52"/>
  <c r="DM92" i="52"/>
  <c r="DM91" i="52"/>
  <c r="DM90" i="52"/>
  <c r="DM89" i="52"/>
  <c r="DM88" i="52"/>
  <c r="DM87" i="52"/>
  <c r="DM86" i="52"/>
  <c r="DM85" i="52"/>
  <c r="DM84" i="52"/>
  <c r="DM83" i="52"/>
  <c r="DM82" i="52"/>
  <c r="DM81" i="52"/>
  <c r="DM80" i="52"/>
  <c r="DM79" i="52"/>
  <c r="DM78" i="52"/>
  <c r="DM77" i="52"/>
  <c r="DM76" i="52"/>
  <c r="DM75" i="52"/>
  <c r="DM74" i="52"/>
  <c r="DM73" i="52"/>
  <c r="DM72" i="52"/>
  <c r="DM71" i="52"/>
  <c r="DM70" i="52"/>
  <c r="DM69" i="52"/>
  <c r="DM68" i="52"/>
  <c r="DM67" i="52"/>
  <c r="DM66" i="52"/>
  <c r="DM65" i="52"/>
  <c r="DM64" i="52"/>
  <c r="DM63" i="52"/>
  <c r="DM62" i="52"/>
  <c r="DM61" i="52"/>
  <c r="DM60" i="52"/>
  <c r="DM59" i="52"/>
  <c r="DM58" i="52"/>
  <c r="DM57" i="52"/>
  <c r="DM56" i="52"/>
  <c r="DM55" i="52"/>
  <c r="DM54" i="52"/>
  <c r="DM53" i="52"/>
  <c r="DM52" i="52"/>
  <c r="DM51" i="52"/>
  <c r="DM50" i="52"/>
  <c r="DM49" i="52"/>
  <c r="DM48" i="52"/>
  <c r="DM47" i="52"/>
  <c r="DM46" i="52"/>
  <c r="DM45" i="52"/>
  <c r="DM44" i="52"/>
  <c r="DM43" i="52"/>
  <c r="DM42" i="52"/>
  <c r="DM41" i="52"/>
  <c r="DM40" i="52"/>
  <c r="DM39" i="52"/>
  <c r="DM38" i="52"/>
  <c r="DM37" i="52"/>
  <c r="DM36" i="52"/>
  <c r="DM35" i="52"/>
  <c r="DM34" i="52"/>
  <c r="DM33" i="52"/>
  <c r="DM32" i="52"/>
  <c r="DM31" i="52"/>
  <c r="DM30" i="52"/>
  <c r="DM29" i="52"/>
  <c r="DM28" i="52"/>
  <c r="DM27" i="52"/>
  <c r="DM26" i="52"/>
  <c r="DM25" i="52"/>
  <c r="DM24" i="52"/>
  <c r="DM23" i="52"/>
  <c r="DM22" i="52"/>
  <c r="DM21" i="52"/>
  <c r="DM20" i="52"/>
  <c r="DM19" i="52"/>
  <c r="DM18" i="52"/>
  <c r="DM17" i="52"/>
  <c r="DM16" i="52"/>
  <c r="DM15" i="52"/>
  <c r="DM14" i="52"/>
  <c r="DM13" i="52"/>
  <c r="DM12" i="52"/>
  <c r="DM11" i="52"/>
  <c r="DM10" i="52"/>
  <c r="DM9" i="52"/>
  <c r="DM8" i="52" a="1"/>
  <c r="DM8" i="52"/>
  <c r="DL247" i="52"/>
  <c r="DL246" i="52"/>
  <c r="DL245" i="52"/>
  <c r="DL244" i="52"/>
  <c r="DL243" i="52"/>
  <c r="DL242" i="52"/>
  <c r="DL241" i="52"/>
  <c r="DL240" i="52"/>
  <c r="DL239" i="52"/>
  <c r="DL238" i="52"/>
  <c r="DL237" i="52"/>
  <c r="DL236" i="52"/>
  <c r="DL235" i="52"/>
  <c r="DL234" i="52"/>
  <c r="DL233" i="52"/>
  <c r="DL232" i="52"/>
  <c r="DL231" i="52"/>
  <c r="DL230" i="52"/>
  <c r="DL229" i="52"/>
  <c r="DL228" i="52"/>
  <c r="DL227" i="52"/>
  <c r="DL226" i="52"/>
  <c r="DL225" i="52"/>
  <c r="DL224" i="52"/>
  <c r="DL223" i="52"/>
  <c r="DL222" i="52"/>
  <c r="DL221" i="52"/>
  <c r="DL220" i="52"/>
  <c r="DL219" i="52"/>
  <c r="DL218" i="52"/>
  <c r="DL217" i="52"/>
  <c r="DL216" i="52"/>
  <c r="DL215" i="52"/>
  <c r="DL214" i="52"/>
  <c r="DL213" i="52"/>
  <c r="DL212" i="52"/>
  <c r="DL211" i="52"/>
  <c r="DL210" i="52"/>
  <c r="DL209" i="52"/>
  <c r="DL208" i="52"/>
  <c r="DL207" i="52"/>
  <c r="DL206" i="52"/>
  <c r="DL205" i="52"/>
  <c r="DL204" i="52"/>
  <c r="DL203" i="52"/>
  <c r="DL202" i="52"/>
  <c r="DL201" i="52"/>
  <c r="DL200" i="52"/>
  <c r="DL199" i="52"/>
  <c r="DL198" i="52"/>
  <c r="DL197" i="52"/>
  <c r="DL196" i="52"/>
  <c r="DL195" i="52"/>
  <c r="DL194" i="52"/>
  <c r="DL193" i="52"/>
  <c r="DL192" i="52"/>
  <c r="DL191" i="52"/>
  <c r="DL190" i="52"/>
  <c r="DL189" i="52"/>
  <c r="DL188" i="52"/>
  <c r="DL187" i="52"/>
  <c r="DL186" i="52"/>
  <c r="DL185" i="52"/>
  <c r="DL184" i="52"/>
  <c r="DL183" i="52"/>
  <c r="DL182" i="52"/>
  <c r="DL181" i="52"/>
  <c r="DL180" i="52"/>
  <c r="DL179" i="52"/>
  <c r="DL178" i="52"/>
  <c r="DL177" i="52"/>
  <c r="DL176" i="52"/>
  <c r="DL175" i="52"/>
  <c r="DL174" i="52"/>
  <c r="DL173" i="52"/>
  <c r="DL172" i="52"/>
  <c r="DL171" i="52"/>
  <c r="DL170" i="52"/>
  <c r="DL169" i="52"/>
  <c r="DL168" i="52"/>
  <c r="DL167" i="52"/>
  <c r="DL166" i="52"/>
  <c r="DL165" i="52"/>
  <c r="DL164" i="52"/>
  <c r="DL163" i="52"/>
  <c r="DL162" i="52"/>
  <c r="DL161" i="52"/>
  <c r="DL160" i="52"/>
  <c r="DL159" i="52"/>
  <c r="DL158" i="52"/>
  <c r="DL157" i="52"/>
  <c r="DL156" i="52"/>
  <c r="DL155" i="52"/>
  <c r="DL154" i="52"/>
  <c r="DL153" i="52"/>
  <c r="DL152" i="52"/>
  <c r="DL151" i="52"/>
  <c r="DL150" i="52"/>
  <c r="DL149" i="52"/>
  <c r="DL148" i="52"/>
  <c r="DL147" i="52"/>
  <c r="DL146" i="52"/>
  <c r="DL145" i="52"/>
  <c r="DL144" i="52"/>
  <c r="DL143" i="52"/>
  <c r="DL142" i="52"/>
  <c r="DL141" i="52"/>
  <c r="DL140" i="52"/>
  <c r="DL139" i="52"/>
  <c r="DL138" i="52"/>
  <c r="DL137" i="52"/>
  <c r="DL136" i="52"/>
  <c r="DL135" i="52"/>
  <c r="DL134" i="52"/>
  <c r="DL133" i="52"/>
  <c r="DL132" i="52"/>
  <c r="DL131" i="52"/>
  <c r="DL130" i="52"/>
  <c r="DL129" i="52"/>
  <c r="DL128" i="52"/>
  <c r="DL127" i="52"/>
  <c r="DL126" i="52"/>
  <c r="DL125" i="52"/>
  <c r="DL124" i="52"/>
  <c r="DL123" i="52"/>
  <c r="DL122" i="52"/>
  <c r="DL121" i="52"/>
  <c r="DL120" i="52"/>
  <c r="DL119" i="52"/>
  <c r="DL118" i="52"/>
  <c r="DL117" i="52"/>
  <c r="DL116" i="52"/>
  <c r="DL115" i="52"/>
  <c r="DL114" i="52"/>
  <c r="DL113" i="52"/>
  <c r="DL112" i="52"/>
  <c r="DL111" i="52"/>
  <c r="DL110" i="52"/>
  <c r="DL109" i="52"/>
  <c r="DL108" i="52"/>
  <c r="DL107" i="52"/>
  <c r="DL106" i="52"/>
  <c r="DL105" i="52"/>
  <c r="DL104" i="52"/>
  <c r="DL103" i="52"/>
  <c r="DL102" i="52"/>
  <c r="DL101" i="52"/>
  <c r="DL100" i="52"/>
  <c r="DL99" i="52"/>
  <c r="DL98" i="52"/>
  <c r="DL97" i="52"/>
  <c r="DL96" i="52"/>
  <c r="DL95" i="52"/>
  <c r="DL94" i="52"/>
  <c r="DL93" i="52"/>
  <c r="DL92" i="52"/>
  <c r="DL91" i="52"/>
  <c r="DL90" i="52"/>
  <c r="DL89" i="52"/>
  <c r="DL88" i="52"/>
  <c r="DL87" i="52"/>
  <c r="DL86" i="52"/>
  <c r="DL85" i="52"/>
  <c r="DL84" i="52"/>
  <c r="DL83" i="52"/>
  <c r="DL82" i="52"/>
  <c r="DL81" i="52"/>
  <c r="DL80" i="52"/>
  <c r="DL79" i="52"/>
  <c r="DL78" i="52"/>
  <c r="DL77" i="52"/>
  <c r="DL76" i="52"/>
  <c r="DL75" i="52"/>
  <c r="DL74" i="52"/>
  <c r="DL73" i="52"/>
  <c r="DL72" i="52"/>
  <c r="DL71" i="52"/>
  <c r="DL70" i="52"/>
  <c r="DL69" i="52"/>
  <c r="DL68" i="52"/>
  <c r="DL67" i="52"/>
  <c r="DL66" i="52"/>
  <c r="DL65" i="52"/>
  <c r="DL64" i="52"/>
  <c r="DL63" i="52"/>
  <c r="DL62" i="52"/>
  <c r="DL61" i="52"/>
  <c r="DL60" i="52"/>
  <c r="DL59" i="52"/>
  <c r="DL58" i="52"/>
  <c r="DL57" i="52"/>
  <c r="DL56" i="52"/>
  <c r="DL55" i="52"/>
  <c r="DL54" i="52"/>
  <c r="DL53" i="52"/>
  <c r="DL52" i="52"/>
  <c r="DL51" i="52"/>
  <c r="DL50" i="52"/>
  <c r="DL49" i="52"/>
  <c r="DL48" i="52"/>
  <c r="DL47" i="52"/>
  <c r="DL46" i="52"/>
  <c r="DL45" i="52"/>
  <c r="DL44" i="52"/>
  <c r="DL43" i="52"/>
  <c r="DL42" i="52"/>
  <c r="DL41" i="52"/>
  <c r="DL40" i="52"/>
  <c r="DL39" i="52"/>
  <c r="DL38" i="52"/>
  <c r="DL37" i="52"/>
  <c r="DL36" i="52"/>
  <c r="DL35" i="52"/>
  <c r="DL34" i="52"/>
  <c r="DL33" i="52"/>
  <c r="DL32" i="52"/>
  <c r="DL31" i="52"/>
  <c r="DL30" i="52"/>
  <c r="DL29" i="52"/>
  <c r="DL28" i="52"/>
  <c r="DL27" i="52"/>
  <c r="DL26" i="52"/>
  <c r="DL25" i="52"/>
  <c r="DL24" i="52"/>
  <c r="DL23" i="52"/>
  <c r="DL22" i="52"/>
  <c r="DL21" i="52"/>
  <c r="DL20" i="52"/>
  <c r="DL19" i="52"/>
  <c r="DL18" i="52"/>
  <c r="DL17" i="52"/>
  <c r="DL16" i="52"/>
  <c r="DL15" i="52"/>
  <c r="DL14" i="52"/>
  <c r="DL13" i="52"/>
  <c r="DL12" i="52"/>
  <c r="DL11" i="52"/>
  <c r="DL10" i="52"/>
  <c r="DL9" i="52"/>
  <c r="DL8" i="52" a="1"/>
  <c r="DL8" i="52"/>
  <c r="DK247" i="52"/>
  <c r="DK246" i="52"/>
  <c r="DK245" i="52"/>
  <c r="DK244" i="52"/>
  <c r="DK243" i="52"/>
  <c r="DK242" i="52"/>
  <c r="DK241" i="52"/>
  <c r="DK240" i="52"/>
  <c r="DK239" i="52"/>
  <c r="DK238" i="52"/>
  <c r="DK237" i="52"/>
  <c r="DK236" i="52"/>
  <c r="DK235" i="52"/>
  <c r="DK234" i="52"/>
  <c r="DK233" i="52"/>
  <c r="DK232" i="52"/>
  <c r="DK231" i="52"/>
  <c r="DK230" i="52"/>
  <c r="DK229" i="52"/>
  <c r="DK228" i="52"/>
  <c r="DK227" i="52"/>
  <c r="DK226" i="52"/>
  <c r="DK225" i="52"/>
  <c r="DK224" i="52"/>
  <c r="DK223" i="52"/>
  <c r="DK222" i="52"/>
  <c r="DK221" i="52"/>
  <c r="DK220" i="52"/>
  <c r="DK219" i="52"/>
  <c r="DK218" i="52"/>
  <c r="DK217" i="52"/>
  <c r="DK216" i="52"/>
  <c r="DK215" i="52"/>
  <c r="DK214" i="52"/>
  <c r="DK213" i="52"/>
  <c r="DK212" i="52"/>
  <c r="DK211" i="52"/>
  <c r="DK210" i="52"/>
  <c r="DK209" i="52"/>
  <c r="DK208" i="52"/>
  <c r="DK207" i="52"/>
  <c r="DK206" i="52"/>
  <c r="DK205" i="52"/>
  <c r="DK204" i="52"/>
  <c r="DK203" i="52"/>
  <c r="DK202" i="52"/>
  <c r="DK201" i="52"/>
  <c r="DK200" i="52"/>
  <c r="DK199" i="52"/>
  <c r="DK198" i="52"/>
  <c r="DK197" i="52"/>
  <c r="DK196" i="52"/>
  <c r="DK195" i="52"/>
  <c r="DK194" i="52"/>
  <c r="DK193" i="52"/>
  <c r="DK192" i="52"/>
  <c r="DK191" i="52"/>
  <c r="DK190" i="52"/>
  <c r="DK189" i="52"/>
  <c r="DK188" i="52"/>
  <c r="DK187" i="52"/>
  <c r="DK186" i="52"/>
  <c r="DK185" i="52"/>
  <c r="DK184" i="52"/>
  <c r="DK183" i="52"/>
  <c r="DK182" i="52"/>
  <c r="DK181" i="52"/>
  <c r="DK180" i="52"/>
  <c r="DK179" i="52"/>
  <c r="DK178" i="52"/>
  <c r="DK177" i="52"/>
  <c r="DK176" i="52"/>
  <c r="DK175" i="52"/>
  <c r="DK174" i="52"/>
  <c r="DK173" i="52"/>
  <c r="DK172" i="52"/>
  <c r="DK171" i="52"/>
  <c r="DK170" i="52"/>
  <c r="DK169" i="52"/>
  <c r="DK168" i="52"/>
  <c r="DK167" i="52"/>
  <c r="DK166" i="52"/>
  <c r="DK165" i="52"/>
  <c r="DK164" i="52"/>
  <c r="DK163" i="52"/>
  <c r="DK162" i="52"/>
  <c r="DK161" i="52"/>
  <c r="DK160" i="52"/>
  <c r="DK159" i="52"/>
  <c r="DK158" i="52"/>
  <c r="DK157" i="52"/>
  <c r="DK156" i="52"/>
  <c r="DK155" i="52"/>
  <c r="DK154" i="52"/>
  <c r="DK153" i="52"/>
  <c r="DK152" i="52"/>
  <c r="DK151" i="52"/>
  <c r="DK150" i="52"/>
  <c r="DK149" i="52"/>
  <c r="DK148" i="52"/>
  <c r="DK147" i="52"/>
  <c r="DK146" i="52"/>
  <c r="DK145" i="52"/>
  <c r="DK144" i="52"/>
  <c r="DK143" i="52"/>
  <c r="DK142" i="52"/>
  <c r="DK141" i="52"/>
  <c r="DK140" i="52"/>
  <c r="DK139" i="52"/>
  <c r="DK138" i="52"/>
  <c r="DK137" i="52"/>
  <c r="DK136" i="52"/>
  <c r="DK135" i="52"/>
  <c r="DK134" i="52"/>
  <c r="DK133" i="52"/>
  <c r="DK132" i="52"/>
  <c r="DK131" i="52"/>
  <c r="DK130" i="52"/>
  <c r="DK129" i="52"/>
  <c r="DK128" i="52"/>
  <c r="DK127" i="52"/>
  <c r="DK126" i="52"/>
  <c r="DK125" i="52"/>
  <c r="DK124" i="52"/>
  <c r="DK123" i="52"/>
  <c r="DK122" i="52"/>
  <c r="DK121" i="52"/>
  <c r="DK120" i="52"/>
  <c r="DK119" i="52"/>
  <c r="DK118" i="52"/>
  <c r="DK117" i="52"/>
  <c r="DK116" i="52"/>
  <c r="DK115" i="52"/>
  <c r="DK114" i="52"/>
  <c r="DK113" i="52"/>
  <c r="DK112" i="52"/>
  <c r="DK111" i="52"/>
  <c r="DK110" i="52"/>
  <c r="DK109" i="52"/>
  <c r="DK108" i="52"/>
  <c r="DK107" i="52"/>
  <c r="DK106" i="52"/>
  <c r="DK105" i="52"/>
  <c r="DK104" i="52"/>
  <c r="DK103" i="52"/>
  <c r="DK102" i="52"/>
  <c r="DK101" i="52"/>
  <c r="DK100" i="52"/>
  <c r="DK99" i="52"/>
  <c r="DK98" i="52"/>
  <c r="DK97" i="52"/>
  <c r="DK96" i="52"/>
  <c r="DK95" i="52"/>
  <c r="DK94" i="52"/>
  <c r="DK93" i="52"/>
  <c r="DK92" i="52"/>
  <c r="DK91" i="52"/>
  <c r="DK90" i="52"/>
  <c r="DK89" i="52"/>
  <c r="DK88" i="52"/>
  <c r="DK87" i="52"/>
  <c r="DK86" i="52"/>
  <c r="DK85" i="52"/>
  <c r="DK84" i="52"/>
  <c r="DK83" i="52"/>
  <c r="DK82" i="52"/>
  <c r="DK81" i="52"/>
  <c r="DK80" i="52"/>
  <c r="DK79" i="52"/>
  <c r="DK78" i="52"/>
  <c r="DK77" i="52"/>
  <c r="DK76" i="52"/>
  <c r="DK75" i="52"/>
  <c r="DK74" i="52"/>
  <c r="DK73" i="52"/>
  <c r="DK72" i="52"/>
  <c r="DK71" i="52"/>
  <c r="DK70" i="52"/>
  <c r="DK69" i="52"/>
  <c r="DK68" i="52"/>
  <c r="DK67" i="52"/>
  <c r="DK66" i="52"/>
  <c r="DK65" i="52"/>
  <c r="DK64" i="52"/>
  <c r="DK63" i="52"/>
  <c r="DK62" i="52"/>
  <c r="DK61" i="52"/>
  <c r="DK60" i="52"/>
  <c r="DK59" i="52"/>
  <c r="DK58" i="52"/>
  <c r="DK57" i="52"/>
  <c r="DK56" i="52"/>
  <c r="DK55" i="52"/>
  <c r="DK54" i="52"/>
  <c r="DK53" i="52"/>
  <c r="DK52" i="52"/>
  <c r="DK51" i="52"/>
  <c r="DK50" i="52"/>
  <c r="DK49" i="52"/>
  <c r="DK48" i="52"/>
  <c r="DK47" i="52"/>
  <c r="DK46" i="52"/>
  <c r="DK45" i="52"/>
  <c r="DK44" i="52"/>
  <c r="DK43" i="52"/>
  <c r="DK42" i="52"/>
  <c r="DK41" i="52"/>
  <c r="DK40" i="52"/>
  <c r="DK39" i="52"/>
  <c r="DK38" i="52"/>
  <c r="DK37" i="52"/>
  <c r="DK36" i="52"/>
  <c r="DK35" i="52"/>
  <c r="DK34" i="52"/>
  <c r="DK33" i="52"/>
  <c r="DK32" i="52"/>
  <c r="DK31" i="52"/>
  <c r="DK30" i="52"/>
  <c r="DK29" i="52"/>
  <c r="DK28" i="52"/>
  <c r="DK27" i="52"/>
  <c r="DK26" i="52"/>
  <c r="DK25" i="52"/>
  <c r="DK24" i="52"/>
  <c r="DK23" i="52"/>
  <c r="DK22" i="52"/>
  <c r="DK21" i="52"/>
  <c r="DK20" i="52"/>
  <c r="DK19" i="52"/>
  <c r="DK18" i="52"/>
  <c r="DK17" i="52"/>
  <c r="DK16" i="52"/>
  <c r="DK15" i="52"/>
  <c r="DK14" i="52"/>
  <c r="DK13" i="52"/>
  <c r="DK12" i="52"/>
  <c r="DK11" i="52"/>
  <c r="DK10" i="52"/>
  <c r="DK9" i="52"/>
  <c r="DK8" i="52" a="1"/>
  <c r="DK8" i="52"/>
  <c r="DJ247" i="52"/>
  <c r="DJ246" i="52"/>
  <c r="DJ245" i="52"/>
  <c r="DJ244" i="52"/>
  <c r="DJ243" i="52"/>
  <c r="DJ242" i="52"/>
  <c r="DJ241" i="52"/>
  <c r="DJ240" i="52"/>
  <c r="DJ239" i="52"/>
  <c r="DJ238" i="52"/>
  <c r="DJ237" i="52"/>
  <c r="DJ236" i="52"/>
  <c r="DJ235" i="52"/>
  <c r="DJ234" i="52"/>
  <c r="DJ233" i="52"/>
  <c r="DJ232" i="52"/>
  <c r="DJ231" i="52"/>
  <c r="DJ230" i="52"/>
  <c r="DJ229" i="52"/>
  <c r="DJ228" i="52"/>
  <c r="DJ227" i="52"/>
  <c r="DJ226" i="52"/>
  <c r="DJ225" i="52"/>
  <c r="DJ224" i="52"/>
  <c r="DJ223" i="52"/>
  <c r="DJ222" i="52"/>
  <c r="DJ221" i="52"/>
  <c r="DJ220" i="52"/>
  <c r="DJ219" i="52"/>
  <c r="DJ218" i="52"/>
  <c r="DJ217" i="52"/>
  <c r="DJ216" i="52"/>
  <c r="DJ215" i="52"/>
  <c r="DJ214" i="52"/>
  <c r="DJ213" i="52"/>
  <c r="DJ212" i="52"/>
  <c r="DJ211" i="52"/>
  <c r="DJ210" i="52"/>
  <c r="DJ209" i="52"/>
  <c r="DJ208" i="52"/>
  <c r="DJ207" i="52"/>
  <c r="DJ206" i="52"/>
  <c r="DJ205" i="52"/>
  <c r="DJ204" i="52"/>
  <c r="DJ203" i="52"/>
  <c r="DJ202" i="52"/>
  <c r="DJ201" i="52"/>
  <c r="DJ200" i="52"/>
  <c r="DJ199" i="52"/>
  <c r="DJ198" i="52"/>
  <c r="DJ197" i="52"/>
  <c r="DJ196" i="52"/>
  <c r="DJ195" i="52"/>
  <c r="DJ194" i="52"/>
  <c r="DJ193" i="52"/>
  <c r="DJ192" i="52"/>
  <c r="DJ191" i="52"/>
  <c r="DJ190" i="52"/>
  <c r="DJ189" i="52"/>
  <c r="DJ188" i="52"/>
  <c r="DJ187" i="52"/>
  <c r="DJ186" i="52"/>
  <c r="DJ185" i="52"/>
  <c r="DJ184" i="52"/>
  <c r="DJ183" i="52"/>
  <c r="DJ182" i="52"/>
  <c r="DJ181" i="52"/>
  <c r="DJ180" i="52"/>
  <c r="DJ179" i="52"/>
  <c r="DJ178" i="52"/>
  <c r="DJ177" i="52"/>
  <c r="DJ176" i="52"/>
  <c r="DJ175" i="52"/>
  <c r="DJ174" i="52"/>
  <c r="DJ173" i="52"/>
  <c r="DJ172" i="52"/>
  <c r="DJ171" i="52"/>
  <c r="DJ170" i="52"/>
  <c r="DJ169" i="52"/>
  <c r="DJ168" i="52"/>
  <c r="DJ167" i="52"/>
  <c r="DJ166" i="52"/>
  <c r="DJ165" i="52"/>
  <c r="DJ164" i="52"/>
  <c r="DJ163" i="52"/>
  <c r="DJ162" i="52"/>
  <c r="DJ161" i="52"/>
  <c r="DJ160" i="52"/>
  <c r="DJ159" i="52"/>
  <c r="DJ158" i="52"/>
  <c r="DJ157" i="52"/>
  <c r="DJ156" i="52"/>
  <c r="DJ155" i="52"/>
  <c r="DJ154" i="52"/>
  <c r="DJ153" i="52"/>
  <c r="DJ152" i="52"/>
  <c r="DJ151" i="52"/>
  <c r="DJ150" i="52"/>
  <c r="DJ149" i="52"/>
  <c r="DJ148" i="52"/>
  <c r="DJ147" i="52"/>
  <c r="DJ146" i="52"/>
  <c r="DJ145" i="52"/>
  <c r="DJ144" i="52"/>
  <c r="DJ143" i="52"/>
  <c r="DJ142" i="52"/>
  <c r="DJ141" i="52"/>
  <c r="DJ140" i="52"/>
  <c r="DJ139" i="52"/>
  <c r="DJ138" i="52"/>
  <c r="DJ137" i="52"/>
  <c r="DJ136" i="52"/>
  <c r="DJ135" i="52"/>
  <c r="DJ134" i="52"/>
  <c r="DJ133" i="52"/>
  <c r="DJ132" i="52"/>
  <c r="DJ131" i="52"/>
  <c r="DJ130" i="52"/>
  <c r="DJ129" i="52"/>
  <c r="DJ128" i="52"/>
  <c r="DJ127" i="52"/>
  <c r="DJ126" i="52"/>
  <c r="DJ125" i="52"/>
  <c r="DJ124" i="52"/>
  <c r="DJ123" i="52"/>
  <c r="DJ122" i="52"/>
  <c r="DJ121" i="52"/>
  <c r="DJ120" i="52"/>
  <c r="DJ119" i="52"/>
  <c r="DJ118" i="52"/>
  <c r="DJ117" i="52"/>
  <c r="DJ116" i="52"/>
  <c r="DJ115" i="52"/>
  <c r="DJ114" i="52"/>
  <c r="DJ113" i="52"/>
  <c r="DJ112" i="52"/>
  <c r="DJ111" i="52"/>
  <c r="DJ110" i="52"/>
  <c r="DJ109" i="52"/>
  <c r="DJ108" i="52"/>
  <c r="DJ107" i="52"/>
  <c r="DJ106" i="52"/>
  <c r="DJ105" i="52"/>
  <c r="DJ104" i="52"/>
  <c r="DJ103" i="52"/>
  <c r="DJ102" i="52"/>
  <c r="DJ101" i="52"/>
  <c r="DJ100" i="52"/>
  <c r="DJ99" i="52"/>
  <c r="DJ98" i="52"/>
  <c r="DJ97" i="52"/>
  <c r="DJ96" i="52"/>
  <c r="DJ95" i="52"/>
  <c r="DJ94" i="52"/>
  <c r="DJ93" i="52"/>
  <c r="DJ92" i="52"/>
  <c r="DJ91" i="52"/>
  <c r="DJ90" i="52"/>
  <c r="DJ89" i="52"/>
  <c r="DJ88" i="52"/>
  <c r="DJ87" i="52"/>
  <c r="DJ86" i="52"/>
  <c r="DJ85" i="52"/>
  <c r="DJ84" i="52"/>
  <c r="DJ83" i="52"/>
  <c r="DJ82" i="52"/>
  <c r="DJ81" i="52"/>
  <c r="DJ80" i="52"/>
  <c r="DJ79" i="52"/>
  <c r="DJ78" i="52"/>
  <c r="DJ77" i="52"/>
  <c r="DJ76" i="52"/>
  <c r="DJ75" i="52"/>
  <c r="DJ74" i="52"/>
  <c r="DJ73" i="52"/>
  <c r="DJ72" i="52"/>
  <c r="DJ71" i="52"/>
  <c r="DJ70" i="52"/>
  <c r="DJ69" i="52"/>
  <c r="DJ68" i="52"/>
  <c r="DJ67" i="52"/>
  <c r="DJ66" i="52"/>
  <c r="DJ65" i="52"/>
  <c r="DJ64" i="52"/>
  <c r="DJ63" i="52"/>
  <c r="DJ62" i="52"/>
  <c r="DJ61" i="52"/>
  <c r="DJ60" i="52"/>
  <c r="DJ59" i="52"/>
  <c r="DJ58" i="52"/>
  <c r="DJ57" i="52"/>
  <c r="DJ56" i="52"/>
  <c r="DJ55" i="52"/>
  <c r="DJ54" i="52"/>
  <c r="DJ53" i="52"/>
  <c r="DJ52" i="52"/>
  <c r="DJ51" i="52"/>
  <c r="DJ50" i="52"/>
  <c r="DJ49" i="52"/>
  <c r="DJ48" i="52"/>
  <c r="DJ47" i="52"/>
  <c r="DJ46" i="52"/>
  <c r="DJ45" i="52"/>
  <c r="DJ44" i="52"/>
  <c r="DJ43" i="52"/>
  <c r="DJ42" i="52"/>
  <c r="DJ41" i="52"/>
  <c r="DJ40" i="52"/>
  <c r="DJ39" i="52"/>
  <c r="DJ38" i="52"/>
  <c r="DJ37" i="52"/>
  <c r="DJ36" i="52"/>
  <c r="DJ35" i="52"/>
  <c r="DJ34" i="52"/>
  <c r="DJ33" i="52"/>
  <c r="DJ32" i="52"/>
  <c r="DJ31" i="52"/>
  <c r="DJ30" i="52"/>
  <c r="DJ29" i="52"/>
  <c r="DJ28" i="52"/>
  <c r="DJ27" i="52"/>
  <c r="DJ26" i="52"/>
  <c r="DJ25" i="52"/>
  <c r="DJ24" i="52"/>
  <c r="DJ23" i="52"/>
  <c r="DJ22" i="52"/>
  <c r="DJ21" i="52"/>
  <c r="DJ20" i="52"/>
  <c r="DJ19" i="52"/>
  <c r="DJ18" i="52"/>
  <c r="DJ17" i="52"/>
  <c r="DJ16" i="52"/>
  <c r="DJ15" i="52"/>
  <c r="DJ14" i="52"/>
  <c r="DJ13" i="52"/>
  <c r="DJ12" i="52"/>
  <c r="DJ11" i="52"/>
  <c r="DJ10" i="52"/>
  <c r="DJ9" i="52"/>
  <c r="DJ8" i="52" a="1"/>
  <c r="DJ8" i="52"/>
  <c r="DI247" i="52"/>
  <c r="DI246" i="52"/>
  <c r="DI245" i="52"/>
  <c r="DI244" i="52"/>
  <c r="DI243" i="52"/>
  <c r="DI242" i="52"/>
  <c r="DI241" i="52"/>
  <c r="DI240" i="52"/>
  <c r="DI239" i="52"/>
  <c r="DI238" i="52"/>
  <c r="DI237" i="52"/>
  <c r="DI236" i="52"/>
  <c r="DI235" i="52"/>
  <c r="DI234" i="52"/>
  <c r="DI233" i="52"/>
  <c r="DI232" i="52"/>
  <c r="DI231" i="52"/>
  <c r="DI230" i="52"/>
  <c r="DI229" i="52"/>
  <c r="DI228" i="52"/>
  <c r="DI227" i="52"/>
  <c r="DI226" i="52"/>
  <c r="DI225" i="52"/>
  <c r="DI224" i="52"/>
  <c r="DI223" i="52"/>
  <c r="DI222" i="52"/>
  <c r="DI221" i="52"/>
  <c r="DI220" i="52"/>
  <c r="DI219" i="52"/>
  <c r="DI218" i="52"/>
  <c r="DI217" i="52"/>
  <c r="DI216" i="52"/>
  <c r="DI215" i="52"/>
  <c r="DI214" i="52"/>
  <c r="DI213" i="52"/>
  <c r="DI212" i="52"/>
  <c r="DI211" i="52"/>
  <c r="DI210" i="52"/>
  <c r="DI209" i="52"/>
  <c r="DI208" i="52"/>
  <c r="DI207" i="52"/>
  <c r="DI206" i="52"/>
  <c r="DI205" i="52"/>
  <c r="DI204" i="52"/>
  <c r="DI203" i="52"/>
  <c r="DI202" i="52"/>
  <c r="DI201" i="52"/>
  <c r="DI200" i="52"/>
  <c r="DI199" i="52"/>
  <c r="DI198" i="52"/>
  <c r="DI197" i="52"/>
  <c r="DI196" i="52"/>
  <c r="DI195" i="52"/>
  <c r="DI194" i="52"/>
  <c r="DI193" i="52"/>
  <c r="DI192" i="52"/>
  <c r="DI191" i="52"/>
  <c r="DI190" i="52"/>
  <c r="DI189" i="52"/>
  <c r="DI188" i="52"/>
  <c r="DI187" i="52"/>
  <c r="DI186" i="52"/>
  <c r="DI185" i="52"/>
  <c r="DI184" i="52"/>
  <c r="DI183" i="52"/>
  <c r="DI182" i="52"/>
  <c r="DI181" i="52"/>
  <c r="DI180" i="52"/>
  <c r="DI179" i="52"/>
  <c r="DI178" i="52"/>
  <c r="DI177" i="52"/>
  <c r="DI176" i="52"/>
  <c r="DI175" i="52"/>
  <c r="DI174" i="52"/>
  <c r="DI173" i="52"/>
  <c r="DI172" i="52"/>
  <c r="DI171" i="52"/>
  <c r="DI170" i="52"/>
  <c r="DI169" i="52"/>
  <c r="DI168" i="52"/>
  <c r="DI167" i="52"/>
  <c r="DI166" i="52"/>
  <c r="DI165" i="52"/>
  <c r="DI164" i="52"/>
  <c r="DI163" i="52"/>
  <c r="DI162" i="52"/>
  <c r="DI161" i="52"/>
  <c r="DI160" i="52"/>
  <c r="DI159" i="52"/>
  <c r="DI158" i="52"/>
  <c r="DI157" i="52"/>
  <c r="DI156" i="52"/>
  <c r="DI155" i="52"/>
  <c r="DI154" i="52"/>
  <c r="DI153" i="52"/>
  <c r="DI152" i="52"/>
  <c r="DI151" i="52"/>
  <c r="DI150" i="52"/>
  <c r="DI149" i="52"/>
  <c r="DI148" i="52"/>
  <c r="DI147" i="52"/>
  <c r="DI146" i="52"/>
  <c r="DI145" i="52"/>
  <c r="DI144" i="52"/>
  <c r="DI143" i="52"/>
  <c r="DI142" i="52"/>
  <c r="DI141" i="52"/>
  <c r="DI140" i="52"/>
  <c r="DI139" i="52"/>
  <c r="DI138" i="52"/>
  <c r="DI137" i="52"/>
  <c r="DI136" i="52"/>
  <c r="DI135" i="52"/>
  <c r="DI134" i="52"/>
  <c r="DI133" i="52"/>
  <c r="DI132" i="52"/>
  <c r="DI131" i="52"/>
  <c r="DI130" i="52"/>
  <c r="DI129" i="52"/>
  <c r="DI128" i="52"/>
  <c r="DI127" i="52"/>
  <c r="DI126" i="52"/>
  <c r="DI125" i="52"/>
  <c r="DI124" i="52"/>
  <c r="DI123" i="52"/>
  <c r="DI122" i="52"/>
  <c r="DI121" i="52"/>
  <c r="DI120" i="52"/>
  <c r="DI119" i="52"/>
  <c r="DI118" i="52"/>
  <c r="DI117" i="52"/>
  <c r="DI116" i="52"/>
  <c r="DI115" i="52"/>
  <c r="DI114" i="52"/>
  <c r="DI113" i="52"/>
  <c r="DI112" i="52"/>
  <c r="DI111" i="52"/>
  <c r="DI110" i="52"/>
  <c r="DI109" i="52"/>
  <c r="DI108" i="52"/>
  <c r="DI107" i="52"/>
  <c r="DI106" i="52"/>
  <c r="DI105" i="52"/>
  <c r="DI104" i="52"/>
  <c r="DI103" i="52"/>
  <c r="DI102" i="52"/>
  <c r="DI101" i="52"/>
  <c r="DI100" i="52"/>
  <c r="DI99" i="52"/>
  <c r="DI98" i="52"/>
  <c r="DI97" i="52"/>
  <c r="DI96" i="52"/>
  <c r="DI95" i="52"/>
  <c r="DI94" i="52"/>
  <c r="DI93" i="52"/>
  <c r="DI92" i="52"/>
  <c r="DI91" i="52"/>
  <c r="DI90" i="52"/>
  <c r="DI89" i="52"/>
  <c r="DI88" i="52"/>
  <c r="DI87" i="52"/>
  <c r="DI86" i="52"/>
  <c r="DI85" i="52"/>
  <c r="DI84" i="52"/>
  <c r="DI83" i="52"/>
  <c r="DI82" i="52"/>
  <c r="DI81" i="52"/>
  <c r="DI80" i="52"/>
  <c r="DI79" i="52"/>
  <c r="DI78" i="52"/>
  <c r="DI77" i="52"/>
  <c r="DI76" i="52"/>
  <c r="DI75" i="52"/>
  <c r="DI74" i="52"/>
  <c r="DI73" i="52"/>
  <c r="DI72" i="52"/>
  <c r="DI71" i="52"/>
  <c r="DI70" i="52"/>
  <c r="DI69" i="52"/>
  <c r="DI68" i="52"/>
  <c r="DI67" i="52"/>
  <c r="DI66" i="52"/>
  <c r="DI65" i="52"/>
  <c r="DI64" i="52"/>
  <c r="DI63" i="52"/>
  <c r="DI62" i="52"/>
  <c r="DI61" i="52"/>
  <c r="DI60" i="52"/>
  <c r="DI59" i="52"/>
  <c r="DI58" i="52"/>
  <c r="DI57" i="52"/>
  <c r="DI56" i="52"/>
  <c r="DI55" i="52"/>
  <c r="DI54" i="52"/>
  <c r="DI53" i="52"/>
  <c r="DI52" i="52"/>
  <c r="DI51" i="52"/>
  <c r="DI50" i="52"/>
  <c r="DI49" i="52"/>
  <c r="DI48" i="52"/>
  <c r="DI47" i="52"/>
  <c r="DI46" i="52"/>
  <c r="DI45" i="52"/>
  <c r="DI44" i="52"/>
  <c r="DI43" i="52"/>
  <c r="DI42" i="52"/>
  <c r="DI41" i="52"/>
  <c r="DI40" i="52"/>
  <c r="DI39" i="52"/>
  <c r="DI38" i="52"/>
  <c r="DI37" i="52"/>
  <c r="DI36" i="52"/>
  <c r="DI35" i="52"/>
  <c r="DI34" i="52"/>
  <c r="DI33" i="52"/>
  <c r="DI32" i="52"/>
  <c r="DI31" i="52"/>
  <c r="DI30" i="52"/>
  <c r="DI29" i="52"/>
  <c r="DI28" i="52"/>
  <c r="DI27" i="52"/>
  <c r="DI26" i="52"/>
  <c r="DI25" i="52"/>
  <c r="DI24" i="52"/>
  <c r="DI23" i="52"/>
  <c r="DI22" i="52"/>
  <c r="DI21" i="52"/>
  <c r="DI20" i="52"/>
  <c r="DI19" i="52"/>
  <c r="DI18" i="52"/>
  <c r="DI17" i="52"/>
  <c r="DI16" i="52"/>
  <c r="DI15" i="52"/>
  <c r="DI14" i="52"/>
  <c r="DI13" i="52"/>
  <c r="DI12" i="52"/>
  <c r="DI11" i="52"/>
  <c r="DI10" i="52"/>
  <c r="DI9" i="52"/>
  <c r="DI8" i="52" a="1"/>
  <c r="DI8" i="52"/>
  <c r="DH247" i="52"/>
  <c r="DH246" i="52"/>
  <c r="DH245" i="52"/>
  <c r="DH244" i="52"/>
  <c r="DH243" i="52"/>
  <c r="DH242" i="52"/>
  <c r="DH241" i="52"/>
  <c r="DH240" i="52"/>
  <c r="DH239" i="52"/>
  <c r="DH238" i="52"/>
  <c r="DH237" i="52"/>
  <c r="DH236" i="52"/>
  <c r="DH235" i="52"/>
  <c r="DH234" i="52"/>
  <c r="DH233" i="52"/>
  <c r="DH232" i="52"/>
  <c r="DH231" i="52"/>
  <c r="DH230" i="52"/>
  <c r="DH229" i="52"/>
  <c r="DH228" i="52"/>
  <c r="DH227" i="52"/>
  <c r="DH226" i="52"/>
  <c r="DH225" i="52"/>
  <c r="DH224" i="52"/>
  <c r="DH223" i="52"/>
  <c r="DH222" i="52"/>
  <c r="DH221" i="52"/>
  <c r="DH220" i="52"/>
  <c r="DH219" i="52"/>
  <c r="DH218" i="52"/>
  <c r="DH217" i="52"/>
  <c r="DH216" i="52"/>
  <c r="DH215" i="52"/>
  <c r="DH214" i="52"/>
  <c r="DH213" i="52"/>
  <c r="DH212" i="52"/>
  <c r="DH211" i="52"/>
  <c r="DH210" i="52"/>
  <c r="DH209" i="52"/>
  <c r="DH208" i="52"/>
  <c r="DH207" i="52"/>
  <c r="DH206" i="52"/>
  <c r="DH205" i="52"/>
  <c r="DH204" i="52"/>
  <c r="DH203" i="52"/>
  <c r="DH202" i="52"/>
  <c r="DH201" i="52"/>
  <c r="DH200" i="52"/>
  <c r="DH199" i="52"/>
  <c r="DH198" i="52"/>
  <c r="DH197" i="52"/>
  <c r="DH196" i="52"/>
  <c r="DH195" i="52"/>
  <c r="DH194" i="52"/>
  <c r="DH193" i="52"/>
  <c r="DH192" i="52"/>
  <c r="DH191" i="52"/>
  <c r="DH190" i="52"/>
  <c r="DH189" i="52"/>
  <c r="DH188" i="52"/>
  <c r="DH187" i="52"/>
  <c r="DH186" i="52"/>
  <c r="DH185" i="52"/>
  <c r="DH184" i="52"/>
  <c r="DH183" i="52"/>
  <c r="DH182" i="52"/>
  <c r="DH181" i="52"/>
  <c r="DH180" i="52"/>
  <c r="DH179" i="52"/>
  <c r="DH178" i="52"/>
  <c r="DH177" i="52"/>
  <c r="DH176" i="52"/>
  <c r="DH175" i="52"/>
  <c r="DH174" i="52"/>
  <c r="DH173" i="52"/>
  <c r="DH172" i="52"/>
  <c r="DH171" i="52"/>
  <c r="DH170" i="52"/>
  <c r="DH169" i="52"/>
  <c r="DH168" i="52"/>
  <c r="DH167" i="52"/>
  <c r="DH166" i="52"/>
  <c r="DH165" i="52"/>
  <c r="DH164" i="52"/>
  <c r="DH163" i="52"/>
  <c r="DH162" i="52"/>
  <c r="DH161" i="52"/>
  <c r="DH160" i="52"/>
  <c r="DH159" i="52"/>
  <c r="DH158" i="52"/>
  <c r="DH157" i="52"/>
  <c r="DH156" i="52"/>
  <c r="DH155" i="52"/>
  <c r="DH154" i="52"/>
  <c r="DH153" i="52"/>
  <c r="DH152" i="52"/>
  <c r="DH151" i="52"/>
  <c r="DH150" i="52"/>
  <c r="DH149" i="52"/>
  <c r="DH148" i="52"/>
  <c r="DH147" i="52"/>
  <c r="DH146" i="52"/>
  <c r="DH145" i="52"/>
  <c r="DH144" i="52"/>
  <c r="DH143" i="52"/>
  <c r="DH142" i="52"/>
  <c r="DH141" i="52"/>
  <c r="DH140" i="52"/>
  <c r="DH139" i="52"/>
  <c r="DH138" i="52"/>
  <c r="DH137" i="52"/>
  <c r="DH136" i="52"/>
  <c r="DH135" i="52"/>
  <c r="DH134" i="52"/>
  <c r="DH133" i="52"/>
  <c r="DH132" i="52"/>
  <c r="DH131" i="52"/>
  <c r="DH130" i="52"/>
  <c r="DH129" i="52"/>
  <c r="DH128" i="52"/>
  <c r="DH127" i="52"/>
  <c r="DH126" i="52"/>
  <c r="DH125" i="52"/>
  <c r="DH124" i="52"/>
  <c r="DH123" i="52"/>
  <c r="DH122" i="52"/>
  <c r="DH121" i="52"/>
  <c r="DH120" i="52"/>
  <c r="DH119" i="52"/>
  <c r="DH118" i="52"/>
  <c r="DH117" i="52"/>
  <c r="DH116" i="52"/>
  <c r="DH115" i="52"/>
  <c r="DH114" i="52"/>
  <c r="DH113" i="52"/>
  <c r="DH112" i="52"/>
  <c r="DH111" i="52"/>
  <c r="DH110" i="52"/>
  <c r="DH109" i="52"/>
  <c r="DH108" i="52"/>
  <c r="DH107" i="52"/>
  <c r="DH106" i="52"/>
  <c r="DH105" i="52"/>
  <c r="DH104" i="52"/>
  <c r="DH103" i="52"/>
  <c r="DH102" i="52"/>
  <c r="DH101" i="52"/>
  <c r="DH100" i="52"/>
  <c r="DH99" i="52"/>
  <c r="DH98" i="52"/>
  <c r="DH97" i="52"/>
  <c r="DH96" i="52"/>
  <c r="DH95" i="52"/>
  <c r="DH94" i="52"/>
  <c r="DH93" i="52"/>
  <c r="DH92" i="52"/>
  <c r="DH91" i="52"/>
  <c r="DH90" i="52"/>
  <c r="DH89" i="52"/>
  <c r="DH88" i="52"/>
  <c r="DH87" i="52"/>
  <c r="DH86" i="52"/>
  <c r="DH85" i="52"/>
  <c r="DH84" i="52"/>
  <c r="DH83" i="52"/>
  <c r="DH82" i="52"/>
  <c r="DH81" i="52"/>
  <c r="DH80" i="52"/>
  <c r="DH79" i="52"/>
  <c r="DH78" i="52"/>
  <c r="DH77" i="52"/>
  <c r="DH76" i="52"/>
  <c r="DH75" i="52"/>
  <c r="DH74" i="52"/>
  <c r="DH73" i="52"/>
  <c r="DH72" i="52"/>
  <c r="DH71" i="52"/>
  <c r="DH70" i="52"/>
  <c r="DH69" i="52"/>
  <c r="DH68" i="52"/>
  <c r="DH67" i="52"/>
  <c r="DH66" i="52"/>
  <c r="DH65" i="52"/>
  <c r="DH64" i="52"/>
  <c r="DH63" i="52"/>
  <c r="DH62" i="52"/>
  <c r="DH61" i="52"/>
  <c r="DH60" i="52"/>
  <c r="DH59" i="52"/>
  <c r="DH58" i="52"/>
  <c r="DH57" i="52"/>
  <c r="DH56" i="52"/>
  <c r="DH55" i="52"/>
  <c r="DH54" i="52"/>
  <c r="DH53" i="52"/>
  <c r="DH52" i="52"/>
  <c r="DH51" i="52"/>
  <c r="DH50" i="52"/>
  <c r="DH49" i="52"/>
  <c r="DH48" i="52"/>
  <c r="DH47" i="52"/>
  <c r="DH46" i="52"/>
  <c r="DH45" i="52"/>
  <c r="DH44" i="52"/>
  <c r="DH43" i="52"/>
  <c r="DH42" i="52"/>
  <c r="DH41" i="52"/>
  <c r="DH40" i="52"/>
  <c r="DH39" i="52"/>
  <c r="DH38" i="52"/>
  <c r="DH37" i="52"/>
  <c r="DH36" i="52"/>
  <c r="DH35" i="52"/>
  <c r="DH34" i="52"/>
  <c r="DH33" i="52"/>
  <c r="DH32" i="52"/>
  <c r="DH31" i="52"/>
  <c r="DH30" i="52"/>
  <c r="DH29" i="52"/>
  <c r="DH28" i="52"/>
  <c r="DH27" i="52"/>
  <c r="DH26" i="52"/>
  <c r="DH25" i="52"/>
  <c r="DH24" i="52"/>
  <c r="DH23" i="52"/>
  <c r="DH22" i="52"/>
  <c r="DH21" i="52"/>
  <c r="DH20" i="52"/>
  <c r="DH19" i="52"/>
  <c r="DH18" i="52"/>
  <c r="DH17" i="52"/>
  <c r="DH16" i="52"/>
  <c r="DH15" i="52"/>
  <c r="DH14" i="52"/>
  <c r="DH13" i="52"/>
  <c r="DH12" i="52"/>
  <c r="DH11" i="52"/>
  <c r="DH10" i="52"/>
  <c r="DH9" i="52"/>
  <c r="DH8" i="52" a="1"/>
  <c r="DH8" i="52"/>
  <c r="DG247" i="52"/>
  <c r="DG246" i="52"/>
  <c r="DG245" i="52"/>
  <c r="DG244" i="52"/>
  <c r="DG243" i="52"/>
  <c r="DG242" i="52"/>
  <c r="DG241" i="52"/>
  <c r="DG240" i="52"/>
  <c r="DG239" i="52"/>
  <c r="DG238" i="52"/>
  <c r="DG237" i="52"/>
  <c r="DG236" i="52"/>
  <c r="DG235" i="52"/>
  <c r="DG234" i="52"/>
  <c r="DG233" i="52"/>
  <c r="DG232" i="52"/>
  <c r="DG231" i="52"/>
  <c r="DG230" i="52"/>
  <c r="DG229" i="52"/>
  <c r="DG228" i="52"/>
  <c r="DG227" i="52"/>
  <c r="DG226" i="52"/>
  <c r="DG225" i="52"/>
  <c r="DG224" i="52"/>
  <c r="DG223" i="52"/>
  <c r="DG222" i="52"/>
  <c r="DG221" i="52"/>
  <c r="DG220" i="52"/>
  <c r="DG219" i="52"/>
  <c r="DG218" i="52"/>
  <c r="DG217" i="52"/>
  <c r="DG216" i="52"/>
  <c r="DG215" i="52"/>
  <c r="DG214" i="52"/>
  <c r="DG213" i="52"/>
  <c r="DG212" i="52"/>
  <c r="DG211" i="52"/>
  <c r="DG210" i="52"/>
  <c r="DG209" i="52"/>
  <c r="DG208" i="52"/>
  <c r="DG207" i="52"/>
  <c r="DG206" i="52"/>
  <c r="DG205" i="52"/>
  <c r="DG204" i="52"/>
  <c r="DG203" i="52"/>
  <c r="DG202" i="52"/>
  <c r="DG201" i="52"/>
  <c r="DG200" i="52"/>
  <c r="DG199" i="52"/>
  <c r="DG198" i="52"/>
  <c r="DG197" i="52"/>
  <c r="DG196" i="52"/>
  <c r="DG195" i="52"/>
  <c r="DG194" i="52"/>
  <c r="DG193" i="52"/>
  <c r="DG192" i="52"/>
  <c r="DG191" i="52"/>
  <c r="DG190" i="52"/>
  <c r="DG189" i="52"/>
  <c r="DG188" i="52"/>
  <c r="DG187" i="52"/>
  <c r="DG186" i="52"/>
  <c r="DG185" i="52"/>
  <c r="DG184" i="52"/>
  <c r="DG183" i="52"/>
  <c r="DG182" i="52"/>
  <c r="DG181" i="52"/>
  <c r="DG180" i="52"/>
  <c r="DG179" i="52"/>
  <c r="DG178" i="52"/>
  <c r="DG177" i="52"/>
  <c r="DG176" i="52"/>
  <c r="DG175" i="52"/>
  <c r="DG174" i="52"/>
  <c r="DG173" i="52"/>
  <c r="DG172" i="52"/>
  <c r="DG171" i="52"/>
  <c r="DG170" i="52"/>
  <c r="DG169" i="52"/>
  <c r="DG168" i="52"/>
  <c r="DG167" i="52"/>
  <c r="DG166" i="52"/>
  <c r="DG165" i="52"/>
  <c r="DG164" i="52"/>
  <c r="DG163" i="52"/>
  <c r="DG162" i="52"/>
  <c r="DG161" i="52"/>
  <c r="DG160" i="52"/>
  <c r="DG159" i="52"/>
  <c r="DG158" i="52"/>
  <c r="DG157" i="52"/>
  <c r="DG156" i="52"/>
  <c r="DG155" i="52"/>
  <c r="DG154" i="52"/>
  <c r="DG153" i="52"/>
  <c r="DG152" i="52"/>
  <c r="DG151" i="52"/>
  <c r="DG150" i="52"/>
  <c r="DG149" i="52"/>
  <c r="DG148" i="52"/>
  <c r="DG147" i="52"/>
  <c r="DG146" i="52"/>
  <c r="DG145" i="52"/>
  <c r="DG144" i="52"/>
  <c r="DG143" i="52"/>
  <c r="DG142" i="52"/>
  <c r="DG141" i="52"/>
  <c r="DG140" i="52"/>
  <c r="DG139" i="52"/>
  <c r="DG138" i="52"/>
  <c r="DG137" i="52"/>
  <c r="DG136" i="52"/>
  <c r="DG135" i="52"/>
  <c r="DG134" i="52"/>
  <c r="DG133" i="52"/>
  <c r="DG132" i="52"/>
  <c r="DG131" i="52"/>
  <c r="DG130" i="52"/>
  <c r="DG129" i="52"/>
  <c r="DG128" i="52"/>
  <c r="DG127" i="52"/>
  <c r="DG126" i="52"/>
  <c r="DG125" i="52"/>
  <c r="DG124" i="52"/>
  <c r="DG123" i="52"/>
  <c r="DG122" i="52"/>
  <c r="DG121" i="52"/>
  <c r="DG120" i="52"/>
  <c r="DG119" i="52"/>
  <c r="DG118" i="52"/>
  <c r="DG117" i="52"/>
  <c r="DG116" i="52"/>
  <c r="DG115" i="52"/>
  <c r="DG114" i="52"/>
  <c r="DG113" i="52"/>
  <c r="DG112" i="52"/>
  <c r="DG111" i="52"/>
  <c r="DG110" i="52"/>
  <c r="DG109" i="52"/>
  <c r="DG108" i="52"/>
  <c r="DG107" i="52"/>
  <c r="DG106" i="52"/>
  <c r="DG105" i="52"/>
  <c r="DG104" i="52"/>
  <c r="DG103" i="52"/>
  <c r="DG102" i="52"/>
  <c r="DG101" i="52"/>
  <c r="DG100" i="52"/>
  <c r="DG99" i="52"/>
  <c r="DG98" i="52"/>
  <c r="DG97" i="52"/>
  <c r="DG96" i="52"/>
  <c r="DG95" i="52"/>
  <c r="DG94" i="52"/>
  <c r="DG93" i="52"/>
  <c r="DG92" i="52"/>
  <c r="DG91" i="52"/>
  <c r="DG90" i="52"/>
  <c r="DG89" i="52"/>
  <c r="DG88" i="52"/>
  <c r="DG87" i="52"/>
  <c r="DG86" i="52"/>
  <c r="DG85" i="52"/>
  <c r="DG84" i="52"/>
  <c r="DG83" i="52"/>
  <c r="DG82" i="52"/>
  <c r="DG81" i="52"/>
  <c r="DG80" i="52"/>
  <c r="DG79" i="52"/>
  <c r="DG78" i="52"/>
  <c r="DG77" i="52"/>
  <c r="DG76" i="52"/>
  <c r="DG75" i="52"/>
  <c r="DG74" i="52"/>
  <c r="DG73" i="52"/>
  <c r="DG72" i="52"/>
  <c r="DG71" i="52"/>
  <c r="DG70" i="52"/>
  <c r="DG69" i="52"/>
  <c r="DG68" i="52"/>
  <c r="DG67" i="52"/>
  <c r="DG66" i="52"/>
  <c r="DG65" i="52"/>
  <c r="DG64" i="52"/>
  <c r="DG63" i="52"/>
  <c r="DG62" i="52"/>
  <c r="DG61" i="52"/>
  <c r="DG60" i="52"/>
  <c r="DG59" i="52"/>
  <c r="DG58" i="52"/>
  <c r="DG57" i="52"/>
  <c r="DG56" i="52"/>
  <c r="DG55" i="52"/>
  <c r="DG54" i="52"/>
  <c r="DG53" i="52"/>
  <c r="DG52" i="52"/>
  <c r="DG51" i="52"/>
  <c r="DG50" i="52"/>
  <c r="DG49" i="52"/>
  <c r="DG48" i="52"/>
  <c r="DG47" i="52"/>
  <c r="DG46" i="52"/>
  <c r="DG45" i="52"/>
  <c r="DG44" i="52"/>
  <c r="DG43" i="52"/>
  <c r="DG42" i="52"/>
  <c r="DG41" i="52"/>
  <c r="DG40" i="52"/>
  <c r="DG39" i="52"/>
  <c r="DG38" i="52"/>
  <c r="DG37" i="52"/>
  <c r="DG36" i="52"/>
  <c r="DG35" i="52"/>
  <c r="DG34" i="52"/>
  <c r="DG33" i="52"/>
  <c r="DG32" i="52"/>
  <c r="DG31" i="52"/>
  <c r="DG30" i="52"/>
  <c r="DG29" i="52"/>
  <c r="DG28" i="52"/>
  <c r="DG27" i="52"/>
  <c r="DG26" i="52"/>
  <c r="DG25" i="52"/>
  <c r="DG24" i="52"/>
  <c r="DG23" i="52"/>
  <c r="DG22" i="52"/>
  <c r="DG21" i="52"/>
  <c r="DG20" i="52"/>
  <c r="DG19" i="52"/>
  <c r="DG18" i="52"/>
  <c r="DG17" i="52"/>
  <c r="DG16" i="52"/>
  <c r="DG15" i="52"/>
  <c r="DG14" i="52"/>
  <c r="DG13" i="52"/>
  <c r="DG12" i="52"/>
  <c r="DG11" i="52"/>
  <c r="DG10" i="52"/>
  <c r="DG9" i="52"/>
  <c r="DG8" i="52" a="1"/>
  <c r="DG8" i="52"/>
  <c r="DF247" i="52"/>
  <c r="DF246" i="52"/>
  <c r="DF245" i="52"/>
  <c r="DF244" i="52"/>
  <c r="DF243" i="52"/>
  <c r="DF242" i="52"/>
  <c r="DF241" i="52"/>
  <c r="DF240" i="52"/>
  <c r="DF239" i="52"/>
  <c r="DF238" i="52"/>
  <c r="DF237" i="52"/>
  <c r="DF236" i="52"/>
  <c r="DF235" i="52"/>
  <c r="DF234" i="52"/>
  <c r="DF233" i="52"/>
  <c r="DF232" i="52"/>
  <c r="DF231" i="52"/>
  <c r="DF230" i="52"/>
  <c r="DF229" i="52"/>
  <c r="DF228" i="52"/>
  <c r="DF227" i="52"/>
  <c r="DF226" i="52"/>
  <c r="DF225" i="52"/>
  <c r="DF224" i="52"/>
  <c r="DF223" i="52"/>
  <c r="DF222" i="52"/>
  <c r="DF221" i="52"/>
  <c r="DF220" i="52"/>
  <c r="DF219" i="52"/>
  <c r="DF218" i="52"/>
  <c r="DF217" i="52"/>
  <c r="DF216" i="52"/>
  <c r="DF215" i="52"/>
  <c r="DF214" i="52"/>
  <c r="DF213" i="52"/>
  <c r="DF212" i="52"/>
  <c r="DF211" i="52"/>
  <c r="DF210" i="52"/>
  <c r="DF209" i="52"/>
  <c r="DF208" i="52"/>
  <c r="DF207" i="52"/>
  <c r="DF206" i="52"/>
  <c r="DF205" i="52"/>
  <c r="DF204" i="52"/>
  <c r="DF203" i="52"/>
  <c r="DF202" i="52"/>
  <c r="DF201" i="52"/>
  <c r="DF200" i="52"/>
  <c r="DF199" i="52"/>
  <c r="DF198" i="52"/>
  <c r="DF197" i="52"/>
  <c r="DF196" i="52"/>
  <c r="DF195" i="52"/>
  <c r="DF194" i="52"/>
  <c r="DF193" i="52"/>
  <c r="DF192" i="52"/>
  <c r="DF191" i="52"/>
  <c r="DF190" i="52"/>
  <c r="DF189" i="52"/>
  <c r="DF188" i="52"/>
  <c r="DF187" i="52"/>
  <c r="DF186" i="52"/>
  <c r="DF185" i="52"/>
  <c r="DF184" i="52"/>
  <c r="DF183" i="52"/>
  <c r="DF182" i="52"/>
  <c r="DF181" i="52"/>
  <c r="DF180" i="52"/>
  <c r="DF179" i="52"/>
  <c r="DF178" i="52"/>
  <c r="DF177" i="52"/>
  <c r="DF176" i="52"/>
  <c r="DF175" i="52"/>
  <c r="DF174" i="52"/>
  <c r="DF173" i="52"/>
  <c r="DF172" i="52"/>
  <c r="DF171" i="52"/>
  <c r="DF170" i="52"/>
  <c r="DF169" i="52"/>
  <c r="DF168" i="52"/>
  <c r="DF167" i="52"/>
  <c r="DF166" i="52"/>
  <c r="DF165" i="52"/>
  <c r="DF164" i="52"/>
  <c r="DF163" i="52"/>
  <c r="DF162" i="52"/>
  <c r="DF161" i="52"/>
  <c r="DF160" i="52"/>
  <c r="DF159" i="52"/>
  <c r="DF158" i="52"/>
  <c r="DF157" i="52"/>
  <c r="DF156" i="52"/>
  <c r="DF155" i="52"/>
  <c r="DF154" i="52"/>
  <c r="DF153" i="52"/>
  <c r="DF152" i="52"/>
  <c r="DF151" i="52"/>
  <c r="DF150" i="52"/>
  <c r="DF149" i="52"/>
  <c r="DF148" i="52"/>
  <c r="DF147" i="52"/>
  <c r="DF146" i="52"/>
  <c r="DF145" i="52"/>
  <c r="DF144" i="52"/>
  <c r="DF143" i="52"/>
  <c r="DF142" i="52"/>
  <c r="DF141" i="52"/>
  <c r="DF140" i="52"/>
  <c r="DF139" i="52"/>
  <c r="DF138" i="52"/>
  <c r="DF137" i="52"/>
  <c r="DF136" i="52"/>
  <c r="DF135" i="52"/>
  <c r="DF134" i="52"/>
  <c r="DF133" i="52"/>
  <c r="DF132" i="52"/>
  <c r="DF131" i="52"/>
  <c r="DF130" i="52"/>
  <c r="DF129" i="52"/>
  <c r="DF128" i="52"/>
  <c r="DF127" i="52"/>
  <c r="DF126" i="52"/>
  <c r="DF125" i="52"/>
  <c r="DF124" i="52"/>
  <c r="DF123" i="52"/>
  <c r="DF122" i="52"/>
  <c r="DF121" i="52"/>
  <c r="DF120" i="52"/>
  <c r="DF119" i="52"/>
  <c r="DF118" i="52"/>
  <c r="DF117" i="52"/>
  <c r="DF116" i="52"/>
  <c r="DF115" i="52"/>
  <c r="DF114" i="52"/>
  <c r="DF113" i="52"/>
  <c r="DF112" i="52"/>
  <c r="DF111" i="52"/>
  <c r="DF110" i="52"/>
  <c r="DF109" i="52"/>
  <c r="DF108" i="52"/>
  <c r="DF107" i="52"/>
  <c r="DF106" i="52"/>
  <c r="DF105" i="52"/>
  <c r="DF104" i="52"/>
  <c r="DF103" i="52"/>
  <c r="DF102" i="52"/>
  <c r="DF101" i="52"/>
  <c r="DF100" i="52"/>
  <c r="DF99" i="52"/>
  <c r="DF98" i="52"/>
  <c r="DF97" i="52"/>
  <c r="DF96" i="52"/>
  <c r="DF95" i="52"/>
  <c r="DF94" i="52"/>
  <c r="DF93" i="52"/>
  <c r="DF92" i="52"/>
  <c r="DF91" i="52"/>
  <c r="DF90" i="52"/>
  <c r="DF89" i="52"/>
  <c r="DF88" i="52"/>
  <c r="DF87" i="52"/>
  <c r="DF86" i="52"/>
  <c r="DF85" i="52"/>
  <c r="DF84" i="52"/>
  <c r="DF83" i="52"/>
  <c r="DF82" i="52"/>
  <c r="DF81" i="52"/>
  <c r="DF80" i="52"/>
  <c r="DF79" i="52"/>
  <c r="DF78" i="52"/>
  <c r="DF77" i="52"/>
  <c r="DF76" i="52"/>
  <c r="DF75" i="52"/>
  <c r="DF74" i="52"/>
  <c r="DF73" i="52"/>
  <c r="DF72" i="52"/>
  <c r="DF71" i="52"/>
  <c r="DF70" i="52"/>
  <c r="DF69" i="52"/>
  <c r="DF68" i="52"/>
  <c r="DF67" i="52"/>
  <c r="DF66" i="52"/>
  <c r="DF65" i="52"/>
  <c r="DF64" i="52"/>
  <c r="DF63" i="52"/>
  <c r="DF62" i="52"/>
  <c r="DF61" i="52"/>
  <c r="DF60" i="52"/>
  <c r="DF59" i="52"/>
  <c r="DF58" i="52"/>
  <c r="DF57" i="52"/>
  <c r="DF56" i="52"/>
  <c r="DF55" i="52"/>
  <c r="DF54" i="52"/>
  <c r="DF53" i="52"/>
  <c r="DF52" i="52"/>
  <c r="DF51" i="52"/>
  <c r="DF50" i="52"/>
  <c r="DF49" i="52"/>
  <c r="DF48" i="52"/>
  <c r="DF47" i="52"/>
  <c r="DF46" i="52"/>
  <c r="DF45" i="52"/>
  <c r="DF44" i="52"/>
  <c r="DF43" i="52"/>
  <c r="DF42" i="52"/>
  <c r="DF41" i="52"/>
  <c r="DF40" i="52"/>
  <c r="DF39" i="52"/>
  <c r="DF38" i="52"/>
  <c r="DF37" i="52"/>
  <c r="DF36" i="52"/>
  <c r="DF35" i="52"/>
  <c r="DF34" i="52"/>
  <c r="DF33" i="52"/>
  <c r="DF32" i="52"/>
  <c r="DF31" i="52"/>
  <c r="DF30" i="52"/>
  <c r="DF29" i="52"/>
  <c r="DF28" i="52"/>
  <c r="DF27" i="52"/>
  <c r="DF26" i="52"/>
  <c r="DF25" i="52"/>
  <c r="DF24" i="52"/>
  <c r="DF23" i="52"/>
  <c r="DF22" i="52"/>
  <c r="DF21" i="52"/>
  <c r="DF20" i="52"/>
  <c r="DF19" i="52"/>
  <c r="DF18" i="52"/>
  <c r="DF17" i="52"/>
  <c r="DF16" i="52"/>
  <c r="DF15" i="52"/>
  <c r="DF14" i="52"/>
  <c r="DF13" i="52"/>
  <c r="DF12" i="52"/>
  <c r="DF11" i="52"/>
  <c r="DF10" i="52"/>
  <c r="DF9" i="52"/>
  <c r="DF8" i="52" a="1"/>
  <c r="DF8" i="52"/>
  <c r="DE247" i="52"/>
  <c r="DE246" i="52"/>
  <c r="DE245" i="52"/>
  <c r="DE244" i="52"/>
  <c r="DE243" i="52"/>
  <c r="DE242" i="52"/>
  <c r="DE241" i="52"/>
  <c r="DE240" i="52"/>
  <c r="DE239" i="52"/>
  <c r="DE238" i="52"/>
  <c r="DE237" i="52"/>
  <c r="DE236" i="52"/>
  <c r="DE235" i="52"/>
  <c r="DE234" i="52"/>
  <c r="DE233" i="52"/>
  <c r="DE232" i="52"/>
  <c r="DE231" i="52"/>
  <c r="DE230" i="52"/>
  <c r="DE229" i="52"/>
  <c r="DE228" i="52"/>
  <c r="DE227" i="52"/>
  <c r="DE226" i="52"/>
  <c r="DE225" i="52"/>
  <c r="DE224" i="52"/>
  <c r="DE223" i="52"/>
  <c r="DE222" i="52"/>
  <c r="DE221" i="52"/>
  <c r="DE220" i="52"/>
  <c r="DE219" i="52"/>
  <c r="DE218" i="52"/>
  <c r="DE217" i="52"/>
  <c r="DE216" i="52"/>
  <c r="DE215" i="52"/>
  <c r="DE214" i="52"/>
  <c r="DE213" i="52"/>
  <c r="DE212" i="52"/>
  <c r="DE211" i="52"/>
  <c r="DE210" i="52"/>
  <c r="DE209" i="52"/>
  <c r="DE208" i="52"/>
  <c r="DE207" i="52"/>
  <c r="DE206" i="52"/>
  <c r="DE205" i="52"/>
  <c r="DE204" i="52"/>
  <c r="DE203" i="52"/>
  <c r="DE202" i="52"/>
  <c r="DE201" i="52"/>
  <c r="DE200" i="52"/>
  <c r="DE199" i="52"/>
  <c r="DE198" i="52"/>
  <c r="DE197" i="52"/>
  <c r="DE196" i="52"/>
  <c r="DE195" i="52"/>
  <c r="DE194" i="52"/>
  <c r="DE193" i="52"/>
  <c r="DE192" i="52"/>
  <c r="DE191" i="52"/>
  <c r="DE190" i="52"/>
  <c r="DE189" i="52"/>
  <c r="DE188" i="52"/>
  <c r="DE187" i="52"/>
  <c r="DE186" i="52"/>
  <c r="DE185" i="52"/>
  <c r="DE184" i="52"/>
  <c r="DE183" i="52"/>
  <c r="DE182" i="52"/>
  <c r="DE181" i="52"/>
  <c r="DE180" i="52"/>
  <c r="DE179" i="52"/>
  <c r="DE178" i="52"/>
  <c r="DE177" i="52"/>
  <c r="DE176" i="52"/>
  <c r="DE175" i="52"/>
  <c r="DE174" i="52"/>
  <c r="DE173" i="52"/>
  <c r="DE172" i="52"/>
  <c r="DE171" i="52"/>
  <c r="DE170" i="52"/>
  <c r="DE169" i="52"/>
  <c r="DE168" i="52"/>
  <c r="DE167" i="52"/>
  <c r="DE166" i="52"/>
  <c r="DE165" i="52"/>
  <c r="DE164" i="52"/>
  <c r="DE163" i="52"/>
  <c r="DE162" i="52"/>
  <c r="DE161" i="52"/>
  <c r="DE160" i="52"/>
  <c r="DE159" i="52"/>
  <c r="DE158" i="52"/>
  <c r="DE157" i="52"/>
  <c r="DE156" i="52"/>
  <c r="DE155" i="52"/>
  <c r="DE154" i="52"/>
  <c r="DE153" i="52"/>
  <c r="DE152" i="52"/>
  <c r="DE151" i="52"/>
  <c r="DE150" i="52"/>
  <c r="DE149" i="52"/>
  <c r="DE148" i="52"/>
  <c r="DE147" i="52"/>
  <c r="DE146" i="52"/>
  <c r="DE145" i="52"/>
  <c r="DE144" i="52"/>
  <c r="DE143" i="52"/>
  <c r="DE142" i="52"/>
  <c r="DE141" i="52"/>
  <c r="DE140" i="52"/>
  <c r="DE139" i="52"/>
  <c r="DE138" i="52"/>
  <c r="DE137" i="52"/>
  <c r="DE136" i="52"/>
  <c r="DE135" i="52"/>
  <c r="DE134" i="52"/>
  <c r="DE133" i="52"/>
  <c r="DE132" i="52"/>
  <c r="DE131" i="52"/>
  <c r="DE130" i="52"/>
  <c r="DE129" i="52"/>
  <c r="DE128" i="52"/>
  <c r="DE127" i="52"/>
  <c r="DE126" i="52"/>
  <c r="DE125" i="52"/>
  <c r="DE124" i="52"/>
  <c r="DE123" i="52"/>
  <c r="DE122" i="52"/>
  <c r="DE121" i="52"/>
  <c r="DE120" i="52"/>
  <c r="DE119" i="52"/>
  <c r="DE118" i="52"/>
  <c r="DE117" i="52"/>
  <c r="DE116" i="52"/>
  <c r="DE115" i="52"/>
  <c r="DE114" i="52"/>
  <c r="DE113" i="52"/>
  <c r="DE112" i="52"/>
  <c r="DE111" i="52"/>
  <c r="DE110" i="52"/>
  <c r="DE109" i="52"/>
  <c r="DE108" i="52"/>
  <c r="DE107" i="52"/>
  <c r="DE106" i="52"/>
  <c r="DE105" i="52"/>
  <c r="DE104" i="52"/>
  <c r="DE103" i="52"/>
  <c r="DE102" i="52"/>
  <c r="DE101" i="52"/>
  <c r="DE100" i="52"/>
  <c r="DE99" i="52"/>
  <c r="DE98" i="52"/>
  <c r="DE97" i="52"/>
  <c r="DE96" i="52"/>
  <c r="DE95" i="52"/>
  <c r="DE94" i="52"/>
  <c r="DE93" i="52"/>
  <c r="DE92" i="52"/>
  <c r="DE91" i="52"/>
  <c r="DE90" i="52"/>
  <c r="DE89" i="52"/>
  <c r="DE88" i="52"/>
  <c r="DE87" i="52"/>
  <c r="DE86" i="52"/>
  <c r="DE85" i="52"/>
  <c r="DE84" i="52"/>
  <c r="DE83" i="52"/>
  <c r="DE82" i="52"/>
  <c r="DE81" i="52"/>
  <c r="DE80" i="52"/>
  <c r="DE79" i="52"/>
  <c r="DE78" i="52"/>
  <c r="DE77" i="52"/>
  <c r="DE76" i="52"/>
  <c r="DE75" i="52"/>
  <c r="DE74" i="52"/>
  <c r="DE73" i="52"/>
  <c r="DE72" i="52"/>
  <c r="DE71" i="52"/>
  <c r="DE70" i="52"/>
  <c r="DE69" i="52"/>
  <c r="DE68" i="52"/>
  <c r="DE67" i="52"/>
  <c r="DE66" i="52"/>
  <c r="DE65" i="52"/>
  <c r="DE64" i="52"/>
  <c r="DE63" i="52"/>
  <c r="DE62" i="52"/>
  <c r="DE61" i="52"/>
  <c r="DE60" i="52"/>
  <c r="DE59" i="52"/>
  <c r="DE58" i="52"/>
  <c r="DE57" i="52"/>
  <c r="DE56" i="52"/>
  <c r="DE55" i="52"/>
  <c r="DE54" i="52"/>
  <c r="DE53" i="52"/>
  <c r="DE52" i="52"/>
  <c r="DE51" i="52"/>
  <c r="DE50" i="52"/>
  <c r="DE49" i="52"/>
  <c r="DE48" i="52"/>
  <c r="DE47" i="52"/>
  <c r="DE46" i="52"/>
  <c r="DE45" i="52"/>
  <c r="DE44" i="52"/>
  <c r="DE43" i="52"/>
  <c r="DE42" i="52"/>
  <c r="DE41" i="52"/>
  <c r="DE40" i="52"/>
  <c r="DE39" i="52"/>
  <c r="DE38" i="52"/>
  <c r="DE37" i="52"/>
  <c r="DE36" i="52"/>
  <c r="DE35" i="52"/>
  <c r="DE34" i="52"/>
  <c r="DE33" i="52"/>
  <c r="DE32" i="52"/>
  <c r="DE31" i="52"/>
  <c r="DE30" i="52"/>
  <c r="DE29" i="52"/>
  <c r="DE28" i="52"/>
  <c r="DE27" i="52"/>
  <c r="DE26" i="52"/>
  <c r="DE25" i="52"/>
  <c r="DE24" i="52"/>
  <c r="DE23" i="52"/>
  <c r="DE22" i="52"/>
  <c r="DE21" i="52"/>
  <c r="DE20" i="52"/>
  <c r="DE19" i="52"/>
  <c r="DE18" i="52"/>
  <c r="DE17" i="52"/>
  <c r="DE16" i="52"/>
  <c r="DE15" i="52"/>
  <c r="DE14" i="52"/>
  <c r="DE13" i="52"/>
  <c r="DE12" i="52"/>
  <c r="DE11" i="52"/>
  <c r="DE10" i="52"/>
  <c r="DE9" i="52"/>
  <c r="DE8" i="52" a="1"/>
  <c r="DE8" i="52"/>
  <c r="DD247" i="52"/>
  <c r="DD246" i="52"/>
  <c r="DD245" i="52"/>
  <c r="DD244" i="52"/>
  <c r="DD243" i="52"/>
  <c r="DD242" i="52"/>
  <c r="DD241" i="52"/>
  <c r="DD240" i="52"/>
  <c r="DD239" i="52"/>
  <c r="DD238" i="52"/>
  <c r="DD237" i="52"/>
  <c r="DD236" i="52"/>
  <c r="DD235" i="52"/>
  <c r="DD234" i="52"/>
  <c r="DD233" i="52"/>
  <c r="DD232" i="52"/>
  <c r="DD231" i="52"/>
  <c r="DD230" i="52"/>
  <c r="DD229" i="52"/>
  <c r="DD228" i="52"/>
  <c r="DD227" i="52"/>
  <c r="DD226" i="52"/>
  <c r="DD225" i="52"/>
  <c r="DD224" i="52"/>
  <c r="DD223" i="52"/>
  <c r="DD222" i="52"/>
  <c r="DD221" i="52"/>
  <c r="DD220" i="52"/>
  <c r="DD219" i="52"/>
  <c r="DD218" i="52"/>
  <c r="DD217" i="52"/>
  <c r="DD216" i="52"/>
  <c r="DD215" i="52"/>
  <c r="DD214" i="52"/>
  <c r="DD213" i="52"/>
  <c r="DD212" i="52"/>
  <c r="DD211" i="52"/>
  <c r="DD210" i="52"/>
  <c r="DD209" i="52"/>
  <c r="DD208" i="52"/>
  <c r="DD207" i="52"/>
  <c r="DD206" i="52"/>
  <c r="DD205" i="52"/>
  <c r="DD204" i="52"/>
  <c r="DD203" i="52"/>
  <c r="DD202" i="52"/>
  <c r="DD201" i="52"/>
  <c r="DD200" i="52"/>
  <c r="DD199" i="52"/>
  <c r="DD198" i="52"/>
  <c r="DD197" i="52"/>
  <c r="DD196" i="52"/>
  <c r="DD195" i="52"/>
  <c r="DD194" i="52"/>
  <c r="DD193" i="52"/>
  <c r="DD192" i="52"/>
  <c r="DD191" i="52"/>
  <c r="DD190" i="52"/>
  <c r="DD189" i="52"/>
  <c r="DD188" i="52"/>
  <c r="DD187" i="52"/>
  <c r="DD186" i="52"/>
  <c r="DD185" i="52"/>
  <c r="DD184" i="52"/>
  <c r="DD183" i="52"/>
  <c r="DD182" i="52"/>
  <c r="DD181" i="52"/>
  <c r="DD180" i="52"/>
  <c r="DD179" i="52"/>
  <c r="DD178" i="52"/>
  <c r="DD177" i="52"/>
  <c r="DD176" i="52"/>
  <c r="DD175" i="52"/>
  <c r="DD174" i="52"/>
  <c r="DD173" i="52"/>
  <c r="DD172" i="52"/>
  <c r="DD171" i="52"/>
  <c r="DD170" i="52"/>
  <c r="DD169" i="52"/>
  <c r="DD168" i="52"/>
  <c r="DD167" i="52"/>
  <c r="DD166" i="52"/>
  <c r="DD165" i="52"/>
  <c r="DD164" i="52"/>
  <c r="DD163" i="52"/>
  <c r="DD162" i="52"/>
  <c r="DD161" i="52"/>
  <c r="DD160" i="52"/>
  <c r="DD159" i="52"/>
  <c r="DD158" i="52"/>
  <c r="DD157" i="52"/>
  <c r="DD156" i="52"/>
  <c r="DD155" i="52"/>
  <c r="DD154" i="52"/>
  <c r="DD153" i="52"/>
  <c r="DD152" i="52"/>
  <c r="DD151" i="52"/>
  <c r="DD150" i="52"/>
  <c r="DD149" i="52"/>
  <c r="DD148" i="52"/>
  <c r="DD147" i="52"/>
  <c r="DD146" i="52"/>
  <c r="DD145" i="52"/>
  <c r="DD144" i="52"/>
  <c r="DD143" i="52"/>
  <c r="DD142" i="52"/>
  <c r="DD141" i="52"/>
  <c r="DD140" i="52"/>
  <c r="DD139" i="52"/>
  <c r="DD138" i="52"/>
  <c r="DD137" i="52"/>
  <c r="DD136" i="52"/>
  <c r="DD135" i="52"/>
  <c r="DD134" i="52"/>
  <c r="DD133" i="52"/>
  <c r="DD132" i="52"/>
  <c r="DD131" i="52"/>
  <c r="DD130" i="52"/>
  <c r="DD129" i="52"/>
  <c r="DD128" i="52"/>
  <c r="DD127" i="52"/>
  <c r="DD126" i="52"/>
  <c r="DD125" i="52"/>
  <c r="DD124" i="52"/>
  <c r="DD123" i="52"/>
  <c r="DD122" i="52"/>
  <c r="DD121" i="52"/>
  <c r="DD120" i="52"/>
  <c r="DD119" i="52"/>
  <c r="DD118" i="52"/>
  <c r="DD117" i="52"/>
  <c r="DD116" i="52"/>
  <c r="DD115" i="52"/>
  <c r="DD114" i="52"/>
  <c r="DD113" i="52"/>
  <c r="DD112" i="52"/>
  <c r="DD111" i="52"/>
  <c r="DD110" i="52"/>
  <c r="DD109" i="52"/>
  <c r="DD108" i="52"/>
  <c r="DD107" i="52"/>
  <c r="DD106" i="52"/>
  <c r="DD105" i="52"/>
  <c r="DD104" i="52"/>
  <c r="DD103" i="52"/>
  <c r="DD102" i="52"/>
  <c r="DD101" i="52"/>
  <c r="DD100" i="52"/>
  <c r="DD99" i="52"/>
  <c r="DD98" i="52"/>
  <c r="DD97" i="52"/>
  <c r="DD96" i="52"/>
  <c r="DD95" i="52"/>
  <c r="DD94" i="52"/>
  <c r="DD93" i="52"/>
  <c r="DD92" i="52"/>
  <c r="DD91" i="52"/>
  <c r="DD90" i="52"/>
  <c r="DD89" i="52"/>
  <c r="DD88" i="52"/>
  <c r="DD87" i="52"/>
  <c r="DD86" i="52"/>
  <c r="DD85" i="52"/>
  <c r="DD84" i="52"/>
  <c r="DD83" i="52"/>
  <c r="DD82" i="52"/>
  <c r="DD81" i="52"/>
  <c r="DD80" i="52"/>
  <c r="DD79" i="52"/>
  <c r="DD78" i="52"/>
  <c r="DD77" i="52"/>
  <c r="DD76" i="52"/>
  <c r="DD75" i="52"/>
  <c r="DD74" i="52"/>
  <c r="DD73" i="52"/>
  <c r="DD72" i="52"/>
  <c r="DD71" i="52"/>
  <c r="DD70" i="52"/>
  <c r="DD69" i="52"/>
  <c r="DD68" i="52"/>
  <c r="DD67" i="52"/>
  <c r="DD66" i="52"/>
  <c r="DD65" i="52"/>
  <c r="DD64" i="52"/>
  <c r="DD63" i="52"/>
  <c r="DD62" i="52"/>
  <c r="DD61" i="52"/>
  <c r="DD60" i="52"/>
  <c r="DD59" i="52"/>
  <c r="DD58" i="52"/>
  <c r="DD57" i="52"/>
  <c r="DD56" i="52"/>
  <c r="DD55" i="52"/>
  <c r="DD54" i="52"/>
  <c r="DD53" i="52"/>
  <c r="DD52" i="52"/>
  <c r="DD51" i="52"/>
  <c r="DD50" i="52"/>
  <c r="DD49" i="52"/>
  <c r="DD48" i="52"/>
  <c r="DD47" i="52"/>
  <c r="DD46" i="52"/>
  <c r="DD45" i="52"/>
  <c r="DD44" i="52"/>
  <c r="DD43" i="52"/>
  <c r="DD42" i="52"/>
  <c r="DD41" i="52"/>
  <c r="DD40" i="52"/>
  <c r="DD39" i="52"/>
  <c r="DD38" i="52"/>
  <c r="DD37" i="52"/>
  <c r="DD36" i="52"/>
  <c r="DD35" i="52"/>
  <c r="DD34" i="52"/>
  <c r="DD33" i="52"/>
  <c r="DD32" i="52"/>
  <c r="DD31" i="52"/>
  <c r="DD30" i="52"/>
  <c r="DD29" i="52"/>
  <c r="DD28" i="52"/>
  <c r="DD27" i="52"/>
  <c r="DD26" i="52"/>
  <c r="DD25" i="52"/>
  <c r="DD24" i="52"/>
  <c r="DD23" i="52"/>
  <c r="DD22" i="52"/>
  <c r="DD21" i="52"/>
  <c r="DD20" i="52"/>
  <c r="DD19" i="52"/>
  <c r="DD18" i="52"/>
  <c r="DD17" i="52"/>
  <c r="DD16" i="52"/>
  <c r="DD15" i="52"/>
  <c r="DD14" i="52"/>
  <c r="DD13" i="52"/>
  <c r="DD12" i="52"/>
  <c r="DD11" i="52"/>
  <c r="DD10" i="52"/>
  <c r="DD9" i="52"/>
  <c r="DD8" i="52" a="1"/>
  <c r="DD8" i="52"/>
  <c r="AO247" i="52"/>
  <c r="AO246" i="52"/>
  <c r="AO245" i="52"/>
  <c r="AO244" i="52"/>
  <c r="AO243" i="52"/>
  <c r="AO242" i="52"/>
  <c r="AO241" i="52"/>
  <c r="AO240" i="52"/>
  <c r="AO239" i="52"/>
  <c r="AO238" i="52"/>
  <c r="AO237" i="52"/>
  <c r="AO236" i="52"/>
  <c r="AO235" i="52"/>
  <c r="AO234" i="52"/>
  <c r="AO233" i="52"/>
  <c r="AO232" i="52"/>
  <c r="AO231" i="52"/>
  <c r="AO230" i="52"/>
  <c r="AO229" i="52"/>
  <c r="AO228" i="52"/>
  <c r="AO227" i="52"/>
  <c r="AO226" i="52"/>
  <c r="AO225" i="52"/>
  <c r="AO224" i="52"/>
  <c r="AO223" i="52"/>
  <c r="AO222" i="52"/>
  <c r="AO221" i="52"/>
  <c r="AO220" i="52"/>
  <c r="AO219" i="52"/>
  <c r="AO218" i="52"/>
  <c r="AO217" i="52"/>
  <c r="AO216" i="52"/>
  <c r="AO215" i="52"/>
  <c r="AO214" i="52"/>
  <c r="AO213" i="52"/>
  <c r="AO212" i="52"/>
  <c r="AO211" i="52"/>
  <c r="AO210" i="52"/>
  <c r="AO209" i="52"/>
  <c r="AO208" i="52"/>
  <c r="AO207" i="52"/>
  <c r="AO206" i="52"/>
  <c r="AO205" i="52"/>
  <c r="AO204" i="52"/>
  <c r="AO203" i="52"/>
  <c r="AO202" i="52"/>
  <c r="AO201" i="52"/>
  <c r="AO200" i="52"/>
  <c r="AO199" i="52"/>
  <c r="AO198" i="52"/>
  <c r="AO197" i="52"/>
  <c r="AO196" i="52"/>
  <c r="AO195" i="52"/>
  <c r="AO194" i="52"/>
  <c r="AO193" i="52"/>
  <c r="AO192" i="52"/>
  <c r="AO191" i="52"/>
  <c r="AO190" i="52"/>
  <c r="AO189" i="52"/>
  <c r="AO188" i="52"/>
  <c r="AO187" i="52"/>
  <c r="AO186" i="52"/>
  <c r="AO185" i="52"/>
  <c r="AO184" i="52"/>
  <c r="AO183" i="52"/>
  <c r="AO182" i="52"/>
  <c r="AO181" i="52"/>
  <c r="AO180" i="52"/>
  <c r="AO179" i="52"/>
  <c r="AO178" i="52"/>
  <c r="AO177" i="52"/>
  <c r="AO176" i="52"/>
  <c r="AO175" i="52"/>
  <c r="AO174" i="52"/>
  <c r="AO173" i="52"/>
  <c r="AO172" i="52"/>
  <c r="AO171" i="52"/>
  <c r="AO170" i="52"/>
  <c r="AO169" i="52"/>
  <c r="AO168" i="52"/>
  <c r="AO167" i="52"/>
  <c r="AO166" i="52"/>
  <c r="AO165" i="52"/>
  <c r="AO164" i="52"/>
  <c r="AO163" i="52"/>
  <c r="AO162" i="52"/>
  <c r="AO161" i="52"/>
  <c r="AO160" i="52"/>
  <c r="AO159" i="52"/>
  <c r="AO158" i="52"/>
  <c r="AO157" i="52"/>
  <c r="AO156" i="52"/>
  <c r="AO155" i="52"/>
  <c r="AO154" i="52"/>
  <c r="AO153" i="52"/>
  <c r="AO152" i="52"/>
  <c r="AO151" i="52"/>
  <c r="AO150" i="52"/>
  <c r="AO149" i="52"/>
  <c r="AO148" i="52"/>
  <c r="AO147" i="52"/>
  <c r="AO146" i="52"/>
  <c r="AO145" i="52"/>
  <c r="AO144" i="52"/>
  <c r="AO143" i="52"/>
  <c r="AO142" i="52"/>
  <c r="AO141" i="52"/>
  <c r="AO140" i="52"/>
  <c r="AO139" i="52"/>
  <c r="AO138" i="52"/>
  <c r="AO137" i="52"/>
  <c r="AO136" i="52"/>
  <c r="AO135" i="52"/>
  <c r="AO134" i="52"/>
  <c r="AO133" i="52"/>
  <c r="AO132" i="52"/>
  <c r="AO131" i="52"/>
  <c r="AO130" i="52"/>
  <c r="AO129" i="52"/>
  <c r="AO128" i="52"/>
  <c r="AO127" i="52"/>
  <c r="AO126" i="52"/>
  <c r="AO125" i="52"/>
  <c r="AO124" i="52"/>
  <c r="AO123" i="52"/>
  <c r="AO122" i="52"/>
  <c r="AO121" i="52"/>
  <c r="AO120" i="52"/>
  <c r="AO119" i="52"/>
  <c r="AO118" i="52"/>
  <c r="AO117" i="52"/>
  <c r="AO116" i="52"/>
  <c r="AO115" i="52"/>
  <c r="AO114" i="52"/>
  <c r="AO113" i="52"/>
  <c r="AO112" i="52"/>
  <c r="AO111" i="52"/>
  <c r="AO110" i="52"/>
  <c r="AO109" i="52"/>
  <c r="AO108" i="52"/>
  <c r="AO107" i="52"/>
  <c r="AO106" i="52"/>
  <c r="AO105" i="52"/>
  <c r="AO104" i="52"/>
  <c r="AO103" i="52"/>
  <c r="AO102" i="52"/>
  <c r="AO101" i="52"/>
  <c r="AO100" i="52"/>
  <c r="AO99" i="52"/>
  <c r="AO98" i="52"/>
  <c r="AO97" i="52"/>
  <c r="AO96" i="52"/>
  <c r="AO95" i="52"/>
  <c r="AO94" i="52"/>
  <c r="AO93" i="52"/>
  <c r="AO92" i="52"/>
  <c r="AO91" i="52"/>
  <c r="AO90" i="52"/>
  <c r="AO89" i="52"/>
  <c r="AO88" i="52"/>
  <c r="AO87" i="52"/>
  <c r="AO86" i="52"/>
  <c r="AO85" i="52"/>
  <c r="AO84" i="52"/>
  <c r="AO83" i="52"/>
  <c r="AO82" i="52"/>
  <c r="AO81" i="52"/>
  <c r="AO80" i="52"/>
  <c r="AO79" i="52"/>
  <c r="AO78" i="52"/>
  <c r="AO77" i="52"/>
  <c r="AO76" i="52"/>
  <c r="AO75" i="52"/>
  <c r="AO74" i="52"/>
  <c r="AO73" i="52"/>
  <c r="AO72" i="52"/>
  <c r="AO71" i="52"/>
  <c r="AO70" i="52"/>
  <c r="AO69" i="52"/>
  <c r="AO68" i="52"/>
  <c r="AO67" i="52"/>
  <c r="AO66" i="52"/>
  <c r="AO65" i="52"/>
  <c r="AO64" i="52"/>
  <c r="AO63" i="52"/>
  <c r="AO62" i="52"/>
  <c r="AO61" i="52"/>
  <c r="AO60" i="52"/>
  <c r="AO59" i="52"/>
  <c r="AO58" i="52"/>
  <c r="AO57" i="52"/>
  <c r="AO56" i="52"/>
  <c r="AO55" i="52"/>
  <c r="AO54" i="52"/>
  <c r="AO53" i="52"/>
  <c r="AO52" i="52"/>
  <c r="AO51" i="52"/>
  <c r="AO50" i="52"/>
  <c r="AO49" i="52"/>
  <c r="AO48" i="52"/>
  <c r="AO47" i="52"/>
  <c r="AO46" i="52"/>
  <c r="AO45" i="52"/>
  <c r="AO44" i="52"/>
  <c r="AO43" i="52"/>
  <c r="AO42" i="52"/>
  <c r="AO41" i="52"/>
  <c r="AO40" i="52"/>
  <c r="AO39" i="52"/>
  <c r="AO38" i="52"/>
  <c r="AO37" i="52"/>
  <c r="AO36" i="52"/>
  <c r="AO35" i="52"/>
  <c r="AO34" i="52"/>
  <c r="AO33" i="52"/>
  <c r="AO32" i="52"/>
  <c r="AO31" i="52"/>
  <c r="AO30" i="52"/>
  <c r="AO29" i="52"/>
  <c r="AO28" i="52"/>
  <c r="AO27" i="52"/>
  <c r="AO26" i="52"/>
  <c r="AO25" i="52"/>
  <c r="AO24" i="52"/>
  <c r="AO23" i="52"/>
  <c r="AO22" i="52"/>
  <c r="AO21" i="52"/>
  <c r="AO20" i="52"/>
  <c r="AO19" i="52"/>
  <c r="AO18" i="52"/>
  <c r="AO17" i="52"/>
  <c r="AO16" i="52"/>
  <c r="AO15" i="52"/>
  <c r="AO14" i="52"/>
  <c r="AO13" i="52"/>
  <c r="AO12" i="52"/>
  <c r="AO11" i="52"/>
  <c r="AO10" i="52"/>
  <c r="AO9" i="52"/>
  <c r="AO8" i="52" a="1"/>
  <c r="AO8" i="52"/>
  <c r="AN247" i="52"/>
  <c r="AN246" i="52"/>
  <c r="AN245" i="52"/>
  <c r="AN244" i="52"/>
  <c r="AN243" i="52"/>
  <c r="AN242" i="52"/>
  <c r="AN241" i="52"/>
  <c r="AN240" i="52"/>
  <c r="AN239" i="52"/>
  <c r="AN238" i="52"/>
  <c r="AN237" i="52"/>
  <c r="AN236" i="52"/>
  <c r="AN235" i="52"/>
  <c r="AN234" i="52"/>
  <c r="AN233" i="52"/>
  <c r="AN232" i="52"/>
  <c r="AN231" i="52"/>
  <c r="AN230" i="52"/>
  <c r="AN229" i="52"/>
  <c r="AN228" i="52"/>
  <c r="AN227" i="52"/>
  <c r="AN226" i="52"/>
  <c r="AN225" i="52"/>
  <c r="AN224" i="52"/>
  <c r="AN223" i="52"/>
  <c r="AN222" i="52"/>
  <c r="AN221" i="52"/>
  <c r="AN220" i="52"/>
  <c r="AN219" i="52"/>
  <c r="AN218" i="52"/>
  <c r="AN217" i="52"/>
  <c r="AN216" i="52"/>
  <c r="AN215" i="52"/>
  <c r="AN214" i="52"/>
  <c r="AN213" i="52"/>
  <c r="AN212" i="52"/>
  <c r="AN211" i="52"/>
  <c r="AN210" i="52"/>
  <c r="AN209" i="52"/>
  <c r="AN208" i="52"/>
  <c r="AN207" i="52"/>
  <c r="AN206" i="52"/>
  <c r="AN205" i="52"/>
  <c r="AN204" i="52"/>
  <c r="AN203" i="52"/>
  <c r="AN202" i="52"/>
  <c r="AN201" i="52"/>
  <c r="AN200" i="52"/>
  <c r="AN199" i="52"/>
  <c r="AN198" i="52"/>
  <c r="AN197" i="52"/>
  <c r="AN196" i="52"/>
  <c r="AN195" i="52"/>
  <c r="AN194" i="52"/>
  <c r="AN193" i="52"/>
  <c r="AN192" i="52"/>
  <c r="AN191" i="52"/>
  <c r="AN190" i="52"/>
  <c r="AN189" i="52"/>
  <c r="AN188" i="52"/>
  <c r="AN187" i="52"/>
  <c r="AN186" i="52"/>
  <c r="AN185" i="52"/>
  <c r="AN184" i="52"/>
  <c r="AN183" i="52"/>
  <c r="AN182" i="52"/>
  <c r="AN181" i="52"/>
  <c r="AN180" i="52"/>
  <c r="AN179" i="52"/>
  <c r="AN178" i="52"/>
  <c r="AN177" i="52"/>
  <c r="AN176" i="52"/>
  <c r="AN175" i="52"/>
  <c r="AN174" i="52"/>
  <c r="AN173" i="52"/>
  <c r="AN172" i="52"/>
  <c r="AN171" i="52"/>
  <c r="AN170" i="52"/>
  <c r="AN169" i="52"/>
  <c r="AN168" i="52"/>
  <c r="AN167" i="52"/>
  <c r="AN166" i="52"/>
  <c r="AN165" i="52"/>
  <c r="AN164" i="52"/>
  <c r="AN163" i="52"/>
  <c r="AN162" i="52"/>
  <c r="AN161" i="52"/>
  <c r="AN160" i="52"/>
  <c r="AN159" i="52"/>
  <c r="AN158" i="52"/>
  <c r="AN157" i="52"/>
  <c r="AN156" i="52"/>
  <c r="AN155" i="52"/>
  <c r="AN154" i="52"/>
  <c r="AN153" i="52"/>
  <c r="AN152" i="52"/>
  <c r="AN151" i="52"/>
  <c r="AN150" i="52"/>
  <c r="AN149" i="52"/>
  <c r="AN148" i="52"/>
  <c r="AN147" i="52"/>
  <c r="AN146" i="52"/>
  <c r="AN145" i="52"/>
  <c r="AN144" i="52"/>
  <c r="AN143" i="52"/>
  <c r="AN142" i="52"/>
  <c r="AN141" i="52"/>
  <c r="AN140" i="52"/>
  <c r="AN139" i="52"/>
  <c r="AN138" i="52"/>
  <c r="AN137" i="52"/>
  <c r="AN136" i="52"/>
  <c r="AN135" i="52"/>
  <c r="AN134" i="52"/>
  <c r="AN133" i="52"/>
  <c r="AN132" i="52"/>
  <c r="AN131" i="52"/>
  <c r="AN130" i="52"/>
  <c r="AN129" i="52"/>
  <c r="AN128" i="52"/>
  <c r="AN127" i="52"/>
  <c r="AN126" i="52"/>
  <c r="AN125" i="52"/>
  <c r="AN124" i="52"/>
  <c r="AN123" i="52"/>
  <c r="AN122" i="52"/>
  <c r="AN121" i="52"/>
  <c r="AN120" i="52"/>
  <c r="AN119" i="52"/>
  <c r="AN118" i="52"/>
  <c r="AN117" i="52"/>
  <c r="AN116" i="52"/>
  <c r="AN115" i="52"/>
  <c r="AN114" i="52"/>
  <c r="AN113" i="52"/>
  <c r="AN112" i="52"/>
  <c r="AN111" i="52"/>
  <c r="AN110" i="52"/>
  <c r="AN109" i="52"/>
  <c r="AN108" i="52"/>
  <c r="AN107" i="52"/>
  <c r="AN106" i="52"/>
  <c r="AN105" i="52"/>
  <c r="AN104" i="52"/>
  <c r="AN103" i="52"/>
  <c r="AN102" i="52"/>
  <c r="AN101" i="52"/>
  <c r="AN100" i="52"/>
  <c r="AN99" i="52"/>
  <c r="AN98" i="52"/>
  <c r="AN97" i="52"/>
  <c r="AN96" i="52"/>
  <c r="AN95" i="52"/>
  <c r="AN94" i="52"/>
  <c r="AN93" i="52"/>
  <c r="AN92" i="52"/>
  <c r="AN91" i="52"/>
  <c r="AN90" i="52"/>
  <c r="AN89" i="52"/>
  <c r="AN88" i="52"/>
  <c r="AN87" i="52"/>
  <c r="AN86" i="52"/>
  <c r="AN85" i="52"/>
  <c r="AN84" i="52"/>
  <c r="AN83" i="52"/>
  <c r="AN82" i="52"/>
  <c r="AN81" i="52"/>
  <c r="AN80" i="52"/>
  <c r="AN79" i="52"/>
  <c r="AN78" i="52"/>
  <c r="AN77" i="52"/>
  <c r="AN76" i="52"/>
  <c r="AN75" i="52"/>
  <c r="AN74" i="52"/>
  <c r="AN73" i="52"/>
  <c r="AN72" i="52"/>
  <c r="AN71" i="52"/>
  <c r="AN70" i="52"/>
  <c r="AN69" i="52"/>
  <c r="AN68" i="52"/>
  <c r="AN67" i="52"/>
  <c r="AN66" i="52"/>
  <c r="AN65" i="52"/>
  <c r="AN64" i="52"/>
  <c r="AN63" i="52"/>
  <c r="AN62" i="52"/>
  <c r="AN61" i="52"/>
  <c r="AN60" i="52"/>
  <c r="AN59" i="52"/>
  <c r="AN58" i="52"/>
  <c r="AN57" i="52"/>
  <c r="AN56" i="52"/>
  <c r="AN55" i="52"/>
  <c r="AN54" i="52"/>
  <c r="AN53" i="52"/>
  <c r="AN52" i="52"/>
  <c r="AN51" i="52"/>
  <c r="AN50" i="52"/>
  <c r="AN49" i="52"/>
  <c r="AN48" i="52"/>
  <c r="AN47" i="52"/>
  <c r="AN46" i="52"/>
  <c r="AN45" i="52"/>
  <c r="AN44" i="52"/>
  <c r="AN43" i="52"/>
  <c r="AN42" i="52"/>
  <c r="AN41" i="52"/>
  <c r="AN40" i="52"/>
  <c r="AN39" i="52"/>
  <c r="AN38" i="52"/>
  <c r="AN37" i="52"/>
  <c r="AN36" i="52"/>
  <c r="AN35" i="52"/>
  <c r="AN34" i="52"/>
  <c r="AN33" i="52"/>
  <c r="AN32" i="52"/>
  <c r="AN31" i="52"/>
  <c r="AN30" i="52"/>
  <c r="AN29" i="52"/>
  <c r="AN28" i="52"/>
  <c r="AN27" i="52"/>
  <c r="AN26" i="52"/>
  <c r="AN25" i="52"/>
  <c r="AN24" i="52"/>
  <c r="AN23" i="52"/>
  <c r="AN22" i="52"/>
  <c r="AN21" i="52"/>
  <c r="AN20" i="52"/>
  <c r="AN19" i="52"/>
  <c r="AN18" i="52"/>
  <c r="AN17" i="52"/>
  <c r="AN16" i="52"/>
  <c r="AN15" i="52"/>
  <c r="AN14" i="52"/>
  <c r="AN13" i="52"/>
  <c r="AN12" i="52"/>
  <c r="AN11" i="52"/>
  <c r="AN10" i="52"/>
  <c r="AN9" i="52"/>
  <c r="AN8" i="52" a="1"/>
  <c r="AN8" i="52"/>
  <c r="AM247" i="52"/>
  <c r="AM246" i="52"/>
  <c r="AM245" i="52"/>
  <c r="AM244" i="52"/>
  <c r="AM243" i="52"/>
  <c r="AM242" i="52"/>
  <c r="AM241" i="52"/>
  <c r="AM240" i="52"/>
  <c r="AM239" i="52"/>
  <c r="AM238" i="52"/>
  <c r="AM237" i="52"/>
  <c r="AM236" i="52"/>
  <c r="AM235" i="52"/>
  <c r="AM234" i="52"/>
  <c r="AM233" i="52"/>
  <c r="AM232" i="52"/>
  <c r="AM231" i="52"/>
  <c r="AM230" i="52"/>
  <c r="AM229" i="52"/>
  <c r="AM228" i="52"/>
  <c r="AM227" i="52"/>
  <c r="AM226" i="52"/>
  <c r="AM225" i="52"/>
  <c r="AM224" i="52"/>
  <c r="AM223" i="52"/>
  <c r="AM222" i="52"/>
  <c r="AM221" i="52"/>
  <c r="AM220" i="52"/>
  <c r="AM219" i="52"/>
  <c r="AM218" i="52"/>
  <c r="AM217" i="52"/>
  <c r="AM216" i="52"/>
  <c r="AM215" i="52"/>
  <c r="AM214" i="52"/>
  <c r="AM213" i="52"/>
  <c r="AM212" i="52"/>
  <c r="AM211" i="52"/>
  <c r="AM210" i="52"/>
  <c r="AM209" i="52"/>
  <c r="AM208" i="52"/>
  <c r="AM207" i="52"/>
  <c r="AM206" i="52"/>
  <c r="AM205" i="52"/>
  <c r="AM204" i="52"/>
  <c r="AM203" i="52"/>
  <c r="AM202" i="52"/>
  <c r="AM201" i="52"/>
  <c r="AM200" i="52"/>
  <c r="AM199" i="52"/>
  <c r="AM198" i="52"/>
  <c r="AM197" i="52"/>
  <c r="AM196" i="52"/>
  <c r="AM195" i="52"/>
  <c r="AM194" i="52"/>
  <c r="AM193" i="52"/>
  <c r="AM192" i="52"/>
  <c r="AM191" i="52"/>
  <c r="AM190" i="52"/>
  <c r="AM189" i="52"/>
  <c r="AM188" i="52"/>
  <c r="AM187" i="52"/>
  <c r="AM186" i="52"/>
  <c r="AM185" i="52"/>
  <c r="AM184" i="52"/>
  <c r="AM183" i="52"/>
  <c r="AM182" i="52"/>
  <c r="AM181" i="52"/>
  <c r="AM180" i="52"/>
  <c r="AM179" i="52"/>
  <c r="AM178" i="52"/>
  <c r="AM177" i="52"/>
  <c r="AM176" i="52"/>
  <c r="AM175" i="52"/>
  <c r="AM174" i="52"/>
  <c r="AM173" i="52"/>
  <c r="AM172" i="52"/>
  <c r="AM171" i="52"/>
  <c r="AM170" i="52"/>
  <c r="AM169" i="52"/>
  <c r="AM168" i="52"/>
  <c r="AM167" i="52"/>
  <c r="AM166" i="52"/>
  <c r="AM165" i="52"/>
  <c r="AM164" i="52"/>
  <c r="AM163" i="52"/>
  <c r="AM162" i="52"/>
  <c r="AM161" i="52"/>
  <c r="AM160" i="52"/>
  <c r="AM159" i="52"/>
  <c r="AM158" i="52"/>
  <c r="AM157" i="52"/>
  <c r="AM156" i="52"/>
  <c r="AM155" i="52"/>
  <c r="AM154" i="52"/>
  <c r="AM153" i="52"/>
  <c r="AM152" i="52"/>
  <c r="AM151" i="52"/>
  <c r="AM150" i="52"/>
  <c r="AM149" i="52"/>
  <c r="AM148" i="52"/>
  <c r="AM147" i="52"/>
  <c r="AM146" i="52"/>
  <c r="AM145" i="52"/>
  <c r="AM144" i="52"/>
  <c r="AM143" i="52"/>
  <c r="AM142" i="52"/>
  <c r="AM141" i="52"/>
  <c r="AM140" i="52"/>
  <c r="AM139" i="52"/>
  <c r="AM138" i="52"/>
  <c r="AM137" i="52"/>
  <c r="AM136" i="52"/>
  <c r="AM135" i="52"/>
  <c r="AM134" i="52"/>
  <c r="AM133" i="52"/>
  <c r="AM132" i="52"/>
  <c r="AM131" i="52"/>
  <c r="AM130" i="52"/>
  <c r="AM129" i="52"/>
  <c r="AM128" i="52"/>
  <c r="AM127" i="52"/>
  <c r="AM126" i="52"/>
  <c r="AM125" i="52"/>
  <c r="AM124" i="52"/>
  <c r="AM123" i="52"/>
  <c r="AM122" i="52"/>
  <c r="AM121" i="52"/>
  <c r="AM120" i="52"/>
  <c r="AM119" i="52"/>
  <c r="AM118" i="52"/>
  <c r="AM117" i="52"/>
  <c r="AM116" i="52"/>
  <c r="AM115" i="52"/>
  <c r="AM114" i="52"/>
  <c r="AM113" i="52"/>
  <c r="AM112" i="52"/>
  <c r="AM111" i="52"/>
  <c r="AM110" i="52"/>
  <c r="AM109" i="52"/>
  <c r="AM108" i="52"/>
  <c r="AM107" i="52"/>
  <c r="AM106" i="52"/>
  <c r="AM105" i="52"/>
  <c r="AM104" i="52"/>
  <c r="AM103" i="52"/>
  <c r="AM102" i="52"/>
  <c r="AM101" i="52"/>
  <c r="AM100" i="52"/>
  <c r="AM99" i="52"/>
  <c r="AM98" i="52"/>
  <c r="AM97" i="52"/>
  <c r="AM96" i="52"/>
  <c r="AM95" i="52"/>
  <c r="AM94" i="52"/>
  <c r="AM93" i="52"/>
  <c r="AM92" i="52"/>
  <c r="AM91" i="52"/>
  <c r="AM90" i="52"/>
  <c r="AM89" i="52"/>
  <c r="AM88" i="52"/>
  <c r="AM87" i="52"/>
  <c r="AM86" i="52"/>
  <c r="AM85" i="52"/>
  <c r="AM84" i="52"/>
  <c r="AM83" i="52"/>
  <c r="AM82" i="52"/>
  <c r="AM81" i="52"/>
  <c r="AM80" i="52"/>
  <c r="AM79" i="52"/>
  <c r="AM78" i="52"/>
  <c r="AM77" i="52"/>
  <c r="AM76" i="52"/>
  <c r="AM75" i="52"/>
  <c r="AM74" i="52"/>
  <c r="AM73" i="52"/>
  <c r="AM72" i="52"/>
  <c r="AM71" i="52"/>
  <c r="AM70" i="52"/>
  <c r="AM69" i="52"/>
  <c r="AM68" i="52"/>
  <c r="AM67" i="52"/>
  <c r="AM66" i="52"/>
  <c r="AM65" i="52"/>
  <c r="AM64" i="52"/>
  <c r="AM63" i="52"/>
  <c r="AM62" i="52"/>
  <c r="AM61" i="52"/>
  <c r="AM60" i="52"/>
  <c r="AM59" i="52"/>
  <c r="AM58" i="52"/>
  <c r="AM57" i="52"/>
  <c r="AM56" i="52"/>
  <c r="AM55" i="52"/>
  <c r="AM54" i="52"/>
  <c r="AM53" i="52"/>
  <c r="AM52" i="52"/>
  <c r="AM51" i="52"/>
  <c r="AM50" i="52"/>
  <c r="AM49" i="52"/>
  <c r="AM48" i="52"/>
  <c r="AM47" i="52"/>
  <c r="AM46" i="52"/>
  <c r="AM45" i="52"/>
  <c r="AM44" i="52"/>
  <c r="AM43" i="52"/>
  <c r="AM42" i="52"/>
  <c r="AM41" i="52"/>
  <c r="AM40" i="52"/>
  <c r="AM39" i="52"/>
  <c r="AM38" i="52"/>
  <c r="AM37" i="52"/>
  <c r="AM36" i="52"/>
  <c r="AM35" i="52"/>
  <c r="AM34" i="52"/>
  <c r="AM33" i="52"/>
  <c r="AM32" i="52"/>
  <c r="AM31" i="52"/>
  <c r="AM30" i="52"/>
  <c r="AM29" i="52"/>
  <c r="AM28" i="52"/>
  <c r="AM27" i="52"/>
  <c r="AM26" i="52"/>
  <c r="AM25" i="52"/>
  <c r="AM24" i="52"/>
  <c r="AM23" i="52"/>
  <c r="AM22" i="52"/>
  <c r="AM21" i="52"/>
  <c r="AM20" i="52"/>
  <c r="AM19" i="52"/>
  <c r="AM18" i="52"/>
  <c r="AM17" i="52"/>
  <c r="AM16" i="52"/>
  <c r="AM15" i="52"/>
  <c r="AM14" i="52"/>
  <c r="AM13" i="52"/>
  <c r="AM12" i="52"/>
  <c r="AM11" i="52"/>
  <c r="AM10" i="52"/>
  <c r="AM9" i="52"/>
  <c r="AM8" i="52" a="1"/>
  <c r="AM8" i="52"/>
  <c r="AL247" i="52"/>
  <c r="AL246" i="52"/>
  <c r="AL245" i="52"/>
  <c r="AL244" i="52"/>
  <c r="AL243" i="52"/>
  <c r="AL242" i="52"/>
  <c r="AL241" i="52"/>
  <c r="AL240" i="52"/>
  <c r="AL239" i="52"/>
  <c r="AL238" i="52"/>
  <c r="AL237" i="52"/>
  <c r="AL236" i="52"/>
  <c r="AL235" i="52"/>
  <c r="AL234" i="52"/>
  <c r="AL233" i="52"/>
  <c r="AL232" i="52"/>
  <c r="AL231" i="52"/>
  <c r="AL230" i="52"/>
  <c r="AL229" i="52"/>
  <c r="AL228" i="52"/>
  <c r="AL227" i="52"/>
  <c r="AL226" i="52"/>
  <c r="AL225" i="52"/>
  <c r="AL224" i="52"/>
  <c r="AL223" i="52"/>
  <c r="AL222" i="52"/>
  <c r="AL221" i="52"/>
  <c r="AL220" i="52"/>
  <c r="AL219" i="52"/>
  <c r="AL218" i="52"/>
  <c r="AL217" i="52"/>
  <c r="AL216" i="52"/>
  <c r="AL215" i="52"/>
  <c r="AL214" i="52"/>
  <c r="AL213" i="52"/>
  <c r="AL212" i="52"/>
  <c r="AL211" i="52"/>
  <c r="AL210" i="52"/>
  <c r="AL209" i="52"/>
  <c r="AL208" i="52"/>
  <c r="AL207" i="52"/>
  <c r="AL206" i="52"/>
  <c r="AL205" i="52"/>
  <c r="AL204" i="52"/>
  <c r="AL203" i="52"/>
  <c r="AL202" i="52"/>
  <c r="AL201" i="52"/>
  <c r="AL200" i="52"/>
  <c r="AL199" i="52"/>
  <c r="AL198" i="52"/>
  <c r="AL197" i="52"/>
  <c r="AL196" i="52"/>
  <c r="AL195" i="52"/>
  <c r="AL194" i="52"/>
  <c r="AL193" i="52"/>
  <c r="AL192" i="52"/>
  <c r="AL191" i="52"/>
  <c r="AL190" i="52"/>
  <c r="AL189" i="52"/>
  <c r="AL188" i="52"/>
  <c r="AL187" i="52"/>
  <c r="AL186" i="52"/>
  <c r="AL185" i="52"/>
  <c r="AL184" i="52"/>
  <c r="AL183" i="52"/>
  <c r="AL182" i="52"/>
  <c r="AL181" i="52"/>
  <c r="AL180" i="52"/>
  <c r="AL179" i="52"/>
  <c r="AL178" i="52"/>
  <c r="AL177" i="52"/>
  <c r="AL176" i="52"/>
  <c r="AL175" i="52"/>
  <c r="AL174" i="52"/>
  <c r="AL173" i="52"/>
  <c r="AL172" i="52"/>
  <c r="AL171" i="52"/>
  <c r="AL170" i="52"/>
  <c r="AL169" i="52"/>
  <c r="AL168" i="52"/>
  <c r="AL167" i="52"/>
  <c r="AL166" i="52"/>
  <c r="AL165" i="52"/>
  <c r="AL164" i="52"/>
  <c r="AL163" i="52"/>
  <c r="AL162" i="52"/>
  <c r="AL161" i="52"/>
  <c r="AL160" i="52"/>
  <c r="AL159" i="52"/>
  <c r="AL158" i="52"/>
  <c r="AL157" i="52"/>
  <c r="AL156" i="52"/>
  <c r="AL155" i="52"/>
  <c r="AL154" i="52"/>
  <c r="AL153" i="52"/>
  <c r="AL152" i="52"/>
  <c r="AL151" i="52"/>
  <c r="AL150" i="52"/>
  <c r="AL149" i="52"/>
  <c r="AL148" i="52"/>
  <c r="AL147" i="52"/>
  <c r="AL146" i="52"/>
  <c r="AL145" i="52"/>
  <c r="AL144" i="52"/>
  <c r="AL143" i="52"/>
  <c r="AL142" i="52"/>
  <c r="AL141" i="52"/>
  <c r="AL140" i="52"/>
  <c r="AL139" i="52"/>
  <c r="AL138" i="52"/>
  <c r="AL137" i="52"/>
  <c r="AL136" i="52"/>
  <c r="AL135" i="52"/>
  <c r="AL134" i="52"/>
  <c r="AL133" i="52"/>
  <c r="AL132" i="52"/>
  <c r="AL131" i="52"/>
  <c r="AL130" i="52"/>
  <c r="AL129" i="52"/>
  <c r="AL128" i="52"/>
  <c r="AL127" i="52"/>
  <c r="AL126" i="52"/>
  <c r="AL125" i="52"/>
  <c r="AL124" i="52"/>
  <c r="AL123" i="52"/>
  <c r="AL122" i="52"/>
  <c r="AL121" i="52"/>
  <c r="AL120" i="52"/>
  <c r="AL119" i="52"/>
  <c r="AL118" i="52"/>
  <c r="AL117" i="52"/>
  <c r="AL116" i="52"/>
  <c r="AL115" i="52"/>
  <c r="AL114" i="52"/>
  <c r="AL113" i="52"/>
  <c r="AL112" i="52"/>
  <c r="AL111" i="52"/>
  <c r="AL110" i="52"/>
  <c r="AL109" i="52"/>
  <c r="AL108" i="52"/>
  <c r="AL107" i="52"/>
  <c r="AL106" i="52"/>
  <c r="AL105" i="52"/>
  <c r="AL104" i="52"/>
  <c r="AL103" i="52"/>
  <c r="AL102" i="52"/>
  <c r="AL101" i="52"/>
  <c r="AL100" i="52"/>
  <c r="AL99" i="52"/>
  <c r="AL98" i="52"/>
  <c r="AL97" i="52"/>
  <c r="AL96" i="52"/>
  <c r="AL95" i="52"/>
  <c r="AL94" i="52"/>
  <c r="AL93" i="52"/>
  <c r="AL92" i="52"/>
  <c r="AL91" i="52"/>
  <c r="AL90" i="52"/>
  <c r="AL89" i="52"/>
  <c r="AL88" i="52"/>
  <c r="AL87" i="52"/>
  <c r="AL86" i="52"/>
  <c r="AL85" i="52"/>
  <c r="AL84" i="52"/>
  <c r="AL83" i="52"/>
  <c r="AL82" i="52"/>
  <c r="AL81" i="52"/>
  <c r="AL80" i="52"/>
  <c r="AL79" i="52"/>
  <c r="AL78" i="52"/>
  <c r="AL77" i="52"/>
  <c r="AL76" i="52"/>
  <c r="AL75" i="52"/>
  <c r="AL74" i="52"/>
  <c r="AL73" i="52"/>
  <c r="AL72" i="52"/>
  <c r="AL71" i="52"/>
  <c r="AL70" i="52"/>
  <c r="AL69" i="52"/>
  <c r="AL68" i="52"/>
  <c r="AL67" i="52"/>
  <c r="AL66" i="52"/>
  <c r="AL65" i="52"/>
  <c r="AL64" i="52"/>
  <c r="AL63" i="52"/>
  <c r="AL62" i="52"/>
  <c r="AL61" i="52"/>
  <c r="AL60" i="52"/>
  <c r="AL59" i="52"/>
  <c r="AL58" i="52"/>
  <c r="AL57" i="52"/>
  <c r="AL56" i="52"/>
  <c r="AL55" i="52"/>
  <c r="AL54" i="52"/>
  <c r="AL53" i="52"/>
  <c r="AL52" i="52"/>
  <c r="AL51" i="52"/>
  <c r="AL50" i="52"/>
  <c r="AL49" i="52"/>
  <c r="AL48" i="52"/>
  <c r="AL47" i="52"/>
  <c r="AL46" i="52"/>
  <c r="AL45" i="52"/>
  <c r="AL44" i="52"/>
  <c r="AL43" i="52"/>
  <c r="AL42" i="52"/>
  <c r="AL41" i="52"/>
  <c r="AL40" i="52"/>
  <c r="AL39" i="52"/>
  <c r="AL38" i="52"/>
  <c r="AL37" i="52"/>
  <c r="AL36" i="52"/>
  <c r="AL35" i="52"/>
  <c r="AL34" i="52"/>
  <c r="AL33" i="52"/>
  <c r="AL32" i="52"/>
  <c r="AL31" i="52"/>
  <c r="AL30" i="52"/>
  <c r="AL29" i="52"/>
  <c r="AL28" i="52"/>
  <c r="AL27" i="52"/>
  <c r="AL26" i="52"/>
  <c r="AL25" i="52"/>
  <c r="AL24" i="52"/>
  <c r="AL23" i="52"/>
  <c r="AL22" i="52"/>
  <c r="AL21" i="52"/>
  <c r="AL20" i="52"/>
  <c r="AL19" i="52"/>
  <c r="AL18" i="52"/>
  <c r="AL17" i="52"/>
  <c r="AL16" i="52"/>
  <c r="AL15" i="52"/>
  <c r="AL14" i="52"/>
  <c r="AL13" i="52"/>
  <c r="AL12" i="52"/>
  <c r="AL11" i="52"/>
  <c r="AL10" i="52"/>
  <c r="AL9" i="52"/>
  <c r="AL8" i="52" a="1"/>
  <c r="AL8" i="52"/>
  <c r="AK247" i="52"/>
  <c r="AK246" i="52"/>
  <c r="AK245" i="52"/>
  <c r="AK244" i="52"/>
  <c r="AK243" i="52"/>
  <c r="AK242" i="52"/>
  <c r="AK241" i="52"/>
  <c r="AK240" i="52"/>
  <c r="AK239" i="52"/>
  <c r="AK238" i="52"/>
  <c r="AK237" i="52"/>
  <c r="AK236" i="52"/>
  <c r="AK235" i="52"/>
  <c r="AK234" i="52"/>
  <c r="AK233" i="52"/>
  <c r="AK232" i="52"/>
  <c r="AK231" i="52"/>
  <c r="AK230" i="52"/>
  <c r="AK229" i="52"/>
  <c r="AK228" i="52"/>
  <c r="AK227" i="52"/>
  <c r="AK226" i="52"/>
  <c r="AK225" i="52"/>
  <c r="AK224" i="52"/>
  <c r="AK223" i="52"/>
  <c r="AK222" i="52"/>
  <c r="AK221" i="52"/>
  <c r="AK220" i="52"/>
  <c r="AK219" i="52"/>
  <c r="AK218" i="52"/>
  <c r="AK217" i="52"/>
  <c r="AK216" i="52"/>
  <c r="AK215" i="52"/>
  <c r="AK214" i="52"/>
  <c r="AK213" i="52"/>
  <c r="AK212" i="52"/>
  <c r="AK211" i="52"/>
  <c r="AK210" i="52"/>
  <c r="AK209" i="52"/>
  <c r="AK208" i="52"/>
  <c r="AK207" i="52"/>
  <c r="AK206" i="52"/>
  <c r="AK205" i="52"/>
  <c r="AK204" i="52"/>
  <c r="AK203" i="52"/>
  <c r="AK202" i="52"/>
  <c r="AK201" i="52"/>
  <c r="AK200" i="52"/>
  <c r="AK199" i="52"/>
  <c r="AK198" i="52"/>
  <c r="AK197" i="52"/>
  <c r="AK196" i="52"/>
  <c r="AK195" i="52"/>
  <c r="AK194" i="52"/>
  <c r="AK193" i="52"/>
  <c r="AK192" i="52"/>
  <c r="AK191" i="52"/>
  <c r="AK190" i="52"/>
  <c r="AK189" i="52"/>
  <c r="AK188" i="52"/>
  <c r="AK187" i="52"/>
  <c r="AK186" i="52"/>
  <c r="AK185" i="52"/>
  <c r="AK184" i="52"/>
  <c r="AK183" i="52"/>
  <c r="AK182" i="52"/>
  <c r="AK181" i="52"/>
  <c r="AK180" i="52"/>
  <c r="AK179" i="52"/>
  <c r="AK178" i="52"/>
  <c r="AK177" i="52"/>
  <c r="AK176" i="52"/>
  <c r="AK175" i="52"/>
  <c r="AK174" i="52"/>
  <c r="AK173" i="52"/>
  <c r="AK172" i="52"/>
  <c r="AK171" i="52"/>
  <c r="AK170" i="52"/>
  <c r="AK169" i="52"/>
  <c r="AK168" i="52"/>
  <c r="AK167" i="52"/>
  <c r="AK166" i="52"/>
  <c r="AK165" i="52"/>
  <c r="AK164" i="52"/>
  <c r="AK163" i="52"/>
  <c r="AK162" i="52"/>
  <c r="AK161" i="52"/>
  <c r="AK160" i="52"/>
  <c r="AK159" i="52"/>
  <c r="AK158" i="52"/>
  <c r="AK157" i="52"/>
  <c r="AK156" i="52"/>
  <c r="AK155" i="52"/>
  <c r="AK154" i="52"/>
  <c r="AK153" i="52"/>
  <c r="AK152" i="52"/>
  <c r="AK151" i="52"/>
  <c r="AK150" i="52"/>
  <c r="AK149" i="52"/>
  <c r="AK148" i="52"/>
  <c r="AK147" i="52"/>
  <c r="AK146" i="52"/>
  <c r="AK145" i="52"/>
  <c r="AK144" i="52"/>
  <c r="AK143" i="52"/>
  <c r="AK142" i="52"/>
  <c r="AK141" i="52"/>
  <c r="AK140" i="52"/>
  <c r="AK139" i="52"/>
  <c r="AK138" i="52"/>
  <c r="AK137" i="52"/>
  <c r="AK136" i="52"/>
  <c r="AK135" i="52"/>
  <c r="AK134" i="52"/>
  <c r="AK133" i="52"/>
  <c r="AK132" i="52"/>
  <c r="AK131" i="52"/>
  <c r="AK130" i="52"/>
  <c r="AK129" i="52"/>
  <c r="AK128" i="52"/>
  <c r="AK127" i="52"/>
  <c r="AK126" i="52"/>
  <c r="AK125" i="52"/>
  <c r="AK124" i="52"/>
  <c r="AK123" i="52"/>
  <c r="AK122" i="52"/>
  <c r="AK121" i="52"/>
  <c r="AK120" i="52"/>
  <c r="AK119" i="52"/>
  <c r="AK118" i="52"/>
  <c r="AK117" i="52"/>
  <c r="AK116" i="52"/>
  <c r="AK115" i="52"/>
  <c r="AK114" i="52"/>
  <c r="AK113" i="52"/>
  <c r="AK112" i="52"/>
  <c r="AK111" i="52"/>
  <c r="AK110" i="52"/>
  <c r="AK109" i="52"/>
  <c r="AK108" i="52"/>
  <c r="AK107" i="52"/>
  <c r="AK106" i="52"/>
  <c r="AK105" i="52"/>
  <c r="AK104" i="52"/>
  <c r="AK103" i="52"/>
  <c r="AK102" i="52"/>
  <c r="AK101" i="52"/>
  <c r="AK100" i="52"/>
  <c r="AK99" i="52"/>
  <c r="AK98" i="52"/>
  <c r="AK97" i="52"/>
  <c r="AK96" i="52"/>
  <c r="AK95" i="52"/>
  <c r="AK94" i="52"/>
  <c r="AK93" i="52"/>
  <c r="AK92" i="52"/>
  <c r="AK91" i="52"/>
  <c r="AK90" i="52"/>
  <c r="AK89" i="52"/>
  <c r="AK88" i="52"/>
  <c r="AK87" i="52"/>
  <c r="AK86" i="52"/>
  <c r="AK85" i="52"/>
  <c r="AK84" i="52"/>
  <c r="AK83" i="52"/>
  <c r="AK82" i="52"/>
  <c r="AK81" i="52"/>
  <c r="AK80" i="52"/>
  <c r="AK79" i="52"/>
  <c r="AK78" i="52"/>
  <c r="AK77" i="52"/>
  <c r="AK76" i="52"/>
  <c r="AK75" i="52"/>
  <c r="AK74" i="52"/>
  <c r="AK73" i="52"/>
  <c r="AK72" i="52"/>
  <c r="AK71" i="52"/>
  <c r="AK70" i="52"/>
  <c r="AK69" i="52"/>
  <c r="AK68" i="52"/>
  <c r="AK67" i="52"/>
  <c r="AK66" i="52"/>
  <c r="AK65" i="52"/>
  <c r="AK64" i="52"/>
  <c r="AK63" i="52"/>
  <c r="AK62" i="52"/>
  <c r="AK61" i="52"/>
  <c r="AK60" i="52"/>
  <c r="AK59" i="52"/>
  <c r="AK58" i="52"/>
  <c r="AK57" i="52"/>
  <c r="AK56" i="52"/>
  <c r="AK55" i="52"/>
  <c r="AK54" i="52"/>
  <c r="AK53" i="52"/>
  <c r="AK52" i="52"/>
  <c r="AK51" i="52"/>
  <c r="AK50" i="52"/>
  <c r="AK49" i="52"/>
  <c r="AK48" i="52"/>
  <c r="AK47" i="52"/>
  <c r="AK46" i="52"/>
  <c r="AK45" i="52"/>
  <c r="AK44" i="52"/>
  <c r="AK43" i="52"/>
  <c r="AK42" i="52"/>
  <c r="AK41" i="52"/>
  <c r="AK40" i="52"/>
  <c r="AK39" i="52"/>
  <c r="AK38" i="52"/>
  <c r="AK37" i="52"/>
  <c r="AK36" i="52"/>
  <c r="AK35" i="52"/>
  <c r="AK34" i="52"/>
  <c r="AK33" i="52"/>
  <c r="AK32" i="52"/>
  <c r="AK31" i="52"/>
  <c r="AK30" i="52"/>
  <c r="AK29" i="52"/>
  <c r="AK28" i="52"/>
  <c r="AK27" i="52"/>
  <c r="AK26" i="52"/>
  <c r="AK25" i="52"/>
  <c r="AK24" i="52"/>
  <c r="AK23" i="52"/>
  <c r="AK22" i="52"/>
  <c r="AK21" i="52"/>
  <c r="AK20" i="52"/>
  <c r="AK19" i="52"/>
  <c r="AK18" i="52"/>
  <c r="AK17" i="52"/>
  <c r="AK16" i="52"/>
  <c r="AK15" i="52"/>
  <c r="AK14" i="52"/>
  <c r="AK13" i="52"/>
  <c r="AK12" i="52"/>
  <c r="AK11" i="52"/>
  <c r="AK10" i="52"/>
  <c r="AK9" i="52"/>
  <c r="AK8" i="52" a="1"/>
  <c r="AK8" i="52"/>
  <c r="AJ247" i="52"/>
  <c r="AJ246" i="52"/>
  <c r="AJ245" i="52"/>
  <c r="AJ244" i="52"/>
  <c r="AJ243" i="52"/>
  <c r="AJ242" i="52"/>
  <c r="AJ241" i="52"/>
  <c r="AJ240" i="52"/>
  <c r="AJ239" i="52"/>
  <c r="AJ238" i="52"/>
  <c r="AJ237" i="52"/>
  <c r="AJ236" i="52"/>
  <c r="AJ235" i="52"/>
  <c r="AJ234" i="52"/>
  <c r="AJ233" i="52"/>
  <c r="AJ232" i="52"/>
  <c r="AJ231" i="52"/>
  <c r="AJ230" i="52"/>
  <c r="AJ229" i="52"/>
  <c r="AJ228" i="52"/>
  <c r="AJ227" i="52"/>
  <c r="AJ226" i="52"/>
  <c r="AJ225" i="52"/>
  <c r="AJ224" i="52"/>
  <c r="AJ223" i="52"/>
  <c r="AJ222" i="52"/>
  <c r="AJ221" i="52"/>
  <c r="AJ220" i="52"/>
  <c r="AJ219" i="52"/>
  <c r="AJ218" i="52"/>
  <c r="AJ217" i="52"/>
  <c r="AJ216" i="52"/>
  <c r="AJ215" i="52"/>
  <c r="AJ214" i="52"/>
  <c r="AJ213" i="52"/>
  <c r="AJ212" i="52"/>
  <c r="AJ211" i="52"/>
  <c r="AJ210" i="52"/>
  <c r="AJ209" i="52"/>
  <c r="AJ208" i="52"/>
  <c r="AJ207" i="52"/>
  <c r="AJ206" i="52"/>
  <c r="AJ205" i="52"/>
  <c r="AJ204" i="52"/>
  <c r="AJ203" i="52"/>
  <c r="AJ202" i="52"/>
  <c r="AJ201" i="52"/>
  <c r="AJ200" i="52"/>
  <c r="AJ199" i="52"/>
  <c r="AJ198" i="52"/>
  <c r="AJ197" i="52"/>
  <c r="AJ196" i="52"/>
  <c r="AJ195" i="52"/>
  <c r="AJ194" i="52"/>
  <c r="AJ193" i="52"/>
  <c r="AJ192" i="52"/>
  <c r="AJ191" i="52"/>
  <c r="AJ190" i="52"/>
  <c r="AJ189" i="52"/>
  <c r="AJ188" i="52"/>
  <c r="AJ187" i="52"/>
  <c r="AJ186" i="52"/>
  <c r="AJ185" i="52"/>
  <c r="AJ184" i="52"/>
  <c r="AJ183" i="52"/>
  <c r="AJ182" i="52"/>
  <c r="AJ181" i="52"/>
  <c r="AJ180" i="52"/>
  <c r="AJ179" i="52"/>
  <c r="AJ178" i="52"/>
  <c r="AJ177" i="52"/>
  <c r="AJ176" i="52"/>
  <c r="AJ175" i="52"/>
  <c r="AJ174" i="52"/>
  <c r="AJ173" i="52"/>
  <c r="AJ172" i="52"/>
  <c r="AJ171" i="52"/>
  <c r="AJ170" i="52"/>
  <c r="AJ169" i="52"/>
  <c r="AJ168" i="52"/>
  <c r="AJ167" i="52"/>
  <c r="AJ166" i="52"/>
  <c r="AJ165" i="52"/>
  <c r="AJ164" i="52"/>
  <c r="AJ163" i="52"/>
  <c r="AJ162" i="52"/>
  <c r="AJ161" i="52"/>
  <c r="AJ160" i="52"/>
  <c r="AJ159" i="52"/>
  <c r="AJ158" i="52"/>
  <c r="AJ157" i="52"/>
  <c r="AJ156" i="52"/>
  <c r="AJ155" i="52"/>
  <c r="AJ154" i="52"/>
  <c r="AJ153" i="52"/>
  <c r="AJ152" i="52"/>
  <c r="AJ151" i="52"/>
  <c r="AJ150" i="52"/>
  <c r="AJ149" i="52"/>
  <c r="AJ148" i="52"/>
  <c r="AJ147" i="52"/>
  <c r="AJ146" i="52"/>
  <c r="AJ145" i="52"/>
  <c r="AJ144" i="52"/>
  <c r="AJ143" i="52"/>
  <c r="AJ142" i="52"/>
  <c r="AJ141" i="52"/>
  <c r="AJ140" i="52"/>
  <c r="AJ139" i="52"/>
  <c r="AJ138" i="52"/>
  <c r="AJ137" i="52"/>
  <c r="AJ136" i="52"/>
  <c r="AJ135" i="52"/>
  <c r="AJ134" i="52"/>
  <c r="AJ133" i="52"/>
  <c r="AJ132" i="52"/>
  <c r="AJ131" i="52"/>
  <c r="AJ130" i="52"/>
  <c r="AJ129" i="52"/>
  <c r="AJ128" i="52"/>
  <c r="AJ127" i="52"/>
  <c r="AJ126" i="52"/>
  <c r="AJ125" i="52"/>
  <c r="AJ124" i="52"/>
  <c r="AJ123" i="52"/>
  <c r="AJ122" i="52"/>
  <c r="AJ121" i="52"/>
  <c r="AJ120" i="52"/>
  <c r="AJ119" i="52"/>
  <c r="AJ118" i="52"/>
  <c r="AJ117" i="52"/>
  <c r="AJ116" i="52"/>
  <c r="AJ115" i="52"/>
  <c r="AJ114" i="52"/>
  <c r="AJ113" i="52"/>
  <c r="AJ112" i="52"/>
  <c r="AJ111" i="52"/>
  <c r="AJ110" i="52"/>
  <c r="AJ109" i="52"/>
  <c r="AJ108" i="52"/>
  <c r="AJ107" i="52"/>
  <c r="AJ106" i="52"/>
  <c r="AJ105" i="52"/>
  <c r="AJ104" i="52"/>
  <c r="AJ103" i="52"/>
  <c r="AJ102" i="52"/>
  <c r="AJ101" i="52"/>
  <c r="AJ100" i="52"/>
  <c r="AJ99" i="52"/>
  <c r="AJ98" i="52"/>
  <c r="AJ97" i="52"/>
  <c r="AJ96" i="52"/>
  <c r="AJ95" i="52"/>
  <c r="AJ94" i="52"/>
  <c r="AJ93" i="52"/>
  <c r="AJ92" i="52"/>
  <c r="AJ91" i="52"/>
  <c r="AJ90" i="52"/>
  <c r="AJ89" i="52"/>
  <c r="AJ88" i="52"/>
  <c r="AJ87" i="52"/>
  <c r="AJ86" i="52"/>
  <c r="AJ85" i="52"/>
  <c r="AJ84" i="52"/>
  <c r="AJ83" i="52"/>
  <c r="AJ82" i="52"/>
  <c r="AJ81" i="52"/>
  <c r="AJ80" i="52"/>
  <c r="AJ79" i="52"/>
  <c r="AJ78" i="52"/>
  <c r="AJ77" i="52"/>
  <c r="AJ76" i="52"/>
  <c r="AJ75" i="52"/>
  <c r="AJ74" i="52"/>
  <c r="AJ73" i="52"/>
  <c r="AJ72" i="52"/>
  <c r="AJ71" i="52"/>
  <c r="AJ70" i="52"/>
  <c r="AJ69" i="52"/>
  <c r="AJ68" i="52"/>
  <c r="AJ67" i="52"/>
  <c r="AJ66" i="52"/>
  <c r="AJ65" i="52"/>
  <c r="AJ64" i="52"/>
  <c r="AJ63" i="52"/>
  <c r="AJ62" i="52"/>
  <c r="AJ61" i="52"/>
  <c r="AJ60" i="52"/>
  <c r="AJ59" i="52"/>
  <c r="AJ58" i="52"/>
  <c r="AJ57" i="52"/>
  <c r="AJ56" i="52"/>
  <c r="AJ55" i="52"/>
  <c r="AJ54" i="52"/>
  <c r="AJ53" i="52"/>
  <c r="AJ52" i="52"/>
  <c r="AJ51" i="52"/>
  <c r="AJ50" i="52"/>
  <c r="AJ49" i="52"/>
  <c r="AJ48" i="52"/>
  <c r="AJ47" i="52"/>
  <c r="AJ46" i="52"/>
  <c r="AJ45" i="52"/>
  <c r="AJ44" i="52"/>
  <c r="AJ43" i="52"/>
  <c r="AJ42" i="52"/>
  <c r="AJ41" i="52"/>
  <c r="AJ40" i="52"/>
  <c r="AJ39" i="52"/>
  <c r="AJ38" i="52"/>
  <c r="AJ37" i="52"/>
  <c r="AJ36" i="52"/>
  <c r="AJ35" i="52"/>
  <c r="AJ34" i="52"/>
  <c r="AJ33" i="52"/>
  <c r="AJ32" i="52"/>
  <c r="AJ31" i="52"/>
  <c r="AJ30" i="52"/>
  <c r="AJ29" i="52"/>
  <c r="AJ28" i="52"/>
  <c r="AJ27" i="52"/>
  <c r="AJ26" i="52"/>
  <c r="AJ25" i="52"/>
  <c r="AJ24" i="52"/>
  <c r="AJ23" i="52"/>
  <c r="AJ22" i="52"/>
  <c r="AJ21" i="52"/>
  <c r="AJ20" i="52"/>
  <c r="AJ19" i="52"/>
  <c r="AJ18" i="52"/>
  <c r="AJ17" i="52"/>
  <c r="AJ16" i="52"/>
  <c r="AJ15" i="52"/>
  <c r="AJ14" i="52"/>
  <c r="AJ13" i="52"/>
  <c r="AJ12" i="52"/>
  <c r="AJ11" i="52"/>
  <c r="AJ10" i="52"/>
  <c r="AJ9" i="52"/>
  <c r="AJ8" i="52" a="1"/>
  <c r="AJ8" i="52"/>
  <c r="AI247" i="52"/>
  <c r="AI246" i="52"/>
  <c r="AI245" i="52"/>
  <c r="AI244" i="52"/>
  <c r="AI243" i="52"/>
  <c r="AI242" i="52"/>
  <c r="AI241" i="52"/>
  <c r="AI240" i="52"/>
  <c r="AI239" i="52"/>
  <c r="AI238" i="52"/>
  <c r="AI237" i="52"/>
  <c r="AI236" i="52"/>
  <c r="AI235" i="52"/>
  <c r="AI234" i="52"/>
  <c r="AI233" i="52"/>
  <c r="AI232" i="52"/>
  <c r="AI231" i="52"/>
  <c r="AI230" i="52"/>
  <c r="AI229" i="52"/>
  <c r="AI228" i="52"/>
  <c r="AI227" i="52"/>
  <c r="AI226" i="52"/>
  <c r="AI225" i="52"/>
  <c r="AI224" i="52"/>
  <c r="AI223" i="52"/>
  <c r="AI222" i="52"/>
  <c r="AI221" i="52"/>
  <c r="AI220" i="52"/>
  <c r="AI219" i="52"/>
  <c r="AI218" i="52"/>
  <c r="AI217" i="52"/>
  <c r="AI216" i="52"/>
  <c r="AI215" i="52"/>
  <c r="AI214" i="52"/>
  <c r="AI213" i="52"/>
  <c r="AI212" i="52"/>
  <c r="AI211" i="52"/>
  <c r="AI210" i="52"/>
  <c r="AI209" i="52"/>
  <c r="AI208" i="52"/>
  <c r="AI207" i="52"/>
  <c r="AI206" i="52"/>
  <c r="AI205" i="52"/>
  <c r="AI204" i="52"/>
  <c r="AI203" i="52"/>
  <c r="AI202" i="52"/>
  <c r="AI201" i="52"/>
  <c r="AI200" i="52"/>
  <c r="AI199" i="52"/>
  <c r="AI198" i="52"/>
  <c r="AI197" i="52"/>
  <c r="AI196" i="52"/>
  <c r="AI195" i="52"/>
  <c r="AI194" i="52"/>
  <c r="AI193" i="52"/>
  <c r="AI192" i="52"/>
  <c r="AI191" i="52"/>
  <c r="AI190" i="52"/>
  <c r="AI189" i="52"/>
  <c r="AI188" i="52"/>
  <c r="AI187" i="52"/>
  <c r="AI186" i="52"/>
  <c r="AI185" i="52"/>
  <c r="AI184" i="52"/>
  <c r="AI183" i="52"/>
  <c r="AI182" i="52"/>
  <c r="AI181" i="52"/>
  <c r="AI180" i="52"/>
  <c r="AI179" i="52"/>
  <c r="AI178" i="52"/>
  <c r="AI177" i="52"/>
  <c r="AI176" i="52"/>
  <c r="AI175" i="52"/>
  <c r="AI174" i="52"/>
  <c r="AI173" i="52"/>
  <c r="AI172" i="52"/>
  <c r="AI171" i="52"/>
  <c r="AI170" i="52"/>
  <c r="AI169" i="52"/>
  <c r="AI168" i="52"/>
  <c r="AI167" i="52"/>
  <c r="AI166" i="52"/>
  <c r="AI165" i="52"/>
  <c r="AI164" i="52"/>
  <c r="AI163" i="52"/>
  <c r="AI162" i="52"/>
  <c r="AI161" i="52"/>
  <c r="AI160" i="52"/>
  <c r="AI159" i="52"/>
  <c r="AI158" i="52"/>
  <c r="AI157" i="52"/>
  <c r="AI156" i="52"/>
  <c r="AI155" i="52"/>
  <c r="AI154" i="52"/>
  <c r="AI153" i="52"/>
  <c r="AI152" i="52"/>
  <c r="AI151" i="52"/>
  <c r="AI150" i="52"/>
  <c r="AI149" i="52"/>
  <c r="AI148" i="52"/>
  <c r="AI147" i="52"/>
  <c r="AI146" i="52"/>
  <c r="AI145" i="52"/>
  <c r="AI144" i="52"/>
  <c r="AI143" i="52"/>
  <c r="AI142" i="52"/>
  <c r="AI141" i="52"/>
  <c r="AI140" i="52"/>
  <c r="AI139" i="52"/>
  <c r="AI138" i="52"/>
  <c r="AI137" i="52"/>
  <c r="AI136" i="52"/>
  <c r="AI135" i="52"/>
  <c r="AI134" i="52"/>
  <c r="AI133" i="52"/>
  <c r="AI132" i="52"/>
  <c r="AI131" i="52"/>
  <c r="AI130" i="52"/>
  <c r="AI129" i="52"/>
  <c r="AI128" i="52"/>
  <c r="AI127" i="52"/>
  <c r="AI126" i="52"/>
  <c r="AI125" i="52"/>
  <c r="AI124" i="52"/>
  <c r="AI123" i="52"/>
  <c r="AI122" i="52"/>
  <c r="AI121" i="52"/>
  <c r="AI120" i="52"/>
  <c r="AI119" i="52"/>
  <c r="AI118" i="52"/>
  <c r="AI117" i="52"/>
  <c r="AI116" i="52"/>
  <c r="AI115" i="52"/>
  <c r="AI114" i="52"/>
  <c r="AI113" i="52"/>
  <c r="AI112" i="52"/>
  <c r="AI111" i="52"/>
  <c r="AI110" i="52"/>
  <c r="AI109" i="52"/>
  <c r="AI108" i="52"/>
  <c r="AI107" i="52"/>
  <c r="AI106" i="52"/>
  <c r="AI105" i="52"/>
  <c r="AI104" i="52"/>
  <c r="AI103" i="52"/>
  <c r="AI102" i="52"/>
  <c r="AI101" i="52"/>
  <c r="AI100" i="52"/>
  <c r="AI99" i="52"/>
  <c r="AI98" i="52"/>
  <c r="AI97" i="52"/>
  <c r="AI96" i="52"/>
  <c r="AI95" i="52"/>
  <c r="AI94" i="52"/>
  <c r="AI93" i="52"/>
  <c r="AI92" i="52"/>
  <c r="AI91" i="52"/>
  <c r="AI90" i="52"/>
  <c r="AI89" i="52"/>
  <c r="AI88" i="52"/>
  <c r="AI87" i="52"/>
  <c r="AI86" i="52"/>
  <c r="AI85" i="52"/>
  <c r="AI84" i="52"/>
  <c r="AI83" i="52"/>
  <c r="AI82" i="52"/>
  <c r="AI81" i="52"/>
  <c r="AI80" i="52"/>
  <c r="AI79" i="52"/>
  <c r="AI78" i="52"/>
  <c r="AI77" i="52"/>
  <c r="AI76" i="52"/>
  <c r="AI75" i="52"/>
  <c r="AI74" i="52"/>
  <c r="AI73" i="52"/>
  <c r="AI72" i="52"/>
  <c r="AI71" i="52"/>
  <c r="AI70" i="52"/>
  <c r="AI69" i="52"/>
  <c r="AI68" i="52"/>
  <c r="AI67" i="52"/>
  <c r="AI66" i="52"/>
  <c r="AI65" i="52"/>
  <c r="AI64" i="52"/>
  <c r="AI63" i="52"/>
  <c r="AI62" i="52"/>
  <c r="AI61" i="52"/>
  <c r="AI60" i="52"/>
  <c r="AI59" i="52"/>
  <c r="AI58" i="52"/>
  <c r="AI57" i="52"/>
  <c r="AI56" i="52"/>
  <c r="AI55" i="52"/>
  <c r="AI54" i="52"/>
  <c r="AI53" i="52"/>
  <c r="AI52" i="52"/>
  <c r="AI51" i="52"/>
  <c r="AI50" i="52"/>
  <c r="AI49" i="52"/>
  <c r="AI48" i="52"/>
  <c r="AI47" i="52"/>
  <c r="AI46" i="52"/>
  <c r="AI45" i="52"/>
  <c r="AI44" i="52"/>
  <c r="AI43" i="52"/>
  <c r="AI42" i="52"/>
  <c r="AI41" i="52"/>
  <c r="AI40" i="52"/>
  <c r="AI39" i="52"/>
  <c r="AI38" i="52"/>
  <c r="AI37" i="52"/>
  <c r="AI36" i="52"/>
  <c r="AI35" i="52"/>
  <c r="AI34" i="52"/>
  <c r="AI33" i="52"/>
  <c r="AI32" i="52"/>
  <c r="AI31" i="52"/>
  <c r="AI30" i="52"/>
  <c r="AI29" i="52"/>
  <c r="AI28" i="52"/>
  <c r="AI27" i="52"/>
  <c r="AI26" i="52"/>
  <c r="AI25" i="52"/>
  <c r="AI24" i="52"/>
  <c r="AI23" i="52"/>
  <c r="AI22" i="52"/>
  <c r="AI21" i="52"/>
  <c r="AI20" i="52"/>
  <c r="AI19" i="52"/>
  <c r="AI18" i="52"/>
  <c r="AI17" i="52"/>
  <c r="AI16" i="52"/>
  <c r="AI15" i="52"/>
  <c r="AI14" i="52"/>
  <c r="AI13" i="52"/>
  <c r="AI12" i="52"/>
  <c r="AI11" i="52"/>
  <c r="AI10" i="52"/>
  <c r="AI9" i="52"/>
  <c r="AI8" i="52" a="1"/>
  <c r="AI8" i="52"/>
  <c r="AH247" i="52"/>
  <c r="AH246" i="52"/>
  <c r="AH245" i="52"/>
  <c r="AH244" i="52"/>
  <c r="AH243" i="52"/>
  <c r="AH242" i="52"/>
  <c r="AH241" i="52"/>
  <c r="AH240" i="52"/>
  <c r="AH239" i="52"/>
  <c r="AH238" i="52"/>
  <c r="AH237" i="52"/>
  <c r="AH236" i="52"/>
  <c r="AH235" i="52"/>
  <c r="AH234" i="52"/>
  <c r="AH233" i="52"/>
  <c r="AH232" i="52"/>
  <c r="AH231" i="52"/>
  <c r="AH230" i="52"/>
  <c r="AH229" i="52"/>
  <c r="AH228" i="52"/>
  <c r="AH227" i="52"/>
  <c r="AH226" i="52"/>
  <c r="AH225" i="52"/>
  <c r="AH224" i="52"/>
  <c r="AH223" i="52"/>
  <c r="AH222" i="52"/>
  <c r="AH221" i="52"/>
  <c r="AH220" i="52"/>
  <c r="AH219" i="52"/>
  <c r="AH218" i="52"/>
  <c r="AH217" i="52"/>
  <c r="AH216" i="52"/>
  <c r="AH215" i="52"/>
  <c r="AH214" i="52"/>
  <c r="AH213" i="52"/>
  <c r="AH212" i="52"/>
  <c r="AH211" i="52"/>
  <c r="AH210" i="52"/>
  <c r="AH209" i="52"/>
  <c r="AH208" i="52"/>
  <c r="AH207" i="52"/>
  <c r="AH206" i="52"/>
  <c r="AH205" i="52"/>
  <c r="AH204" i="52"/>
  <c r="AH203" i="52"/>
  <c r="AH202" i="52"/>
  <c r="AH201" i="52"/>
  <c r="AH200" i="52"/>
  <c r="AH199" i="52"/>
  <c r="AH198" i="52"/>
  <c r="AH197" i="52"/>
  <c r="AH196" i="52"/>
  <c r="AH195" i="52"/>
  <c r="AH194" i="52"/>
  <c r="AH193" i="52"/>
  <c r="AH192" i="52"/>
  <c r="AH191" i="52"/>
  <c r="AH190" i="52"/>
  <c r="AH189" i="52"/>
  <c r="AH188" i="52"/>
  <c r="AH187" i="52"/>
  <c r="AH186" i="52"/>
  <c r="AH185" i="52"/>
  <c r="AH184" i="52"/>
  <c r="AH183" i="52"/>
  <c r="AH182" i="52"/>
  <c r="AH181" i="52"/>
  <c r="AH180" i="52"/>
  <c r="AH179" i="52"/>
  <c r="AH178" i="52"/>
  <c r="AH177" i="52"/>
  <c r="AH176" i="52"/>
  <c r="AH175" i="52"/>
  <c r="AH174" i="52"/>
  <c r="AH173" i="52"/>
  <c r="AH172" i="52"/>
  <c r="AH171" i="52"/>
  <c r="AH170" i="52"/>
  <c r="AH169" i="52"/>
  <c r="AH168" i="52"/>
  <c r="AH167" i="52"/>
  <c r="AH166" i="52"/>
  <c r="AH165" i="52"/>
  <c r="AH164" i="52"/>
  <c r="AH163" i="52"/>
  <c r="AH162" i="52"/>
  <c r="AH161" i="52"/>
  <c r="AH160" i="52"/>
  <c r="AH159" i="52"/>
  <c r="AH158" i="52"/>
  <c r="AH157" i="52"/>
  <c r="AH156" i="52"/>
  <c r="AH155" i="52"/>
  <c r="AH154" i="52"/>
  <c r="AH153" i="52"/>
  <c r="AH152" i="52"/>
  <c r="AH151" i="52"/>
  <c r="AH150" i="52"/>
  <c r="AH149" i="52"/>
  <c r="AH148" i="52"/>
  <c r="AH147" i="52"/>
  <c r="AH146" i="52"/>
  <c r="AH145" i="52"/>
  <c r="AH144" i="52"/>
  <c r="AH143" i="52"/>
  <c r="AH142" i="52"/>
  <c r="AH141" i="52"/>
  <c r="AH140" i="52"/>
  <c r="AH139" i="52"/>
  <c r="AH138" i="52"/>
  <c r="AH137" i="52"/>
  <c r="AH136" i="52"/>
  <c r="AH135" i="52"/>
  <c r="AH134" i="52"/>
  <c r="AH133" i="52"/>
  <c r="AH132" i="52"/>
  <c r="AH131" i="52"/>
  <c r="AH130" i="52"/>
  <c r="AH129" i="52"/>
  <c r="AH128" i="52"/>
  <c r="AH127" i="52"/>
  <c r="AH126" i="52"/>
  <c r="AH125" i="52"/>
  <c r="AH124" i="52"/>
  <c r="AH123" i="52"/>
  <c r="AH122" i="52"/>
  <c r="AH121" i="52"/>
  <c r="AH120" i="52"/>
  <c r="AH119" i="52"/>
  <c r="AH118" i="52"/>
  <c r="AH117" i="52"/>
  <c r="AH116" i="52"/>
  <c r="AH115" i="52"/>
  <c r="AH114" i="52"/>
  <c r="AH113" i="52"/>
  <c r="AH112" i="52"/>
  <c r="AH111" i="52"/>
  <c r="AH110" i="52"/>
  <c r="AH109" i="52"/>
  <c r="AH108" i="52"/>
  <c r="AH107" i="52"/>
  <c r="AH106" i="52"/>
  <c r="AH105" i="52"/>
  <c r="AH104" i="52"/>
  <c r="AH103" i="52"/>
  <c r="AH102" i="52"/>
  <c r="AH101" i="52"/>
  <c r="AH100" i="52"/>
  <c r="AH99" i="52"/>
  <c r="AH98" i="52"/>
  <c r="AH97" i="52"/>
  <c r="AH96" i="52"/>
  <c r="AH95" i="52"/>
  <c r="AH94" i="52"/>
  <c r="AH93" i="52"/>
  <c r="AH92" i="52"/>
  <c r="AH91" i="52"/>
  <c r="AH90" i="52"/>
  <c r="AH89" i="52"/>
  <c r="AH88" i="52"/>
  <c r="AH87" i="52"/>
  <c r="AH86" i="52"/>
  <c r="AH85" i="52"/>
  <c r="AH84" i="52"/>
  <c r="AH83" i="52"/>
  <c r="AH82" i="52"/>
  <c r="AH81" i="52"/>
  <c r="AH80" i="52"/>
  <c r="AH79" i="52"/>
  <c r="AH78" i="52"/>
  <c r="AH77" i="52"/>
  <c r="AH76" i="52"/>
  <c r="AH75" i="52"/>
  <c r="AH74" i="52"/>
  <c r="AH73" i="52"/>
  <c r="AH72" i="52"/>
  <c r="AH71" i="52"/>
  <c r="AH70" i="52"/>
  <c r="AH69" i="52"/>
  <c r="AH68" i="52"/>
  <c r="AH67" i="52"/>
  <c r="AH66" i="52"/>
  <c r="AH65" i="52"/>
  <c r="AH64" i="52"/>
  <c r="AH63" i="52"/>
  <c r="AH62" i="52"/>
  <c r="AH61" i="52"/>
  <c r="AH60" i="52"/>
  <c r="AH59" i="52"/>
  <c r="AH58" i="52"/>
  <c r="AH57" i="52"/>
  <c r="AH56" i="52"/>
  <c r="AH55" i="52"/>
  <c r="AH54" i="52"/>
  <c r="AH53" i="52"/>
  <c r="AH52" i="52"/>
  <c r="AH51" i="52"/>
  <c r="AH50" i="52"/>
  <c r="AH49" i="52"/>
  <c r="AH48" i="52"/>
  <c r="AH47" i="52"/>
  <c r="AH46" i="52"/>
  <c r="AH45" i="52"/>
  <c r="AH44" i="52"/>
  <c r="AH43" i="52"/>
  <c r="AH42" i="52"/>
  <c r="AH41" i="52"/>
  <c r="AH40" i="52"/>
  <c r="AH39" i="52"/>
  <c r="AH38" i="52"/>
  <c r="AH37" i="52"/>
  <c r="AH36" i="52"/>
  <c r="AH35" i="52"/>
  <c r="AH34" i="52"/>
  <c r="AH33" i="52"/>
  <c r="AH32" i="52"/>
  <c r="AH31" i="52"/>
  <c r="AH30" i="52"/>
  <c r="AH29" i="52"/>
  <c r="AH28" i="52"/>
  <c r="AH27" i="52"/>
  <c r="AH26" i="52"/>
  <c r="AH25" i="52"/>
  <c r="AH24" i="52"/>
  <c r="AH23" i="52"/>
  <c r="AH22" i="52"/>
  <c r="AH21" i="52"/>
  <c r="AH20" i="52"/>
  <c r="AH19" i="52"/>
  <c r="AH18" i="52"/>
  <c r="AH17" i="52"/>
  <c r="AH16" i="52"/>
  <c r="AH15" i="52"/>
  <c r="AH14" i="52"/>
  <c r="AH13" i="52"/>
  <c r="AH12" i="52"/>
  <c r="AH11" i="52"/>
  <c r="AH10" i="52"/>
  <c r="AH9" i="52"/>
  <c r="AH8" i="52" a="1"/>
  <c r="AH8" i="52"/>
  <c r="AG247" i="52"/>
  <c r="AG246" i="52"/>
  <c r="AG245" i="52"/>
  <c r="AG244" i="52"/>
  <c r="AG243" i="52"/>
  <c r="AG242" i="52"/>
  <c r="AG241" i="52"/>
  <c r="AG240" i="52"/>
  <c r="AG239" i="52"/>
  <c r="AG238" i="52"/>
  <c r="AG237" i="52"/>
  <c r="AG236" i="52"/>
  <c r="AG235" i="52"/>
  <c r="AG234" i="52"/>
  <c r="AG233" i="52"/>
  <c r="AG232" i="52"/>
  <c r="AG231" i="52"/>
  <c r="AG230" i="52"/>
  <c r="AG229" i="52"/>
  <c r="AG228" i="52"/>
  <c r="AG227" i="52"/>
  <c r="AG226" i="52"/>
  <c r="AG225" i="52"/>
  <c r="AG224" i="52"/>
  <c r="AG223" i="52"/>
  <c r="AG222" i="52"/>
  <c r="AG221" i="52"/>
  <c r="AG220" i="52"/>
  <c r="AG219" i="52"/>
  <c r="AG218" i="52"/>
  <c r="AG217" i="52"/>
  <c r="AG216" i="52"/>
  <c r="AG215" i="52"/>
  <c r="AG214" i="52"/>
  <c r="AG213" i="52"/>
  <c r="AG212" i="52"/>
  <c r="AG211" i="52"/>
  <c r="AG210" i="52"/>
  <c r="AG209" i="52"/>
  <c r="AG208" i="52"/>
  <c r="AG207" i="52"/>
  <c r="AG206" i="52"/>
  <c r="AG205" i="52"/>
  <c r="AG204" i="52"/>
  <c r="AG203" i="52"/>
  <c r="AG202" i="52"/>
  <c r="AG201" i="52"/>
  <c r="AG200" i="52"/>
  <c r="AG199" i="52"/>
  <c r="AG198" i="52"/>
  <c r="AG197" i="52"/>
  <c r="AG196" i="52"/>
  <c r="AG195" i="52"/>
  <c r="AG194" i="52"/>
  <c r="AG193" i="52"/>
  <c r="AG192" i="52"/>
  <c r="AG191" i="52"/>
  <c r="AG190" i="52"/>
  <c r="AG189" i="52"/>
  <c r="AG188" i="52"/>
  <c r="AG187" i="52"/>
  <c r="AG186" i="52"/>
  <c r="AG185" i="52"/>
  <c r="AG184" i="52"/>
  <c r="AG183" i="52"/>
  <c r="AG182" i="52"/>
  <c r="AG181" i="52"/>
  <c r="AG180" i="52"/>
  <c r="AG179" i="52"/>
  <c r="AG178" i="52"/>
  <c r="AG177" i="52"/>
  <c r="AG176" i="52"/>
  <c r="AG175" i="52"/>
  <c r="AG174" i="52"/>
  <c r="AG173" i="52"/>
  <c r="AG172" i="52"/>
  <c r="AG171" i="52"/>
  <c r="AG170" i="52"/>
  <c r="AG169" i="52"/>
  <c r="AG168" i="52"/>
  <c r="AG167" i="52"/>
  <c r="AG166" i="52"/>
  <c r="AG165" i="52"/>
  <c r="AG164" i="52"/>
  <c r="AG163" i="52"/>
  <c r="AG162" i="52"/>
  <c r="AG161" i="52"/>
  <c r="AG160" i="52"/>
  <c r="AG159" i="52"/>
  <c r="AG158" i="52"/>
  <c r="AG157" i="52"/>
  <c r="AG156" i="52"/>
  <c r="AG155" i="52"/>
  <c r="AG154" i="52"/>
  <c r="AG153" i="52"/>
  <c r="AG152" i="52"/>
  <c r="AG151" i="52"/>
  <c r="AG150" i="52"/>
  <c r="AG149" i="52"/>
  <c r="AG148" i="52"/>
  <c r="AG147" i="52"/>
  <c r="AG146" i="52"/>
  <c r="AG145" i="52"/>
  <c r="AG144" i="52"/>
  <c r="AG143" i="52"/>
  <c r="AG142" i="52"/>
  <c r="AG141" i="52"/>
  <c r="AG140" i="52"/>
  <c r="AG139" i="52"/>
  <c r="AG138" i="52"/>
  <c r="AG137" i="52"/>
  <c r="AG136" i="52"/>
  <c r="AG135" i="52"/>
  <c r="AG134" i="52"/>
  <c r="AG133" i="52"/>
  <c r="AG132" i="52"/>
  <c r="AG131" i="52"/>
  <c r="AG130" i="52"/>
  <c r="AG129" i="52"/>
  <c r="AG128" i="52"/>
  <c r="AG127" i="52"/>
  <c r="AG126" i="52"/>
  <c r="AG125" i="52"/>
  <c r="AG124" i="52"/>
  <c r="AG123" i="52"/>
  <c r="AG122" i="52"/>
  <c r="AG121" i="52"/>
  <c r="AG120" i="52"/>
  <c r="AG119" i="52"/>
  <c r="AG118" i="52"/>
  <c r="AG117" i="52"/>
  <c r="AG116" i="52"/>
  <c r="AG115" i="52"/>
  <c r="AG114" i="52"/>
  <c r="AG113" i="52"/>
  <c r="AG112" i="52"/>
  <c r="AG111" i="52"/>
  <c r="AG110" i="52"/>
  <c r="AG109" i="52"/>
  <c r="AG108" i="52"/>
  <c r="AG107" i="52"/>
  <c r="AG106" i="52"/>
  <c r="AG105" i="52"/>
  <c r="AG104" i="52"/>
  <c r="AG103" i="52"/>
  <c r="AG102" i="52"/>
  <c r="AG101" i="52"/>
  <c r="AG100" i="52"/>
  <c r="AG99" i="52"/>
  <c r="AG98" i="52"/>
  <c r="AG97" i="52"/>
  <c r="AG96" i="52"/>
  <c r="AG95" i="52"/>
  <c r="AG94" i="52"/>
  <c r="AG93" i="52"/>
  <c r="AG92" i="52"/>
  <c r="AG91" i="52"/>
  <c r="AG90" i="52"/>
  <c r="AG89" i="52"/>
  <c r="AG88" i="52"/>
  <c r="AG87" i="52"/>
  <c r="AG86" i="52"/>
  <c r="AG85" i="52"/>
  <c r="AG84" i="52"/>
  <c r="AG83" i="52"/>
  <c r="AG82" i="52"/>
  <c r="AG81" i="52"/>
  <c r="AG80" i="52"/>
  <c r="AG79" i="52"/>
  <c r="AG78" i="52"/>
  <c r="AG77" i="52"/>
  <c r="AG76" i="52"/>
  <c r="AG75" i="52"/>
  <c r="AG74" i="52"/>
  <c r="AG73" i="52"/>
  <c r="AG72" i="52"/>
  <c r="AG71" i="52"/>
  <c r="AG70" i="52"/>
  <c r="AG69" i="52"/>
  <c r="AG68" i="52"/>
  <c r="AG67" i="52"/>
  <c r="AG66" i="52"/>
  <c r="AG65" i="52"/>
  <c r="AG64" i="52"/>
  <c r="AG63" i="52"/>
  <c r="AG62" i="52"/>
  <c r="AG61" i="52"/>
  <c r="AG60" i="52"/>
  <c r="AG59" i="52"/>
  <c r="AG58" i="52"/>
  <c r="AG57" i="52"/>
  <c r="AG56" i="52"/>
  <c r="AG55" i="52"/>
  <c r="AG54" i="52"/>
  <c r="AG53" i="52"/>
  <c r="AG52" i="52"/>
  <c r="AG51" i="52"/>
  <c r="AG50" i="52"/>
  <c r="AG49" i="52"/>
  <c r="AG48" i="52"/>
  <c r="AG47" i="52"/>
  <c r="AG46" i="52"/>
  <c r="AG45" i="52"/>
  <c r="AG44" i="52"/>
  <c r="AG43" i="52"/>
  <c r="AG42" i="52"/>
  <c r="AG41" i="52"/>
  <c r="AG40" i="52"/>
  <c r="AG39" i="52"/>
  <c r="AG38" i="52"/>
  <c r="AG37" i="52"/>
  <c r="AG36" i="52"/>
  <c r="AG35" i="52"/>
  <c r="AG34" i="52"/>
  <c r="AG33" i="52"/>
  <c r="AG32" i="52"/>
  <c r="AG31" i="52"/>
  <c r="AG30" i="52"/>
  <c r="AG29" i="52"/>
  <c r="AG28" i="52"/>
  <c r="AG27" i="52"/>
  <c r="AG26" i="52"/>
  <c r="AG25" i="52"/>
  <c r="AG24" i="52"/>
  <c r="AG23" i="52"/>
  <c r="AG22" i="52"/>
  <c r="AG21" i="52"/>
  <c r="AG20" i="52"/>
  <c r="AG19" i="52"/>
  <c r="AG18" i="52"/>
  <c r="AG17" i="52"/>
  <c r="AG16" i="52"/>
  <c r="AG15" i="52"/>
  <c r="AG14" i="52"/>
  <c r="AG13" i="52"/>
  <c r="AG12" i="52"/>
  <c r="AG11" i="52"/>
  <c r="AG10" i="52"/>
  <c r="AG9" i="52"/>
  <c r="AG8" i="52" a="1"/>
  <c r="AG8" i="52"/>
  <c r="AF247" i="52"/>
  <c r="AF246" i="52"/>
  <c r="AF245" i="52"/>
  <c r="AF244" i="52"/>
  <c r="AF243" i="52"/>
  <c r="AF242" i="52"/>
  <c r="AF241" i="52"/>
  <c r="AF240" i="52"/>
  <c r="AF239" i="52"/>
  <c r="AF238" i="52"/>
  <c r="AF237" i="52"/>
  <c r="AF236" i="52"/>
  <c r="AF235" i="52"/>
  <c r="AF234" i="52"/>
  <c r="AF233" i="52"/>
  <c r="AF232" i="52"/>
  <c r="AF231" i="52"/>
  <c r="AF230" i="52"/>
  <c r="AF229" i="52"/>
  <c r="AF228" i="52"/>
  <c r="AF227" i="52"/>
  <c r="AF226" i="52"/>
  <c r="AF225" i="52"/>
  <c r="AF224" i="52"/>
  <c r="AF223" i="52"/>
  <c r="AF222" i="52"/>
  <c r="AF221" i="52"/>
  <c r="AF220" i="52"/>
  <c r="AF219" i="52"/>
  <c r="AF218" i="52"/>
  <c r="AF217" i="52"/>
  <c r="AF216" i="52"/>
  <c r="AF215" i="52"/>
  <c r="AF214" i="52"/>
  <c r="AF213" i="52"/>
  <c r="AF212" i="52"/>
  <c r="AF211" i="52"/>
  <c r="AF210" i="52"/>
  <c r="AF209" i="52"/>
  <c r="AF208" i="52"/>
  <c r="AF207" i="52"/>
  <c r="AF206" i="52"/>
  <c r="AF205" i="52"/>
  <c r="AF204" i="52"/>
  <c r="AF203" i="52"/>
  <c r="AF202" i="52"/>
  <c r="AF201" i="52"/>
  <c r="AF200" i="52"/>
  <c r="AF199" i="52"/>
  <c r="AF198" i="52"/>
  <c r="AF197" i="52"/>
  <c r="AF196" i="52"/>
  <c r="AF195" i="52"/>
  <c r="AF194" i="52"/>
  <c r="AF193" i="52"/>
  <c r="AF192" i="52"/>
  <c r="AF191" i="52"/>
  <c r="AF190" i="52"/>
  <c r="AF189" i="52"/>
  <c r="AF188" i="52"/>
  <c r="AF187" i="52"/>
  <c r="AF186" i="52"/>
  <c r="AF185" i="52"/>
  <c r="AF184" i="52"/>
  <c r="AF183" i="52"/>
  <c r="AF182" i="52"/>
  <c r="AF181" i="52"/>
  <c r="AF180" i="52"/>
  <c r="AF179" i="52"/>
  <c r="AF178" i="52"/>
  <c r="AF177" i="52"/>
  <c r="AF176" i="52"/>
  <c r="AF175" i="52"/>
  <c r="AF174" i="52"/>
  <c r="AF173" i="52"/>
  <c r="AF172" i="52"/>
  <c r="AF171" i="52"/>
  <c r="AF170" i="52"/>
  <c r="AF169" i="52"/>
  <c r="AF168" i="52"/>
  <c r="AF167" i="52"/>
  <c r="AF166" i="52"/>
  <c r="AF165" i="52"/>
  <c r="AF164" i="52"/>
  <c r="AF163" i="52"/>
  <c r="AF162" i="52"/>
  <c r="AF161" i="52"/>
  <c r="AF160" i="52"/>
  <c r="AF159" i="52"/>
  <c r="AF158" i="52"/>
  <c r="AF157" i="52"/>
  <c r="AF156" i="52"/>
  <c r="AF155" i="52"/>
  <c r="AF154" i="52"/>
  <c r="AF153" i="52"/>
  <c r="AF152" i="52"/>
  <c r="AF151" i="52"/>
  <c r="AF150" i="52"/>
  <c r="AF149" i="52"/>
  <c r="AF148" i="52"/>
  <c r="AF147" i="52"/>
  <c r="AF146" i="52"/>
  <c r="AF145" i="52"/>
  <c r="AF144" i="52"/>
  <c r="AF143" i="52"/>
  <c r="AF142" i="52"/>
  <c r="AF141" i="52"/>
  <c r="AF140" i="52"/>
  <c r="AF139" i="52"/>
  <c r="AF138" i="52"/>
  <c r="AF137" i="52"/>
  <c r="AF136" i="52"/>
  <c r="AF135" i="52"/>
  <c r="AF134" i="52"/>
  <c r="AF133" i="52"/>
  <c r="AF132" i="52"/>
  <c r="AF131" i="52"/>
  <c r="AF130" i="52"/>
  <c r="AF129" i="52"/>
  <c r="AF128" i="52"/>
  <c r="AF127" i="52"/>
  <c r="AF126" i="52"/>
  <c r="AF125" i="52"/>
  <c r="AF124" i="52"/>
  <c r="AF123" i="52"/>
  <c r="AF122" i="52"/>
  <c r="AF121" i="52"/>
  <c r="AF120" i="52"/>
  <c r="AF119" i="52"/>
  <c r="AF118" i="52"/>
  <c r="AF117" i="52"/>
  <c r="AF116" i="52"/>
  <c r="AF115" i="52"/>
  <c r="AF114" i="52"/>
  <c r="AF113" i="52"/>
  <c r="AF112" i="52"/>
  <c r="AF111" i="52"/>
  <c r="AF110" i="52"/>
  <c r="AF109" i="52"/>
  <c r="AF108" i="52"/>
  <c r="AF107" i="52"/>
  <c r="AF106" i="52"/>
  <c r="AF105" i="52"/>
  <c r="AF104" i="52"/>
  <c r="AF103" i="52"/>
  <c r="AF102" i="52"/>
  <c r="AF101" i="52"/>
  <c r="AF100" i="52"/>
  <c r="AF99" i="52"/>
  <c r="AF98" i="52"/>
  <c r="AF97" i="52"/>
  <c r="AF96" i="52"/>
  <c r="AF95" i="52"/>
  <c r="AF94" i="52"/>
  <c r="AF93" i="52"/>
  <c r="AF92" i="52"/>
  <c r="AF91" i="52"/>
  <c r="AF90" i="52"/>
  <c r="AF89" i="52"/>
  <c r="AF88" i="52"/>
  <c r="AF87" i="52"/>
  <c r="AF86" i="52"/>
  <c r="AF85" i="52"/>
  <c r="AF84" i="52"/>
  <c r="AF83" i="52"/>
  <c r="AF82" i="52"/>
  <c r="AF81" i="52"/>
  <c r="AF80" i="52"/>
  <c r="AF79" i="52"/>
  <c r="AF78" i="52"/>
  <c r="AF77" i="52"/>
  <c r="AF76" i="52"/>
  <c r="AF75" i="52"/>
  <c r="AF74" i="52"/>
  <c r="AF73" i="52"/>
  <c r="AF72" i="52"/>
  <c r="AF71" i="52"/>
  <c r="AF70" i="52"/>
  <c r="AF69" i="52"/>
  <c r="AF68" i="52"/>
  <c r="AF67" i="52"/>
  <c r="AF66" i="52"/>
  <c r="AF65" i="52"/>
  <c r="AF64" i="52"/>
  <c r="AF63" i="52"/>
  <c r="AF62" i="52"/>
  <c r="AF61" i="52"/>
  <c r="AF60" i="52"/>
  <c r="AF59" i="52"/>
  <c r="AF58" i="52"/>
  <c r="AF57" i="52"/>
  <c r="AF56" i="52"/>
  <c r="AF55" i="52"/>
  <c r="AF54" i="52"/>
  <c r="AF53" i="52"/>
  <c r="AF52" i="52"/>
  <c r="AF51" i="52"/>
  <c r="AF50" i="52"/>
  <c r="AF49" i="52"/>
  <c r="AF48" i="52"/>
  <c r="AF47" i="52"/>
  <c r="AF46" i="52"/>
  <c r="AF45" i="52"/>
  <c r="AF44" i="52"/>
  <c r="AF43" i="52"/>
  <c r="AF42" i="52"/>
  <c r="AF41" i="52"/>
  <c r="AF40" i="52"/>
  <c r="AF39" i="52"/>
  <c r="AF38" i="52"/>
  <c r="AF37" i="52"/>
  <c r="AF36" i="52"/>
  <c r="AF35" i="52"/>
  <c r="AF34" i="52"/>
  <c r="AF33" i="52"/>
  <c r="AF32" i="52"/>
  <c r="AF31" i="52"/>
  <c r="AF30" i="52"/>
  <c r="AF29" i="52"/>
  <c r="AF28" i="52"/>
  <c r="AF27" i="52"/>
  <c r="AF26" i="52"/>
  <c r="AF25" i="52"/>
  <c r="AF24" i="52"/>
  <c r="AF23" i="52"/>
  <c r="AF22" i="52"/>
  <c r="AF21" i="52"/>
  <c r="AF20" i="52"/>
  <c r="AF19" i="52"/>
  <c r="AF18" i="52"/>
  <c r="AF17" i="52"/>
  <c r="AF16" i="52"/>
  <c r="AF15" i="52"/>
  <c r="AF14" i="52"/>
  <c r="AF13" i="52"/>
  <c r="AF12" i="52"/>
  <c r="AF11" i="52"/>
  <c r="AF10" i="52"/>
  <c r="AF9" i="52"/>
  <c r="AF8" i="52" a="1"/>
  <c r="AF8" i="52"/>
  <c r="AE247" i="52"/>
  <c r="AE246" i="52"/>
  <c r="AE245" i="52"/>
  <c r="AE244" i="52"/>
  <c r="AE243" i="52"/>
  <c r="AE242" i="52"/>
  <c r="AE241" i="52"/>
  <c r="AE240" i="52"/>
  <c r="AE239" i="52"/>
  <c r="AE238" i="52"/>
  <c r="AE237" i="52"/>
  <c r="AE236" i="52"/>
  <c r="AE235" i="52"/>
  <c r="AE234" i="52"/>
  <c r="AE233" i="52"/>
  <c r="AE232" i="52"/>
  <c r="AE231" i="52"/>
  <c r="AE230" i="52"/>
  <c r="AE229" i="52"/>
  <c r="AE228" i="52"/>
  <c r="AE227" i="52"/>
  <c r="AE226" i="52"/>
  <c r="AE225" i="52"/>
  <c r="AE224" i="52"/>
  <c r="AE223" i="52"/>
  <c r="AE222" i="52"/>
  <c r="AE221" i="52"/>
  <c r="AE220" i="52"/>
  <c r="AE219" i="52"/>
  <c r="AE218" i="52"/>
  <c r="AE217" i="52"/>
  <c r="AE216" i="52"/>
  <c r="AE215" i="52"/>
  <c r="AE214" i="52"/>
  <c r="AE213" i="52"/>
  <c r="AE212" i="52"/>
  <c r="AE211" i="52"/>
  <c r="AE210" i="52"/>
  <c r="AE209" i="52"/>
  <c r="AE208" i="52"/>
  <c r="AE207" i="52"/>
  <c r="AE206" i="52"/>
  <c r="AE205" i="52"/>
  <c r="AE204" i="52"/>
  <c r="AE203" i="52"/>
  <c r="AE202" i="52"/>
  <c r="AE201" i="52"/>
  <c r="AE200" i="52"/>
  <c r="AE199" i="52"/>
  <c r="AE198" i="52"/>
  <c r="AE197" i="52"/>
  <c r="AE196" i="52"/>
  <c r="AE195" i="52"/>
  <c r="AE194" i="52"/>
  <c r="AE193" i="52"/>
  <c r="AE192" i="52"/>
  <c r="AE191" i="52"/>
  <c r="AE190" i="52"/>
  <c r="AE189" i="52"/>
  <c r="AE188" i="52"/>
  <c r="AE187" i="52"/>
  <c r="AE186" i="52"/>
  <c r="AE185" i="52"/>
  <c r="AE184" i="52"/>
  <c r="AE183" i="52"/>
  <c r="AE182" i="52"/>
  <c r="AE181" i="52"/>
  <c r="AE180" i="52"/>
  <c r="AE179" i="52"/>
  <c r="AE178" i="52"/>
  <c r="AE177" i="52"/>
  <c r="AE176" i="52"/>
  <c r="AE175" i="52"/>
  <c r="AE174" i="52"/>
  <c r="AE173" i="52"/>
  <c r="AE172" i="52"/>
  <c r="AE171" i="52"/>
  <c r="AE170" i="52"/>
  <c r="AE169" i="52"/>
  <c r="AE168" i="52"/>
  <c r="AE167" i="52"/>
  <c r="AE166" i="52"/>
  <c r="AE165" i="52"/>
  <c r="AE164" i="52"/>
  <c r="AE163" i="52"/>
  <c r="AE162" i="52"/>
  <c r="AE161" i="52"/>
  <c r="AE160" i="52"/>
  <c r="AE159" i="52"/>
  <c r="AE158" i="52"/>
  <c r="AE157" i="52"/>
  <c r="AE156" i="52"/>
  <c r="AE155" i="52"/>
  <c r="AE154" i="52"/>
  <c r="AE153" i="52"/>
  <c r="AE152" i="52"/>
  <c r="AE151" i="52"/>
  <c r="AE150" i="52"/>
  <c r="AE149" i="52"/>
  <c r="AE148" i="52"/>
  <c r="AE147" i="52"/>
  <c r="AE146" i="52"/>
  <c r="AE145" i="52"/>
  <c r="AE144" i="52"/>
  <c r="AE143" i="52"/>
  <c r="AE142" i="52"/>
  <c r="AE141" i="52"/>
  <c r="AE140" i="52"/>
  <c r="AE139" i="52"/>
  <c r="AE138" i="52"/>
  <c r="AE137" i="52"/>
  <c r="AE136" i="52"/>
  <c r="AE135" i="52"/>
  <c r="AE134" i="52"/>
  <c r="AE133" i="52"/>
  <c r="AE132" i="52"/>
  <c r="AE131" i="52"/>
  <c r="AE130" i="52"/>
  <c r="AE129" i="52"/>
  <c r="AE128" i="52"/>
  <c r="AE127" i="52"/>
  <c r="AE126" i="52"/>
  <c r="AE125" i="52"/>
  <c r="AE124" i="52"/>
  <c r="AE123" i="52"/>
  <c r="AE122" i="52"/>
  <c r="AE121" i="52"/>
  <c r="AE120" i="52"/>
  <c r="AE119" i="52"/>
  <c r="AE118" i="52"/>
  <c r="AE117" i="52"/>
  <c r="AE116" i="52"/>
  <c r="AE115" i="52"/>
  <c r="AE114" i="52"/>
  <c r="AE113" i="52"/>
  <c r="AE112" i="52"/>
  <c r="AE111" i="52"/>
  <c r="AE110" i="52"/>
  <c r="AE109" i="52"/>
  <c r="AE108" i="52"/>
  <c r="AE107" i="52"/>
  <c r="AE106" i="52"/>
  <c r="AE105" i="52"/>
  <c r="AE104" i="52"/>
  <c r="AE103" i="52"/>
  <c r="AE102" i="52"/>
  <c r="AE101" i="52"/>
  <c r="AE100" i="52"/>
  <c r="AE99" i="52"/>
  <c r="AE98" i="52"/>
  <c r="AE97" i="52"/>
  <c r="AE96" i="52"/>
  <c r="AE95" i="52"/>
  <c r="AE94" i="52"/>
  <c r="AE93" i="52"/>
  <c r="AE92" i="52"/>
  <c r="AE91" i="52"/>
  <c r="AE90" i="52"/>
  <c r="AE89" i="52"/>
  <c r="AE88" i="52"/>
  <c r="AE87" i="52"/>
  <c r="AE86" i="52"/>
  <c r="AE85" i="52"/>
  <c r="AE84" i="52"/>
  <c r="AE83" i="52"/>
  <c r="AE82" i="52"/>
  <c r="AE81" i="52"/>
  <c r="AE80" i="52"/>
  <c r="AE79" i="52"/>
  <c r="AE78" i="52"/>
  <c r="AE77" i="52"/>
  <c r="AE76" i="52"/>
  <c r="AE75" i="52"/>
  <c r="AE74" i="52"/>
  <c r="AE73" i="52"/>
  <c r="AE72" i="52"/>
  <c r="AE71" i="52"/>
  <c r="AE70" i="52"/>
  <c r="AE69" i="52"/>
  <c r="AE68" i="52"/>
  <c r="AE67" i="52"/>
  <c r="AE66" i="52"/>
  <c r="AE65" i="52"/>
  <c r="AE64" i="52"/>
  <c r="AE63" i="52"/>
  <c r="AE62" i="52"/>
  <c r="AE61" i="52"/>
  <c r="AE60" i="52"/>
  <c r="AE59" i="52"/>
  <c r="AE58" i="52"/>
  <c r="AE57" i="52"/>
  <c r="AE56" i="52"/>
  <c r="AE55" i="52"/>
  <c r="AE54" i="52"/>
  <c r="AE53" i="52"/>
  <c r="AE52" i="52"/>
  <c r="AE51" i="52"/>
  <c r="AE50" i="52"/>
  <c r="AE49" i="52"/>
  <c r="AE48" i="52"/>
  <c r="AE47" i="52"/>
  <c r="AE46" i="52"/>
  <c r="AE45" i="52"/>
  <c r="AE44" i="52"/>
  <c r="AE43" i="52"/>
  <c r="AE42" i="52"/>
  <c r="AE41" i="52"/>
  <c r="AE40" i="52"/>
  <c r="AE39" i="52"/>
  <c r="AE38" i="52"/>
  <c r="AE37" i="52"/>
  <c r="AE36" i="52"/>
  <c r="AE35" i="52"/>
  <c r="AE34" i="52"/>
  <c r="AE33" i="52"/>
  <c r="AE32" i="52"/>
  <c r="AE31" i="52"/>
  <c r="AE30" i="52"/>
  <c r="AE29" i="52"/>
  <c r="AE28" i="52"/>
  <c r="AE27" i="52"/>
  <c r="AE26" i="52"/>
  <c r="AE25" i="52"/>
  <c r="AE24" i="52"/>
  <c r="AE23" i="52"/>
  <c r="AE22" i="52"/>
  <c r="AE21" i="52"/>
  <c r="AE20" i="52"/>
  <c r="AE19" i="52"/>
  <c r="AE18" i="52"/>
  <c r="AE17" i="52"/>
  <c r="AE16" i="52"/>
  <c r="AE15" i="52"/>
  <c r="AE14" i="52"/>
  <c r="AE13" i="52"/>
  <c r="AE12" i="52"/>
  <c r="AE11" i="52"/>
  <c r="AE10" i="52"/>
  <c r="AE9" i="52"/>
  <c r="AE8" i="52" a="1"/>
  <c r="AE8" i="52"/>
  <c r="AD247" i="52"/>
  <c r="AD246" i="52"/>
  <c r="AD245" i="52"/>
  <c r="AD244" i="52"/>
  <c r="AD243" i="52"/>
  <c r="AD242" i="52"/>
  <c r="AD241" i="52"/>
  <c r="AD240" i="52"/>
  <c r="AD239" i="52"/>
  <c r="AD238" i="52"/>
  <c r="AD237" i="52"/>
  <c r="AD236" i="52"/>
  <c r="AD235" i="52"/>
  <c r="AD234" i="52"/>
  <c r="AD233" i="52"/>
  <c r="AD232" i="52"/>
  <c r="AD231" i="52"/>
  <c r="AD230" i="52"/>
  <c r="AD229" i="52"/>
  <c r="AD228" i="52"/>
  <c r="AD227" i="52"/>
  <c r="AD226" i="52"/>
  <c r="AD225" i="52"/>
  <c r="AD224" i="52"/>
  <c r="AD223" i="52"/>
  <c r="AD222" i="52"/>
  <c r="AD221" i="52"/>
  <c r="AD220" i="52"/>
  <c r="AD219" i="52"/>
  <c r="AD218" i="52"/>
  <c r="AD217" i="52"/>
  <c r="AD216" i="52"/>
  <c r="AD215" i="52"/>
  <c r="AD214" i="52"/>
  <c r="AD213" i="52"/>
  <c r="AD212" i="52"/>
  <c r="AD211" i="52"/>
  <c r="AD210" i="52"/>
  <c r="AD209" i="52"/>
  <c r="AD208" i="52"/>
  <c r="AD207" i="52"/>
  <c r="AD206" i="52"/>
  <c r="AD205" i="52"/>
  <c r="AD204" i="52"/>
  <c r="AD203" i="52"/>
  <c r="AD202" i="52"/>
  <c r="AD201" i="52"/>
  <c r="AD200" i="52"/>
  <c r="AD199" i="52"/>
  <c r="AD198" i="52"/>
  <c r="AD197" i="52"/>
  <c r="AD196" i="52"/>
  <c r="AD195" i="52"/>
  <c r="AD194" i="52"/>
  <c r="AD193" i="52"/>
  <c r="AD192" i="52"/>
  <c r="AD191" i="52"/>
  <c r="AD190" i="52"/>
  <c r="AD189" i="52"/>
  <c r="AD188" i="52"/>
  <c r="AD187" i="52"/>
  <c r="AD186" i="52"/>
  <c r="AD185" i="52"/>
  <c r="AD184" i="52"/>
  <c r="AD183" i="52"/>
  <c r="AD182" i="52"/>
  <c r="AD181" i="52"/>
  <c r="AD180" i="52"/>
  <c r="AD179" i="52"/>
  <c r="AD178" i="52"/>
  <c r="AD177" i="52"/>
  <c r="AD176" i="52"/>
  <c r="AD175" i="52"/>
  <c r="AD174" i="52"/>
  <c r="AD173" i="52"/>
  <c r="AD172" i="52"/>
  <c r="AD171" i="52"/>
  <c r="AD170" i="52"/>
  <c r="AD169" i="52"/>
  <c r="AD168" i="52"/>
  <c r="AD167" i="52"/>
  <c r="AD166" i="52"/>
  <c r="AD165" i="52"/>
  <c r="AD164" i="52"/>
  <c r="AD163" i="52"/>
  <c r="AD162" i="52"/>
  <c r="AD161" i="52"/>
  <c r="AD160" i="52"/>
  <c r="AD159" i="52"/>
  <c r="AD158" i="52"/>
  <c r="AD157" i="52"/>
  <c r="AD156" i="52"/>
  <c r="AD155" i="52"/>
  <c r="AD154" i="52"/>
  <c r="AD153" i="52"/>
  <c r="AD152" i="52"/>
  <c r="AD151" i="52"/>
  <c r="AD150" i="52"/>
  <c r="AD149" i="52"/>
  <c r="AD148" i="52"/>
  <c r="AD147" i="52"/>
  <c r="AD146" i="52"/>
  <c r="AD145" i="52"/>
  <c r="AD144" i="52"/>
  <c r="AD143" i="52"/>
  <c r="AD142" i="52"/>
  <c r="AD141" i="52"/>
  <c r="AD140" i="52"/>
  <c r="AD139" i="52"/>
  <c r="AD138" i="52"/>
  <c r="AD137" i="52"/>
  <c r="AD136" i="52"/>
  <c r="AD135" i="52"/>
  <c r="AD134" i="52"/>
  <c r="AD133" i="52"/>
  <c r="AD132" i="52"/>
  <c r="AD131" i="52"/>
  <c r="AD130" i="52"/>
  <c r="AD129" i="52"/>
  <c r="AD128" i="52"/>
  <c r="AD127" i="52"/>
  <c r="AD126" i="52"/>
  <c r="AD125" i="52"/>
  <c r="AD124" i="52"/>
  <c r="AD123" i="52"/>
  <c r="AD122" i="52"/>
  <c r="AD121" i="52"/>
  <c r="AD120" i="52"/>
  <c r="AD119" i="52"/>
  <c r="AD118" i="52"/>
  <c r="AD117" i="52"/>
  <c r="AD116" i="52"/>
  <c r="AD115" i="52"/>
  <c r="AD114" i="52"/>
  <c r="AD113" i="52"/>
  <c r="AD112" i="52"/>
  <c r="AD111" i="52"/>
  <c r="AD110" i="52"/>
  <c r="AD109" i="52"/>
  <c r="AD108" i="52"/>
  <c r="AD107" i="52"/>
  <c r="AD106" i="52"/>
  <c r="AD105" i="52"/>
  <c r="AD104" i="52"/>
  <c r="AD103" i="52"/>
  <c r="AD102" i="52"/>
  <c r="AD101" i="52"/>
  <c r="AD100" i="52"/>
  <c r="AD99" i="52"/>
  <c r="AD98" i="52"/>
  <c r="AD97" i="52"/>
  <c r="AD96" i="52"/>
  <c r="AD95" i="52"/>
  <c r="AD94" i="52"/>
  <c r="AD93" i="52"/>
  <c r="AD92" i="52"/>
  <c r="AD91" i="52"/>
  <c r="AD90" i="52"/>
  <c r="AD89" i="52"/>
  <c r="AD88" i="52"/>
  <c r="AD87" i="52"/>
  <c r="AD86" i="52"/>
  <c r="AD85" i="52"/>
  <c r="AD84" i="52"/>
  <c r="AD83" i="52"/>
  <c r="AD82" i="52"/>
  <c r="AD81" i="52"/>
  <c r="AD80" i="52"/>
  <c r="AD79" i="52"/>
  <c r="AD78" i="52"/>
  <c r="AD77" i="52"/>
  <c r="AD76" i="52"/>
  <c r="AD75" i="52"/>
  <c r="AD74" i="52"/>
  <c r="AD73" i="52"/>
  <c r="AD72" i="52"/>
  <c r="AD71" i="52"/>
  <c r="AD70" i="52"/>
  <c r="AD69" i="52"/>
  <c r="AD68" i="52"/>
  <c r="AD67" i="52"/>
  <c r="AD66" i="52"/>
  <c r="AD65" i="52"/>
  <c r="AD64" i="52"/>
  <c r="AD63" i="52"/>
  <c r="AD62" i="52"/>
  <c r="AD61" i="52"/>
  <c r="AD60" i="52"/>
  <c r="AD59" i="52"/>
  <c r="AD58" i="52"/>
  <c r="AD57" i="52"/>
  <c r="AD56" i="52"/>
  <c r="AD55" i="52"/>
  <c r="AD54" i="52"/>
  <c r="AD53" i="52"/>
  <c r="AD52" i="52"/>
  <c r="AD51" i="52"/>
  <c r="AD50" i="52"/>
  <c r="AD49" i="52"/>
  <c r="AD48" i="52"/>
  <c r="AD47" i="52"/>
  <c r="AD46" i="52"/>
  <c r="AD45" i="52"/>
  <c r="AD44" i="52"/>
  <c r="AD43" i="52"/>
  <c r="AD42" i="52"/>
  <c r="AD41" i="52"/>
  <c r="AD40" i="52"/>
  <c r="AD39" i="52"/>
  <c r="AD38" i="52"/>
  <c r="AD37" i="52"/>
  <c r="AD36" i="52"/>
  <c r="AD35" i="52"/>
  <c r="AD34" i="52"/>
  <c r="AD33" i="52"/>
  <c r="AD32" i="52"/>
  <c r="AD31" i="52"/>
  <c r="AD30" i="52"/>
  <c r="AD29" i="52"/>
  <c r="AD28" i="52"/>
  <c r="AD27" i="52"/>
  <c r="AD26" i="52"/>
  <c r="AD25" i="52"/>
  <c r="AD24" i="52"/>
  <c r="AD23" i="52"/>
  <c r="AD22" i="52"/>
  <c r="AD21" i="52"/>
  <c r="AD20" i="52"/>
  <c r="AD19" i="52"/>
  <c r="AD18" i="52"/>
  <c r="AD17" i="52"/>
  <c r="AD16" i="52"/>
  <c r="AD15" i="52"/>
  <c r="AD14" i="52"/>
  <c r="AD13" i="52"/>
  <c r="AD12" i="52"/>
  <c r="AD11" i="52"/>
  <c r="AD10" i="52"/>
  <c r="AD9" i="52"/>
  <c r="AD8" i="52" a="1"/>
  <c r="AD8" i="52"/>
  <c r="AC247" i="52"/>
  <c r="AC246" i="52"/>
  <c r="AC245" i="52"/>
  <c r="AC244" i="52"/>
  <c r="AC243" i="52"/>
  <c r="AC242" i="52"/>
  <c r="AC241" i="52"/>
  <c r="AC240" i="52"/>
  <c r="AC239" i="52"/>
  <c r="AC238" i="52"/>
  <c r="AC237" i="52"/>
  <c r="AC236" i="52"/>
  <c r="AC235" i="52"/>
  <c r="AC234" i="52"/>
  <c r="AC233" i="52"/>
  <c r="AC232" i="52"/>
  <c r="AC231" i="52"/>
  <c r="AC230" i="52"/>
  <c r="AC229" i="52"/>
  <c r="AC228" i="52"/>
  <c r="AC227" i="52"/>
  <c r="AC226" i="52"/>
  <c r="AC225" i="52"/>
  <c r="AC224" i="52"/>
  <c r="AC223" i="52"/>
  <c r="AC222" i="52"/>
  <c r="AC221" i="52"/>
  <c r="AC220" i="52"/>
  <c r="AC219" i="52"/>
  <c r="AC218" i="52"/>
  <c r="AC217" i="52"/>
  <c r="AC216" i="52"/>
  <c r="AC215" i="52"/>
  <c r="AC214" i="52"/>
  <c r="AC213" i="52"/>
  <c r="AC212" i="52"/>
  <c r="AC211" i="52"/>
  <c r="AC210" i="52"/>
  <c r="AC209" i="52"/>
  <c r="AC208" i="52"/>
  <c r="AC207" i="52"/>
  <c r="AC206" i="52"/>
  <c r="AC205" i="52"/>
  <c r="AC204" i="52"/>
  <c r="AC203" i="52"/>
  <c r="AC202" i="52"/>
  <c r="AC201" i="52"/>
  <c r="AC200" i="52"/>
  <c r="AC199" i="52"/>
  <c r="AC198" i="52"/>
  <c r="AC197" i="52"/>
  <c r="AC196" i="52"/>
  <c r="AC195" i="52"/>
  <c r="AC194" i="52"/>
  <c r="AC193" i="52"/>
  <c r="AC192" i="52"/>
  <c r="AC191" i="52"/>
  <c r="AC190" i="52"/>
  <c r="AC189" i="52"/>
  <c r="AC188" i="52"/>
  <c r="AC187" i="52"/>
  <c r="AC186" i="52"/>
  <c r="AC185" i="52"/>
  <c r="AC184" i="52"/>
  <c r="AC183" i="52"/>
  <c r="AC182" i="52"/>
  <c r="AC181" i="52"/>
  <c r="AC180" i="52"/>
  <c r="AC179" i="52"/>
  <c r="AC178" i="52"/>
  <c r="AC177" i="52"/>
  <c r="AC176" i="52"/>
  <c r="AC175" i="52"/>
  <c r="AC174" i="52"/>
  <c r="AC173" i="52"/>
  <c r="AC172" i="52"/>
  <c r="AC171" i="52"/>
  <c r="AC170" i="52"/>
  <c r="AC169" i="52"/>
  <c r="AC168" i="52"/>
  <c r="AC167" i="52"/>
  <c r="AC166" i="52"/>
  <c r="AC165" i="52"/>
  <c r="AC164" i="52"/>
  <c r="AC163" i="52"/>
  <c r="AC162" i="52"/>
  <c r="AC161" i="52"/>
  <c r="AC160" i="52"/>
  <c r="AC159" i="52"/>
  <c r="AC158" i="52"/>
  <c r="AC157" i="52"/>
  <c r="AC156" i="52"/>
  <c r="AC155" i="52"/>
  <c r="AC154" i="52"/>
  <c r="AC153" i="52"/>
  <c r="AC152" i="52"/>
  <c r="AC151" i="52"/>
  <c r="AC150" i="52"/>
  <c r="AC149" i="52"/>
  <c r="AC148" i="52"/>
  <c r="AC147" i="52"/>
  <c r="AC146" i="52"/>
  <c r="AC145" i="52"/>
  <c r="AC144" i="52"/>
  <c r="AC143" i="52"/>
  <c r="AC142" i="52"/>
  <c r="AC141" i="52"/>
  <c r="AC140" i="52"/>
  <c r="AC139" i="52"/>
  <c r="AC138" i="52"/>
  <c r="AC137" i="52"/>
  <c r="AC136" i="52"/>
  <c r="AC135" i="52"/>
  <c r="AC134" i="52"/>
  <c r="AC133" i="52"/>
  <c r="AC132" i="52"/>
  <c r="AC131" i="52"/>
  <c r="AC130" i="52"/>
  <c r="AC129" i="52"/>
  <c r="AC128" i="52"/>
  <c r="AC127" i="52"/>
  <c r="AC126" i="52"/>
  <c r="AC125" i="52"/>
  <c r="AC124" i="52"/>
  <c r="AC123" i="52"/>
  <c r="AC122" i="52"/>
  <c r="AC121" i="52"/>
  <c r="AC120" i="52"/>
  <c r="AC119" i="52"/>
  <c r="AC118" i="52"/>
  <c r="AC117" i="52"/>
  <c r="AC116" i="52"/>
  <c r="AC115" i="52"/>
  <c r="AC114" i="52"/>
  <c r="AC113" i="52"/>
  <c r="AC112" i="52"/>
  <c r="AC111" i="52"/>
  <c r="AC110" i="52"/>
  <c r="AC109" i="52"/>
  <c r="AC108" i="52"/>
  <c r="AC107" i="52"/>
  <c r="AC106" i="52"/>
  <c r="AC105" i="52"/>
  <c r="AC104" i="52"/>
  <c r="AC103" i="52"/>
  <c r="AC102" i="52"/>
  <c r="AC101" i="52"/>
  <c r="AC100" i="52"/>
  <c r="AC99" i="52"/>
  <c r="AC98" i="52"/>
  <c r="AC97" i="52"/>
  <c r="AC96" i="52"/>
  <c r="AC95" i="52"/>
  <c r="AC94" i="52"/>
  <c r="AC93" i="52"/>
  <c r="AC92" i="52"/>
  <c r="AC91" i="52"/>
  <c r="AC90" i="52"/>
  <c r="AC89" i="52"/>
  <c r="AC88" i="52"/>
  <c r="AC87" i="52"/>
  <c r="AC86" i="52"/>
  <c r="AC85" i="52"/>
  <c r="AC84" i="52"/>
  <c r="AC83" i="52"/>
  <c r="AC82" i="52"/>
  <c r="AC81" i="52"/>
  <c r="AC80" i="52"/>
  <c r="AC79" i="52"/>
  <c r="AC78" i="52"/>
  <c r="AC77" i="52"/>
  <c r="AC76" i="52"/>
  <c r="AC75" i="52"/>
  <c r="AC74" i="52"/>
  <c r="AC73" i="52"/>
  <c r="AC72" i="52"/>
  <c r="AC71" i="52"/>
  <c r="AC70" i="52"/>
  <c r="AC69" i="52"/>
  <c r="AC68" i="52"/>
  <c r="AC67" i="52"/>
  <c r="AC66" i="52"/>
  <c r="AC65" i="52"/>
  <c r="AC64" i="52"/>
  <c r="AC63" i="52"/>
  <c r="AC62" i="52"/>
  <c r="AC61" i="52"/>
  <c r="AC60" i="52"/>
  <c r="AC59" i="52"/>
  <c r="AC58" i="52"/>
  <c r="AC57" i="52"/>
  <c r="AC56" i="52"/>
  <c r="AC55" i="52"/>
  <c r="AC54" i="52"/>
  <c r="AC53" i="52"/>
  <c r="AC52" i="52"/>
  <c r="AC51" i="52"/>
  <c r="AC50" i="52"/>
  <c r="AC49" i="52"/>
  <c r="AC48" i="52"/>
  <c r="AC47" i="52"/>
  <c r="AC46" i="52"/>
  <c r="AC45" i="52"/>
  <c r="AC44" i="52"/>
  <c r="AC43" i="52"/>
  <c r="AC42" i="52"/>
  <c r="AC41" i="52"/>
  <c r="AC40" i="52"/>
  <c r="AC39" i="52"/>
  <c r="AC38" i="52"/>
  <c r="AC37" i="52"/>
  <c r="AC36" i="52"/>
  <c r="AC35" i="52"/>
  <c r="AC34" i="52"/>
  <c r="AC33" i="52"/>
  <c r="AC32" i="52"/>
  <c r="AC31" i="52"/>
  <c r="AC30" i="52"/>
  <c r="AC29" i="52"/>
  <c r="AC28" i="52"/>
  <c r="AC27" i="52"/>
  <c r="AC26" i="52"/>
  <c r="AC25" i="52"/>
  <c r="AC24" i="52"/>
  <c r="AC23" i="52"/>
  <c r="AC22" i="52"/>
  <c r="AC21" i="52"/>
  <c r="AC20" i="52"/>
  <c r="AC19" i="52"/>
  <c r="AC18" i="52"/>
  <c r="AC17" i="52"/>
  <c r="AC16" i="52"/>
  <c r="AC15" i="52"/>
  <c r="AC14" i="52"/>
  <c r="AC13" i="52"/>
  <c r="AC12" i="52"/>
  <c r="AC11" i="52"/>
  <c r="AC10" i="52"/>
  <c r="AC9" i="52"/>
  <c r="AC8" i="52" a="1"/>
  <c r="AC8" i="52"/>
  <c r="A8" i="52"/>
  <c r="A247" i="37"/>
  <c r="A246" i="37"/>
  <c r="A245" i="37"/>
  <c r="A244" i="37"/>
  <c r="A243" i="37"/>
  <c r="A242" i="37"/>
  <c r="A241" i="37"/>
  <c r="A240" i="37"/>
  <c r="A239" i="37"/>
  <c r="A238" i="37"/>
  <c r="A237" i="37"/>
  <c r="A236" i="37"/>
  <c r="A235" i="37"/>
  <c r="A234" i="37"/>
  <c r="A233" i="37"/>
  <c r="A232" i="37"/>
  <c r="A231" i="37"/>
  <c r="A230" i="37"/>
  <c r="A229" i="37"/>
  <c r="A228" i="37"/>
  <c r="A227" i="37"/>
  <c r="A226" i="37"/>
  <c r="A225" i="37"/>
  <c r="A224" i="37"/>
  <c r="A223" i="37"/>
  <c r="A222" i="37"/>
  <c r="A221" i="37"/>
  <c r="A220" i="37"/>
  <c r="A219" i="37"/>
  <c r="A218" i="37"/>
  <c r="A217" i="37"/>
  <c r="A216" i="37"/>
  <c r="A215" i="37"/>
  <c r="A214" i="37"/>
  <c r="A213" i="37"/>
  <c r="A212" i="37"/>
  <c r="A211" i="37"/>
  <c r="A210" i="37"/>
  <c r="A209" i="37"/>
  <c r="A208" i="37"/>
  <c r="A207" i="37"/>
  <c r="A206" i="37"/>
  <c r="A205" i="37"/>
  <c r="A204" i="37"/>
  <c r="A203" i="37"/>
  <c r="A202" i="37"/>
  <c r="A201" i="37"/>
  <c r="A200" i="37"/>
  <c r="A199" i="37"/>
  <c r="A198" i="37"/>
  <c r="A197" i="37"/>
  <c r="A196" i="37"/>
  <c r="A195" i="37"/>
  <c r="A194" i="37"/>
  <c r="A193" i="37"/>
  <c r="A192" i="37"/>
  <c r="A191" i="37"/>
  <c r="A190" i="37"/>
  <c r="A189" i="37"/>
  <c r="A188" i="37"/>
  <c r="A187" i="37"/>
  <c r="A186" i="37"/>
  <c r="A185" i="37"/>
  <c r="A184" i="37"/>
  <c r="A183" i="37"/>
  <c r="A182" i="37"/>
  <c r="A181" i="37"/>
  <c r="A180" i="37"/>
  <c r="A179" i="37"/>
  <c r="A178" i="37"/>
  <c r="A177" i="37"/>
  <c r="A176" i="37"/>
  <c r="A175" i="37"/>
  <c r="A174" i="37"/>
  <c r="A173" i="37"/>
  <c r="A172" i="37"/>
  <c r="A171" i="37"/>
  <c r="A170" i="37"/>
  <c r="A169" i="37"/>
  <c r="A168" i="37"/>
  <c r="A167" i="37"/>
  <c r="A166" i="37"/>
  <c r="A165" i="37"/>
  <c r="A164" i="37"/>
  <c r="A163" i="37"/>
  <c r="A162" i="37"/>
  <c r="A161" i="37"/>
  <c r="A160" i="37"/>
  <c r="A159" i="37"/>
  <c r="A158" i="37"/>
  <c r="A157" i="37"/>
  <c r="A156" i="37"/>
  <c r="A155" i="37"/>
  <c r="A154" i="37"/>
  <c r="A153" i="37"/>
  <c r="A152" i="37"/>
  <c r="A151" i="37"/>
  <c r="A150" i="37"/>
  <c r="A149" i="37"/>
  <c r="A148" i="37"/>
  <c r="A147" i="37"/>
  <c r="A146" i="37"/>
  <c r="A145" i="37"/>
  <c r="A144" i="37"/>
  <c r="A143" i="37"/>
  <c r="A142" i="37"/>
  <c r="A141" i="37"/>
  <c r="A140" i="37"/>
  <c r="A139" i="37"/>
  <c r="A138" i="37"/>
  <c r="A137" i="37"/>
  <c r="A136" i="37"/>
  <c r="A135" i="37"/>
  <c r="A134" i="37"/>
  <c r="A133" i="37"/>
  <c r="A132" i="37"/>
  <c r="A131" i="37"/>
  <c r="A130" i="37"/>
  <c r="A129" i="37"/>
  <c r="A128" i="37"/>
  <c r="A127" i="37"/>
  <c r="A126" i="37"/>
  <c r="A125" i="37"/>
  <c r="A124" i="37"/>
  <c r="A123" i="37"/>
  <c r="A122" i="37"/>
  <c r="A121" i="37"/>
  <c r="A120" i="37"/>
  <c r="A119" i="37"/>
  <c r="A118" i="37"/>
  <c r="A117" i="37"/>
  <c r="A116" i="37"/>
  <c r="A115" i="37"/>
  <c r="A114" i="37"/>
  <c r="A113" i="37"/>
  <c r="A112" i="37"/>
  <c r="A111" i="37"/>
  <c r="A110" i="37"/>
  <c r="A109" i="37"/>
  <c r="A108" i="37"/>
  <c r="A107" i="37"/>
  <c r="A106" i="37"/>
  <c r="A105" i="37"/>
  <c r="A104" i="37"/>
  <c r="A103" i="37"/>
  <c r="A102" i="37"/>
  <c r="A101" i="37"/>
  <c r="A100" i="37"/>
  <c r="A99" i="37"/>
  <c r="A98" i="37"/>
  <c r="A97" i="37"/>
  <c r="A96" i="37"/>
  <c r="A95" i="37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A78" i="37"/>
  <c r="A77" i="37"/>
  <c r="A76" i="37"/>
  <c r="A75" i="37"/>
  <c r="A74" i="37"/>
  <c r="A73" i="37"/>
  <c r="A72" i="37"/>
  <c r="A71" i="37"/>
  <c r="A70" i="37"/>
  <c r="A69" i="37"/>
  <c r="A68" i="37"/>
  <c r="A67" i="37"/>
  <c r="A66" i="37"/>
  <c r="A65" i="37"/>
  <c r="A64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A28" i="37"/>
  <c r="A27" i="37"/>
  <c r="A26" i="37"/>
  <c r="A25" i="37"/>
  <c r="A24" i="37"/>
  <c r="A23" i="37"/>
  <c r="A22" i="37"/>
  <c r="A21" i="37"/>
  <c r="A20" i="37"/>
  <c r="A19" i="37"/>
  <c r="A18" i="37"/>
  <c r="A17" i="37"/>
  <c r="A16" i="37"/>
  <c r="A15" i="37"/>
  <c r="A14" i="37"/>
  <c r="A13" i="37"/>
  <c r="A12" i="37"/>
  <c r="A11" i="37"/>
  <c r="A10" i="37"/>
  <c r="A9" i="37"/>
  <c r="GO247" i="37"/>
  <c r="GO246" i="37"/>
  <c r="GO245" i="37"/>
  <c r="GO244" i="37"/>
  <c r="GO243" i="37"/>
  <c r="GO242" i="37"/>
  <c r="GO241" i="37"/>
  <c r="GO240" i="37"/>
  <c r="GO239" i="37"/>
  <c r="GO238" i="37"/>
  <c r="GO237" i="37"/>
  <c r="GO236" i="37"/>
  <c r="GO235" i="37"/>
  <c r="GO234" i="37"/>
  <c r="GO233" i="37"/>
  <c r="GO232" i="37"/>
  <c r="GO231" i="37"/>
  <c r="GO230" i="37"/>
  <c r="GO229" i="37"/>
  <c r="GO228" i="37"/>
  <c r="GO227" i="37"/>
  <c r="GO226" i="37"/>
  <c r="GO225" i="37"/>
  <c r="GO224" i="37"/>
  <c r="GO223" i="37"/>
  <c r="GO222" i="37"/>
  <c r="GO221" i="37"/>
  <c r="GO220" i="37"/>
  <c r="GO219" i="37"/>
  <c r="GO218" i="37"/>
  <c r="GO217" i="37"/>
  <c r="GO216" i="37"/>
  <c r="GO215" i="37"/>
  <c r="GO214" i="37"/>
  <c r="GO213" i="37"/>
  <c r="GO212" i="37"/>
  <c r="GO211" i="37"/>
  <c r="GO210" i="37"/>
  <c r="GO209" i="37"/>
  <c r="GO208" i="37"/>
  <c r="GO207" i="37"/>
  <c r="GO206" i="37"/>
  <c r="GO205" i="37"/>
  <c r="GO204" i="37"/>
  <c r="GO203" i="37"/>
  <c r="GO202" i="37"/>
  <c r="GO201" i="37"/>
  <c r="GO200" i="37"/>
  <c r="GO199" i="37"/>
  <c r="GO198" i="37"/>
  <c r="GO197" i="37"/>
  <c r="GO196" i="37"/>
  <c r="GO195" i="37"/>
  <c r="GO194" i="37"/>
  <c r="GO193" i="37"/>
  <c r="GO192" i="37"/>
  <c r="GO191" i="37"/>
  <c r="GO190" i="37"/>
  <c r="GO189" i="37"/>
  <c r="GO188" i="37"/>
  <c r="GO187" i="37"/>
  <c r="GO186" i="37"/>
  <c r="GO185" i="37"/>
  <c r="GO184" i="37"/>
  <c r="GO183" i="37"/>
  <c r="GO182" i="37"/>
  <c r="GO181" i="37"/>
  <c r="GO180" i="37"/>
  <c r="GO179" i="37"/>
  <c r="GO178" i="37"/>
  <c r="GO177" i="37"/>
  <c r="GO176" i="37"/>
  <c r="GO175" i="37"/>
  <c r="GO174" i="37"/>
  <c r="GO173" i="37"/>
  <c r="GO172" i="37"/>
  <c r="GO171" i="37"/>
  <c r="GO170" i="37"/>
  <c r="GO169" i="37"/>
  <c r="GO168" i="37"/>
  <c r="GO167" i="37"/>
  <c r="GO166" i="37"/>
  <c r="GO165" i="37"/>
  <c r="GO164" i="37"/>
  <c r="GO163" i="37"/>
  <c r="GO162" i="37"/>
  <c r="GO161" i="37"/>
  <c r="GO160" i="37"/>
  <c r="GO159" i="37"/>
  <c r="GO158" i="37"/>
  <c r="GO157" i="37"/>
  <c r="GO156" i="37"/>
  <c r="GO155" i="37"/>
  <c r="GO154" i="37"/>
  <c r="GO153" i="37"/>
  <c r="GO152" i="37"/>
  <c r="GO151" i="37"/>
  <c r="GO150" i="37"/>
  <c r="GO149" i="37"/>
  <c r="GO148" i="37"/>
  <c r="GO147" i="37"/>
  <c r="GO146" i="37"/>
  <c r="GO145" i="37"/>
  <c r="GO144" i="37"/>
  <c r="GO143" i="37"/>
  <c r="GO142" i="37"/>
  <c r="GO141" i="37"/>
  <c r="GO140" i="37"/>
  <c r="GO139" i="37"/>
  <c r="GO138" i="37"/>
  <c r="GO137" i="37"/>
  <c r="GO136" i="37"/>
  <c r="GO135" i="37"/>
  <c r="GO134" i="37"/>
  <c r="GO133" i="37"/>
  <c r="GO132" i="37"/>
  <c r="GO131" i="37"/>
  <c r="GO130" i="37"/>
  <c r="GO129" i="37"/>
  <c r="GO128" i="37"/>
  <c r="GO127" i="37"/>
  <c r="GO126" i="37"/>
  <c r="GO125" i="37"/>
  <c r="GO124" i="37"/>
  <c r="GO123" i="37"/>
  <c r="GO122" i="37"/>
  <c r="GO121" i="37"/>
  <c r="GO120" i="37"/>
  <c r="GO119" i="37"/>
  <c r="GO118" i="37"/>
  <c r="GO117" i="37"/>
  <c r="GO116" i="37"/>
  <c r="GO115" i="37"/>
  <c r="GO114" i="37"/>
  <c r="GO113" i="37"/>
  <c r="GO112" i="37"/>
  <c r="GO111" i="37"/>
  <c r="GO110" i="37"/>
  <c r="GO109" i="37"/>
  <c r="GO108" i="37"/>
  <c r="GO107" i="37"/>
  <c r="GO106" i="37"/>
  <c r="GO105" i="37"/>
  <c r="GO104" i="37"/>
  <c r="GO103" i="37"/>
  <c r="GO102" i="37"/>
  <c r="GO101" i="37"/>
  <c r="GO100" i="37"/>
  <c r="GO99" i="37"/>
  <c r="GO98" i="37"/>
  <c r="GO97" i="37"/>
  <c r="GO96" i="37"/>
  <c r="GO95" i="37"/>
  <c r="GO94" i="37"/>
  <c r="GO93" i="37"/>
  <c r="GO92" i="37"/>
  <c r="GO91" i="37"/>
  <c r="GO90" i="37"/>
  <c r="GO89" i="37"/>
  <c r="GO88" i="37"/>
  <c r="GO87" i="37"/>
  <c r="GO86" i="37"/>
  <c r="GO85" i="37"/>
  <c r="GO84" i="37"/>
  <c r="GO83" i="37"/>
  <c r="GO82" i="37"/>
  <c r="GO81" i="37"/>
  <c r="GO80" i="37"/>
  <c r="GO79" i="37"/>
  <c r="GO78" i="37"/>
  <c r="GO77" i="37"/>
  <c r="GO76" i="37"/>
  <c r="GO75" i="37"/>
  <c r="GO74" i="37"/>
  <c r="GO73" i="37"/>
  <c r="GO72" i="37"/>
  <c r="GO71" i="37"/>
  <c r="GO70" i="37"/>
  <c r="GO69" i="37"/>
  <c r="GO68" i="37"/>
  <c r="GO67" i="37"/>
  <c r="GO66" i="37"/>
  <c r="GO65" i="37"/>
  <c r="GO64" i="37"/>
  <c r="GO63" i="37"/>
  <c r="GO62" i="37"/>
  <c r="GO61" i="37"/>
  <c r="GO60" i="37"/>
  <c r="GO59" i="37"/>
  <c r="GO58" i="37"/>
  <c r="GO57" i="37"/>
  <c r="GO56" i="37"/>
  <c r="GO55" i="37"/>
  <c r="GO54" i="37"/>
  <c r="GO53" i="37"/>
  <c r="GO52" i="37"/>
  <c r="GO51" i="37"/>
  <c r="GO50" i="37"/>
  <c r="GO49" i="37"/>
  <c r="GO48" i="37"/>
  <c r="GO47" i="37"/>
  <c r="GO46" i="37"/>
  <c r="GO45" i="37"/>
  <c r="GO44" i="37"/>
  <c r="GO43" i="37"/>
  <c r="GO42" i="37"/>
  <c r="GO41" i="37"/>
  <c r="GO40" i="37"/>
  <c r="GO39" i="37"/>
  <c r="GO38" i="37"/>
  <c r="GO37" i="37"/>
  <c r="GO36" i="37"/>
  <c r="GO35" i="37"/>
  <c r="GO34" i="37"/>
  <c r="GO33" i="37"/>
  <c r="GO32" i="37"/>
  <c r="GO31" i="37"/>
  <c r="GO30" i="37"/>
  <c r="GO29" i="37"/>
  <c r="GO28" i="37"/>
  <c r="GO27" i="37"/>
  <c r="GO26" i="37"/>
  <c r="GO25" i="37"/>
  <c r="GO24" i="37"/>
  <c r="GO23" i="37"/>
  <c r="GO22" i="37"/>
  <c r="GO21" i="37"/>
  <c r="GO20" i="37"/>
  <c r="GO19" i="37"/>
  <c r="GO18" i="37"/>
  <c r="GO17" i="37"/>
  <c r="GO16" i="37"/>
  <c r="GO15" i="37"/>
  <c r="GO14" i="37"/>
  <c r="GO13" i="37"/>
  <c r="GO12" i="37"/>
  <c r="GO11" i="37"/>
  <c r="GO10" i="37"/>
  <c r="GO9" i="37"/>
  <c r="GO8" i="37" a="1"/>
  <c r="GO8" i="37"/>
  <c r="GN247" i="37"/>
  <c r="GN246" i="37"/>
  <c r="GN245" i="37"/>
  <c r="GN244" i="37"/>
  <c r="GN243" i="37"/>
  <c r="GN242" i="37"/>
  <c r="GN241" i="37"/>
  <c r="GN240" i="37"/>
  <c r="GN239" i="37"/>
  <c r="GN238" i="37"/>
  <c r="GN237" i="37"/>
  <c r="GN236" i="37"/>
  <c r="GN235" i="37"/>
  <c r="GN234" i="37"/>
  <c r="GN233" i="37"/>
  <c r="GN232" i="37"/>
  <c r="GN231" i="37"/>
  <c r="GN230" i="37"/>
  <c r="GN229" i="37"/>
  <c r="GN228" i="37"/>
  <c r="GN227" i="37"/>
  <c r="GN226" i="37"/>
  <c r="GN225" i="37"/>
  <c r="GN224" i="37"/>
  <c r="GN223" i="37"/>
  <c r="GN222" i="37"/>
  <c r="GN221" i="37"/>
  <c r="GN220" i="37"/>
  <c r="GN219" i="37"/>
  <c r="GN218" i="37"/>
  <c r="GN217" i="37"/>
  <c r="GN216" i="37"/>
  <c r="GN215" i="37"/>
  <c r="GN214" i="37"/>
  <c r="GN213" i="37"/>
  <c r="GN212" i="37"/>
  <c r="GN211" i="37"/>
  <c r="GN210" i="37"/>
  <c r="GN209" i="37"/>
  <c r="GN208" i="37"/>
  <c r="GN207" i="37"/>
  <c r="GN206" i="37"/>
  <c r="GN205" i="37"/>
  <c r="GN204" i="37"/>
  <c r="GN203" i="37"/>
  <c r="GN202" i="37"/>
  <c r="GN201" i="37"/>
  <c r="GN200" i="37"/>
  <c r="GN199" i="37"/>
  <c r="GN198" i="37"/>
  <c r="GN197" i="37"/>
  <c r="GN196" i="37"/>
  <c r="GN195" i="37"/>
  <c r="GN194" i="37"/>
  <c r="GN193" i="37"/>
  <c r="GN192" i="37"/>
  <c r="GN191" i="37"/>
  <c r="GN190" i="37"/>
  <c r="GN189" i="37"/>
  <c r="GN188" i="37"/>
  <c r="GN187" i="37"/>
  <c r="GN186" i="37"/>
  <c r="GN185" i="37"/>
  <c r="GN184" i="37"/>
  <c r="GN183" i="37"/>
  <c r="GN182" i="37"/>
  <c r="GN181" i="37"/>
  <c r="GN180" i="37"/>
  <c r="GN179" i="37"/>
  <c r="GN178" i="37"/>
  <c r="GN177" i="37"/>
  <c r="GN176" i="37"/>
  <c r="GN175" i="37"/>
  <c r="GN174" i="37"/>
  <c r="GN173" i="37"/>
  <c r="GN172" i="37"/>
  <c r="GN171" i="37"/>
  <c r="GN170" i="37"/>
  <c r="GN169" i="37"/>
  <c r="GN168" i="37"/>
  <c r="GN167" i="37"/>
  <c r="GN166" i="37"/>
  <c r="GN165" i="37"/>
  <c r="GN164" i="37"/>
  <c r="GN163" i="37"/>
  <c r="GN162" i="37"/>
  <c r="GN161" i="37"/>
  <c r="GN160" i="37"/>
  <c r="GN159" i="37"/>
  <c r="GN158" i="37"/>
  <c r="GN157" i="37"/>
  <c r="GN156" i="37"/>
  <c r="GN155" i="37"/>
  <c r="GN154" i="37"/>
  <c r="GN153" i="37"/>
  <c r="GN152" i="37"/>
  <c r="GN151" i="37"/>
  <c r="GN150" i="37"/>
  <c r="GN149" i="37"/>
  <c r="GN148" i="37"/>
  <c r="GN147" i="37"/>
  <c r="GN146" i="37"/>
  <c r="GN145" i="37"/>
  <c r="GN144" i="37"/>
  <c r="GN143" i="37"/>
  <c r="GN142" i="37"/>
  <c r="GN141" i="37"/>
  <c r="GN140" i="37"/>
  <c r="GN139" i="37"/>
  <c r="GN138" i="37"/>
  <c r="GN137" i="37"/>
  <c r="GN136" i="37"/>
  <c r="GN135" i="37"/>
  <c r="GN134" i="37"/>
  <c r="GN133" i="37"/>
  <c r="GN132" i="37"/>
  <c r="GN131" i="37"/>
  <c r="GN130" i="37"/>
  <c r="GN129" i="37"/>
  <c r="GN128" i="37"/>
  <c r="GN127" i="37"/>
  <c r="GN126" i="37"/>
  <c r="GN125" i="37"/>
  <c r="GN124" i="37"/>
  <c r="GN123" i="37"/>
  <c r="GN122" i="37"/>
  <c r="GN121" i="37"/>
  <c r="GN120" i="37"/>
  <c r="GN119" i="37"/>
  <c r="GN118" i="37"/>
  <c r="GN117" i="37"/>
  <c r="GN116" i="37"/>
  <c r="GN115" i="37"/>
  <c r="GN114" i="37"/>
  <c r="GN113" i="37"/>
  <c r="GN112" i="37"/>
  <c r="GN111" i="37"/>
  <c r="GN110" i="37"/>
  <c r="GN109" i="37"/>
  <c r="GN108" i="37"/>
  <c r="GN107" i="37"/>
  <c r="GN106" i="37"/>
  <c r="GN105" i="37"/>
  <c r="GN104" i="37"/>
  <c r="GN103" i="37"/>
  <c r="GN102" i="37"/>
  <c r="GN101" i="37"/>
  <c r="GN100" i="37"/>
  <c r="GN99" i="37"/>
  <c r="GN98" i="37"/>
  <c r="GN97" i="37"/>
  <c r="GN96" i="37"/>
  <c r="GN95" i="37"/>
  <c r="GN94" i="37"/>
  <c r="GN93" i="37"/>
  <c r="GN92" i="37"/>
  <c r="GN91" i="37"/>
  <c r="GN90" i="37"/>
  <c r="GN89" i="37"/>
  <c r="GN88" i="37"/>
  <c r="GN87" i="37"/>
  <c r="GN86" i="37"/>
  <c r="GN85" i="37"/>
  <c r="GN84" i="37"/>
  <c r="GN83" i="37"/>
  <c r="GN82" i="37"/>
  <c r="GN81" i="37"/>
  <c r="GN80" i="37"/>
  <c r="GN79" i="37"/>
  <c r="GN78" i="37"/>
  <c r="GN77" i="37"/>
  <c r="GN76" i="37"/>
  <c r="GN75" i="37"/>
  <c r="GN74" i="37"/>
  <c r="GN73" i="37"/>
  <c r="GN72" i="37"/>
  <c r="GN71" i="37"/>
  <c r="GN70" i="37"/>
  <c r="GN69" i="37"/>
  <c r="GN68" i="37"/>
  <c r="GN67" i="37"/>
  <c r="GN66" i="37"/>
  <c r="GN65" i="37"/>
  <c r="GN64" i="37"/>
  <c r="GN63" i="37"/>
  <c r="GN62" i="37"/>
  <c r="GN61" i="37"/>
  <c r="GN60" i="37"/>
  <c r="GN59" i="37"/>
  <c r="GN58" i="37"/>
  <c r="GN57" i="37"/>
  <c r="GN56" i="37"/>
  <c r="GN55" i="37"/>
  <c r="GN54" i="37"/>
  <c r="GN53" i="37"/>
  <c r="GN52" i="37"/>
  <c r="GN51" i="37"/>
  <c r="GN50" i="37"/>
  <c r="GN49" i="37"/>
  <c r="GN48" i="37"/>
  <c r="GN47" i="37"/>
  <c r="GN46" i="37"/>
  <c r="GN45" i="37"/>
  <c r="GN44" i="37"/>
  <c r="GN43" i="37"/>
  <c r="GN42" i="37"/>
  <c r="GN41" i="37"/>
  <c r="GN40" i="37"/>
  <c r="GN39" i="37"/>
  <c r="GN38" i="37"/>
  <c r="GN37" i="37"/>
  <c r="GN36" i="37"/>
  <c r="GN35" i="37"/>
  <c r="GN34" i="37"/>
  <c r="GN33" i="37"/>
  <c r="GN32" i="37"/>
  <c r="GN31" i="37"/>
  <c r="GN30" i="37"/>
  <c r="GN29" i="37"/>
  <c r="GN28" i="37"/>
  <c r="GN27" i="37"/>
  <c r="GN26" i="37"/>
  <c r="GN25" i="37"/>
  <c r="GN24" i="37"/>
  <c r="GN23" i="37"/>
  <c r="GN22" i="37"/>
  <c r="GN21" i="37"/>
  <c r="GN20" i="37"/>
  <c r="GN19" i="37"/>
  <c r="GN18" i="37"/>
  <c r="GN17" i="37"/>
  <c r="GN16" i="37"/>
  <c r="GN15" i="37"/>
  <c r="GN14" i="37"/>
  <c r="GN13" i="37"/>
  <c r="GN12" i="37"/>
  <c r="GN11" i="37"/>
  <c r="GN10" i="37"/>
  <c r="GN9" i="37"/>
  <c r="GN8" i="37" a="1"/>
  <c r="GN8" i="37"/>
  <c r="GM247" i="37"/>
  <c r="GM246" i="37"/>
  <c r="GM245" i="37"/>
  <c r="GM244" i="37"/>
  <c r="GM243" i="37"/>
  <c r="GM242" i="37"/>
  <c r="GM241" i="37"/>
  <c r="GM240" i="37"/>
  <c r="GM239" i="37"/>
  <c r="GM238" i="37"/>
  <c r="GM237" i="37"/>
  <c r="GM236" i="37"/>
  <c r="GM235" i="37"/>
  <c r="GM234" i="37"/>
  <c r="GM233" i="37"/>
  <c r="GM232" i="37"/>
  <c r="GM231" i="37"/>
  <c r="GM230" i="37"/>
  <c r="GM229" i="37"/>
  <c r="GM228" i="37"/>
  <c r="GM227" i="37"/>
  <c r="GM226" i="37"/>
  <c r="GM225" i="37"/>
  <c r="GM224" i="37"/>
  <c r="GM223" i="37"/>
  <c r="GM222" i="37"/>
  <c r="GM221" i="37"/>
  <c r="GM220" i="37"/>
  <c r="GM219" i="37"/>
  <c r="GM218" i="37"/>
  <c r="GM217" i="37"/>
  <c r="GM216" i="37"/>
  <c r="GM215" i="37"/>
  <c r="GM214" i="37"/>
  <c r="GM213" i="37"/>
  <c r="GM212" i="37"/>
  <c r="GM211" i="37"/>
  <c r="GM210" i="37"/>
  <c r="GM209" i="37"/>
  <c r="GM208" i="37"/>
  <c r="GM207" i="37"/>
  <c r="GM206" i="37"/>
  <c r="GM205" i="37"/>
  <c r="GM204" i="37"/>
  <c r="GM203" i="37"/>
  <c r="GM202" i="37"/>
  <c r="GM201" i="37"/>
  <c r="GM200" i="37"/>
  <c r="GM199" i="37"/>
  <c r="GM198" i="37"/>
  <c r="GM197" i="37"/>
  <c r="GM196" i="37"/>
  <c r="GM195" i="37"/>
  <c r="GM194" i="37"/>
  <c r="GM193" i="37"/>
  <c r="GM192" i="37"/>
  <c r="GM191" i="37"/>
  <c r="GM190" i="37"/>
  <c r="GM189" i="37"/>
  <c r="GM188" i="37"/>
  <c r="GM187" i="37"/>
  <c r="GM186" i="37"/>
  <c r="GM185" i="37"/>
  <c r="GM184" i="37"/>
  <c r="GM183" i="37"/>
  <c r="GM182" i="37"/>
  <c r="GM181" i="37"/>
  <c r="GM180" i="37"/>
  <c r="GM179" i="37"/>
  <c r="GM178" i="37"/>
  <c r="GM177" i="37"/>
  <c r="GM176" i="37"/>
  <c r="GM175" i="37"/>
  <c r="GM174" i="37"/>
  <c r="GM173" i="37"/>
  <c r="GM172" i="37"/>
  <c r="GM171" i="37"/>
  <c r="GM170" i="37"/>
  <c r="GM169" i="37"/>
  <c r="GM168" i="37"/>
  <c r="GM167" i="37"/>
  <c r="GM166" i="37"/>
  <c r="GM165" i="37"/>
  <c r="GM164" i="37"/>
  <c r="GM163" i="37"/>
  <c r="GM162" i="37"/>
  <c r="GM161" i="37"/>
  <c r="GM160" i="37"/>
  <c r="GM159" i="37"/>
  <c r="GM158" i="37"/>
  <c r="GM157" i="37"/>
  <c r="GM156" i="37"/>
  <c r="GM155" i="37"/>
  <c r="GM154" i="37"/>
  <c r="GM153" i="37"/>
  <c r="GM152" i="37"/>
  <c r="GM151" i="37"/>
  <c r="GM150" i="37"/>
  <c r="GM149" i="37"/>
  <c r="GM148" i="37"/>
  <c r="GM147" i="37"/>
  <c r="GM146" i="37"/>
  <c r="GM145" i="37"/>
  <c r="GM144" i="37"/>
  <c r="GM143" i="37"/>
  <c r="GM142" i="37"/>
  <c r="GM141" i="37"/>
  <c r="GM140" i="37"/>
  <c r="GM139" i="37"/>
  <c r="GM138" i="37"/>
  <c r="GM137" i="37"/>
  <c r="GM136" i="37"/>
  <c r="GM135" i="37"/>
  <c r="GM134" i="37"/>
  <c r="GM133" i="37"/>
  <c r="GM132" i="37"/>
  <c r="GM131" i="37"/>
  <c r="GM130" i="37"/>
  <c r="GM129" i="37"/>
  <c r="GM128" i="37"/>
  <c r="GM127" i="37"/>
  <c r="GM126" i="37"/>
  <c r="GM125" i="37"/>
  <c r="GM124" i="37"/>
  <c r="GM123" i="37"/>
  <c r="GM122" i="37"/>
  <c r="GM121" i="37"/>
  <c r="GM120" i="37"/>
  <c r="GM119" i="37"/>
  <c r="GM118" i="37"/>
  <c r="GM117" i="37"/>
  <c r="GM116" i="37"/>
  <c r="GM115" i="37"/>
  <c r="GM114" i="37"/>
  <c r="GM113" i="37"/>
  <c r="GM112" i="37"/>
  <c r="GM111" i="37"/>
  <c r="GM110" i="37"/>
  <c r="GM109" i="37"/>
  <c r="GM108" i="37"/>
  <c r="GM107" i="37"/>
  <c r="GM106" i="37"/>
  <c r="GM105" i="37"/>
  <c r="GM104" i="37"/>
  <c r="GM103" i="37"/>
  <c r="GM102" i="37"/>
  <c r="GM101" i="37"/>
  <c r="GM100" i="37"/>
  <c r="GM99" i="37"/>
  <c r="GM98" i="37"/>
  <c r="GM97" i="37"/>
  <c r="GM96" i="37"/>
  <c r="GM95" i="37"/>
  <c r="GM94" i="37"/>
  <c r="GM93" i="37"/>
  <c r="GM92" i="37"/>
  <c r="GM91" i="37"/>
  <c r="GM90" i="37"/>
  <c r="GM89" i="37"/>
  <c r="GM88" i="37"/>
  <c r="GM87" i="37"/>
  <c r="GM86" i="37"/>
  <c r="GM85" i="37"/>
  <c r="GM84" i="37"/>
  <c r="GM83" i="37"/>
  <c r="GM82" i="37"/>
  <c r="GM81" i="37"/>
  <c r="GM80" i="37"/>
  <c r="GM79" i="37"/>
  <c r="GM78" i="37"/>
  <c r="GM77" i="37"/>
  <c r="GM76" i="37"/>
  <c r="GM75" i="37"/>
  <c r="GM74" i="37"/>
  <c r="GM73" i="37"/>
  <c r="GM72" i="37"/>
  <c r="GM71" i="37"/>
  <c r="GM70" i="37"/>
  <c r="GM69" i="37"/>
  <c r="GM68" i="37"/>
  <c r="GM67" i="37"/>
  <c r="GM66" i="37"/>
  <c r="GM65" i="37"/>
  <c r="GM64" i="37"/>
  <c r="GM63" i="37"/>
  <c r="GM62" i="37"/>
  <c r="GM61" i="37"/>
  <c r="GM60" i="37"/>
  <c r="GM59" i="37"/>
  <c r="GM58" i="37"/>
  <c r="GM57" i="37"/>
  <c r="GM56" i="37"/>
  <c r="GM55" i="37"/>
  <c r="GM54" i="37"/>
  <c r="GM53" i="37"/>
  <c r="GM52" i="37"/>
  <c r="GM51" i="37"/>
  <c r="GM50" i="37"/>
  <c r="GM49" i="37"/>
  <c r="GM48" i="37"/>
  <c r="GM47" i="37"/>
  <c r="GM46" i="37"/>
  <c r="GM45" i="37"/>
  <c r="GM44" i="37"/>
  <c r="GM43" i="37"/>
  <c r="GM42" i="37"/>
  <c r="GM41" i="37"/>
  <c r="GM40" i="37"/>
  <c r="GM39" i="37"/>
  <c r="GM38" i="37"/>
  <c r="GM37" i="37"/>
  <c r="GM36" i="37"/>
  <c r="GM35" i="37"/>
  <c r="GM34" i="37"/>
  <c r="GM33" i="37"/>
  <c r="GM32" i="37"/>
  <c r="GM31" i="37"/>
  <c r="GM30" i="37"/>
  <c r="GM29" i="37"/>
  <c r="GM28" i="37"/>
  <c r="GM27" i="37"/>
  <c r="GM26" i="37"/>
  <c r="GM25" i="37"/>
  <c r="GM24" i="37"/>
  <c r="GM23" i="37"/>
  <c r="GM22" i="37"/>
  <c r="GM21" i="37"/>
  <c r="GM20" i="37"/>
  <c r="GM19" i="37"/>
  <c r="GM18" i="37"/>
  <c r="GM17" i="37"/>
  <c r="GM16" i="37"/>
  <c r="GM15" i="37"/>
  <c r="GM14" i="37"/>
  <c r="GM13" i="37"/>
  <c r="GM12" i="37"/>
  <c r="GM11" i="37"/>
  <c r="GM10" i="37"/>
  <c r="GM9" i="37"/>
  <c r="GM8" i="37" a="1"/>
  <c r="GM8" i="37"/>
  <c r="GL247" i="37"/>
  <c r="GL246" i="37"/>
  <c r="GL245" i="37"/>
  <c r="GL244" i="37"/>
  <c r="GL243" i="37"/>
  <c r="GL242" i="37"/>
  <c r="GL241" i="37"/>
  <c r="GL240" i="37"/>
  <c r="GL239" i="37"/>
  <c r="GL238" i="37"/>
  <c r="GL237" i="37"/>
  <c r="GL236" i="37"/>
  <c r="GL235" i="37"/>
  <c r="GL234" i="37"/>
  <c r="GL233" i="37"/>
  <c r="GL232" i="37"/>
  <c r="GL231" i="37"/>
  <c r="GL230" i="37"/>
  <c r="GL229" i="37"/>
  <c r="GL228" i="37"/>
  <c r="GL227" i="37"/>
  <c r="GL226" i="37"/>
  <c r="GL225" i="37"/>
  <c r="GL224" i="37"/>
  <c r="GL223" i="37"/>
  <c r="GL222" i="37"/>
  <c r="GL221" i="37"/>
  <c r="GL220" i="37"/>
  <c r="GL219" i="37"/>
  <c r="GL218" i="37"/>
  <c r="GL217" i="37"/>
  <c r="GL216" i="37"/>
  <c r="GL215" i="37"/>
  <c r="GL214" i="37"/>
  <c r="GL213" i="37"/>
  <c r="GL212" i="37"/>
  <c r="GL211" i="37"/>
  <c r="GL210" i="37"/>
  <c r="GL209" i="37"/>
  <c r="GL208" i="37"/>
  <c r="GL207" i="37"/>
  <c r="GL206" i="37"/>
  <c r="GL205" i="37"/>
  <c r="GL204" i="37"/>
  <c r="GL203" i="37"/>
  <c r="GL202" i="37"/>
  <c r="GL201" i="37"/>
  <c r="GL200" i="37"/>
  <c r="GL199" i="37"/>
  <c r="GL198" i="37"/>
  <c r="GL197" i="37"/>
  <c r="GL196" i="37"/>
  <c r="GL195" i="37"/>
  <c r="GL194" i="37"/>
  <c r="GL193" i="37"/>
  <c r="GL192" i="37"/>
  <c r="GL191" i="37"/>
  <c r="GL190" i="37"/>
  <c r="GL189" i="37"/>
  <c r="GL188" i="37"/>
  <c r="GL187" i="37"/>
  <c r="GL186" i="37"/>
  <c r="GL185" i="37"/>
  <c r="GL184" i="37"/>
  <c r="GL183" i="37"/>
  <c r="GL182" i="37"/>
  <c r="GL181" i="37"/>
  <c r="GL180" i="37"/>
  <c r="GL179" i="37"/>
  <c r="GL178" i="37"/>
  <c r="GL177" i="37"/>
  <c r="GL176" i="37"/>
  <c r="GL175" i="37"/>
  <c r="GL174" i="37"/>
  <c r="GL173" i="37"/>
  <c r="GL172" i="37"/>
  <c r="GL171" i="37"/>
  <c r="GL170" i="37"/>
  <c r="GL169" i="37"/>
  <c r="GL168" i="37"/>
  <c r="GL167" i="37"/>
  <c r="GL166" i="37"/>
  <c r="GL165" i="37"/>
  <c r="GL164" i="37"/>
  <c r="GL163" i="37"/>
  <c r="GL162" i="37"/>
  <c r="GL161" i="37"/>
  <c r="GL160" i="37"/>
  <c r="GL159" i="37"/>
  <c r="GL158" i="37"/>
  <c r="GL157" i="37"/>
  <c r="GL156" i="37"/>
  <c r="GL155" i="37"/>
  <c r="GL154" i="37"/>
  <c r="GL153" i="37"/>
  <c r="GL152" i="37"/>
  <c r="GL151" i="37"/>
  <c r="GL150" i="37"/>
  <c r="GL149" i="37"/>
  <c r="GL148" i="37"/>
  <c r="GL147" i="37"/>
  <c r="GL146" i="37"/>
  <c r="GL145" i="37"/>
  <c r="GL144" i="37"/>
  <c r="GL143" i="37"/>
  <c r="GL142" i="37"/>
  <c r="GL141" i="37"/>
  <c r="GL140" i="37"/>
  <c r="GL139" i="37"/>
  <c r="GL138" i="37"/>
  <c r="GL137" i="37"/>
  <c r="GL136" i="37"/>
  <c r="GL135" i="37"/>
  <c r="GL134" i="37"/>
  <c r="GL133" i="37"/>
  <c r="GL132" i="37"/>
  <c r="GL131" i="37"/>
  <c r="GL130" i="37"/>
  <c r="GL129" i="37"/>
  <c r="GL128" i="37"/>
  <c r="GL127" i="37"/>
  <c r="GL126" i="37"/>
  <c r="GL125" i="37"/>
  <c r="GL124" i="37"/>
  <c r="GL123" i="37"/>
  <c r="GL122" i="37"/>
  <c r="GL121" i="37"/>
  <c r="GL120" i="37"/>
  <c r="GL119" i="37"/>
  <c r="GL118" i="37"/>
  <c r="GL117" i="37"/>
  <c r="GL116" i="37"/>
  <c r="GL115" i="37"/>
  <c r="GL114" i="37"/>
  <c r="GL113" i="37"/>
  <c r="GL112" i="37"/>
  <c r="GL111" i="37"/>
  <c r="GL110" i="37"/>
  <c r="GL109" i="37"/>
  <c r="GL108" i="37"/>
  <c r="GL107" i="37"/>
  <c r="GL106" i="37"/>
  <c r="GL105" i="37"/>
  <c r="GL104" i="37"/>
  <c r="GL103" i="37"/>
  <c r="GL102" i="37"/>
  <c r="GL101" i="37"/>
  <c r="GL100" i="37"/>
  <c r="GL99" i="37"/>
  <c r="GL98" i="37"/>
  <c r="GL97" i="37"/>
  <c r="GL96" i="37"/>
  <c r="GL95" i="37"/>
  <c r="GL94" i="37"/>
  <c r="GL93" i="37"/>
  <c r="GL92" i="37"/>
  <c r="GL91" i="37"/>
  <c r="GL90" i="37"/>
  <c r="GL89" i="37"/>
  <c r="GL88" i="37"/>
  <c r="GL87" i="37"/>
  <c r="GL86" i="37"/>
  <c r="GL85" i="37"/>
  <c r="GL84" i="37"/>
  <c r="GL83" i="37"/>
  <c r="GL82" i="37"/>
  <c r="GL81" i="37"/>
  <c r="GL80" i="37"/>
  <c r="GL79" i="37"/>
  <c r="GL78" i="37"/>
  <c r="GL77" i="37"/>
  <c r="GL76" i="37"/>
  <c r="GL75" i="37"/>
  <c r="GL74" i="37"/>
  <c r="GL73" i="37"/>
  <c r="GL72" i="37"/>
  <c r="GL71" i="37"/>
  <c r="GL70" i="37"/>
  <c r="GL69" i="37"/>
  <c r="GL68" i="37"/>
  <c r="GL67" i="37"/>
  <c r="GL66" i="37"/>
  <c r="GL65" i="37"/>
  <c r="GL64" i="37"/>
  <c r="GL63" i="37"/>
  <c r="GL62" i="37"/>
  <c r="GL61" i="37"/>
  <c r="GL60" i="37"/>
  <c r="GL59" i="37"/>
  <c r="GL58" i="37"/>
  <c r="GL57" i="37"/>
  <c r="GL56" i="37"/>
  <c r="GL55" i="37"/>
  <c r="GL54" i="37"/>
  <c r="GL53" i="37"/>
  <c r="GL52" i="37"/>
  <c r="GL51" i="37"/>
  <c r="GL50" i="37"/>
  <c r="GL49" i="37"/>
  <c r="GL48" i="37"/>
  <c r="GL47" i="37"/>
  <c r="GL46" i="37"/>
  <c r="GL45" i="37"/>
  <c r="GL44" i="37"/>
  <c r="GL43" i="37"/>
  <c r="GL42" i="37"/>
  <c r="GL41" i="37"/>
  <c r="GL40" i="37"/>
  <c r="GL39" i="37"/>
  <c r="GL38" i="37"/>
  <c r="GL37" i="37"/>
  <c r="GL36" i="37"/>
  <c r="GL35" i="37"/>
  <c r="GL34" i="37"/>
  <c r="GL33" i="37"/>
  <c r="GL32" i="37"/>
  <c r="GL31" i="37"/>
  <c r="GL30" i="37"/>
  <c r="GL29" i="37"/>
  <c r="GL28" i="37"/>
  <c r="GL27" i="37"/>
  <c r="GL26" i="37"/>
  <c r="GL25" i="37"/>
  <c r="GL24" i="37"/>
  <c r="GL23" i="37"/>
  <c r="GL22" i="37"/>
  <c r="GL21" i="37"/>
  <c r="GL20" i="37"/>
  <c r="GL19" i="37"/>
  <c r="GL18" i="37"/>
  <c r="GL17" i="37"/>
  <c r="GL16" i="37"/>
  <c r="GL15" i="37"/>
  <c r="GL14" i="37"/>
  <c r="GL13" i="37"/>
  <c r="GL12" i="37"/>
  <c r="GL11" i="37"/>
  <c r="GL10" i="37"/>
  <c r="GL9" i="37"/>
  <c r="GL8" i="37" a="1"/>
  <c r="GL8" i="37"/>
  <c r="GK247" i="37"/>
  <c r="GK246" i="37"/>
  <c r="GK245" i="37"/>
  <c r="GK244" i="37"/>
  <c r="GK243" i="37"/>
  <c r="GK242" i="37"/>
  <c r="GK241" i="37"/>
  <c r="GK240" i="37"/>
  <c r="GK239" i="37"/>
  <c r="GK238" i="37"/>
  <c r="GK237" i="37"/>
  <c r="GK236" i="37"/>
  <c r="GK235" i="37"/>
  <c r="GK234" i="37"/>
  <c r="GK233" i="37"/>
  <c r="GK232" i="37"/>
  <c r="GK231" i="37"/>
  <c r="GK230" i="37"/>
  <c r="GK229" i="37"/>
  <c r="GK228" i="37"/>
  <c r="GK227" i="37"/>
  <c r="GK226" i="37"/>
  <c r="GK225" i="37"/>
  <c r="GK224" i="37"/>
  <c r="GK223" i="37"/>
  <c r="GK222" i="37"/>
  <c r="GK221" i="37"/>
  <c r="GK220" i="37"/>
  <c r="GK219" i="37"/>
  <c r="GK218" i="37"/>
  <c r="GK217" i="37"/>
  <c r="GK216" i="37"/>
  <c r="GK215" i="37"/>
  <c r="GK214" i="37"/>
  <c r="GK213" i="37"/>
  <c r="GK212" i="37"/>
  <c r="GK211" i="37"/>
  <c r="GK210" i="37"/>
  <c r="GK209" i="37"/>
  <c r="GK208" i="37"/>
  <c r="GK207" i="37"/>
  <c r="GK206" i="37"/>
  <c r="GK205" i="37"/>
  <c r="GK204" i="37"/>
  <c r="GK203" i="37"/>
  <c r="GK202" i="37"/>
  <c r="GK201" i="37"/>
  <c r="GK200" i="37"/>
  <c r="GK199" i="37"/>
  <c r="GK198" i="37"/>
  <c r="GK197" i="37"/>
  <c r="GK196" i="37"/>
  <c r="GK195" i="37"/>
  <c r="GK194" i="37"/>
  <c r="GK193" i="37"/>
  <c r="GK192" i="37"/>
  <c r="GK191" i="37"/>
  <c r="GK190" i="37"/>
  <c r="GK189" i="37"/>
  <c r="GK188" i="37"/>
  <c r="GK187" i="37"/>
  <c r="GK186" i="37"/>
  <c r="GK185" i="37"/>
  <c r="GK184" i="37"/>
  <c r="GK183" i="37"/>
  <c r="GK182" i="37"/>
  <c r="GK181" i="37"/>
  <c r="GK180" i="37"/>
  <c r="GK179" i="37"/>
  <c r="GK178" i="37"/>
  <c r="GK177" i="37"/>
  <c r="GK176" i="37"/>
  <c r="GK175" i="37"/>
  <c r="GK174" i="37"/>
  <c r="GK173" i="37"/>
  <c r="GK172" i="37"/>
  <c r="GK171" i="37"/>
  <c r="GK170" i="37"/>
  <c r="GK169" i="37"/>
  <c r="GK168" i="37"/>
  <c r="GK167" i="37"/>
  <c r="GK166" i="37"/>
  <c r="GK165" i="37"/>
  <c r="GK164" i="37"/>
  <c r="GK163" i="37"/>
  <c r="GK162" i="37"/>
  <c r="GK161" i="37"/>
  <c r="GK160" i="37"/>
  <c r="GK159" i="37"/>
  <c r="GK158" i="37"/>
  <c r="GK157" i="37"/>
  <c r="GK156" i="37"/>
  <c r="GK155" i="37"/>
  <c r="GK154" i="37"/>
  <c r="GK153" i="37"/>
  <c r="GK152" i="37"/>
  <c r="GK151" i="37"/>
  <c r="GK150" i="37"/>
  <c r="GK149" i="37"/>
  <c r="GK148" i="37"/>
  <c r="GK147" i="37"/>
  <c r="GK146" i="37"/>
  <c r="GK145" i="37"/>
  <c r="GK144" i="37"/>
  <c r="GK143" i="37"/>
  <c r="GK142" i="37"/>
  <c r="GK141" i="37"/>
  <c r="GK140" i="37"/>
  <c r="GK139" i="37"/>
  <c r="GK138" i="37"/>
  <c r="GK137" i="37"/>
  <c r="GK136" i="37"/>
  <c r="GK135" i="37"/>
  <c r="GK134" i="37"/>
  <c r="GK133" i="37"/>
  <c r="GK132" i="37"/>
  <c r="GK131" i="37"/>
  <c r="GK130" i="37"/>
  <c r="GK129" i="37"/>
  <c r="GK128" i="37"/>
  <c r="GK127" i="37"/>
  <c r="GK126" i="37"/>
  <c r="GK125" i="37"/>
  <c r="GK124" i="37"/>
  <c r="GK123" i="37"/>
  <c r="GK122" i="37"/>
  <c r="GK121" i="37"/>
  <c r="GK120" i="37"/>
  <c r="GK119" i="37"/>
  <c r="GK118" i="37"/>
  <c r="GK117" i="37"/>
  <c r="GK116" i="37"/>
  <c r="GK115" i="37"/>
  <c r="GK114" i="37"/>
  <c r="GK113" i="37"/>
  <c r="GK112" i="37"/>
  <c r="GK111" i="37"/>
  <c r="GK110" i="37"/>
  <c r="GK109" i="37"/>
  <c r="GK108" i="37"/>
  <c r="GK107" i="37"/>
  <c r="GK106" i="37"/>
  <c r="GK105" i="37"/>
  <c r="GK104" i="37"/>
  <c r="GK103" i="37"/>
  <c r="GK102" i="37"/>
  <c r="GK101" i="37"/>
  <c r="GK100" i="37"/>
  <c r="GK99" i="37"/>
  <c r="GK98" i="37"/>
  <c r="GK97" i="37"/>
  <c r="GK96" i="37"/>
  <c r="GK95" i="37"/>
  <c r="GK94" i="37"/>
  <c r="GK93" i="37"/>
  <c r="GK92" i="37"/>
  <c r="GK91" i="37"/>
  <c r="GK90" i="37"/>
  <c r="GK89" i="37"/>
  <c r="GK88" i="37"/>
  <c r="GK87" i="37"/>
  <c r="GK86" i="37"/>
  <c r="GK85" i="37"/>
  <c r="GK84" i="37"/>
  <c r="GK83" i="37"/>
  <c r="GK82" i="37"/>
  <c r="GK81" i="37"/>
  <c r="GK80" i="37"/>
  <c r="GK79" i="37"/>
  <c r="GK78" i="37"/>
  <c r="GK77" i="37"/>
  <c r="GK76" i="37"/>
  <c r="GK75" i="37"/>
  <c r="GK74" i="37"/>
  <c r="GK73" i="37"/>
  <c r="GK72" i="37"/>
  <c r="GK71" i="37"/>
  <c r="GK70" i="37"/>
  <c r="GK69" i="37"/>
  <c r="GK68" i="37"/>
  <c r="GK67" i="37"/>
  <c r="GK66" i="37"/>
  <c r="GK65" i="37"/>
  <c r="GK64" i="37"/>
  <c r="GK63" i="37"/>
  <c r="GK62" i="37"/>
  <c r="GK61" i="37"/>
  <c r="GK60" i="37"/>
  <c r="GK59" i="37"/>
  <c r="GK58" i="37"/>
  <c r="GK57" i="37"/>
  <c r="GK56" i="37"/>
  <c r="GK55" i="37"/>
  <c r="GK54" i="37"/>
  <c r="GK53" i="37"/>
  <c r="GK52" i="37"/>
  <c r="GK51" i="37"/>
  <c r="GK50" i="37"/>
  <c r="GK49" i="37"/>
  <c r="GK48" i="37"/>
  <c r="GK47" i="37"/>
  <c r="GK46" i="37"/>
  <c r="GK45" i="37"/>
  <c r="GK44" i="37"/>
  <c r="GK43" i="37"/>
  <c r="GK42" i="37"/>
  <c r="GK41" i="37"/>
  <c r="GK40" i="37"/>
  <c r="GK39" i="37"/>
  <c r="GK38" i="37"/>
  <c r="GK37" i="37"/>
  <c r="GK36" i="37"/>
  <c r="GK35" i="37"/>
  <c r="GK34" i="37"/>
  <c r="GK33" i="37"/>
  <c r="GK32" i="37"/>
  <c r="GK31" i="37"/>
  <c r="GK30" i="37"/>
  <c r="GK29" i="37"/>
  <c r="GK28" i="37"/>
  <c r="GK27" i="37"/>
  <c r="GK26" i="37"/>
  <c r="GK25" i="37"/>
  <c r="GK24" i="37"/>
  <c r="GK23" i="37"/>
  <c r="GK22" i="37"/>
  <c r="GK21" i="37"/>
  <c r="GK20" i="37"/>
  <c r="GK19" i="37"/>
  <c r="GK18" i="37"/>
  <c r="GK17" i="37"/>
  <c r="GK16" i="37"/>
  <c r="GK15" i="37"/>
  <c r="GK14" i="37"/>
  <c r="GK13" i="37"/>
  <c r="GK12" i="37"/>
  <c r="GK11" i="37"/>
  <c r="GK10" i="37"/>
  <c r="GK9" i="37"/>
  <c r="GK8" i="37" a="1"/>
  <c r="GK8" i="37"/>
  <c r="GJ247" i="37"/>
  <c r="GJ246" i="37"/>
  <c r="GJ245" i="37"/>
  <c r="GJ244" i="37"/>
  <c r="GJ243" i="37"/>
  <c r="GJ242" i="37"/>
  <c r="GJ241" i="37"/>
  <c r="GJ240" i="37"/>
  <c r="GJ239" i="37"/>
  <c r="GJ238" i="37"/>
  <c r="GJ237" i="37"/>
  <c r="GJ236" i="37"/>
  <c r="GJ235" i="37"/>
  <c r="GJ234" i="37"/>
  <c r="GJ233" i="37"/>
  <c r="GJ232" i="37"/>
  <c r="GJ231" i="37"/>
  <c r="GJ230" i="37"/>
  <c r="GJ229" i="37"/>
  <c r="GJ228" i="37"/>
  <c r="GJ227" i="37"/>
  <c r="GJ226" i="37"/>
  <c r="GJ225" i="37"/>
  <c r="GJ224" i="37"/>
  <c r="GJ223" i="37"/>
  <c r="GJ222" i="37"/>
  <c r="GJ221" i="37"/>
  <c r="GJ220" i="37"/>
  <c r="GJ219" i="37"/>
  <c r="GJ218" i="37"/>
  <c r="GJ217" i="37"/>
  <c r="GJ216" i="37"/>
  <c r="GJ215" i="37"/>
  <c r="GJ214" i="37"/>
  <c r="GJ213" i="37"/>
  <c r="GJ212" i="37"/>
  <c r="GJ211" i="37"/>
  <c r="GJ210" i="37"/>
  <c r="GJ209" i="37"/>
  <c r="GJ208" i="37"/>
  <c r="GJ207" i="37"/>
  <c r="GJ206" i="37"/>
  <c r="GJ205" i="37"/>
  <c r="GJ204" i="37"/>
  <c r="GJ203" i="37"/>
  <c r="GJ202" i="37"/>
  <c r="GJ201" i="37"/>
  <c r="GJ200" i="37"/>
  <c r="GJ199" i="37"/>
  <c r="GJ198" i="37"/>
  <c r="GJ197" i="37"/>
  <c r="GJ196" i="37"/>
  <c r="GJ195" i="37"/>
  <c r="GJ194" i="37"/>
  <c r="GJ193" i="37"/>
  <c r="GJ192" i="37"/>
  <c r="GJ191" i="37"/>
  <c r="GJ190" i="37"/>
  <c r="GJ189" i="37"/>
  <c r="GJ188" i="37"/>
  <c r="GJ187" i="37"/>
  <c r="GJ186" i="37"/>
  <c r="GJ185" i="37"/>
  <c r="GJ184" i="37"/>
  <c r="GJ183" i="37"/>
  <c r="GJ182" i="37"/>
  <c r="GJ181" i="37"/>
  <c r="GJ180" i="37"/>
  <c r="GJ179" i="37"/>
  <c r="GJ178" i="37"/>
  <c r="GJ177" i="37"/>
  <c r="GJ176" i="37"/>
  <c r="GJ175" i="37"/>
  <c r="GJ174" i="37"/>
  <c r="GJ173" i="37"/>
  <c r="GJ172" i="37"/>
  <c r="GJ171" i="37"/>
  <c r="GJ170" i="37"/>
  <c r="GJ169" i="37"/>
  <c r="GJ168" i="37"/>
  <c r="GJ167" i="37"/>
  <c r="GJ166" i="37"/>
  <c r="GJ165" i="37"/>
  <c r="GJ164" i="37"/>
  <c r="GJ163" i="37"/>
  <c r="GJ162" i="37"/>
  <c r="GJ161" i="37"/>
  <c r="GJ160" i="37"/>
  <c r="GJ159" i="37"/>
  <c r="GJ158" i="37"/>
  <c r="GJ157" i="37"/>
  <c r="GJ156" i="37"/>
  <c r="GJ155" i="37"/>
  <c r="GJ154" i="37"/>
  <c r="GJ153" i="37"/>
  <c r="GJ152" i="37"/>
  <c r="GJ151" i="37"/>
  <c r="GJ150" i="37"/>
  <c r="GJ149" i="37"/>
  <c r="GJ148" i="37"/>
  <c r="GJ147" i="37"/>
  <c r="GJ146" i="37"/>
  <c r="GJ145" i="37"/>
  <c r="GJ144" i="37"/>
  <c r="GJ143" i="37"/>
  <c r="GJ142" i="37"/>
  <c r="GJ141" i="37"/>
  <c r="GJ140" i="37"/>
  <c r="GJ139" i="37"/>
  <c r="GJ138" i="37"/>
  <c r="GJ137" i="37"/>
  <c r="GJ136" i="37"/>
  <c r="GJ135" i="37"/>
  <c r="GJ134" i="37"/>
  <c r="GJ133" i="37"/>
  <c r="GJ132" i="37"/>
  <c r="GJ131" i="37"/>
  <c r="GJ130" i="37"/>
  <c r="GJ129" i="37"/>
  <c r="GJ128" i="37"/>
  <c r="GJ127" i="37"/>
  <c r="GJ126" i="37"/>
  <c r="GJ125" i="37"/>
  <c r="GJ124" i="37"/>
  <c r="GJ123" i="37"/>
  <c r="GJ122" i="37"/>
  <c r="GJ121" i="37"/>
  <c r="GJ120" i="37"/>
  <c r="GJ119" i="37"/>
  <c r="GJ118" i="37"/>
  <c r="GJ117" i="37"/>
  <c r="GJ116" i="37"/>
  <c r="GJ115" i="37"/>
  <c r="GJ114" i="37"/>
  <c r="GJ113" i="37"/>
  <c r="GJ112" i="37"/>
  <c r="GJ111" i="37"/>
  <c r="GJ110" i="37"/>
  <c r="GJ109" i="37"/>
  <c r="GJ108" i="37"/>
  <c r="GJ107" i="37"/>
  <c r="GJ106" i="37"/>
  <c r="GJ105" i="37"/>
  <c r="GJ104" i="37"/>
  <c r="GJ103" i="37"/>
  <c r="GJ102" i="37"/>
  <c r="GJ101" i="37"/>
  <c r="GJ100" i="37"/>
  <c r="GJ99" i="37"/>
  <c r="GJ98" i="37"/>
  <c r="GJ97" i="37"/>
  <c r="GJ96" i="37"/>
  <c r="GJ95" i="37"/>
  <c r="GJ94" i="37"/>
  <c r="GJ93" i="37"/>
  <c r="GJ92" i="37"/>
  <c r="GJ91" i="37"/>
  <c r="GJ90" i="37"/>
  <c r="GJ89" i="37"/>
  <c r="GJ88" i="37"/>
  <c r="GJ87" i="37"/>
  <c r="GJ86" i="37"/>
  <c r="GJ85" i="37"/>
  <c r="GJ84" i="37"/>
  <c r="GJ83" i="37"/>
  <c r="GJ82" i="37"/>
  <c r="GJ81" i="37"/>
  <c r="GJ80" i="37"/>
  <c r="GJ79" i="37"/>
  <c r="GJ78" i="37"/>
  <c r="GJ77" i="37"/>
  <c r="GJ76" i="37"/>
  <c r="GJ75" i="37"/>
  <c r="GJ74" i="37"/>
  <c r="GJ73" i="37"/>
  <c r="GJ72" i="37"/>
  <c r="GJ71" i="37"/>
  <c r="GJ70" i="37"/>
  <c r="GJ69" i="37"/>
  <c r="GJ68" i="37"/>
  <c r="GJ67" i="37"/>
  <c r="GJ66" i="37"/>
  <c r="GJ65" i="37"/>
  <c r="GJ64" i="37"/>
  <c r="GJ63" i="37"/>
  <c r="GJ62" i="37"/>
  <c r="GJ61" i="37"/>
  <c r="GJ60" i="37"/>
  <c r="GJ59" i="37"/>
  <c r="GJ58" i="37"/>
  <c r="GJ57" i="37"/>
  <c r="GJ56" i="37"/>
  <c r="GJ55" i="37"/>
  <c r="GJ54" i="37"/>
  <c r="GJ53" i="37"/>
  <c r="GJ52" i="37"/>
  <c r="GJ51" i="37"/>
  <c r="GJ50" i="37"/>
  <c r="GJ49" i="37"/>
  <c r="GJ48" i="37"/>
  <c r="GJ47" i="37"/>
  <c r="GJ46" i="37"/>
  <c r="GJ45" i="37"/>
  <c r="GJ44" i="37"/>
  <c r="GJ43" i="37"/>
  <c r="GJ42" i="37"/>
  <c r="GJ41" i="37"/>
  <c r="GJ40" i="37"/>
  <c r="GJ39" i="37"/>
  <c r="GJ38" i="37"/>
  <c r="GJ37" i="37"/>
  <c r="GJ36" i="37"/>
  <c r="GJ35" i="37"/>
  <c r="GJ34" i="37"/>
  <c r="GJ33" i="37"/>
  <c r="GJ32" i="37"/>
  <c r="GJ31" i="37"/>
  <c r="GJ30" i="37"/>
  <c r="GJ29" i="37"/>
  <c r="GJ28" i="37"/>
  <c r="GJ27" i="37"/>
  <c r="GJ26" i="37"/>
  <c r="GJ25" i="37"/>
  <c r="GJ24" i="37"/>
  <c r="GJ23" i="37"/>
  <c r="GJ22" i="37"/>
  <c r="GJ21" i="37"/>
  <c r="GJ20" i="37"/>
  <c r="GJ19" i="37"/>
  <c r="GJ18" i="37"/>
  <c r="GJ17" i="37"/>
  <c r="GJ16" i="37"/>
  <c r="GJ15" i="37"/>
  <c r="GJ14" i="37"/>
  <c r="GJ13" i="37"/>
  <c r="GJ12" i="37"/>
  <c r="GJ11" i="37"/>
  <c r="GJ10" i="37"/>
  <c r="GJ9" i="37"/>
  <c r="GJ8" i="37" a="1"/>
  <c r="GJ8" i="37"/>
  <c r="GI247" i="37"/>
  <c r="GI246" i="37"/>
  <c r="GI245" i="37"/>
  <c r="GI244" i="37"/>
  <c r="GI243" i="37"/>
  <c r="GI242" i="37"/>
  <c r="GI241" i="37"/>
  <c r="GI240" i="37"/>
  <c r="GI239" i="37"/>
  <c r="GI238" i="37"/>
  <c r="GI237" i="37"/>
  <c r="GI236" i="37"/>
  <c r="GI235" i="37"/>
  <c r="GI234" i="37"/>
  <c r="GI233" i="37"/>
  <c r="GI232" i="37"/>
  <c r="GI231" i="37"/>
  <c r="GI230" i="37"/>
  <c r="GI229" i="37"/>
  <c r="GI228" i="37"/>
  <c r="GI227" i="37"/>
  <c r="GI226" i="37"/>
  <c r="GI225" i="37"/>
  <c r="GI224" i="37"/>
  <c r="GI223" i="37"/>
  <c r="GI222" i="37"/>
  <c r="GI221" i="37"/>
  <c r="GI220" i="37"/>
  <c r="GI219" i="37"/>
  <c r="GI218" i="37"/>
  <c r="GI217" i="37"/>
  <c r="GI216" i="37"/>
  <c r="GI215" i="37"/>
  <c r="GI214" i="37"/>
  <c r="GI213" i="37"/>
  <c r="GI212" i="37"/>
  <c r="GI211" i="37"/>
  <c r="GI210" i="37"/>
  <c r="GI209" i="37"/>
  <c r="GI208" i="37"/>
  <c r="GI207" i="37"/>
  <c r="GI206" i="37"/>
  <c r="GI205" i="37"/>
  <c r="GI204" i="37"/>
  <c r="GI203" i="37"/>
  <c r="GI202" i="37"/>
  <c r="GI201" i="37"/>
  <c r="GI200" i="37"/>
  <c r="GI199" i="37"/>
  <c r="GI198" i="37"/>
  <c r="GI197" i="37"/>
  <c r="GI196" i="37"/>
  <c r="GI195" i="37"/>
  <c r="GI194" i="37"/>
  <c r="GI193" i="37"/>
  <c r="GI192" i="37"/>
  <c r="GI191" i="37"/>
  <c r="GI190" i="37"/>
  <c r="GI189" i="37"/>
  <c r="GI188" i="37"/>
  <c r="GI187" i="37"/>
  <c r="GI186" i="37"/>
  <c r="GI185" i="37"/>
  <c r="GI184" i="37"/>
  <c r="GI183" i="37"/>
  <c r="GI182" i="37"/>
  <c r="GI181" i="37"/>
  <c r="GI180" i="37"/>
  <c r="GI179" i="37"/>
  <c r="GI178" i="37"/>
  <c r="GI177" i="37"/>
  <c r="GI176" i="37"/>
  <c r="GI175" i="37"/>
  <c r="GI174" i="37"/>
  <c r="GI173" i="37"/>
  <c r="GI172" i="37"/>
  <c r="GI171" i="37"/>
  <c r="GI170" i="37"/>
  <c r="GI169" i="37"/>
  <c r="GI168" i="37"/>
  <c r="GI167" i="37"/>
  <c r="GI166" i="37"/>
  <c r="GI165" i="37"/>
  <c r="GI164" i="37"/>
  <c r="GI163" i="37"/>
  <c r="GI162" i="37"/>
  <c r="GI161" i="37"/>
  <c r="GI160" i="37"/>
  <c r="GI159" i="37"/>
  <c r="GI158" i="37"/>
  <c r="GI157" i="37"/>
  <c r="GI156" i="37"/>
  <c r="GI155" i="37"/>
  <c r="GI154" i="37"/>
  <c r="GI153" i="37"/>
  <c r="GI152" i="37"/>
  <c r="GI151" i="37"/>
  <c r="GI150" i="37"/>
  <c r="GI149" i="37"/>
  <c r="GI148" i="37"/>
  <c r="GI147" i="37"/>
  <c r="GI146" i="37"/>
  <c r="GI145" i="37"/>
  <c r="GI144" i="37"/>
  <c r="GI143" i="37"/>
  <c r="GI142" i="37"/>
  <c r="GI141" i="37"/>
  <c r="GI140" i="37"/>
  <c r="GI139" i="37"/>
  <c r="GI138" i="37"/>
  <c r="GI137" i="37"/>
  <c r="GI136" i="37"/>
  <c r="GI135" i="37"/>
  <c r="GI134" i="37"/>
  <c r="GI133" i="37"/>
  <c r="GI132" i="37"/>
  <c r="GI131" i="37"/>
  <c r="GI130" i="37"/>
  <c r="GI129" i="37"/>
  <c r="GI128" i="37"/>
  <c r="GI127" i="37"/>
  <c r="GI126" i="37"/>
  <c r="GI125" i="37"/>
  <c r="GI124" i="37"/>
  <c r="GI123" i="37"/>
  <c r="GI122" i="37"/>
  <c r="GI121" i="37"/>
  <c r="GI120" i="37"/>
  <c r="GI119" i="37"/>
  <c r="GI118" i="37"/>
  <c r="GI117" i="37"/>
  <c r="GI116" i="37"/>
  <c r="GI115" i="37"/>
  <c r="GI114" i="37"/>
  <c r="GI113" i="37"/>
  <c r="GI112" i="37"/>
  <c r="GI111" i="37"/>
  <c r="GI110" i="37"/>
  <c r="GI109" i="37"/>
  <c r="GI108" i="37"/>
  <c r="GI107" i="37"/>
  <c r="GI106" i="37"/>
  <c r="GI105" i="37"/>
  <c r="GI104" i="37"/>
  <c r="GI103" i="37"/>
  <c r="GI102" i="37"/>
  <c r="GI101" i="37"/>
  <c r="GI100" i="37"/>
  <c r="GI99" i="37"/>
  <c r="GI98" i="37"/>
  <c r="GI97" i="37"/>
  <c r="GI96" i="37"/>
  <c r="GI95" i="37"/>
  <c r="GI94" i="37"/>
  <c r="GI93" i="37"/>
  <c r="GI92" i="37"/>
  <c r="GI91" i="37"/>
  <c r="GI90" i="37"/>
  <c r="GI89" i="37"/>
  <c r="GI88" i="37"/>
  <c r="GI87" i="37"/>
  <c r="GI86" i="37"/>
  <c r="GI85" i="37"/>
  <c r="GI84" i="37"/>
  <c r="GI83" i="37"/>
  <c r="GI82" i="37"/>
  <c r="GI81" i="37"/>
  <c r="GI80" i="37"/>
  <c r="GI79" i="37"/>
  <c r="GI78" i="37"/>
  <c r="GI77" i="37"/>
  <c r="GI76" i="37"/>
  <c r="GI75" i="37"/>
  <c r="GI74" i="37"/>
  <c r="GI73" i="37"/>
  <c r="GI72" i="37"/>
  <c r="GI71" i="37"/>
  <c r="GI70" i="37"/>
  <c r="GI69" i="37"/>
  <c r="GI68" i="37"/>
  <c r="GI67" i="37"/>
  <c r="GI66" i="37"/>
  <c r="GI65" i="37"/>
  <c r="GI64" i="37"/>
  <c r="GI63" i="37"/>
  <c r="GI62" i="37"/>
  <c r="GI61" i="37"/>
  <c r="GI60" i="37"/>
  <c r="GI59" i="37"/>
  <c r="GI58" i="37"/>
  <c r="GI57" i="37"/>
  <c r="GI56" i="37"/>
  <c r="GI55" i="37"/>
  <c r="GI54" i="37"/>
  <c r="GI53" i="37"/>
  <c r="GI52" i="37"/>
  <c r="GI51" i="37"/>
  <c r="GI50" i="37"/>
  <c r="GI49" i="37"/>
  <c r="GI48" i="37"/>
  <c r="GI47" i="37"/>
  <c r="GI46" i="37"/>
  <c r="GI45" i="37"/>
  <c r="GI44" i="37"/>
  <c r="GI43" i="37"/>
  <c r="GI42" i="37"/>
  <c r="GI41" i="37"/>
  <c r="GI40" i="37"/>
  <c r="GI39" i="37"/>
  <c r="GI38" i="37"/>
  <c r="GI37" i="37"/>
  <c r="GI36" i="37"/>
  <c r="GI35" i="37"/>
  <c r="GI34" i="37"/>
  <c r="GI33" i="37"/>
  <c r="GI32" i="37"/>
  <c r="GI31" i="37"/>
  <c r="GI30" i="37"/>
  <c r="GI29" i="37"/>
  <c r="GI28" i="37"/>
  <c r="GI27" i="37"/>
  <c r="GI26" i="37"/>
  <c r="GI25" i="37"/>
  <c r="GI24" i="37"/>
  <c r="GI23" i="37"/>
  <c r="GI22" i="37"/>
  <c r="GI21" i="37"/>
  <c r="GI20" i="37"/>
  <c r="GI19" i="37"/>
  <c r="GI18" i="37"/>
  <c r="GI17" i="37"/>
  <c r="GI16" i="37"/>
  <c r="GI15" i="37"/>
  <c r="GI14" i="37"/>
  <c r="GI13" i="37"/>
  <c r="GI12" i="37"/>
  <c r="GI11" i="37"/>
  <c r="GI10" i="37"/>
  <c r="GI9" i="37"/>
  <c r="GI8" i="37" a="1"/>
  <c r="GI8" i="37"/>
  <c r="GH247" i="37"/>
  <c r="GH246" i="37"/>
  <c r="GH245" i="37"/>
  <c r="GH244" i="37"/>
  <c r="GH243" i="37"/>
  <c r="GH242" i="37"/>
  <c r="GH241" i="37"/>
  <c r="GH240" i="37"/>
  <c r="GH239" i="37"/>
  <c r="GH238" i="37"/>
  <c r="GH237" i="37"/>
  <c r="GH236" i="37"/>
  <c r="GH235" i="37"/>
  <c r="GH234" i="37"/>
  <c r="GH233" i="37"/>
  <c r="GH232" i="37"/>
  <c r="GH231" i="37"/>
  <c r="GH230" i="37"/>
  <c r="GH229" i="37"/>
  <c r="GH228" i="37"/>
  <c r="GH227" i="37"/>
  <c r="GH226" i="37"/>
  <c r="GH225" i="37"/>
  <c r="GH224" i="37"/>
  <c r="GH223" i="37"/>
  <c r="GH222" i="37"/>
  <c r="GH221" i="37"/>
  <c r="GH220" i="37"/>
  <c r="GH219" i="37"/>
  <c r="GH218" i="37"/>
  <c r="GH217" i="37"/>
  <c r="GH216" i="37"/>
  <c r="GH215" i="37"/>
  <c r="GH214" i="37"/>
  <c r="GH213" i="37"/>
  <c r="GH212" i="37"/>
  <c r="GH211" i="37"/>
  <c r="GH210" i="37"/>
  <c r="GH209" i="37"/>
  <c r="GH208" i="37"/>
  <c r="GH207" i="37"/>
  <c r="GH206" i="37"/>
  <c r="GH205" i="37"/>
  <c r="GH204" i="37"/>
  <c r="GH203" i="37"/>
  <c r="GH202" i="37"/>
  <c r="GH201" i="37"/>
  <c r="GH200" i="37"/>
  <c r="GH199" i="37"/>
  <c r="GH198" i="37"/>
  <c r="GH197" i="37"/>
  <c r="GH196" i="37"/>
  <c r="GH195" i="37"/>
  <c r="GH194" i="37"/>
  <c r="GH193" i="37"/>
  <c r="GH192" i="37"/>
  <c r="GH191" i="37"/>
  <c r="GH190" i="37"/>
  <c r="GH189" i="37"/>
  <c r="GH188" i="37"/>
  <c r="GH187" i="37"/>
  <c r="GH186" i="37"/>
  <c r="GH185" i="37"/>
  <c r="GH184" i="37"/>
  <c r="GH183" i="37"/>
  <c r="GH182" i="37"/>
  <c r="GH181" i="37"/>
  <c r="GH180" i="37"/>
  <c r="GH179" i="37"/>
  <c r="GH178" i="37"/>
  <c r="GH177" i="37"/>
  <c r="GH176" i="37"/>
  <c r="GH175" i="37"/>
  <c r="GH174" i="37"/>
  <c r="GH173" i="37"/>
  <c r="GH172" i="37"/>
  <c r="GH171" i="37"/>
  <c r="GH170" i="37"/>
  <c r="GH169" i="37"/>
  <c r="GH168" i="37"/>
  <c r="GH167" i="37"/>
  <c r="GH166" i="37"/>
  <c r="GH165" i="37"/>
  <c r="GH164" i="37"/>
  <c r="GH163" i="37"/>
  <c r="GH162" i="37"/>
  <c r="GH161" i="37"/>
  <c r="GH160" i="37"/>
  <c r="GH159" i="37"/>
  <c r="GH158" i="37"/>
  <c r="GH157" i="37"/>
  <c r="GH156" i="37"/>
  <c r="GH155" i="37"/>
  <c r="GH154" i="37"/>
  <c r="GH153" i="37"/>
  <c r="GH152" i="37"/>
  <c r="GH151" i="37"/>
  <c r="GH150" i="37"/>
  <c r="GH149" i="37"/>
  <c r="GH148" i="37"/>
  <c r="GH147" i="37"/>
  <c r="GH146" i="37"/>
  <c r="GH145" i="37"/>
  <c r="GH144" i="37"/>
  <c r="GH143" i="37"/>
  <c r="GH142" i="37"/>
  <c r="GH141" i="37"/>
  <c r="GH140" i="37"/>
  <c r="GH139" i="37"/>
  <c r="GH138" i="37"/>
  <c r="GH137" i="37"/>
  <c r="GH136" i="37"/>
  <c r="GH135" i="37"/>
  <c r="GH134" i="37"/>
  <c r="GH133" i="37"/>
  <c r="GH132" i="37"/>
  <c r="GH131" i="37"/>
  <c r="GH130" i="37"/>
  <c r="GH129" i="37"/>
  <c r="GH128" i="37"/>
  <c r="GH127" i="37"/>
  <c r="GH126" i="37"/>
  <c r="GH125" i="37"/>
  <c r="GH124" i="37"/>
  <c r="GH123" i="37"/>
  <c r="GH122" i="37"/>
  <c r="GH121" i="37"/>
  <c r="GH120" i="37"/>
  <c r="GH119" i="37"/>
  <c r="GH118" i="37"/>
  <c r="GH117" i="37"/>
  <c r="GH116" i="37"/>
  <c r="GH115" i="37"/>
  <c r="GH114" i="37"/>
  <c r="GH113" i="37"/>
  <c r="GH112" i="37"/>
  <c r="GH111" i="37"/>
  <c r="GH110" i="37"/>
  <c r="GH109" i="37"/>
  <c r="GH108" i="37"/>
  <c r="GH107" i="37"/>
  <c r="GH106" i="37"/>
  <c r="GH105" i="37"/>
  <c r="GH104" i="37"/>
  <c r="GH103" i="37"/>
  <c r="GH102" i="37"/>
  <c r="GH101" i="37"/>
  <c r="GH100" i="37"/>
  <c r="GH99" i="37"/>
  <c r="GH98" i="37"/>
  <c r="GH97" i="37"/>
  <c r="GH96" i="37"/>
  <c r="GH95" i="37"/>
  <c r="GH94" i="37"/>
  <c r="GH93" i="37"/>
  <c r="GH92" i="37"/>
  <c r="GH91" i="37"/>
  <c r="GH90" i="37"/>
  <c r="GH89" i="37"/>
  <c r="GH88" i="37"/>
  <c r="GH87" i="37"/>
  <c r="GH86" i="37"/>
  <c r="GH85" i="37"/>
  <c r="GH84" i="37"/>
  <c r="GH83" i="37"/>
  <c r="GH82" i="37"/>
  <c r="GH81" i="37"/>
  <c r="GH80" i="37"/>
  <c r="GH79" i="37"/>
  <c r="GH78" i="37"/>
  <c r="GH77" i="37"/>
  <c r="GH76" i="37"/>
  <c r="GH75" i="37"/>
  <c r="GH74" i="37"/>
  <c r="GH73" i="37"/>
  <c r="GH72" i="37"/>
  <c r="GH71" i="37"/>
  <c r="GH70" i="37"/>
  <c r="GH69" i="37"/>
  <c r="GH68" i="37"/>
  <c r="GH67" i="37"/>
  <c r="GH66" i="37"/>
  <c r="GH65" i="37"/>
  <c r="GH64" i="37"/>
  <c r="GH63" i="37"/>
  <c r="GH62" i="37"/>
  <c r="GH61" i="37"/>
  <c r="GH60" i="37"/>
  <c r="GH59" i="37"/>
  <c r="GH58" i="37"/>
  <c r="GH57" i="37"/>
  <c r="GH56" i="37"/>
  <c r="GH55" i="37"/>
  <c r="GH54" i="37"/>
  <c r="GH53" i="37"/>
  <c r="GH52" i="37"/>
  <c r="GH51" i="37"/>
  <c r="GH50" i="37"/>
  <c r="GH49" i="37"/>
  <c r="GH48" i="37"/>
  <c r="GH47" i="37"/>
  <c r="GH46" i="37"/>
  <c r="GH45" i="37"/>
  <c r="GH44" i="37"/>
  <c r="GH43" i="37"/>
  <c r="GH42" i="37"/>
  <c r="GH41" i="37"/>
  <c r="GH40" i="37"/>
  <c r="GH39" i="37"/>
  <c r="GH38" i="37"/>
  <c r="GH37" i="37"/>
  <c r="GH36" i="37"/>
  <c r="GH35" i="37"/>
  <c r="GH34" i="37"/>
  <c r="GH33" i="37"/>
  <c r="GH32" i="37"/>
  <c r="GH31" i="37"/>
  <c r="GH30" i="37"/>
  <c r="GH29" i="37"/>
  <c r="GH28" i="37"/>
  <c r="GH27" i="37"/>
  <c r="GH26" i="37"/>
  <c r="GH25" i="37"/>
  <c r="GH24" i="37"/>
  <c r="GH23" i="37"/>
  <c r="GH22" i="37"/>
  <c r="GH21" i="37"/>
  <c r="GH20" i="37"/>
  <c r="GH19" i="37"/>
  <c r="GH18" i="37"/>
  <c r="GH17" i="37"/>
  <c r="GH16" i="37"/>
  <c r="GH15" i="37"/>
  <c r="GH14" i="37"/>
  <c r="GH13" i="37"/>
  <c r="GH12" i="37"/>
  <c r="GH11" i="37"/>
  <c r="GH10" i="37"/>
  <c r="GH9" i="37"/>
  <c r="GH8" i="37" a="1"/>
  <c r="GH8" i="37"/>
  <c r="GG247" i="37"/>
  <c r="GG246" i="37"/>
  <c r="GG245" i="37"/>
  <c r="GG244" i="37"/>
  <c r="GG243" i="37"/>
  <c r="GG242" i="37"/>
  <c r="GG241" i="37"/>
  <c r="GG240" i="37"/>
  <c r="GG239" i="37"/>
  <c r="GG238" i="37"/>
  <c r="GG237" i="37"/>
  <c r="GG236" i="37"/>
  <c r="GG235" i="37"/>
  <c r="GG234" i="37"/>
  <c r="GG233" i="37"/>
  <c r="GG232" i="37"/>
  <c r="GG231" i="37"/>
  <c r="GG230" i="37"/>
  <c r="GG229" i="37"/>
  <c r="GG228" i="37"/>
  <c r="GG227" i="37"/>
  <c r="GG226" i="37"/>
  <c r="GG225" i="37"/>
  <c r="GG224" i="37"/>
  <c r="GG223" i="37"/>
  <c r="GG222" i="37"/>
  <c r="GG221" i="37"/>
  <c r="GG220" i="37"/>
  <c r="GG219" i="37"/>
  <c r="GG218" i="37"/>
  <c r="GG217" i="37"/>
  <c r="GG216" i="37"/>
  <c r="GG215" i="37"/>
  <c r="GG214" i="37"/>
  <c r="GG213" i="37"/>
  <c r="GG212" i="37"/>
  <c r="GG211" i="37"/>
  <c r="GG210" i="37"/>
  <c r="GG209" i="37"/>
  <c r="GG208" i="37"/>
  <c r="GG207" i="37"/>
  <c r="GG206" i="37"/>
  <c r="GG205" i="37"/>
  <c r="GG204" i="37"/>
  <c r="GG203" i="37"/>
  <c r="GG202" i="37"/>
  <c r="GG201" i="37"/>
  <c r="GG200" i="37"/>
  <c r="GG199" i="37"/>
  <c r="GG198" i="37"/>
  <c r="GG197" i="37"/>
  <c r="GG196" i="37"/>
  <c r="GG195" i="37"/>
  <c r="GG194" i="37"/>
  <c r="GG193" i="37"/>
  <c r="GG192" i="37"/>
  <c r="GG191" i="37"/>
  <c r="GG190" i="37"/>
  <c r="GG189" i="37"/>
  <c r="GG188" i="37"/>
  <c r="GG187" i="37"/>
  <c r="GG186" i="37"/>
  <c r="GG185" i="37"/>
  <c r="GG184" i="37"/>
  <c r="GG183" i="37"/>
  <c r="GG182" i="37"/>
  <c r="GG181" i="37"/>
  <c r="GG180" i="37"/>
  <c r="GG179" i="37"/>
  <c r="GG178" i="37"/>
  <c r="GG177" i="37"/>
  <c r="GG176" i="37"/>
  <c r="GG175" i="37"/>
  <c r="GG174" i="37"/>
  <c r="GG173" i="37"/>
  <c r="GG172" i="37"/>
  <c r="GG171" i="37"/>
  <c r="GG170" i="37"/>
  <c r="GG169" i="37"/>
  <c r="GG168" i="37"/>
  <c r="GG167" i="37"/>
  <c r="GG166" i="37"/>
  <c r="GG165" i="37"/>
  <c r="GG164" i="37"/>
  <c r="GG163" i="37"/>
  <c r="GG162" i="37"/>
  <c r="GG161" i="37"/>
  <c r="GG160" i="37"/>
  <c r="GG159" i="37"/>
  <c r="GG158" i="37"/>
  <c r="GG157" i="37"/>
  <c r="GG156" i="37"/>
  <c r="GG155" i="37"/>
  <c r="GG154" i="37"/>
  <c r="GG153" i="37"/>
  <c r="GG152" i="37"/>
  <c r="GG151" i="37"/>
  <c r="GG150" i="37"/>
  <c r="GG149" i="37"/>
  <c r="GG148" i="37"/>
  <c r="GG147" i="37"/>
  <c r="GG146" i="37"/>
  <c r="GG145" i="37"/>
  <c r="GG144" i="37"/>
  <c r="GG143" i="37"/>
  <c r="GG142" i="37"/>
  <c r="GG141" i="37"/>
  <c r="GG140" i="37"/>
  <c r="GG139" i="37"/>
  <c r="GG138" i="37"/>
  <c r="GG137" i="37"/>
  <c r="GG136" i="37"/>
  <c r="GG135" i="37"/>
  <c r="GG134" i="37"/>
  <c r="GG133" i="37"/>
  <c r="GG132" i="37"/>
  <c r="GG131" i="37"/>
  <c r="GG130" i="37"/>
  <c r="GG129" i="37"/>
  <c r="GG128" i="37"/>
  <c r="GG127" i="37"/>
  <c r="GG126" i="37"/>
  <c r="GG125" i="37"/>
  <c r="GG124" i="37"/>
  <c r="GG123" i="37"/>
  <c r="GG122" i="37"/>
  <c r="GG121" i="37"/>
  <c r="GG120" i="37"/>
  <c r="GG119" i="37"/>
  <c r="GG118" i="37"/>
  <c r="GG117" i="37"/>
  <c r="GG116" i="37"/>
  <c r="GG115" i="37"/>
  <c r="GG114" i="37"/>
  <c r="GG113" i="37"/>
  <c r="GG112" i="37"/>
  <c r="GG111" i="37"/>
  <c r="GG110" i="37"/>
  <c r="GG109" i="37"/>
  <c r="GG108" i="37"/>
  <c r="GG107" i="37"/>
  <c r="GG106" i="37"/>
  <c r="GG105" i="37"/>
  <c r="GG104" i="37"/>
  <c r="GG103" i="37"/>
  <c r="GG102" i="37"/>
  <c r="GG101" i="37"/>
  <c r="GG100" i="37"/>
  <c r="GG99" i="37"/>
  <c r="GG98" i="37"/>
  <c r="GG97" i="37"/>
  <c r="GG96" i="37"/>
  <c r="GG95" i="37"/>
  <c r="GG94" i="37"/>
  <c r="GG93" i="37"/>
  <c r="GG92" i="37"/>
  <c r="GG91" i="37"/>
  <c r="GG90" i="37"/>
  <c r="GG89" i="37"/>
  <c r="GG88" i="37"/>
  <c r="GG87" i="37"/>
  <c r="GG86" i="37"/>
  <c r="GG85" i="37"/>
  <c r="GG84" i="37"/>
  <c r="GG83" i="37"/>
  <c r="GG82" i="37"/>
  <c r="GG81" i="37"/>
  <c r="GG80" i="37"/>
  <c r="GG79" i="37"/>
  <c r="GG78" i="37"/>
  <c r="GG77" i="37"/>
  <c r="GG76" i="37"/>
  <c r="GG75" i="37"/>
  <c r="GG74" i="37"/>
  <c r="GG73" i="37"/>
  <c r="GG72" i="37"/>
  <c r="GG71" i="37"/>
  <c r="GG70" i="37"/>
  <c r="GG69" i="37"/>
  <c r="GG68" i="37"/>
  <c r="GG67" i="37"/>
  <c r="GG66" i="37"/>
  <c r="GG65" i="37"/>
  <c r="GG64" i="37"/>
  <c r="GG63" i="37"/>
  <c r="GG62" i="37"/>
  <c r="GG61" i="37"/>
  <c r="GG60" i="37"/>
  <c r="GG59" i="37"/>
  <c r="GG58" i="37"/>
  <c r="GG57" i="37"/>
  <c r="GG56" i="37"/>
  <c r="GG55" i="37"/>
  <c r="GG54" i="37"/>
  <c r="GG53" i="37"/>
  <c r="GG52" i="37"/>
  <c r="GG51" i="37"/>
  <c r="GG50" i="37"/>
  <c r="GG49" i="37"/>
  <c r="GG48" i="37"/>
  <c r="GG47" i="37"/>
  <c r="GG46" i="37"/>
  <c r="GG45" i="37"/>
  <c r="GG44" i="37"/>
  <c r="GG43" i="37"/>
  <c r="GG42" i="37"/>
  <c r="GG41" i="37"/>
  <c r="GG40" i="37"/>
  <c r="GG39" i="37"/>
  <c r="GG38" i="37"/>
  <c r="GG37" i="37"/>
  <c r="GG36" i="37"/>
  <c r="GG35" i="37"/>
  <c r="GG34" i="37"/>
  <c r="GG33" i="37"/>
  <c r="GG32" i="37"/>
  <c r="GG31" i="37"/>
  <c r="GG30" i="37"/>
  <c r="GG29" i="37"/>
  <c r="GG28" i="37"/>
  <c r="GG27" i="37"/>
  <c r="GG26" i="37"/>
  <c r="GG25" i="37"/>
  <c r="GG24" i="37"/>
  <c r="GG23" i="37"/>
  <c r="GG22" i="37"/>
  <c r="GG21" i="37"/>
  <c r="GG20" i="37"/>
  <c r="GG19" i="37"/>
  <c r="GG18" i="37"/>
  <c r="GG17" i="37"/>
  <c r="GG16" i="37"/>
  <c r="GG15" i="37"/>
  <c r="GG14" i="37"/>
  <c r="GG13" i="37"/>
  <c r="GG12" i="37"/>
  <c r="GG11" i="37"/>
  <c r="GG10" i="37"/>
  <c r="GG9" i="37"/>
  <c r="GG8" i="37" a="1"/>
  <c r="GG8" i="37"/>
  <c r="GF247" i="37"/>
  <c r="GF246" i="37"/>
  <c r="GF245" i="37"/>
  <c r="GF244" i="37"/>
  <c r="GF243" i="37"/>
  <c r="GF242" i="37"/>
  <c r="GF241" i="37"/>
  <c r="GF240" i="37"/>
  <c r="GF239" i="37"/>
  <c r="GF238" i="37"/>
  <c r="GF237" i="37"/>
  <c r="GF236" i="37"/>
  <c r="GF235" i="37"/>
  <c r="GF234" i="37"/>
  <c r="GF233" i="37"/>
  <c r="GF232" i="37"/>
  <c r="GF231" i="37"/>
  <c r="GF230" i="37"/>
  <c r="GF229" i="37"/>
  <c r="GF228" i="37"/>
  <c r="GF227" i="37"/>
  <c r="GF226" i="37"/>
  <c r="GF225" i="37"/>
  <c r="GF224" i="37"/>
  <c r="GF223" i="37"/>
  <c r="GF222" i="37"/>
  <c r="GF221" i="37"/>
  <c r="GF220" i="37"/>
  <c r="GF219" i="37"/>
  <c r="GF218" i="37"/>
  <c r="GF217" i="37"/>
  <c r="GF216" i="37"/>
  <c r="GF215" i="37"/>
  <c r="GF214" i="37"/>
  <c r="GF213" i="37"/>
  <c r="GF212" i="37"/>
  <c r="GF211" i="37"/>
  <c r="GF210" i="37"/>
  <c r="GF209" i="37"/>
  <c r="GF208" i="37"/>
  <c r="GF207" i="37"/>
  <c r="GF206" i="37"/>
  <c r="GF205" i="37"/>
  <c r="GF204" i="37"/>
  <c r="GF203" i="37"/>
  <c r="GF202" i="37"/>
  <c r="GF201" i="37"/>
  <c r="GF200" i="37"/>
  <c r="GF199" i="37"/>
  <c r="GF198" i="37"/>
  <c r="GF197" i="37"/>
  <c r="GF196" i="37"/>
  <c r="GF195" i="37"/>
  <c r="GF194" i="37"/>
  <c r="GF193" i="37"/>
  <c r="GF192" i="37"/>
  <c r="GF191" i="37"/>
  <c r="GF190" i="37"/>
  <c r="GF189" i="37"/>
  <c r="GF188" i="37"/>
  <c r="GF187" i="37"/>
  <c r="GF186" i="37"/>
  <c r="GF185" i="37"/>
  <c r="GF184" i="37"/>
  <c r="GF183" i="37"/>
  <c r="GF182" i="37"/>
  <c r="GF181" i="37"/>
  <c r="GF180" i="37"/>
  <c r="GF179" i="37"/>
  <c r="GF178" i="37"/>
  <c r="GF177" i="37"/>
  <c r="GF176" i="37"/>
  <c r="GF175" i="37"/>
  <c r="GF174" i="37"/>
  <c r="GF173" i="37"/>
  <c r="GF172" i="37"/>
  <c r="GF171" i="37"/>
  <c r="GF170" i="37"/>
  <c r="GF169" i="37"/>
  <c r="GF168" i="37"/>
  <c r="GF167" i="37"/>
  <c r="GF166" i="37"/>
  <c r="GF165" i="37"/>
  <c r="GF164" i="37"/>
  <c r="GF163" i="37"/>
  <c r="GF162" i="37"/>
  <c r="GF161" i="37"/>
  <c r="GF160" i="37"/>
  <c r="GF159" i="37"/>
  <c r="GF158" i="37"/>
  <c r="GF157" i="37"/>
  <c r="GF156" i="37"/>
  <c r="GF155" i="37"/>
  <c r="GF154" i="37"/>
  <c r="GF153" i="37"/>
  <c r="GF152" i="37"/>
  <c r="GF151" i="37"/>
  <c r="GF150" i="37"/>
  <c r="GF149" i="37"/>
  <c r="GF148" i="37"/>
  <c r="GF147" i="37"/>
  <c r="GF146" i="37"/>
  <c r="GF145" i="37"/>
  <c r="GF144" i="37"/>
  <c r="GF143" i="37"/>
  <c r="GF142" i="37"/>
  <c r="GF141" i="37"/>
  <c r="GF140" i="37"/>
  <c r="GF139" i="37"/>
  <c r="GF138" i="37"/>
  <c r="GF137" i="37"/>
  <c r="GF136" i="37"/>
  <c r="GF135" i="37"/>
  <c r="GF134" i="37"/>
  <c r="GF133" i="37"/>
  <c r="GF132" i="37"/>
  <c r="GF131" i="37"/>
  <c r="GF130" i="37"/>
  <c r="GF129" i="37"/>
  <c r="GF128" i="37"/>
  <c r="GF127" i="37"/>
  <c r="GF126" i="37"/>
  <c r="GF125" i="37"/>
  <c r="GF124" i="37"/>
  <c r="GF123" i="37"/>
  <c r="GF122" i="37"/>
  <c r="GF121" i="37"/>
  <c r="GF120" i="37"/>
  <c r="GF119" i="37"/>
  <c r="GF118" i="37"/>
  <c r="GF117" i="37"/>
  <c r="GF116" i="37"/>
  <c r="GF115" i="37"/>
  <c r="GF114" i="37"/>
  <c r="GF113" i="37"/>
  <c r="GF112" i="37"/>
  <c r="GF111" i="37"/>
  <c r="GF110" i="37"/>
  <c r="GF109" i="37"/>
  <c r="GF108" i="37"/>
  <c r="GF107" i="37"/>
  <c r="GF106" i="37"/>
  <c r="GF105" i="37"/>
  <c r="GF104" i="37"/>
  <c r="GF103" i="37"/>
  <c r="GF102" i="37"/>
  <c r="GF101" i="37"/>
  <c r="GF100" i="37"/>
  <c r="GF99" i="37"/>
  <c r="GF98" i="37"/>
  <c r="GF97" i="37"/>
  <c r="GF96" i="37"/>
  <c r="GF95" i="37"/>
  <c r="GF94" i="37"/>
  <c r="GF93" i="37"/>
  <c r="GF92" i="37"/>
  <c r="GF91" i="37"/>
  <c r="GF90" i="37"/>
  <c r="GF89" i="37"/>
  <c r="GF88" i="37"/>
  <c r="GF87" i="37"/>
  <c r="GF86" i="37"/>
  <c r="GF85" i="37"/>
  <c r="GF84" i="37"/>
  <c r="GF83" i="37"/>
  <c r="GF82" i="37"/>
  <c r="GF81" i="37"/>
  <c r="GF80" i="37"/>
  <c r="GF79" i="37"/>
  <c r="GF78" i="37"/>
  <c r="GF77" i="37"/>
  <c r="GF76" i="37"/>
  <c r="GF75" i="37"/>
  <c r="GF74" i="37"/>
  <c r="GF73" i="37"/>
  <c r="GF72" i="37"/>
  <c r="GF71" i="37"/>
  <c r="GF70" i="37"/>
  <c r="GF69" i="37"/>
  <c r="GF68" i="37"/>
  <c r="GF67" i="37"/>
  <c r="GF66" i="37"/>
  <c r="GF65" i="37"/>
  <c r="GF64" i="37"/>
  <c r="GF63" i="37"/>
  <c r="GF62" i="37"/>
  <c r="GF61" i="37"/>
  <c r="GF60" i="37"/>
  <c r="GF59" i="37"/>
  <c r="GF58" i="37"/>
  <c r="GF57" i="37"/>
  <c r="GF56" i="37"/>
  <c r="GF55" i="37"/>
  <c r="GF54" i="37"/>
  <c r="GF53" i="37"/>
  <c r="GF52" i="37"/>
  <c r="GF51" i="37"/>
  <c r="GF50" i="37"/>
  <c r="GF49" i="37"/>
  <c r="GF48" i="37"/>
  <c r="GF47" i="37"/>
  <c r="GF46" i="37"/>
  <c r="GF45" i="37"/>
  <c r="GF44" i="37"/>
  <c r="GF43" i="37"/>
  <c r="GF42" i="37"/>
  <c r="GF41" i="37"/>
  <c r="GF40" i="37"/>
  <c r="GF39" i="37"/>
  <c r="GF38" i="37"/>
  <c r="GF37" i="37"/>
  <c r="GF36" i="37"/>
  <c r="GF35" i="37"/>
  <c r="GF34" i="37"/>
  <c r="GF33" i="37"/>
  <c r="GF32" i="37"/>
  <c r="GF31" i="37"/>
  <c r="GF30" i="37"/>
  <c r="GF29" i="37"/>
  <c r="GF28" i="37"/>
  <c r="GF27" i="37"/>
  <c r="GF26" i="37"/>
  <c r="GF25" i="37"/>
  <c r="GF24" i="37"/>
  <c r="GF23" i="37"/>
  <c r="GF22" i="37"/>
  <c r="GF21" i="37"/>
  <c r="GF20" i="37"/>
  <c r="GF19" i="37"/>
  <c r="GF18" i="37"/>
  <c r="GF17" i="37"/>
  <c r="GF16" i="37"/>
  <c r="GF15" i="37"/>
  <c r="GF14" i="37"/>
  <c r="GF13" i="37"/>
  <c r="GF12" i="37"/>
  <c r="GF11" i="37"/>
  <c r="GF10" i="37"/>
  <c r="GF9" i="37"/>
  <c r="GF8" i="37" a="1"/>
  <c r="GF8" i="37"/>
  <c r="GE247" i="37"/>
  <c r="GE246" i="37"/>
  <c r="GE245" i="37"/>
  <c r="GE244" i="37"/>
  <c r="GE243" i="37"/>
  <c r="GE242" i="37"/>
  <c r="GE241" i="37"/>
  <c r="GE240" i="37"/>
  <c r="GE239" i="37"/>
  <c r="GE238" i="37"/>
  <c r="GE237" i="37"/>
  <c r="GE236" i="37"/>
  <c r="GE235" i="37"/>
  <c r="GE234" i="37"/>
  <c r="GE233" i="37"/>
  <c r="GE232" i="37"/>
  <c r="GE231" i="37"/>
  <c r="GE230" i="37"/>
  <c r="GE229" i="37"/>
  <c r="GE228" i="37"/>
  <c r="GE227" i="37"/>
  <c r="GE226" i="37"/>
  <c r="GE225" i="37"/>
  <c r="GE224" i="37"/>
  <c r="GE223" i="37"/>
  <c r="GE222" i="37"/>
  <c r="GE221" i="37"/>
  <c r="GE220" i="37"/>
  <c r="GE219" i="37"/>
  <c r="GE218" i="37"/>
  <c r="GE217" i="37"/>
  <c r="GE216" i="37"/>
  <c r="GE215" i="37"/>
  <c r="GE214" i="37"/>
  <c r="GE213" i="37"/>
  <c r="GE212" i="37"/>
  <c r="GE211" i="37"/>
  <c r="GE210" i="37"/>
  <c r="GE209" i="37"/>
  <c r="GE208" i="37"/>
  <c r="GE207" i="37"/>
  <c r="GE206" i="37"/>
  <c r="GE205" i="37"/>
  <c r="GE204" i="37"/>
  <c r="GE203" i="37"/>
  <c r="GE202" i="37"/>
  <c r="GE201" i="37"/>
  <c r="GE200" i="37"/>
  <c r="GE199" i="37"/>
  <c r="GE198" i="37"/>
  <c r="GE197" i="37"/>
  <c r="GE196" i="37"/>
  <c r="GE195" i="37"/>
  <c r="GE194" i="37"/>
  <c r="GE193" i="37"/>
  <c r="GE192" i="37"/>
  <c r="GE191" i="37"/>
  <c r="GE190" i="37"/>
  <c r="GE189" i="37"/>
  <c r="GE188" i="37"/>
  <c r="GE187" i="37"/>
  <c r="GE186" i="37"/>
  <c r="GE185" i="37"/>
  <c r="GE184" i="37"/>
  <c r="GE183" i="37"/>
  <c r="GE182" i="37"/>
  <c r="GE181" i="37"/>
  <c r="GE180" i="37"/>
  <c r="GE179" i="37"/>
  <c r="GE178" i="37"/>
  <c r="GE177" i="37"/>
  <c r="GE176" i="37"/>
  <c r="GE175" i="37"/>
  <c r="GE174" i="37"/>
  <c r="GE173" i="37"/>
  <c r="GE172" i="37"/>
  <c r="GE171" i="37"/>
  <c r="GE170" i="37"/>
  <c r="GE169" i="37"/>
  <c r="GE168" i="37"/>
  <c r="GE167" i="37"/>
  <c r="GE166" i="37"/>
  <c r="GE165" i="37"/>
  <c r="GE164" i="37"/>
  <c r="GE163" i="37"/>
  <c r="GE162" i="37"/>
  <c r="GE161" i="37"/>
  <c r="GE160" i="37"/>
  <c r="GE159" i="37"/>
  <c r="GE158" i="37"/>
  <c r="GE157" i="37"/>
  <c r="GE156" i="37"/>
  <c r="GE155" i="37"/>
  <c r="GE154" i="37"/>
  <c r="GE153" i="37"/>
  <c r="GE152" i="37"/>
  <c r="GE151" i="37"/>
  <c r="GE150" i="37"/>
  <c r="GE149" i="37"/>
  <c r="GE148" i="37"/>
  <c r="GE147" i="37"/>
  <c r="GE146" i="37"/>
  <c r="GE145" i="37"/>
  <c r="GE144" i="37"/>
  <c r="GE143" i="37"/>
  <c r="GE142" i="37"/>
  <c r="GE141" i="37"/>
  <c r="GE140" i="37"/>
  <c r="GE139" i="37"/>
  <c r="GE138" i="37"/>
  <c r="GE137" i="37"/>
  <c r="GE136" i="37"/>
  <c r="GE135" i="37"/>
  <c r="GE134" i="37"/>
  <c r="GE133" i="37"/>
  <c r="GE132" i="37"/>
  <c r="GE131" i="37"/>
  <c r="GE130" i="37"/>
  <c r="GE129" i="37"/>
  <c r="GE128" i="37"/>
  <c r="GE127" i="37"/>
  <c r="GE126" i="37"/>
  <c r="GE125" i="37"/>
  <c r="GE124" i="37"/>
  <c r="GE123" i="37"/>
  <c r="GE122" i="37"/>
  <c r="GE121" i="37"/>
  <c r="GE120" i="37"/>
  <c r="GE119" i="37"/>
  <c r="GE118" i="37"/>
  <c r="GE117" i="37"/>
  <c r="GE116" i="37"/>
  <c r="GE115" i="37"/>
  <c r="GE114" i="37"/>
  <c r="GE113" i="37"/>
  <c r="GE112" i="37"/>
  <c r="GE111" i="37"/>
  <c r="GE110" i="37"/>
  <c r="GE109" i="37"/>
  <c r="GE108" i="37"/>
  <c r="GE107" i="37"/>
  <c r="GE106" i="37"/>
  <c r="GE105" i="37"/>
  <c r="GE104" i="37"/>
  <c r="GE103" i="37"/>
  <c r="GE102" i="37"/>
  <c r="GE101" i="37"/>
  <c r="GE100" i="37"/>
  <c r="GE99" i="37"/>
  <c r="GE98" i="37"/>
  <c r="GE97" i="37"/>
  <c r="GE96" i="37"/>
  <c r="GE95" i="37"/>
  <c r="GE94" i="37"/>
  <c r="GE93" i="37"/>
  <c r="GE92" i="37"/>
  <c r="GE91" i="37"/>
  <c r="GE90" i="37"/>
  <c r="GE89" i="37"/>
  <c r="GE88" i="37"/>
  <c r="GE87" i="37"/>
  <c r="GE86" i="37"/>
  <c r="GE85" i="37"/>
  <c r="GE84" i="37"/>
  <c r="GE83" i="37"/>
  <c r="GE82" i="37"/>
  <c r="GE81" i="37"/>
  <c r="GE80" i="37"/>
  <c r="GE79" i="37"/>
  <c r="GE78" i="37"/>
  <c r="GE77" i="37"/>
  <c r="GE76" i="37"/>
  <c r="GE75" i="37"/>
  <c r="GE74" i="37"/>
  <c r="GE73" i="37"/>
  <c r="GE72" i="37"/>
  <c r="GE71" i="37"/>
  <c r="GE70" i="37"/>
  <c r="GE69" i="37"/>
  <c r="GE68" i="37"/>
  <c r="GE67" i="37"/>
  <c r="GE66" i="37"/>
  <c r="GE65" i="37"/>
  <c r="GE64" i="37"/>
  <c r="GE63" i="37"/>
  <c r="GE62" i="37"/>
  <c r="GE61" i="37"/>
  <c r="GE60" i="37"/>
  <c r="GE59" i="37"/>
  <c r="GE58" i="37"/>
  <c r="GE57" i="37"/>
  <c r="GE56" i="37"/>
  <c r="GE55" i="37"/>
  <c r="GE54" i="37"/>
  <c r="GE53" i="37"/>
  <c r="GE52" i="37"/>
  <c r="GE51" i="37"/>
  <c r="GE50" i="37"/>
  <c r="GE49" i="37"/>
  <c r="GE48" i="37"/>
  <c r="GE47" i="37"/>
  <c r="GE46" i="37"/>
  <c r="GE45" i="37"/>
  <c r="GE44" i="37"/>
  <c r="GE43" i="37"/>
  <c r="GE42" i="37"/>
  <c r="GE41" i="37"/>
  <c r="GE40" i="37"/>
  <c r="GE39" i="37"/>
  <c r="GE38" i="37"/>
  <c r="GE37" i="37"/>
  <c r="GE36" i="37"/>
  <c r="GE35" i="37"/>
  <c r="GE34" i="37"/>
  <c r="GE33" i="37"/>
  <c r="GE32" i="37"/>
  <c r="GE31" i="37"/>
  <c r="GE30" i="37"/>
  <c r="GE29" i="37"/>
  <c r="GE28" i="37"/>
  <c r="GE27" i="37"/>
  <c r="GE26" i="37"/>
  <c r="GE25" i="37"/>
  <c r="GE24" i="37"/>
  <c r="GE23" i="37"/>
  <c r="GE22" i="37"/>
  <c r="GE21" i="37"/>
  <c r="GE20" i="37"/>
  <c r="GE19" i="37"/>
  <c r="GE18" i="37"/>
  <c r="GE17" i="37"/>
  <c r="GE16" i="37"/>
  <c r="GE15" i="37"/>
  <c r="GE14" i="37"/>
  <c r="GE13" i="37"/>
  <c r="GE12" i="37"/>
  <c r="GE11" i="37"/>
  <c r="GE10" i="37"/>
  <c r="GE9" i="37"/>
  <c r="GE8" i="37" a="1"/>
  <c r="GE8" i="37"/>
  <c r="GD247" i="37"/>
  <c r="GD246" i="37"/>
  <c r="GD245" i="37"/>
  <c r="GD244" i="37"/>
  <c r="GD243" i="37"/>
  <c r="GD242" i="37"/>
  <c r="GD241" i="37"/>
  <c r="GD240" i="37"/>
  <c r="GD239" i="37"/>
  <c r="GD238" i="37"/>
  <c r="GD237" i="37"/>
  <c r="GD236" i="37"/>
  <c r="GD235" i="37"/>
  <c r="GD234" i="37"/>
  <c r="GD233" i="37"/>
  <c r="GD232" i="37"/>
  <c r="GD231" i="37"/>
  <c r="GD230" i="37"/>
  <c r="GD229" i="37"/>
  <c r="GD228" i="37"/>
  <c r="GD227" i="37"/>
  <c r="GD226" i="37"/>
  <c r="GD225" i="37"/>
  <c r="GD224" i="37"/>
  <c r="GD223" i="37"/>
  <c r="GD222" i="37"/>
  <c r="GD221" i="37"/>
  <c r="GD220" i="37"/>
  <c r="GD219" i="37"/>
  <c r="GD218" i="37"/>
  <c r="GD217" i="37"/>
  <c r="GD216" i="37"/>
  <c r="GD215" i="37"/>
  <c r="GD214" i="37"/>
  <c r="GD213" i="37"/>
  <c r="GD212" i="37"/>
  <c r="GD211" i="37"/>
  <c r="GD210" i="37"/>
  <c r="GD209" i="37"/>
  <c r="GD208" i="37"/>
  <c r="GD207" i="37"/>
  <c r="GD206" i="37"/>
  <c r="GD205" i="37"/>
  <c r="GD204" i="37"/>
  <c r="GD203" i="37"/>
  <c r="GD202" i="37"/>
  <c r="GD201" i="37"/>
  <c r="GD200" i="37"/>
  <c r="GD199" i="37"/>
  <c r="GD198" i="37"/>
  <c r="GD197" i="37"/>
  <c r="GD196" i="37"/>
  <c r="GD195" i="37"/>
  <c r="GD194" i="37"/>
  <c r="GD193" i="37"/>
  <c r="GD192" i="37"/>
  <c r="GD191" i="37"/>
  <c r="GD190" i="37"/>
  <c r="GD189" i="37"/>
  <c r="GD188" i="37"/>
  <c r="GD187" i="37"/>
  <c r="GD186" i="37"/>
  <c r="GD185" i="37"/>
  <c r="GD184" i="37"/>
  <c r="GD183" i="37"/>
  <c r="GD182" i="37"/>
  <c r="GD181" i="37"/>
  <c r="GD180" i="37"/>
  <c r="GD179" i="37"/>
  <c r="GD178" i="37"/>
  <c r="GD177" i="37"/>
  <c r="GD176" i="37"/>
  <c r="GD175" i="37"/>
  <c r="GD174" i="37"/>
  <c r="GD173" i="37"/>
  <c r="GD172" i="37"/>
  <c r="GD171" i="37"/>
  <c r="GD170" i="37"/>
  <c r="GD169" i="37"/>
  <c r="GD168" i="37"/>
  <c r="GD167" i="37"/>
  <c r="GD166" i="37"/>
  <c r="GD165" i="37"/>
  <c r="GD164" i="37"/>
  <c r="GD163" i="37"/>
  <c r="GD162" i="37"/>
  <c r="GD161" i="37"/>
  <c r="GD160" i="37"/>
  <c r="GD159" i="37"/>
  <c r="GD158" i="37"/>
  <c r="GD157" i="37"/>
  <c r="GD156" i="37"/>
  <c r="GD155" i="37"/>
  <c r="GD154" i="37"/>
  <c r="GD153" i="37"/>
  <c r="GD152" i="37"/>
  <c r="GD151" i="37"/>
  <c r="GD150" i="37"/>
  <c r="GD149" i="37"/>
  <c r="GD148" i="37"/>
  <c r="GD147" i="37"/>
  <c r="GD146" i="37"/>
  <c r="GD145" i="37"/>
  <c r="GD144" i="37"/>
  <c r="GD143" i="37"/>
  <c r="GD142" i="37"/>
  <c r="GD141" i="37"/>
  <c r="GD140" i="37"/>
  <c r="GD139" i="37"/>
  <c r="GD138" i="37"/>
  <c r="GD137" i="37"/>
  <c r="GD136" i="37"/>
  <c r="GD135" i="37"/>
  <c r="GD134" i="37"/>
  <c r="GD133" i="37"/>
  <c r="GD132" i="37"/>
  <c r="GD131" i="37"/>
  <c r="GD130" i="37"/>
  <c r="GD129" i="37"/>
  <c r="GD128" i="37"/>
  <c r="GD127" i="37"/>
  <c r="GD126" i="37"/>
  <c r="GD125" i="37"/>
  <c r="GD124" i="37"/>
  <c r="GD123" i="37"/>
  <c r="GD122" i="37"/>
  <c r="GD121" i="37"/>
  <c r="GD120" i="37"/>
  <c r="GD119" i="37"/>
  <c r="GD118" i="37"/>
  <c r="GD117" i="37"/>
  <c r="GD116" i="37"/>
  <c r="GD115" i="37"/>
  <c r="GD114" i="37"/>
  <c r="GD113" i="37"/>
  <c r="GD112" i="37"/>
  <c r="GD111" i="37"/>
  <c r="GD110" i="37"/>
  <c r="GD109" i="37"/>
  <c r="GD108" i="37"/>
  <c r="GD107" i="37"/>
  <c r="GD106" i="37"/>
  <c r="GD105" i="37"/>
  <c r="GD104" i="37"/>
  <c r="GD103" i="37"/>
  <c r="GD102" i="37"/>
  <c r="GD101" i="37"/>
  <c r="GD100" i="37"/>
  <c r="GD99" i="37"/>
  <c r="GD98" i="37"/>
  <c r="GD97" i="37"/>
  <c r="GD96" i="37"/>
  <c r="GD95" i="37"/>
  <c r="GD94" i="37"/>
  <c r="GD93" i="37"/>
  <c r="GD92" i="37"/>
  <c r="GD91" i="37"/>
  <c r="GD90" i="37"/>
  <c r="GD89" i="37"/>
  <c r="GD88" i="37"/>
  <c r="GD87" i="37"/>
  <c r="GD86" i="37"/>
  <c r="GD85" i="37"/>
  <c r="GD84" i="37"/>
  <c r="GD83" i="37"/>
  <c r="GD82" i="37"/>
  <c r="GD81" i="37"/>
  <c r="GD80" i="37"/>
  <c r="GD79" i="37"/>
  <c r="GD78" i="37"/>
  <c r="GD77" i="37"/>
  <c r="GD76" i="37"/>
  <c r="GD75" i="37"/>
  <c r="GD74" i="37"/>
  <c r="GD73" i="37"/>
  <c r="GD72" i="37"/>
  <c r="GD71" i="37"/>
  <c r="GD70" i="37"/>
  <c r="GD69" i="37"/>
  <c r="GD68" i="37"/>
  <c r="GD67" i="37"/>
  <c r="GD66" i="37"/>
  <c r="GD65" i="37"/>
  <c r="GD64" i="37"/>
  <c r="GD63" i="37"/>
  <c r="GD62" i="37"/>
  <c r="GD61" i="37"/>
  <c r="GD60" i="37"/>
  <c r="GD59" i="37"/>
  <c r="GD58" i="37"/>
  <c r="GD57" i="37"/>
  <c r="GD56" i="37"/>
  <c r="GD55" i="37"/>
  <c r="GD54" i="37"/>
  <c r="GD53" i="37"/>
  <c r="GD52" i="37"/>
  <c r="GD51" i="37"/>
  <c r="GD50" i="37"/>
  <c r="GD49" i="37"/>
  <c r="GD48" i="37"/>
  <c r="GD47" i="37"/>
  <c r="GD46" i="37"/>
  <c r="GD45" i="37"/>
  <c r="GD44" i="37"/>
  <c r="GD43" i="37"/>
  <c r="GD42" i="37"/>
  <c r="GD41" i="37"/>
  <c r="GD40" i="37"/>
  <c r="GD39" i="37"/>
  <c r="GD38" i="37"/>
  <c r="GD37" i="37"/>
  <c r="GD36" i="37"/>
  <c r="GD35" i="37"/>
  <c r="GD34" i="37"/>
  <c r="GD33" i="37"/>
  <c r="GD32" i="37"/>
  <c r="GD31" i="37"/>
  <c r="GD30" i="37"/>
  <c r="GD29" i="37"/>
  <c r="GD28" i="37"/>
  <c r="GD27" i="37"/>
  <c r="GD26" i="37"/>
  <c r="GD25" i="37"/>
  <c r="GD24" i="37"/>
  <c r="GD23" i="37"/>
  <c r="GD22" i="37"/>
  <c r="GD21" i="37"/>
  <c r="GD20" i="37"/>
  <c r="GD19" i="37"/>
  <c r="GD18" i="37"/>
  <c r="GD17" i="37"/>
  <c r="GD16" i="37"/>
  <c r="GD15" i="37"/>
  <c r="GD14" i="37"/>
  <c r="GD13" i="37"/>
  <c r="GD12" i="37"/>
  <c r="GD11" i="37"/>
  <c r="GD10" i="37"/>
  <c r="GD9" i="37"/>
  <c r="GD8" i="37" a="1"/>
  <c r="GD8" i="37"/>
  <c r="DO247" i="37"/>
  <c r="DO246" i="37"/>
  <c r="DO245" i="37"/>
  <c r="DO244" i="37"/>
  <c r="DO243" i="37"/>
  <c r="DO242" i="37"/>
  <c r="DO241" i="37"/>
  <c r="DO240" i="37"/>
  <c r="DO239" i="37"/>
  <c r="DO238" i="37"/>
  <c r="DO237" i="37"/>
  <c r="DO236" i="37"/>
  <c r="DO235" i="37"/>
  <c r="DO234" i="37"/>
  <c r="DO233" i="37"/>
  <c r="DO232" i="37"/>
  <c r="DO231" i="37"/>
  <c r="DO230" i="37"/>
  <c r="DO229" i="37"/>
  <c r="DO228" i="37"/>
  <c r="DO227" i="37"/>
  <c r="DO226" i="37"/>
  <c r="DO225" i="37"/>
  <c r="DO224" i="37"/>
  <c r="DO223" i="37"/>
  <c r="DO222" i="37"/>
  <c r="DO221" i="37"/>
  <c r="DO220" i="37"/>
  <c r="DO219" i="37"/>
  <c r="DO218" i="37"/>
  <c r="DO217" i="37"/>
  <c r="DO216" i="37"/>
  <c r="DO215" i="37"/>
  <c r="DO214" i="37"/>
  <c r="DO213" i="37"/>
  <c r="DO212" i="37"/>
  <c r="DO211" i="37"/>
  <c r="DO210" i="37"/>
  <c r="DO209" i="37"/>
  <c r="DO208" i="37"/>
  <c r="DO207" i="37"/>
  <c r="DO206" i="37"/>
  <c r="DO205" i="37"/>
  <c r="DO204" i="37"/>
  <c r="DO203" i="37"/>
  <c r="DO202" i="37"/>
  <c r="DO201" i="37"/>
  <c r="DO200" i="37"/>
  <c r="DO199" i="37"/>
  <c r="DO198" i="37"/>
  <c r="DO197" i="37"/>
  <c r="DO196" i="37"/>
  <c r="DO195" i="37"/>
  <c r="DO194" i="37"/>
  <c r="DO193" i="37"/>
  <c r="DO192" i="37"/>
  <c r="DO191" i="37"/>
  <c r="DO190" i="37"/>
  <c r="DO189" i="37"/>
  <c r="DO188" i="37"/>
  <c r="DO187" i="37"/>
  <c r="DO186" i="37"/>
  <c r="DO185" i="37"/>
  <c r="DO184" i="37"/>
  <c r="DO183" i="37"/>
  <c r="DO182" i="37"/>
  <c r="DO181" i="37"/>
  <c r="DO180" i="37"/>
  <c r="DO179" i="37"/>
  <c r="DO178" i="37"/>
  <c r="DO177" i="37"/>
  <c r="DO176" i="37"/>
  <c r="DO175" i="37"/>
  <c r="DO174" i="37"/>
  <c r="DO173" i="37"/>
  <c r="DO172" i="37"/>
  <c r="DO171" i="37"/>
  <c r="DO170" i="37"/>
  <c r="DO169" i="37"/>
  <c r="DO168" i="37"/>
  <c r="DO167" i="37"/>
  <c r="DO166" i="37"/>
  <c r="DO165" i="37"/>
  <c r="DO164" i="37"/>
  <c r="DO163" i="37"/>
  <c r="DO162" i="37"/>
  <c r="DO161" i="37"/>
  <c r="DO160" i="37"/>
  <c r="DO159" i="37"/>
  <c r="DO158" i="37"/>
  <c r="DO157" i="37"/>
  <c r="DO156" i="37"/>
  <c r="DO155" i="37"/>
  <c r="DO154" i="37"/>
  <c r="DO153" i="37"/>
  <c r="DO152" i="37"/>
  <c r="DO151" i="37"/>
  <c r="DO150" i="37"/>
  <c r="DO149" i="37"/>
  <c r="DO148" i="37"/>
  <c r="DO147" i="37"/>
  <c r="DO146" i="37"/>
  <c r="DO145" i="37"/>
  <c r="DO144" i="37"/>
  <c r="DO143" i="37"/>
  <c r="DO142" i="37"/>
  <c r="DO141" i="37"/>
  <c r="DO140" i="37"/>
  <c r="DO139" i="37"/>
  <c r="DO138" i="37"/>
  <c r="DO137" i="37"/>
  <c r="DO136" i="37"/>
  <c r="DO135" i="37"/>
  <c r="DO134" i="37"/>
  <c r="DO133" i="37"/>
  <c r="DO132" i="37"/>
  <c r="DO131" i="37"/>
  <c r="DO130" i="37"/>
  <c r="DO129" i="37"/>
  <c r="DO128" i="37"/>
  <c r="DO127" i="37"/>
  <c r="DO126" i="37"/>
  <c r="DO125" i="37"/>
  <c r="DO124" i="37"/>
  <c r="DO123" i="37"/>
  <c r="DO122" i="37"/>
  <c r="DO121" i="37"/>
  <c r="DO120" i="37"/>
  <c r="DO119" i="37"/>
  <c r="DO118" i="37"/>
  <c r="DO117" i="37"/>
  <c r="DO116" i="37"/>
  <c r="DO115" i="37"/>
  <c r="DO114" i="37"/>
  <c r="DO113" i="37"/>
  <c r="DO112" i="37"/>
  <c r="DO111" i="37"/>
  <c r="DO110" i="37"/>
  <c r="DO109" i="37"/>
  <c r="DO108" i="37"/>
  <c r="DO107" i="37"/>
  <c r="DO106" i="37"/>
  <c r="DO105" i="37"/>
  <c r="DO104" i="37"/>
  <c r="DO103" i="37"/>
  <c r="DO102" i="37"/>
  <c r="DO101" i="37"/>
  <c r="DO100" i="37"/>
  <c r="DO99" i="37"/>
  <c r="DO98" i="37"/>
  <c r="DO97" i="37"/>
  <c r="DO96" i="37"/>
  <c r="DO95" i="37"/>
  <c r="DO94" i="37"/>
  <c r="DO93" i="37"/>
  <c r="DO92" i="37"/>
  <c r="DO91" i="37"/>
  <c r="DO90" i="37"/>
  <c r="DO89" i="37"/>
  <c r="DO88" i="37"/>
  <c r="DO87" i="37"/>
  <c r="DO86" i="37"/>
  <c r="DO85" i="37"/>
  <c r="DO84" i="37"/>
  <c r="DO83" i="37"/>
  <c r="DO82" i="37"/>
  <c r="DO81" i="37"/>
  <c r="DO80" i="37"/>
  <c r="DO79" i="37"/>
  <c r="DO78" i="37"/>
  <c r="DO77" i="37"/>
  <c r="DO76" i="37"/>
  <c r="DO75" i="37"/>
  <c r="DO74" i="37"/>
  <c r="DO73" i="37"/>
  <c r="DO72" i="37"/>
  <c r="DO71" i="37"/>
  <c r="DO70" i="37"/>
  <c r="DO69" i="37"/>
  <c r="DO68" i="37"/>
  <c r="DO67" i="37"/>
  <c r="DO66" i="37"/>
  <c r="DO65" i="37"/>
  <c r="DO64" i="37"/>
  <c r="DO63" i="37"/>
  <c r="DO62" i="37"/>
  <c r="DO61" i="37"/>
  <c r="DO60" i="37"/>
  <c r="DO59" i="37"/>
  <c r="DO58" i="37"/>
  <c r="DO57" i="37"/>
  <c r="DO56" i="37"/>
  <c r="DO55" i="37"/>
  <c r="DO54" i="37"/>
  <c r="DO53" i="37"/>
  <c r="DO52" i="37"/>
  <c r="DO51" i="37"/>
  <c r="DO50" i="37"/>
  <c r="DO49" i="37"/>
  <c r="DO48" i="37"/>
  <c r="DO47" i="37"/>
  <c r="DO46" i="37"/>
  <c r="DO45" i="37"/>
  <c r="DO44" i="37"/>
  <c r="DO43" i="37"/>
  <c r="DO42" i="37"/>
  <c r="DO41" i="37"/>
  <c r="DO40" i="37"/>
  <c r="DO39" i="37"/>
  <c r="DO38" i="37"/>
  <c r="DO37" i="37"/>
  <c r="DO36" i="37"/>
  <c r="DO35" i="37"/>
  <c r="DO34" i="37"/>
  <c r="DO33" i="37"/>
  <c r="DO32" i="37"/>
  <c r="DO31" i="37"/>
  <c r="DO30" i="37"/>
  <c r="DO29" i="37"/>
  <c r="DO28" i="37"/>
  <c r="DO27" i="37"/>
  <c r="DO26" i="37"/>
  <c r="DO25" i="37"/>
  <c r="DO24" i="37"/>
  <c r="DO23" i="37"/>
  <c r="DO22" i="37"/>
  <c r="DO21" i="37"/>
  <c r="DO20" i="37"/>
  <c r="DO19" i="37"/>
  <c r="DO18" i="37"/>
  <c r="DO17" i="37"/>
  <c r="DO16" i="37"/>
  <c r="DO15" i="37"/>
  <c r="DO14" i="37"/>
  <c r="DO13" i="37"/>
  <c r="DO12" i="37"/>
  <c r="DO11" i="37"/>
  <c r="DO10" i="37"/>
  <c r="DO9" i="37"/>
  <c r="DO8" i="37" a="1"/>
  <c r="DO8" i="37"/>
  <c r="DN247" i="37"/>
  <c r="DN246" i="37"/>
  <c r="DN245" i="37"/>
  <c r="DN244" i="37"/>
  <c r="DN243" i="37"/>
  <c r="DN242" i="37"/>
  <c r="DN241" i="37"/>
  <c r="DN240" i="37"/>
  <c r="DN239" i="37"/>
  <c r="DN238" i="37"/>
  <c r="DN237" i="37"/>
  <c r="DN236" i="37"/>
  <c r="DN235" i="37"/>
  <c r="DN234" i="37"/>
  <c r="DN233" i="37"/>
  <c r="DN232" i="37"/>
  <c r="DN231" i="37"/>
  <c r="DN230" i="37"/>
  <c r="DN229" i="37"/>
  <c r="DN228" i="37"/>
  <c r="DN227" i="37"/>
  <c r="DN226" i="37"/>
  <c r="DN225" i="37"/>
  <c r="DN224" i="37"/>
  <c r="DN223" i="37"/>
  <c r="DN222" i="37"/>
  <c r="DN221" i="37"/>
  <c r="DN220" i="37"/>
  <c r="DN219" i="37"/>
  <c r="DN218" i="37"/>
  <c r="DN217" i="37"/>
  <c r="DN216" i="37"/>
  <c r="DN215" i="37"/>
  <c r="DN214" i="37"/>
  <c r="DN213" i="37"/>
  <c r="DN212" i="37"/>
  <c r="DN211" i="37"/>
  <c r="DN210" i="37"/>
  <c r="DN209" i="37"/>
  <c r="DN208" i="37"/>
  <c r="DN207" i="37"/>
  <c r="DN206" i="37"/>
  <c r="DN205" i="37"/>
  <c r="DN204" i="37"/>
  <c r="DN203" i="37"/>
  <c r="DN202" i="37"/>
  <c r="DN201" i="37"/>
  <c r="DN200" i="37"/>
  <c r="DN199" i="37"/>
  <c r="DN198" i="37"/>
  <c r="DN197" i="37"/>
  <c r="DN196" i="37"/>
  <c r="DN195" i="37"/>
  <c r="DN194" i="37"/>
  <c r="DN193" i="37"/>
  <c r="DN192" i="37"/>
  <c r="DN191" i="37"/>
  <c r="DN190" i="37"/>
  <c r="DN189" i="37"/>
  <c r="DN188" i="37"/>
  <c r="DN187" i="37"/>
  <c r="DN186" i="37"/>
  <c r="DN185" i="37"/>
  <c r="DN184" i="37"/>
  <c r="DN183" i="37"/>
  <c r="DN182" i="37"/>
  <c r="DN181" i="37"/>
  <c r="DN180" i="37"/>
  <c r="DN179" i="37"/>
  <c r="DN178" i="37"/>
  <c r="DN177" i="37"/>
  <c r="DN176" i="37"/>
  <c r="DN175" i="37"/>
  <c r="DN174" i="37"/>
  <c r="DN173" i="37"/>
  <c r="DN172" i="37"/>
  <c r="DN171" i="37"/>
  <c r="DN170" i="37"/>
  <c r="DN169" i="37"/>
  <c r="DN168" i="37"/>
  <c r="DN167" i="37"/>
  <c r="DN166" i="37"/>
  <c r="DN165" i="37"/>
  <c r="DN164" i="37"/>
  <c r="DN163" i="37"/>
  <c r="DN162" i="37"/>
  <c r="DN161" i="37"/>
  <c r="DN160" i="37"/>
  <c r="DN159" i="37"/>
  <c r="DN158" i="37"/>
  <c r="DN157" i="37"/>
  <c r="DN156" i="37"/>
  <c r="DN155" i="37"/>
  <c r="DN154" i="37"/>
  <c r="DN153" i="37"/>
  <c r="DN152" i="37"/>
  <c r="DN151" i="37"/>
  <c r="DN150" i="37"/>
  <c r="DN149" i="37"/>
  <c r="DN148" i="37"/>
  <c r="DN147" i="37"/>
  <c r="DN146" i="37"/>
  <c r="DN145" i="37"/>
  <c r="DN144" i="37"/>
  <c r="DN143" i="37"/>
  <c r="DN142" i="37"/>
  <c r="DN141" i="37"/>
  <c r="DN140" i="37"/>
  <c r="DN139" i="37"/>
  <c r="DN138" i="37"/>
  <c r="DN137" i="37"/>
  <c r="DN136" i="37"/>
  <c r="DN135" i="37"/>
  <c r="DN134" i="37"/>
  <c r="DN133" i="37"/>
  <c r="DN132" i="37"/>
  <c r="DN131" i="37"/>
  <c r="DN130" i="37"/>
  <c r="DN129" i="37"/>
  <c r="DN128" i="37"/>
  <c r="DN127" i="37"/>
  <c r="DN126" i="37"/>
  <c r="DN125" i="37"/>
  <c r="DN124" i="37"/>
  <c r="DN123" i="37"/>
  <c r="DN122" i="37"/>
  <c r="DN121" i="37"/>
  <c r="DN120" i="37"/>
  <c r="DN119" i="37"/>
  <c r="DN118" i="37"/>
  <c r="DN117" i="37"/>
  <c r="DN116" i="37"/>
  <c r="DN115" i="37"/>
  <c r="DN114" i="37"/>
  <c r="DN113" i="37"/>
  <c r="DN112" i="37"/>
  <c r="DN111" i="37"/>
  <c r="DN110" i="37"/>
  <c r="DN109" i="37"/>
  <c r="DN108" i="37"/>
  <c r="DN107" i="37"/>
  <c r="DN106" i="37"/>
  <c r="DN105" i="37"/>
  <c r="DN104" i="37"/>
  <c r="DN103" i="37"/>
  <c r="DN102" i="37"/>
  <c r="DN101" i="37"/>
  <c r="DN100" i="37"/>
  <c r="DN99" i="37"/>
  <c r="DN98" i="37"/>
  <c r="DN97" i="37"/>
  <c r="DN96" i="37"/>
  <c r="DN95" i="37"/>
  <c r="DN94" i="37"/>
  <c r="DN93" i="37"/>
  <c r="DN92" i="37"/>
  <c r="DN91" i="37"/>
  <c r="DN90" i="37"/>
  <c r="DN89" i="37"/>
  <c r="DN88" i="37"/>
  <c r="DN87" i="37"/>
  <c r="DN86" i="37"/>
  <c r="DN85" i="37"/>
  <c r="DN84" i="37"/>
  <c r="DN83" i="37"/>
  <c r="DN82" i="37"/>
  <c r="DN81" i="37"/>
  <c r="DN80" i="37"/>
  <c r="DN79" i="37"/>
  <c r="DN78" i="37"/>
  <c r="DN77" i="37"/>
  <c r="DN76" i="37"/>
  <c r="DN75" i="37"/>
  <c r="DN74" i="37"/>
  <c r="DN73" i="37"/>
  <c r="DN72" i="37"/>
  <c r="DN71" i="37"/>
  <c r="DN70" i="37"/>
  <c r="DN69" i="37"/>
  <c r="DN68" i="37"/>
  <c r="DN67" i="37"/>
  <c r="DN66" i="37"/>
  <c r="DN65" i="37"/>
  <c r="DN64" i="37"/>
  <c r="DN63" i="37"/>
  <c r="DN62" i="37"/>
  <c r="DN61" i="37"/>
  <c r="DN60" i="37"/>
  <c r="DN59" i="37"/>
  <c r="DN58" i="37"/>
  <c r="DN57" i="37"/>
  <c r="DN56" i="37"/>
  <c r="DN55" i="37"/>
  <c r="DN54" i="37"/>
  <c r="DN53" i="37"/>
  <c r="DN52" i="37"/>
  <c r="DN51" i="37"/>
  <c r="DN50" i="37"/>
  <c r="DN49" i="37"/>
  <c r="DN48" i="37"/>
  <c r="DN47" i="37"/>
  <c r="DN46" i="37"/>
  <c r="DN45" i="37"/>
  <c r="DN44" i="37"/>
  <c r="DN43" i="37"/>
  <c r="DN42" i="37"/>
  <c r="DN41" i="37"/>
  <c r="DN40" i="37"/>
  <c r="DN39" i="37"/>
  <c r="DN38" i="37"/>
  <c r="DN37" i="37"/>
  <c r="DN36" i="37"/>
  <c r="DN35" i="37"/>
  <c r="DN34" i="37"/>
  <c r="DN33" i="37"/>
  <c r="DN32" i="37"/>
  <c r="DN31" i="37"/>
  <c r="DN30" i="37"/>
  <c r="DN29" i="37"/>
  <c r="DN28" i="37"/>
  <c r="DN27" i="37"/>
  <c r="DN26" i="37"/>
  <c r="DN25" i="37"/>
  <c r="DN24" i="37"/>
  <c r="DN23" i="37"/>
  <c r="DN22" i="37"/>
  <c r="DN21" i="37"/>
  <c r="DN20" i="37"/>
  <c r="DN19" i="37"/>
  <c r="DN18" i="37"/>
  <c r="DN17" i="37"/>
  <c r="DN16" i="37"/>
  <c r="DN15" i="37"/>
  <c r="DN14" i="37"/>
  <c r="DN13" i="37"/>
  <c r="DN12" i="37"/>
  <c r="DN11" i="37"/>
  <c r="DN10" i="37"/>
  <c r="DN9" i="37"/>
  <c r="DN8" i="37" a="1"/>
  <c r="DN8" i="37"/>
  <c r="DM247" i="37"/>
  <c r="DM246" i="37"/>
  <c r="DM245" i="37"/>
  <c r="DM244" i="37"/>
  <c r="DM243" i="37"/>
  <c r="DM242" i="37"/>
  <c r="DM241" i="37"/>
  <c r="DM240" i="37"/>
  <c r="DM239" i="37"/>
  <c r="DM238" i="37"/>
  <c r="DM237" i="37"/>
  <c r="DM236" i="37"/>
  <c r="DM235" i="37"/>
  <c r="DM234" i="37"/>
  <c r="DM233" i="37"/>
  <c r="DM232" i="37"/>
  <c r="DM231" i="37"/>
  <c r="DM230" i="37"/>
  <c r="DM229" i="37"/>
  <c r="DM228" i="37"/>
  <c r="DM227" i="37"/>
  <c r="DM226" i="37"/>
  <c r="DM225" i="37"/>
  <c r="DM224" i="37"/>
  <c r="DM223" i="37"/>
  <c r="DM222" i="37"/>
  <c r="DM221" i="37"/>
  <c r="DM220" i="37"/>
  <c r="DM219" i="37"/>
  <c r="DM218" i="37"/>
  <c r="DM217" i="37"/>
  <c r="DM216" i="37"/>
  <c r="DM215" i="37"/>
  <c r="DM214" i="37"/>
  <c r="DM213" i="37"/>
  <c r="DM212" i="37"/>
  <c r="DM211" i="37"/>
  <c r="DM210" i="37"/>
  <c r="DM209" i="37"/>
  <c r="DM208" i="37"/>
  <c r="DM207" i="37"/>
  <c r="DM206" i="37"/>
  <c r="DM205" i="37"/>
  <c r="DM204" i="37"/>
  <c r="DM203" i="37"/>
  <c r="DM202" i="37"/>
  <c r="DM201" i="37"/>
  <c r="DM200" i="37"/>
  <c r="DM199" i="37"/>
  <c r="DM198" i="37"/>
  <c r="DM197" i="37"/>
  <c r="DM196" i="37"/>
  <c r="DM195" i="37"/>
  <c r="DM194" i="37"/>
  <c r="DM193" i="37"/>
  <c r="DM192" i="37"/>
  <c r="DM191" i="37"/>
  <c r="DM190" i="37"/>
  <c r="DM189" i="37"/>
  <c r="DM188" i="37"/>
  <c r="DM187" i="37"/>
  <c r="DM186" i="37"/>
  <c r="DM185" i="37"/>
  <c r="DM184" i="37"/>
  <c r="DM183" i="37"/>
  <c r="DM182" i="37"/>
  <c r="DM181" i="37"/>
  <c r="DM180" i="37"/>
  <c r="DM179" i="37"/>
  <c r="DM178" i="37"/>
  <c r="DM177" i="37"/>
  <c r="DM176" i="37"/>
  <c r="DM175" i="37"/>
  <c r="DM174" i="37"/>
  <c r="DM173" i="37"/>
  <c r="DM172" i="37"/>
  <c r="DM171" i="37"/>
  <c r="DM170" i="37"/>
  <c r="DM169" i="37"/>
  <c r="DM168" i="37"/>
  <c r="DM167" i="37"/>
  <c r="DM166" i="37"/>
  <c r="DM165" i="37"/>
  <c r="DM164" i="37"/>
  <c r="DM163" i="37"/>
  <c r="DM162" i="37"/>
  <c r="DM161" i="37"/>
  <c r="DM160" i="37"/>
  <c r="DM159" i="37"/>
  <c r="DM158" i="37"/>
  <c r="DM157" i="37"/>
  <c r="DM156" i="37"/>
  <c r="DM155" i="37"/>
  <c r="DM154" i="37"/>
  <c r="DM153" i="37"/>
  <c r="DM152" i="37"/>
  <c r="DM151" i="37"/>
  <c r="DM150" i="37"/>
  <c r="DM149" i="37"/>
  <c r="DM148" i="37"/>
  <c r="DM147" i="37"/>
  <c r="DM146" i="37"/>
  <c r="DM145" i="37"/>
  <c r="DM144" i="37"/>
  <c r="DM143" i="37"/>
  <c r="DM142" i="37"/>
  <c r="DM141" i="37"/>
  <c r="DM140" i="37"/>
  <c r="DM139" i="37"/>
  <c r="DM138" i="37"/>
  <c r="DM137" i="37"/>
  <c r="DM136" i="37"/>
  <c r="DM135" i="37"/>
  <c r="DM134" i="37"/>
  <c r="DM133" i="37"/>
  <c r="DM132" i="37"/>
  <c r="DM131" i="37"/>
  <c r="DM130" i="37"/>
  <c r="DM129" i="37"/>
  <c r="DM128" i="37"/>
  <c r="DM127" i="37"/>
  <c r="DM126" i="37"/>
  <c r="DM125" i="37"/>
  <c r="DM124" i="37"/>
  <c r="DM123" i="37"/>
  <c r="DM122" i="37"/>
  <c r="DM121" i="37"/>
  <c r="DM120" i="37"/>
  <c r="DM119" i="37"/>
  <c r="DM118" i="37"/>
  <c r="DM117" i="37"/>
  <c r="DM116" i="37"/>
  <c r="DM115" i="37"/>
  <c r="DM114" i="37"/>
  <c r="DM113" i="37"/>
  <c r="DM112" i="37"/>
  <c r="DM111" i="37"/>
  <c r="DM110" i="37"/>
  <c r="DM109" i="37"/>
  <c r="DM108" i="37"/>
  <c r="DM107" i="37"/>
  <c r="DM106" i="37"/>
  <c r="DM105" i="37"/>
  <c r="DM104" i="37"/>
  <c r="DM103" i="37"/>
  <c r="DM102" i="37"/>
  <c r="DM101" i="37"/>
  <c r="DM100" i="37"/>
  <c r="DM99" i="37"/>
  <c r="DM98" i="37"/>
  <c r="DM97" i="37"/>
  <c r="DM96" i="37"/>
  <c r="DM95" i="37"/>
  <c r="DM94" i="37"/>
  <c r="DM93" i="37"/>
  <c r="DM92" i="37"/>
  <c r="DM91" i="37"/>
  <c r="DM90" i="37"/>
  <c r="DM89" i="37"/>
  <c r="DM88" i="37"/>
  <c r="DM87" i="37"/>
  <c r="DM86" i="37"/>
  <c r="DM85" i="37"/>
  <c r="DM84" i="37"/>
  <c r="DM83" i="37"/>
  <c r="DM82" i="37"/>
  <c r="DM81" i="37"/>
  <c r="DM80" i="37"/>
  <c r="DM79" i="37"/>
  <c r="DM78" i="37"/>
  <c r="DM77" i="37"/>
  <c r="DM76" i="37"/>
  <c r="DM75" i="37"/>
  <c r="DM74" i="37"/>
  <c r="DM73" i="37"/>
  <c r="DM72" i="37"/>
  <c r="DM71" i="37"/>
  <c r="DM70" i="37"/>
  <c r="DM69" i="37"/>
  <c r="DM68" i="37"/>
  <c r="DM67" i="37"/>
  <c r="DM66" i="37"/>
  <c r="DM65" i="37"/>
  <c r="DM64" i="37"/>
  <c r="DM63" i="37"/>
  <c r="DM62" i="37"/>
  <c r="DM61" i="37"/>
  <c r="DM60" i="37"/>
  <c r="DM59" i="37"/>
  <c r="DM58" i="37"/>
  <c r="DM57" i="37"/>
  <c r="DM56" i="37"/>
  <c r="DM55" i="37"/>
  <c r="DM54" i="37"/>
  <c r="DM53" i="37"/>
  <c r="DM52" i="37"/>
  <c r="DM51" i="37"/>
  <c r="DM50" i="37"/>
  <c r="DM49" i="37"/>
  <c r="DM48" i="37"/>
  <c r="DM47" i="37"/>
  <c r="DM46" i="37"/>
  <c r="DM45" i="37"/>
  <c r="DM44" i="37"/>
  <c r="DM43" i="37"/>
  <c r="DM42" i="37"/>
  <c r="DM41" i="37"/>
  <c r="DM40" i="37"/>
  <c r="DM39" i="37"/>
  <c r="DM38" i="37"/>
  <c r="DM37" i="37"/>
  <c r="DM36" i="37"/>
  <c r="DM35" i="37"/>
  <c r="DM34" i="37"/>
  <c r="DM33" i="37"/>
  <c r="DM32" i="37"/>
  <c r="DM31" i="37"/>
  <c r="DM30" i="37"/>
  <c r="DM29" i="37"/>
  <c r="DM28" i="37"/>
  <c r="DM27" i="37"/>
  <c r="DM26" i="37"/>
  <c r="DM25" i="37"/>
  <c r="DM24" i="37"/>
  <c r="DM23" i="37"/>
  <c r="DM22" i="37"/>
  <c r="DM21" i="37"/>
  <c r="DM20" i="37"/>
  <c r="DM19" i="37"/>
  <c r="DM18" i="37"/>
  <c r="DM17" i="37"/>
  <c r="DM16" i="37"/>
  <c r="DM15" i="37"/>
  <c r="DM14" i="37"/>
  <c r="DM13" i="37"/>
  <c r="DM12" i="37"/>
  <c r="DM11" i="37"/>
  <c r="DM10" i="37"/>
  <c r="DM9" i="37"/>
  <c r="DM8" i="37" a="1"/>
  <c r="DM8" i="37"/>
  <c r="DL247" i="37"/>
  <c r="DL246" i="37"/>
  <c r="DL245" i="37"/>
  <c r="DL244" i="37"/>
  <c r="DL243" i="37"/>
  <c r="DL242" i="37"/>
  <c r="DL241" i="37"/>
  <c r="DL240" i="37"/>
  <c r="DL239" i="37"/>
  <c r="DL238" i="37"/>
  <c r="DL237" i="37"/>
  <c r="DL236" i="37"/>
  <c r="DL235" i="37"/>
  <c r="DL234" i="37"/>
  <c r="DL233" i="37"/>
  <c r="DL232" i="37"/>
  <c r="DL231" i="37"/>
  <c r="DL230" i="37"/>
  <c r="DL229" i="37"/>
  <c r="DL228" i="37"/>
  <c r="DL227" i="37"/>
  <c r="DL226" i="37"/>
  <c r="DL225" i="37"/>
  <c r="DL224" i="37"/>
  <c r="DL223" i="37"/>
  <c r="DL222" i="37"/>
  <c r="DL221" i="37"/>
  <c r="DL220" i="37"/>
  <c r="DL219" i="37"/>
  <c r="DL218" i="37"/>
  <c r="DL217" i="37"/>
  <c r="DL216" i="37"/>
  <c r="DL215" i="37"/>
  <c r="DL214" i="37"/>
  <c r="DL213" i="37"/>
  <c r="DL212" i="37"/>
  <c r="DL211" i="37"/>
  <c r="DL210" i="37"/>
  <c r="DL209" i="37"/>
  <c r="DL208" i="37"/>
  <c r="DL207" i="37"/>
  <c r="DL206" i="37"/>
  <c r="DL205" i="37"/>
  <c r="DL204" i="37"/>
  <c r="DL203" i="37"/>
  <c r="DL202" i="37"/>
  <c r="DL201" i="37"/>
  <c r="DL200" i="37"/>
  <c r="DL199" i="37"/>
  <c r="DL198" i="37"/>
  <c r="DL197" i="37"/>
  <c r="DL196" i="37"/>
  <c r="DL195" i="37"/>
  <c r="DL194" i="37"/>
  <c r="DL193" i="37"/>
  <c r="DL192" i="37"/>
  <c r="DL191" i="37"/>
  <c r="DL190" i="37"/>
  <c r="DL189" i="37"/>
  <c r="DL188" i="37"/>
  <c r="DL187" i="37"/>
  <c r="DL186" i="37"/>
  <c r="DL185" i="37"/>
  <c r="DL184" i="37"/>
  <c r="DL183" i="37"/>
  <c r="DL182" i="37"/>
  <c r="DL181" i="37"/>
  <c r="DL180" i="37"/>
  <c r="DL179" i="37"/>
  <c r="DL178" i="37"/>
  <c r="DL177" i="37"/>
  <c r="DL176" i="37"/>
  <c r="DL175" i="37"/>
  <c r="DL174" i="37"/>
  <c r="DL173" i="37"/>
  <c r="DL172" i="37"/>
  <c r="DL171" i="37"/>
  <c r="DL170" i="37"/>
  <c r="DL169" i="37"/>
  <c r="DL168" i="37"/>
  <c r="DL167" i="37"/>
  <c r="DL166" i="37"/>
  <c r="DL165" i="37"/>
  <c r="DL164" i="37"/>
  <c r="DL163" i="37"/>
  <c r="DL162" i="37"/>
  <c r="DL161" i="37"/>
  <c r="DL160" i="37"/>
  <c r="DL159" i="37"/>
  <c r="DL158" i="37"/>
  <c r="DL157" i="37"/>
  <c r="DL156" i="37"/>
  <c r="DL155" i="37"/>
  <c r="DL154" i="37"/>
  <c r="DL153" i="37"/>
  <c r="DL152" i="37"/>
  <c r="DL151" i="37"/>
  <c r="DL150" i="37"/>
  <c r="DL149" i="37"/>
  <c r="DL148" i="37"/>
  <c r="DL147" i="37"/>
  <c r="DL146" i="37"/>
  <c r="DL145" i="37"/>
  <c r="DL144" i="37"/>
  <c r="DL143" i="37"/>
  <c r="DL142" i="37"/>
  <c r="DL141" i="37"/>
  <c r="DL140" i="37"/>
  <c r="DL139" i="37"/>
  <c r="DL138" i="37"/>
  <c r="DL137" i="37"/>
  <c r="DL136" i="37"/>
  <c r="DL135" i="37"/>
  <c r="DL134" i="37"/>
  <c r="DL133" i="37"/>
  <c r="DL132" i="37"/>
  <c r="DL131" i="37"/>
  <c r="DL130" i="37"/>
  <c r="DL129" i="37"/>
  <c r="DL128" i="37"/>
  <c r="DL127" i="37"/>
  <c r="DL126" i="37"/>
  <c r="DL125" i="37"/>
  <c r="DL124" i="37"/>
  <c r="DL123" i="37"/>
  <c r="DL122" i="37"/>
  <c r="DL121" i="37"/>
  <c r="DL120" i="37"/>
  <c r="DL119" i="37"/>
  <c r="DL118" i="37"/>
  <c r="DL117" i="37"/>
  <c r="DL116" i="37"/>
  <c r="DL115" i="37"/>
  <c r="DL114" i="37"/>
  <c r="DL113" i="37"/>
  <c r="DL112" i="37"/>
  <c r="DL111" i="37"/>
  <c r="DL110" i="37"/>
  <c r="DL109" i="37"/>
  <c r="DL108" i="37"/>
  <c r="DL107" i="37"/>
  <c r="DL106" i="37"/>
  <c r="DL105" i="37"/>
  <c r="DL104" i="37"/>
  <c r="DL103" i="37"/>
  <c r="DL102" i="37"/>
  <c r="DL101" i="37"/>
  <c r="DL100" i="37"/>
  <c r="DL99" i="37"/>
  <c r="DL98" i="37"/>
  <c r="DL97" i="37"/>
  <c r="DL96" i="37"/>
  <c r="DL95" i="37"/>
  <c r="DL94" i="37"/>
  <c r="DL93" i="37"/>
  <c r="DL92" i="37"/>
  <c r="DL91" i="37"/>
  <c r="DL90" i="37"/>
  <c r="DL89" i="37"/>
  <c r="DL88" i="37"/>
  <c r="DL87" i="37"/>
  <c r="DL86" i="37"/>
  <c r="DL85" i="37"/>
  <c r="DL84" i="37"/>
  <c r="DL83" i="37"/>
  <c r="DL82" i="37"/>
  <c r="DL81" i="37"/>
  <c r="DL80" i="37"/>
  <c r="DL79" i="37"/>
  <c r="DL78" i="37"/>
  <c r="DL77" i="37"/>
  <c r="DL76" i="37"/>
  <c r="DL75" i="37"/>
  <c r="DL74" i="37"/>
  <c r="DL73" i="37"/>
  <c r="DL72" i="37"/>
  <c r="DL71" i="37"/>
  <c r="DL70" i="37"/>
  <c r="DL69" i="37"/>
  <c r="DL68" i="37"/>
  <c r="DL67" i="37"/>
  <c r="DL66" i="37"/>
  <c r="DL65" i="37"/>
  <c r="DL64" i="37"/>
  <c r="DL63" i="37"/>
  <c r="DL62" i="37"/>
  <c r="DL61" i="37"/>
  <c r="DL60" i="37"/>
  <c r="DL59" i="37"/>
  <c r="DL58" i="37"/>
  <c r="DL57" i="37"/>
  <c r="DL56" i="37"/>
  <c r="DL55" i="37"/>
  <c r="DL54" i="37"/>
  <c r="DL53" i="37"/>
  <c r="DL52" i="37"/>
  <c r="DL51" i="37"/>
  <c r="DL50" i="37"/>
  <c r="DL49" i="37"/>
  <c r="DL48" i="37"/>
  <c r="DL47" i="37"/>
  <c r="DL46" i="37"/>
  <c r="DL45" i="37"/>
  <c r="DL44" i="37"/>
  <c r="DL43" i="37"/>
  <c r="DL42" i="37"/>
  <c r="DL41" i="37"/>
  <c r="DL40" i="37"/>
  <c r="DL39" i="37"/>
  <c r="DL38" i="37"/>
  <c r="DL37" i="37"/>
  <c r="DL36" i="37"/>
  <c r="DL35" i="37"/>
  <c r="DL34" i="37"/>
  <c r="DL33" i="37"/>
  <c r="DL32" i="37"/>
  <c r="DL31" i="37"/>
  <c r="DL30" i="37"/>
  <c r="DL29" i="37"/>
  <c r="DL28" i="37"/>
  <c r="DL27" i="37"/>
  <c r="DL26" i="37"/>
  <c r="DL25" i="37"/>
  <c r="DL24" i="37"/>
  <c r="DL23" i="37"/>
  <c r="DL22" i="37"/>
  <c r="DL21" i="37"/>
  <c r="DL20" i="37"/>
  <c r="DL19" i="37"/>
  <c r="DL18" i="37"/>
  <c r="DL17" i="37"/>
  <c r="DL16" i="37"/>
  <c r="DL15" i="37"/>
  <c r="DL14" i="37"/>
  <c r="DL13" i="37"/>
  <c r="DL12" i="37"/>
  <c r="DL11" i="37"/>
  <c r="DL10" i="37"/>
  <c r="DL9" i="37"/>
  <c r="DL8" i="37" a="1"/>
  <c r="DL8" i="37"/>
  <c r="DK247" i="37"/>
  <c r="DK246" i="37"/>
  <c r="DK245" i="37"/>
  <c r="DK244" i="37"/>
  <c r="DK243" i="37"/>
  <c r="DK242" i="37"/>
  <c r="DK241" i="37"/>
  <c r="DK240" i="37"/>
  <c r="DK239" i="37"/>
  <c r="DK238" i="37"/>
  <c r="DK237" i="37"/>
  <c r="DK236" i="37"/>
  <c r="DK235" i="37"/>
  <c r="DK234" i="37"/>
  <c r="DK233" i="37"/>
  <c r="DK232" i="37"/>
  <c r="DK231" i="37"/>
  <c r="DK230" i="37"/>
  <c r="DK229" i="37"/>
  <c r="DK228" i="37"/>
  <c r="DK227" i="37"/>
  <c r="DK226" i="37"/>
  <c r="DK225" i="37"/>
  <c r="DK224" i="37"/>
  <c r="DK223" i="37"/>
  <c r="DK222" i="37"/>
  <c r="DK221" i="37"/>
  <c r="DK220" i="37"/>
  <c r="DK219" i="37"/>
  <c r="DK218" i="37"/>
  <c r="DK217" i="37"/>
  <c r="DK216" i="37"/>
  <c r="DK215" i="37"/>
  <c r="DK214" i="37"/>
  <c r="DK213" i="37"/>
  <c r="DK212" i="37"/>
  <c r="DK211" i="37"/>
  <c r="DK210" i="37"/>
  <c r="DK209" i="37"/>
  <c r="DK208" i="37"/>
  <c r="DK207" i="37"/>
  <c r="DK206" i="37"/>
  <c r="DK205" i="37"/>
  <c r="DK204" i="37"/>
  <c r="DK203" i="37"/>
  <c r="DK202" i="37"/>
  <c r="DK201" i="37"/>
  <c r="DK200" i="37"/>
  <c r="DK199" i="37"/>
  <c r="DK198" i="37"/>
  <c r="DK197" i="37"/>
  <c r="DK196" i="37"/>
  <c r="DK195" i="37"/>
  <c r="DK194" i="37"/>
  <c r="DK193" i="37"/>
  <c r="DK192" i="37"/>
  <c r="DK191" i="37"/>
  <c r="DK190" i="37"/>
  <c r="DK189" i="37"/>
  <c r="DK188" i="37"/>
  <c r="DK187" i="37"/>
  <c r="DK186" i="37"/>
  <c r="DK185" i="37"/>
  <c r="DK184" i="37"/>
  <c r="DK183" i="37"/>
  <c r="DK182" i="37"/>
  <c r="DK181" i="37"/>
  <c r="DK180" i="37"/>
  <c r="DK179" i="37"/>
  <c r="DK178" i="37"/>
  <c r="DK177" i="37"/>
  <c r="DK176" i="37"/>
  <c r="DK175" i="37"/>
  <c r="DK174" i="37"/>
  <c r="DK173" i="37"/>
  <c r="DK172" i="37"/>
  <c r="DK171" i="37"/>
  <c r="DK170" i="37"/>
  <c r="DK169" i="37"/>
  <c r="DK168" i="37"/>
  <c r="DK167" i="37"/>
  <c r="DK166" i="37"/>
  <c r="DK165" i="37"/>
  <c r="DK164" i="37"/>
  <c r="DK163" i="37"/>
  <c r="DK162" i="37"/>
  <c r="DK161" i="37"/>
  <c r="DK160" i="37"/>
  <c r="DK159" i="37"/>
  <c r="DK158" i="37"/>
  <c r="DK157" i="37"/>
  <c r="DK156" i="37"/>
  <c r="DK155" i="37"/>
  <c r="DK154" i="37"/>
  <c r="DK153" i="37"/>
  <c r="DK152" i="37"/>
  <c r="DK151" i="37"/>
  <c r="DK150" i="37"/>
  <c r="DK149" i="37"/>
  <c r="DK148" i="37"/>
  <c r="DK147" i="37"/>
  <c r="DK146" i="37"/>
  <c r="DK145" i="37"/>
  <c r="DK144" i="37"/>
  <c r="DK143" i="37"/>
  <c r="DK142" i="37"/>
  <c r="DK141" i="37"/>
  <c r="DK140" i="37"/>
  <c r="DK139" i="37"/>
  <c r="DK138" i="37"/>
  <c r="DK137" i="37"/>
  <c r="DK136" i="37"/>
  <c r="DK135" i="37"/>
  <c r="DK134" i="37"/>
  <c r="DK133" i="37"/>
  <c r="DK132" i="37"/>
  <c r="DK131" i="37"/>
  <c r="DK130" i="37"/>
  <c r="DK129" i="37"/>
  <c r="DK128" i="37"/>
  <c r="DK127" i="37"/>
  <c r="DK126" i="37"/>
  <c r="DK125" i="37"/>
  <c r="DK124" i="37"/>
  <c r="DK123" i="37"/>
  <c r="DK122" i="37"/>
  <c r="DK121" i="37"/>
  <c r="DK120" i="37"/>
  <c r="DK119" i="37"/>
  <c r="DK118" i="37"/>
  <c r="DK117" i="37"/>
  <c r="DK116" i="37"/>
  <c r="DK115" i="37"/>
  <c r="DK114" i="37"/>
  <c r="DK113" i="37"/>
  <c r="DK112" i="37"/>
  <c r="DK111" i="37"/>
  <c r="DK110" i="37"/>
  <c r="DK109" i="37"/>
  <c r="DK108" i="37"/>
  <c r="DK107" i="37"/>
  <c r="DK106" i="37"/>
  <c r="DK105" i="37"/>
  <c r="DK104" i="37"/>
  <c r="DK103" i="37"/>
  <c r="DK102" i="37"/>
  <c r="DK101" i="37"/>
  <c r="DK100" i="37"/>
  <c r="DK99" i="37"/>
  <c r="DK98" i="37"/>
  <c r="DK97" i="37"/>
  <c r="DK96" i="37"/>
  <c r="DK95" i="37"/>
  <c r="DK94" i="37"/>
  <c r="DK93" i="37"/>
  <c r="DK92" i="37"/>
  <c r="DK91" i="37"/>
  <c r="DK90" i="37"/>
  <c r="DK89" i="37"/>
  <c r="DK88" i="37"/>
  <c r="DK87" i="37"/>
  <c r="DK86" i="37"/>
  <c r="DK85" i="37"/>
  <c r="DK84" i="37"/>
  <c r="DK83" i="37"/>
  <c r="DK82" i="37"/>
  <c r="DK81" i="37"/>
  <c r="DK80" i="37"/>
  <c r="DK79" i="37"/>
  <c r="DK78" i="37"/>
  <c r="DK77" i="37"/>
  <c r="DK76" i="37"/>
  <c r="DK75" i="37"/>
  <c r="DK74" i="37"/>
  <c r="DK73" i="37"/>
  <c r="DK72" i="37"/>
  <c r="DK71" i="37"/>
  <c r="DK70" i="37"/>
  <c r="DK69" i="37"/>
  <c r="DK68" i="37"/>
  <c r="DK67" i="37"/>
  <c r="DK66" i="37"/>
  <c r="DK65" i="37"/>
  <c r="DK64" i="37"/>
  <c r="DK63" i="37"/>
  <c r="DK62" i="37"/>
  <c r="DK61" i="37"/>
  <c r="DK60" i="37"/>
  <c r="DK59" i="37"/>
  <c r="DK58" i="37"/>
  <c r="DK57" i="37"/>
  <c r="DK56" i="37"/>
  <c r="DK55" i="37"/>
  <c r="DK54" i="37"/>
  <c r="DK53" i="37"/>
  <c r="DK52" i="37"/>
  <c r="DK51" i="37"/>
  <c r="DK50" i="37"/>
  <c r="DK49" i="37"/>
  <c r="DK48" i="37"/>
  <c r="DK47" i="37"/>
  <c r="DK46" i="37"/>
  <c r="DK45" i="37"/>
  <c r="DK44" i="37"/>
  <c r="DK43" i="37"/>
  <c r="DK42" i="37"/>
  <c r="DK41" i="37"/>
  <c r="DK40" i="37"/>
  <c r="DK39" i="37"/>
  <c r="DK38" i="37"/>
  <c r="DK37" i="37"/>
  <c r="DK36" i="37"/>
  <c r="DK35" i="37"/>
  <c r="DK34" i="37"/>
  <c r="DK33" i="37"/>
  <c r="DK32" i="37"/>
  <c r="DK31" i="37"/>
  <c r="DK30" i="37"/>
  <c r="DK29" i="37"/>
  <c r="DK28" i="37"/>
  <c r="DK27" i="37"/>
  <c r="DK26" i="37"/>
  <c r="DK25" i="37"/>
  <c r="DK24" i="37"/>
  <c r="DK23" i="37"/>
  <c r="DK22" i="37"/>
  <c r="DK21" i="37"/>
  <c r="DK20" i="37"/>
  <c r="DK19" i="37"/>
  <c r="DK18" i="37"/>
  <c r="DK17" i="37"/>
  <c r="DK16" i="37"/>
  <c r="DK15" i="37"/>
  <c r="DK14" i="37"/>
  <c r="DK13" i="37"/>
  <c r="DK12" i="37"/>
  <c r="DK11" i="37"/>
  <c r="DK10" i="37"/>
  <c r="DK9" i="37"/>
  <c r="DK8" i="37" a="1"/>
  <c r="DK8" i="37"/>
  <c r="DJ247" i="37"/>
  <c r="DJ246" i="37"/>
  <c r="DJ245" i="37"/>
  <c r="DJ244" i="37"/>
  <c r="DJ243" i="37"/>
  <c r="DJ242" i="37"/>
  <c r="DJ241" i="37"/>
  <c r="DJ240" i="37"/>
  <c r="DJ239" i="37"/>
  <c r="DJ238" i="37"/>
  <c r="DJ237" i="37"/>
  <c r="DJ236" i="37"/>
  <c r="DJ235" i="37"/>
  <c r="DJ234" i="37"/>
  <c r="DJ233" i="37"/>
  <c r="DJ232" i="37"/>
  <c r="DJ231" i="37"/>
  <c r="DJ230" i="37"/>
  <c r="DJ229" i="37"/>
  <c r="DJ228" i="37"/>
  <c r="DJ227" i="37"/>
  <c r="DJ226" i="37"/>
  <c r="DJ225" i="37"/>
  <c r="DJ224" i="37"/>
  <c r="DJ223" i="37"/>
  <c r="DJ222" i="37"/>
  <c r="DJ221" i="37"/>
  <c r="DJ220" i="37"/>
  <c r="DJ219" i="37"/>
  <c r="DJ218" i="37"/>
  <c r="DJ217" i="37"/>
  <c r="DJ216" i="37"/>
  <c r="DJ215" i="37"/>
  <c r="DJ214" i="37"/>
  <c r="DJ213" i="37"/>
  <c r="DJ212" i="37"/>
  <c r="DJ211" i="37"/>
  <c r="DJ210" i="37"/>
  <c r="DJ209" i="37"/>
  <c r="DJ208" i="37"/>
  <c r="DJ207" i="37"/>
  <c r="DJ206" i="37"/>
  <c r="DJ205" i="37"/>
  <c r="DJ204" i="37"/>
  <c r="DJ203" i="37"/>
  <c r="DJ202" i="37"/>
  <c r="DJ201" i="37"/>
  <c r="DJ200" i="37"/>
  <c r="DJ199" i="37"/>
  <c r="DJ198" i="37"/>
  <c r="DJ197" i="37"/>
  <c r="DJ196" i="37"/>
  <c r="DJ195" i="37"/>
  <c r="DJ194" i="37"/>
  <c r="DJ193" i="37"/>
  <c r="DJ192" i="37"/>
  <c r="DJ191" i="37"/>
  <c r="DJ190" i="37"/>
  <c r="DJ189" i="37"/>
  <c r="DJ188" i="37"/>
  <c r="DJ187" i="37"/>
  <c r="DJ186" i="37"/>
  <c r="DJ185" i="37"/>
  <c r="DJ184" i="37"/>
  <c r="DJ183" i="37"/>
  <c r="DJ182" i="37"/>
  <c r="DJ181" i="37"/>
  <c r="DJ180" i="37"/>
  <c r="DJ179" i="37"/>
  <c r="DJ178" i="37"/>
  <c r="DJ177" i="37"/>
  <c r="DJ176" i="37"/>
  <c r="DJ175" i="37"/>
  <c r="DJ174" i="37"/>
  <c r="DJ173" i="37"/>
  <c r="DJ172" i="37"/>
  <c r="DJ171" i="37"/>
  <c r="DJ170" i="37"/>
  <c r="DJ169" i="37"/>
  <c r="DJ168" i="37"/>
  <c r="DJ167" i="37"/>
  <c r="DJ166" i="37"/>
  <c r="DJ165" i="37"/>
  <c r="DJ164" i="37"/>
  <c r="DJ163" i="37"/>
  <c r="DJ162" i="37"/>
  <c r="DJ161" i="37"/>
  <c r="DJ160" i="37"/>
  <c r="DJ159" i="37"/>
  <c r="DJ158" i="37"/>
  <c r="DJ157" i="37"/>
  <c r="DJ156" i="37"/>
  <c r="DJ155" i="37"/>
  <c r="DJ154" i="37"/>
  <c r="DJ153" i="37"/>
  <c r="DJ152" i="37"/>
  <c r="DJ151" i="37"/>
  <c r="DJ150" i="37"/>
  <c r="DJ149" i="37"/>
  <c r="DJ148" i="37"/>
  <c r="DJ147" i="37"/>
  <c r="DJ146" i="37"/>
  <c r="DJ145" i="37"/>
  <c r="DJ144" i="37"/>
  <c r="DJ143" i="37"/>
  <c r="DJ142" i="37"/>
  <c r="DJ141" i="37"/>
  <c r="DJ140" i="37"/>
  <c r="DJ139" i="37"/>
  <c r="DJ138" i="37"/>
  <c r="DJ137" i="37"/>
  <c r="DJ136" i="37"/>
  <c r="DJ135" i="37"/>
  <c r="DJ134" i="37"/>
  <c r="DJ133" i="37"/>
  <c r="DJ132" i="37"/>
  <c r="DJ131" i="37"/>
  <c r="DJ130" i="37"/>
  <c r="DJ129" i="37"/>
  <c r="DJ128" i="37"/>
  <c r="DJ127" i="37"/>
  <c r="DJ126" i="37"/>
  <c r="DJ125" i="37"/>
  <c r="DJ124" i="37"/>
  <c r="DJ123" i="37"/>
  <c r="DJ122" i="37"/>
  <c r="DJ121" i="37"/>
  <c r="DJ120" i="37"/>
  <c r="DJ119" i="37"/>
  <c r="DJ118" i="37"/>
  <c r="DJ117" i="37"/>
  <c r="DJ116" i="37"/>
  <c r="DJ115" i="37"/>
  <c r="DJ114" i="37"/>
  <c r="DJ113" i="37"/>
  <c r="DJ112" i="37"/>
  <c r="DJ111" i="37"/>
  <c r="DJ110" i="37"/>
  <c r="DJ109" i="37"/>
  <c r="DJ108" i="37"/>
  <c r="DJ107" i="37"/>
  <c r="DJ106" i="37"/>
  <c r="DJ105" i="37"/>
  <c r="DJ104" i="37"/>
  <c r="DJ103" i="37"/>
  <c r="DJ102" i="37"/>
  <c r="DJ101" i="37"/>
  <c r="DJ100" i="37"/>
  <c r="DJ99" i="37"/>
  <c r="DJ98" i="37"/>
  <c r="DJ97" i="37"/>
  <c r="DJ96" i="37"/>
  <c r="DJ95" i="37"/>
  <c r="DJ94" i="37"/>
  <c r="DJ93" i="37"/>
  <c r="DJ92" i="37"/>
  <c r="DJ91" i="37"/>
  <c r="DJ90" i="37"/>
  <c r="DJ89" i="37"/>
  <c r="DJ88" i="37"/>
  <c r="DJ87" i="37"/>
  <c r="DJ86" i="37"/>
  <c r="DJ85" i="37"/>
  <c r="DJ84" i="37"/>
  <c r="DJ83" i="37"/>
  <c r="DJ82" i="37"/>
  <c r="DJ81" i="37"/>
  <c r="DJ80" i="37"/>
  <c r="DJ79" i="37"/>
  <c r="DJ78" i="37"/>
  <c r="DJ77" i="37"/>
  <c r="DJ76" i="37"/>
  <c r="DJ75" i="37"/>
  <c r="DJ74" i="37"/>
  <c r="DJ73" i="37"/>
  <c r="DJ72" i="37"/>
  <c r="DJ71" i="37"/>
  <c r="DJ70" i="37"/>
  <c r="DJ69" i="37"/>
  <c r="DJ68" i="37"/>
  <c r="DJ67" i="37"/>
  <c r="DJ66" i="37"/>
  <c r="DJ65" i="37"/>
  <c r="DJ64" i="37"/>
  <c r="DJ63" i="37"/>
  <c r="DJ62" i="37"/>
  <c r="DJ61" i="37"/>
  <c r="DJ60" i="37"/>
  <c r="DJ59" i="37"/>
  <c r="DJ58" i="37"/>
  <c r="DJ57" i="37"/>
  <c r="DJ56" i="37"/>
  <c r="DJ55" i="37"/>
  <c r="DJ54" i="37"/>
  <c r="DJ53" i="37"/>
  <c r="DJ52" i="37"/>
  <c r="DJ51" i="37"/>
  <c r="DJ50" i="37"/>
  <c r="DJ49" i="37"/>
  <c r="DJ48" i="37"/>
  <c r="DJ47" i="37"/>
  <c r="DJ46" i="37"/>
  <c r="DJ45" i="37"/>
  <c r="DJ44" i="37"/>
  <c r="DJ43" i="37"/>
  <c r="DJ42" i="37"/>
  <c r="DJ41" i="37"/>
  <c r="DJ40" i="37"/>
  <c r="DJ39" i="37"/>
  <c r="DJ38" i="37"/>
  <c r="DJ37" i="37"/>
  <c r="DJ36" i="37"/>
  <c r="DJ35" i="37"/>
  <c r="DJ34" i="37"/>
  <c r="DJ33" i="37"/>
  <c r="DJ32" i="37"/>
  <c r="DJ31" i="37"/>
  <c r="DJ30" i="37"/>
  <c r="DJ29" i="37"/>
  <c r="DJ28" i="37"/>
  <c r="DJ27" i="37"/>
  <c r="DJ26" i="37"/>
  <c r="DJ25" i="37"/>
  <c r="DJ24" i="37"/>
  <c r="DJ23" i="37"/>
  <c r="DJ22" i="37"/>
  <c r="DJ21" i="37"/>
  <c r="DJ20" i="37"/>
  <c r="DJ19" i="37"/>
  <c r="DJ18" i="37"/>
  <c r="DJ17" i="37"/>
  <c r="DJ16" i="37"/>
  <c r="DJ15" i="37"/>
  <c r="DJ14" i="37"/>
  <c r="DJ13" i="37"/>
  <c r="DJ12" i="37"/>
  <c r="DJ11" i="37"/>
  <c r="DJ10" i="37"/>
  <c r="DJ9" i="37"/>
  <c r="DJ8" i="37" a="1"/>
  <c r="DJ8" i="37"/>
  <c r="DI247" i="37"/>
  <c r="DI246" i="37"/>
  <c r="DI245" i="37"/>
  <c r="DI244" i="37"/>
  <c r="DI243" i="37"/>
  <c r="DI242" i="37"/>
  <c r="DI241" i="37"/>
  <c r="DI240" i="37"/>
  <c r="DI239" i="37"/>
  <c r="DI238" i="37"/>
  <c r="DI237" i="37"/>
  <c r="DI236" i="37"/>
  <c r="DI235" i="37"/>
  <c r="DI234" i="37"/>
  <c r="DI233" i="37"/>
  <c r="DI232" i="37"/>
  <c r="DI231" i="37"/>
  <c r="DI230" i="37"/>
  <c r="DI229" i="37"/>
  <c r="DI228" i="37"/>
  <c r="DI227" i="37"/>
  <c r="DI226" i="37"/>
  <c r="DI225" i="37"/>
  <c r="DI224" i="37"/>
  <c r="DI223" i="37"/>
  <c r="DI222" i="37"/>
  <c r="DI221" i="37"/>
  <c r="DI220" i="37"/>
  <c r="DI219" i="37"/>
  <c r="DI218" i="37"/>
  <c r="DI217" i="37"/>
  <c r="DI216" i="37"/>
  <c r="DI215" i="37"/>
  <c r="DI214" i="37"/>
  <c r="DI213" i="37"/>
  <c r="DI212" i="37"/>
  <c r="DI211" i="37"/>
  <c r="DI210" i="37"/>
  <c r="DI209" i="37"/>
  <c r="DI208" i="37"/>
  <c r="DI207" i="37"/>
  <c r="DI206" i="37"/>
  <c r="DI205" i="37"/>
  <c r="DI204" i="37"/>
  <c r="DI203" i="37"/>
  <c r="DI202" i="37"/>
  <c r="DI201" i="37"/>
  <c r="DI200" i="37"/>
  <c r="DI199" i="37"/>
  <c r="DI198" i="37"/>
  <c r="DI197" i="37"/>
  <c r="DI196" i="37"/>
  <c r="DI195" i="37"/>
  <c r="DI194" i="37"/>
  <c r="DI193" i="37"/>
  <c r="DI192" i="37"/>
  <c r="DI191" i="37"/>
  <c r="DI190" i="37"/>
  <c r="DI189" i="37"/>
  <c r="DI188" i="37"/>
  <c r="DI187" i="37"/>
  <c r="DI186" i="37"/>
  <c r="DI185" i="37"/>
  <c r="DI184" i="37"/>
  <c r="DI183" i="37"/>
  <c r="DI182" i="37"/>
  <c r="DI181" i="37"/>
  <c r="DI180" i="37"/>
  <c r="DI179" i="37"/>
  <c r="DI178" i="37"/>
  <c r="DI177" i="37"/>
  <c r="DI176" i="37"/>
  <c r="DI175" i="37"/>
  <c r="DI174" i="37"/>
  <c r="DI173" i="37"/>
  <c r="DI172" i="37"/>
  <c r="DI171" i="37"/>
  <c r="DI170" i="37"/>
  <c r="DI169" i="37"/>
  <c r="DI168" i="37"/>
  <c r="DI167" i="37"/>
  <c r="DI166" i="37"/>
  <c r="DI165" i="37"/>
  <c r="DI164" i="37"/>
  <c r="DI163" i="37"/>
  <c r="DI162" i="37"/>
  <c r="DI161" i="37"/>
  <c r="DI160" i="37"/>
  <c r="DI159" i="37"/>
  <c r="DI158" i="37"/>
  <c r="DI157" i="37"/>
  <c r="DI156" i="37"/>
  <c r="DI155" i="37"/>
  <c r="DI154" i="37"/>
  <c r="DI153" i="37"/>
  <c r="DI152" i="37"/>
  <c r="DI151" i="37"/>
  <c r="DI150" i="37"/>
  <c r="DI149" i="37"/>
  <c r="DI148" i="37"/>
  <c r="DI147" i="37"/>
  <c r="DI146" i="37"/>
  <c r="DI145" i="37"/>
  <c r="DI144" i="37"/>
  <c r="DI143" i="37"/>
  <c r="DI142" i="37"/>
  <c r="DI141" i="37"/>
  <c r="DI140" i="37"/>
  <c r="DI139" i="37"/>
  <c r="DI138" i="37"/>
  <c r="DI137" i="37"/>
  <c r="DI136" i="37"/>
  <c r="DI135" i="37"/>
  <c r="DI134" i="37"/>
  <c r="DI133" i="37"/>
  <c r="DI132" i="37"/>
  <c r="DI131" i="37"/>
  <c r="DI130" i="37"/>
  <c r="DI129" i="37"/>
  <c r="DI128" i="37"/>
  <c r="DI127" i="37"/>
  <c r="DI126" i="37"/>
  <c r="DI125" i="37"/>
  <c r="DI124" i="37"/>
  <c r="DI123" i="37"/>
  <c r="DI122" i="37"/>
  <c r="DI121" i="37"/>
  <c r="DI120" i="37"/>
  <c r="DI119" i="37"/>
  <c r="DI118" i="37"/>
  <c r="DI117" i="37"/>
  <c r="DI116" i="37"/>
  <c r="DI115" i="37"/>
  <c r="DI114" i="37"/>
  <c r="DI113" i="37"/>
  <c r="DI112" i="37"/>
  <c r="DI111" i="37"/>
  <c r="DI110" i="37"/>
  <c r="DI109" i="37"/>
  <c r="DI108" i="37"/>
  <c r="DI107" i="37"/>
  <c r="DI106" i="37"/>
  <c r="DI105" i="37"/>
  <c r="DI104" i="37"/>
  <c r="DI103" i="37"/>
  <c r="DI102" i="37"/>
  <c r="DI101" i="37"/>
  <c r="DI100" i="37"/>
  <c r="DI99" i="37"/>
  <c r="DI98" i="37"/>
  <c r="DI97" i="37"/>
  <c r="DI96" i="37"/>
  <c r="DI95" i="37"/>
  <c r="DI94" i="37"/>
  <c r="DI93" i="37"/>
  <c r="DI92" i="37"/>
  <c r="DI91" i="37"/>
  <c r="DI90" i="37"/>
  <c r="DI89" i="37"/>
  <c r="DI88" i="37"/>
  <c r="DI87" i="37"/>
  <c r="DI86" i="37"/>
  <c r="DI85" i="37"/>
  <c r="DI84" i="37"/>
  <c r="DI83" i="37"/>
  <c r="DI82" i="37"/>
  <c r="DI81" i="37"/>
  <c r="DI80" i="37"/>
  <c r="DI79" i="37"/>
  <c r="DI78" i="37"/>
  <c r="DI77" i="37"/>
  <c r="DI76" i="37"/>
  <c r="DI75" i="37"/>
  <c r="DI74" i="37"/>
  <c r="DI73" i="37"/>
  <c r="DI72" i="37"/>
  <c r="DI71" i="37"/>
  <c r="DI70" i="37"/>
  <c r="DI69" i="37"/>
  <c r="DI68" i="37"/>
  <c r="DI67" i="37"/>
  <c r="DI66" i="37"/>
  <c r="DI65" i="37"/>
  <c r="DI64" i="37"/>
  <c r="DI63" i="37"/>
  <c r="DI62" i="37"/>
  <c r="DI61" i="37"/>
  <c r="DI60" i="37"/>
  <c r="DI59" i="37"/>
  <c r="DI58" i="37"/>
  <c r="DI57" i="37"/>
  <c r="DI56" i="37"/>
  <c r="DI55" i="37"/>
  <c r="DI54" i="37"/>
  <c r="DI53" i="37"/>
  <c r="DI52" i="37"/>
  <c r="DI51" i="37"/>
  <c r="DI50" i="37"/>
  <c r="DI49" i="37"/>
  <c r="DI48" i="37"/>
  <c r="DI47" i="37"/>
  <c r="DI46" i="37"/>
  <c r="DI45" i="37"/>
  <c r="DI44" i="37"/>
  <c r="DI43" i="37"/>
  <c r="DI42" i="37"/>
  <c r="DI41" i="37"/>
  <c r="DI40" i="37"/>
  <c r="DI39" i="37"/>
  <c r="DI38" i="37"/>
  <c r="DI37" i="37"/>
  <c r="DI36" i="37"/>
  <c r="DI35" i="37"/>
  <c r="DI34" i="37"/>
  <c r="DI33" i="37"/>
  <c r="DI32" i="37"/>
  <c r="DI31" i="37"/>
  <c r="DI30" i="37"/>
  <c r="DI29" i="37"/>
  <c r="DI28" i="37"/>
  <c r="DI27" i="37"/>
  <c r="DI26" i="37"/>
  <c r="DI25" i="37"/>
  <c r="DI24" i="37"/>
  <c r="DI23" i="37"/>
  <c r="DI22" i="37"/>
  <c r="DI21" i="37"/>
  <c r="DI20" i="37"/>
  <c r="DI19" i="37"/>
  <c r="DI18" i="37"/>
  <c r="DI17" i="37"/>
  <c r="DI16" i="37"/>
  <c r="DI15" i="37"/>
  <c r="DI14" i="37"/>
  <c r="DI13" i="37"/>
  <c r="DI12" i="37"/>
  <c r="DI11" i="37"/>
  <c r="DI10" i="37"/>
  <c r="DI9" i="37"/>
  <c r="DI8" i="37" a="1"/>
  <c r="DI8" i="37"/>
  <c r="DH247" i="37"/>
  <c r="DH246" i="37"/>
  <c r="DH245" i="37"/>
  <c r="DH244" i="37"/>
  <c r="DH243" i="37"/>
  <c r="DH242" i="37"/>
  <c r="DH241" i="37"/>
  <c r="DH240" i="37"/>
  <c r="DH239" i="37"/>
  <c r="DH238" i="37"/>
  <c r="DH237" i="37"/>
  <c r="DH236" i="37"/>
  <c r="DH235" i="37"/>
  <c r="DH234" i="37"/>
  <c r="DH233" i="37"/>
  <c r="DH232" i="37"/>
  <c r="DH231" i="37"/>
  <c r="DH230" i="37"/>
  <c r="DH229" i="37"/>
  <c r="DH228" i="37"/>
  <c r="DH227" i="37"/>
  <c r="DH226" i="37"/>
  <c r="DH225" i="37"/>
  <c r="DH224" i="37"/>
  <c r="DH223" i="37"/>
  <c r="DH222" i="37"/>
  <c r="DH221" i="37"/>
  <c r="DH220" i="37"/>
  <c r="DH219" i="37"/>
  <c r="DH218" i="37"/>
  <c r="DH217" i="37"/>
  <c r="DH216" i="37"/>
  <c r="DH215" i="37"/>
  <c r="DH214" i="37"/>
  <c r="DH213" i="37"/>
  <c r="DH212" i="37"/>
  <c r="DH211" i="37"/>
  <c r="DH210" i="37"/>
  <c r="DH209" i="37"/>
  <c r="DH208" i="37"/>
  <c r="DH207" i="37"/>
  <c r="DH206" i="37"/>
  <c r="DH205" i="37"/>
  <c r="DH204" i="37"/>
  <c r="DH203" i="37"/>
  <c r="DH202" i="37"/>
  <c r="DH201" i="37"/>
  <c r="DH200" i="37"/>
  <c r="DH199" i="37"/>
  <c r="DH198" i="37"/>
  <c r="DH197" i="37"/>
  <c r="DH196" i="37"/>
  <c r="DH195" i="37"/>
  <c r="DH194" i="37"/>
  <c r="DH193" i="37"/>
  <c r="DH192" i="37"/>
  <c r="DH191" i="37"/>
  <c r="DH190" i="37"/>
  <c r="DH189" i="37"/>
  <c r="DH188" i="37"/>
  <c r="DH187" i="37"/>
  <c r="DH186" i="37"/>
  <c r="DH185" i="37"/>
  <c r="DH184" i="37"/>
  <c r="DH183" i="37"/>
  <c r="DH182" i="37"/>
  <c r="DH181" i="37"/>
  <c r="DH180" i="37"/>
  <c r="DH179" i="37"/>
  <c r="DH178" i="37"/>
  <c r="DH177" i="37"/>
  <c r="DH176" i="37"/>
  <c r="DH175" i="37"/>
  <c r="DH174" i="37"/>
  <c r="DH173" i="37"/>
  <c r="DH172" i="37"/>
  <c r="DH171" i="37"/>
  <c r="DH170" i="37"/>
  <c r="DH169" i="37"/>
  <c r="DH168" i="37"/>
  <c r="DH167" i="37"/>
  <c r="DH166" i="37"/>
  <c r="DH165" i="37"/>
  <c r="DH164" i="37"/>
  <c r="DH163" i="37"/>
  <c r="DH162" i="37"/>
  <c r="DH161" i="37"/>
  <c r="DH160" i="37"/>
  <c r="DH159" i="37"/>
  <c r="DH158" i="37"/>
  <c r="DH157" i="37"/>
  <c r="DH156" i="37"/>
  <c r="DH155" i="37"/>
  <c r="DH154" i="37"/>
  <c r="DH153" i="37"/>
  <c r="DH152" i="37"/>
  <c r="DH151" i="37"/>
  <c r="DH150" i="37"/>
  <c r="DH149" i="37"/>
  <c r="DH148" i="37"/>
  <c r="DH147" i="37"/>
  <c r="DH146" i="37"/>
  <c r="DH145" i="37"/>
  <c r="DH144" i="37"/>
  <c r="DH143" i="37"/>
  <c r="DH142" i="37"/>
  <c r="DH141" i="37"/>
  <c r="DH140" i="37"/>
  <c r="DH139" i="37"/>
  <c r="DH138" i="37"/>
  <c r="DH137" i="37"/>
  <c r="DH136" i="37"/>
  <c r="DH135" i="37"/>
  <c r="DH134" i="37"/>
  <c r="DH133" i="37"/>
  <c r="DH132" i="37"/>
  <c r="DH131" i="37"/>
  <c r="DH130" i="37"/>
  <c r="DH129" i="37"/>
  <c r="DH128" i="37"/>
  <c r="DH127" i="37"/>
  <c r="DH126" i="37"/>
  <c r="DH125" i="37"/>
  <c r="DH124" i="37"/>
  <c r="DH123" i="37"/>
  <c r="DH122" i="37"/>
  <c r="DH121" i="37"/>
  <c r="DH120" i="37"/>
  <c r="DH119" i="37"/>
  <c r="DH118" i="37"/>
  <c r="DH117" i="37"/>
  <c r="DH116" i="37"/>
  <c r="DH115" i="37"/>
  <c r="DH114" i="37"/>
  <c r="DH113" i="37"/>
  <c r="DH112" i="37"/>
  <c r="DH111" i="37"/>
  <c r="DH110" i="37"/>
  <c r="DH109" i="37"/>
  <c r="DH108" i="37"/>
  <c r="DH107" i="37"/>
  <c r="DH106" i="37"/>
  <c r="DH105" i="37"/>
  <c r="DH104" i="37"/>
  <c r="DH103" i="37"/>
  <c r="DH102" i="37"/>
  <c r="DH101" i="37"/>
  <c r="DH100" i="37"/>
  <c r="DH99" i="37"/>
  <c r="DH98" i="37"/>
  <c r="DH97" i="37"/>
  <c r="DH96" i="37"/>
  <c r="DH95" i="37"/>
  <c r="DH94" i="37"/>
  <c r="DH93" i="37"/>
  <c r="DH92" i="37"/>
  <c r="DH91" i="37"/>
  <c r="DH90" i="37"/>
  <c r="DH89" i="37"/>
  <c r="DH88" i="37"/>
  <c r="DH87" i="37"/>
  <c r="DH86" i="37"/>
  <c r="DH85" i="37"/>
  <c r="DH84" i="37"/>
  <c r="DH83" i="37"/>
  <c r="DH82" i="37"/>
  <c r="DH81" i="37"/>
  <c r="DH80" i="37"/>
  <c r="DH79" i="37"/>
  <c r="DH78" i="37"/>
  <c r="DH77" i="37"/>
  <c r="DH76" i="37"/>
  <c r="DH75" i="37"/>
  <c r="DH74" i="37"/>
  <c r="DH73" i="37"/>
  <c r="DH72" i="37"/>
  <c r="DH71" i="37"/>
  <c r="DH70" i="37"/>
  <c r="DH69" i="37"/>
  <c r="DH68" i="37"/>
  <c r="DH67" i="37"/>
  <c r="DH66" i="37"/>
  <c r="DH65" i="37"/>
  <c r="DH64" i="37"/>
  <c r="DH63" i="37"/>
  <c r="DH62" i="37"/>
  <c r="DH61" i="37"/>
  <c r="DH60" i="37"/>
  <c r="DH59" i="37"/>
  <c r="DH58" i="37"/>
  <c r="DH57" i="37"/>
  <c r="DH56" i="37"/>
  <c r="DH55" i="37"/>
  <c r="DH54" i="37"/>
  <c r="DH53" i="37"/>
  <c r="DH52" i="37"/>
  <c r="DH51" i="37"/>
  <c r="DH50" i="37"/>
  <c r="DH49" i="37"/>
  <c r="DH48" i="37"/>
  <c r="DH47" i="37"/>
  <c r="DH46" i="37"/>
  <c r="DH45" i="37"/>
  <c r="DH44" i="37"/>
  <c r="DH43" i="37"/>
  <c r="DH42" i="37"/>
  <c r="DH41" i="37"/>
  <c r="DH40" i="37"/>
  <c r="DH39" i="37"/>
  <c r="DH38" i="37"/>
  <c r="DH37" i="37"/>
  <c r="DH36" i="37"/>
  <c r="DH35" i="37"/>
  <c r="DH34" i="37"/>
  <c r="DH33" i="37"/>
  <c r="DH32" i="37"/>
  <c r="DH31" i="37"/>
  <c r="DH30" i="37"/>
  <c r="DH29" i="37"/>
  <c r="DH28" i="37"/>
  <c r="DH27" i="37"/>
  <c r="DH26" i="37"/>
  <c r="DH25" i="37"/>
  <c r="DH24" i="37"/>
  <c r="DH23" i="37"/>
  <c r="DH22" i="37"/>
  <c r="DH21" i="37"/>
  <c r="DH20" i="37"/>
  <c r="DH19" i="37"/>
  <c r="DH18" i="37"/>
  <c r="DH17" i="37"/>
  <c r="DH16" i="37"/>
  <c r="DH15" i="37"/>
  <c r="DH14" i="37"/>
  <c r="DH13" i="37"/>
  <c r="DH12" i="37"/>
  <c r="DH11" i="37"/>
  <c r="DH10" i="37"/>
  <c r="DH9" i="37"/>
  <c r="DH8" i="37" a="1"/>
  <c r="DH8" i="37"/>
  <c r="DG247" i="37"/>
  <c r="DG246" i="37"/>
  <c r="DG245" i="37"/>
  <c r="DG244" i="37"/>
  <c r="DG243" i="37"/>
  <c r="DG242" i="37"/>
  <c r="DG241" i="37"/>
  <c r="DG240" i="37"/>
  <c r="DG239" i="37"/>
  <c r="DG238" i="37"/>
  <c r="DG237" i="37"/>
  <c r="DG236" i="37"/>
  <c r="DG235" i="37"/>
  <c r="DG234" i="37"/>
  <c r="DG233" i="37"/>
  <c r="DG232" i="37"/>
  <c r="DG231" i="37"/>
  <c r="DG230" i="37"/>
  <c r="DG229" i="37"/>
  <c r="DG228" i="37"/>
  <c r="DG227" i="37"/>
  <c r="DG226" i="37"/>
  <c r="DG225" i="37"/>
  <c r="DG224" i="37"/>
  <c r="DG223" i="37"/>
  <c r="DG222" i="37"/>
  <c r="DG221" i="37"/>
  <c r="DG220" i="37"/>
  <c r="DG219" i="37"/>
  <c r="DG218" i="37"/>
  <c r="DG217" i="37"/>
  <c r="DG216" i="37"/>
  <c r="DG215" i="37"/>
  <c r="DG214" i="37"/>
  <c r="DG213" i="37"/>
  <c r="DG212" i="37"/>
  <c r="DG211" i="37"/>
  <c r="DG210" i="37"/>
  <c r="DG209" i="37"/>
  <c r="DG208" i="37"/>
  <c r="DG207" i="37"/>
  <c r="DG206" i="37"/>
  <c r="DG205" i="37"/>
  <c r="DG204" i="37"/>
  <c r="DG203" i="37"/>
  <c r="DG202" i="37"/>
  <c r="DG201" i="37"/>
  <c r="DG200" i="37"/>
  <c r="DG199" i="37"/>
  <c r="DG198" i="37"/>
  <c r="DG197" i="37"/>
  <c r="DG196" i="37"/>
  <c r="DG195" i="37"/>
  <c r="DG194" i="37"/>
  <c r="DG193" i="37"/>
  <c r="DG192" i="37"/>
  <c r="DG191" i="37"/>
  <c r="DG190" i="37"/>
  <c r="DG189" i="37"/>
  <c r="DG188" i="37"/>
  <c r="DG187" i="37"/>
  <c r="DG186" i="37"/>
  <c r="DG185" i="37"/>
  <c r="DG184" i="37"/>
  <c r="DG183" i="37"/>
  <c r="DG182" i="37"/>
  <c r="DG181" i="37"/>
  <c r="DG180" i="37"/>
  <c r="DG179" i="37"/>
  <c r="DG178" i="37"/>
  <c r="DG177" i="37"/>
  <c r="DG176" i="37"/>
  <c r="DG175" i="37"/>
  <c r="DG174" i="37"/>
  <c r="DG173" i="37"/>
  <c r="DG172" i="37"/>
  <c r="DG171" i="37"/>
  <c r="DG170" i="37"/>
  <c r="DG169" i="37"/>
  <c r="DG168" i="37"/>
  <c r="DG167" i="37"/>
  <c r="DG166" i="37"/>
  <c r="DG165" i="37"/>
  <c r="DG164" i="37"/>
  <c r="DG163" i="37"/>
  <c r="DG162" i="37"/>
  <c r="DG161" i="37"/>
  <c r="DG160" i="37"/>
  <c r="DG159" i="37"/>
  <c r="DG158" i="37"/>
  <c r="DG157" i="37"/>
  <c r="DG156" i="37"/>
  <c r="DG155" i="37"/>
  <c r="DG154" i="37"/>
  <c r="DG153" i="37"/>
  <c r="DG152" i="37"/>
  <c r="DG151" i="37"/>
  <c r="DG150" i="37"/>
  <c r="DG149" i="37"/>
  <c r="DG148" i="37"/>
  <c r="DG147" i="37"/>
  <c r="DG146" i="37"/>
  <c r="DG145" i="37"/>
  <c r="DG144" i="37"/>
  <c r="DG143" i="37"/>
  <c r="DG142" i="37"/>
  <c r="DG141" i="37"/>
  <c r="DG140" i="37"/>
  <c r="DG139" i="37"/>
  <c r="DG138" i="37"/>
  <c r="DG137" i="37"/>
  <c r="DG136" i="37"/>
  <c r="DG135" i="37"/>
  <c r="DG134" i="37"/>
  <c r="DG133" i="37"/>
  <c r="DG132" i="37"/>
  <c r="DG131" i="37"/>
  <c r="DG130" i="37"/>
  <c r="DG129" i="37"/>
  <c r="DG128" i="37"/>
  <c r="DG127" i="37"/>
  <c r="DG126" i="37"/>
  <c r="DG125" i="37"/>
  <c r="DG124" i="37"/>
  <c r="DG123" i="37"/>
  <c r="DG122" i="37"/>
  <c r="DG121" i="37"/>
  <c r="DG120" i="37"/>
  <c r="DG119" i="37"/>
  <c r="DG118" i="37"/>
  <c r="DG117" i="37"/>
  <c r="DG116" i="37"/>
  <c r="DG115" i="37"/>
  <c r="DG114" i="37"/>
  <c r="DG113" i="37"/>
  <c r="DG112" i="37"/>
  <c r="DG111" i="37"/>
  <c r="DG110" i="37"/>
  <c r="DG109" i="37"/>
  <c r="DG108" i="37"/>
  <c r="DG107" i="37"/>
  <c r="DG106" i="37"/>
  <c r="DG105" i="37"/>
  <c r="DG104" i="37"/>
  <c r="DG103" i="37"/>
  <c r="DG102" i="37"/>
  <c r="DG101" i="37"/>
  <c r="DG100" i="37"/>
  <c r="DG99" i="37"/>
  <c r="DG98" i="37"/>
  <c r="DG97" i="37"/>
  <c r="DG96" i="37"/>
  <c r="DG95" i="37"/>
  <c r="DG94" i="37"/>
  <c r="DG93" i="37"/>
  <c r="DG92" i="37"/>
  <c r="DG91" i="37"/>
  <c r="DG90" i="37"/>
  <c r="DG89" i="37"/>
  <c r="DG88" i="37"/>
  <c r="DG87" i="37"/>
  <c r="DG86" i="37"/>
  <c r="DG85" i="37"/>
  <c r="DG84" i="37"/>
  <c r="DG83" i="37"/>
  <c r="DG82" i="37"/>
  <c r="DG81" i="37"/>
  <c r="DG80" i="37"/>
  <c r="DG79" i="37"/>
  <c r="DG78" i="37"/>
  <c r="DG77" i="37"/>
  <c r="DG76" i="37"/>
  <c r="DG75" i="37"/>
  <c r="DG74" i="37"/>
  <c r="DG73" i="37"/>
  <c r="DG72" i="37"/>
  <c r="DG71" i="37"/>
  <c r="DG70" i="37"/>
  <c r="DG69" i="37"/>
  <c r="DG68" i="37"/>
  <c r="DG67" i="37"/>
  <c r="DG66" i="37"/>
  <c r="DG65" i="37"/>
  <c r="DG64" i="37"/>
  <c r="DG63" i="37"/>
  <c r="DG62" i="37"/>
  <c r="DG61" i="37"/>
  <c r="DG60" i="37"/>
  <c r="DG59" i="37"/>
  <c r="DG58" i="37"/>
  <c r="DG57" i="37"/>
  <c r="DG56" i="37"/>
  <c r="DG55" i="37"/>
  <c r="DG54" i="37"/>
  <c r="DG53" i="37"/>
  <c r="DG52" i="37"/>
  <c r="DG51" i="37"/>
  <c r="DG50" i="37"/>
  <c r="DG49" i="37"/>
  <c r="DG48" i="37"/>
  <c r="DG47" i="37"/>
  <c r="DG46" i="37"/>
  <c r="DG45" i="37"/>
  <c r="DG44" i="37"/>
  <c r="DG43" i="37"/>
  <c r="DG42" i="37"/>
  <c r="DG41" i="37"/>
  <c r="DG40" i="37"/>
  <c r="DG39" i="37"/>
  <c r="DG38" i="37"/>
  <c r="DG37" i="37"/>
  <c r="DG36" i="37"/>
  <c r="DG35" i="37"/>
  <c r="DG34" i="37"/>
  <c r="DG33" i="37"/>
  <c r="DG32" i="37"/>
  <c r="DG31" i="37"/>
  <c r="DG30" i="37"/>
  <c r="DG29" i="37"/>
  <c r="DG28" i="37"/>
  <c r="DG27" i="37"/>
  <c r="DG26" i="37"/>
  <c r="DG25" i="37"/>
  <c r="DG24" i="37"/>
  <c r="DG23" i="37"/>
  <c r="DG22" i="37"/>
  <c r="DG21" i="37"/>
  <c r="DG20" i="37"/>
  <c r="DG19" i="37"/>
  <c r="DG18" i="37"/>
  <c r="DG17" i="37"/>
  <c r="DG16" i="37"/>
  <c r="DG15" i="37"/>
  <c r="DG14" i="37"/>
  <c r="DG13" i="37"/>
  <c r="DG12" i="37"/>
  <c r="DG11" i="37"/>
  <c r="DG10" i="37"/>
  <c r="DG9" i="37"/>
  <c r="DG8" i="37" a="1"/>
  <c r="DG8" i="37"/>
  <c r="DF247" i="37"/>
  <c r="DF246" i="37"/>
  <c r="DF245" i="37"/>
  <c r="DF244" i="37"/>
  <c r="DF243" i="37"/>
  <c r="DF242" i="37"/>
  <c r="DF241" i="37"/>
  <c r="DF240" i="37"/>
  <c r="DF239" i="37"/>
  <c r="DF238" i="37"/>
  <c r="DF237" i="37"/>
  <c r="DF236" i="37"/>
  <c r="DF235" i="37"/>
  <c r="DF234" i="37"/>
  <c r="DF233" i="37"/>
  <c r="DF232" i="37"/>
  <c r="DF231" i="37"/>
  <c r="DF230" i="37"/>
  <c r="DF229" i="37"/>
  <c r="DF228" i="37"/>
  <c r="DF227" i="37"/>
  <c r="DF226" i="37"/>
  <c r="DF225" i="37"/>
  <c r="DF224" i="37"/>
  <c r="DF223" i="37"/>
  <c r="DF222" i="37"/>
  <c r="DF221" i="37"/>
  <c r="DF220" i="37"/>
  <c r="DF219" i="37"/>
  <c r="DF218" i="37"/>
  <c r="DF217" i="37"/>
  <c r="DF216" i="37"/>
  <c r="DF215" i="37"/>
  <c r="DF214" i="37"/>
  <c r="DF213" i="37"/>
  <c r="DF212" i="37"/>
  <c r="DF211" i="37"/>
  <c r="DF210" i="37"/>
  <c r="DF209" i="37"/>
  <c r="DF208" i="37"/>
  <c r="DF207" i="37"/>
  <c r="DF206" i="37"/>
  <c r="DF205" i="37"/>
  <c r="DF204" i="37"/>
  <c r="DF203" i="37"/>
  <c r="DF202" i="37"/>
  <c r="DF201" i="37"/>
  <c r="DF200" i="37"/>
  <c r="DF199" i="37"/>
  <c r="DF198" i="37"/>
  <c r="DF197" i="37"/>
  <c r="DF196" i="37"/>
  <c r="DF195" i="37"/>
  <c r="DF194" i="37"/>
  <c r="DF193" i="37"/>
  <c r="DF192" i="37"/>
  <c r="DF191" i="37"/>
  <c r="DF190" i="37"/>
  <c r="DF189" i="37"/>
  <c r="DF188" i="37"/>
  <c r="DF187" i="37"/>
  <c r="DF186" i="37"/>
  <c r="DF185" i="37"/>
  <c r="DF184" i="37"/>
  <c r="DF183" i="37"/>
  <c r="DF182" i="37"/>
  <c r="DF181" i="37"/>
  <c r="DF180" i="37"/>
  <c r="DF179" i="37"/>
  <c r="DF178" i="37"/>
  <c r="DF177" i="37"/>
  <c r="DF176" i="37"/>
  <c r="DF175" i="37"/>
  <c r="DF174" i="37"/>
  <c r="DF173" i="37"/>
  <c r="DF172" i="37"/>
  <c r="DF171" i="37"/>
  <c r="DF170" i="37"/>
  <c r="DF169" i="37"/>
  <c r="DF168" i="37"/>
  <c r="DF167" i="37"/>
  <c r="DF166" i="37"/>
  <c r="DF165" i="37"/>
  <c r="DF164" i="37"/>
  <c r="DF163" i="37"/>
  <c r="DF162" i="37"/>
  <c r="DF161" i="37"/>
  <c r="DF160" i="37"/>
  <c r="DF159" i="37"/>
  <c r="DF158" i="37"/>
  <c r="DF157" i="37"/>
  <c r="DF156" i="37"/>
  <c r="DF155" i="37"/>
  <c r="DF154" i="37"/>
  <c r="DF153" i="37"/>
  <c r="DF152" i="37"/>
  <c r="DF151" i="37"/>
  <c r="DF150" i="37"/>
  <c r="DF149" i="37"/>
  <c r="DF148" i="37"/>
  <c r="DF147" i="37"/>
  <c r="DF146" i="37"/>
  <c r="DF145" i="37"/>
  <c r="DF144" i="37"/>
  <c r="DF143" i="37"/>
  <c r="DF142" i="37"/>
  <c r="DF141" i="37"/>
  <c r="DF140" i="37"/>
  <c r="DF139" i="37"/>
  <c r="DF138" i="37"/>
  <c r="DF137" i="37"/>
  <c r="DF136" i="37"/>
  <c r="DF135" i="37"/>
  <c r="DF134" i="37"/>
  <c r="DF133" i="37"/>
  <c r="DF132" i="37"/>
  <c r="DF131" i="37"/>
  <c r="DF130" i="37"/>
  <c r="DF129" i="37"/>
  <c r="DF128" i="37"/>
  <c r="DF127" i="37"/>
  <c r="DF126" i="37"/>
  <c r="DF125" i="37"/>
  <c r="DF124" i="37"/>
  <c r="DF123" i="37"/>
  <c r="DF122" i="37"/>
  <c r="DF121" i="37"/>
  <c r="DF120" i="37"/>
  <c r="DF119" i="37"/>
  <c r="DF118" i="37"/>
  <c r="DF117" i="37"/>
  <c r="DF116" i="37"/>
  <c r="DF115" i="37"/>
  <c r="DF114" i="37"/>
  <c r="DF113" i="37"/>
  <c r="DF112" i="37"/>
  <c r="DF111" i="37"/>
  <c r="DF110" i="37"/>
  <c r="DF109" i="37"/>
  <c r="DF108" i="37"/>
  <c r="DF107" i="37"/>
  <c r="DF106" i="37"/>
  <c r="DF105" i="37"/>
  <c r="DF104" i="37"/>
  <c r="DF103" i="37"/>
  <c r="DF102" i="37"/>
  <c r="DF101" i="37"/>
  <c r="DF100" i="37"/>
  <c r="DF99" i="37"/>
  <c r="DF98" i="37"/>
  <c r="DF97" i="37"/>
  <c r="DF96" i="37"/>
  <c r="DF95" i="37"/>
  <c r="DF94" i="37"/>
  <c r="DF93" i="37"/>
  <c r="DF92" i="37"/>
  <c r="DF91" i="37"/>
  <c r="DF90" i="37"/>
  <c r="DF89" i="37"/>
  <c r="DF88" i="37"/>
  <c r="DF87" i="37"/>
  <c r="DF86" i="37"/>
  <c r="DF85" i="37"/>
  <c r="DF84" i="37"/>
  <c r="DF83" i="37"/>
  <c r="DF82" i="37"/>
  <c r="DF81" i="37"/>
  <c r="DF80" i="37"/>
  <c r="DF79" i="37"/>
  <c r="DF78" i="37"/>
  <c r="DF77" i="37"/>
  <c r="DF76" i="37"/>
  <c r="DF75" i="37"/>
  <c r="DF74" i="37"/>
  <c r="DF73" i="37"/>
  <c r="DF72" i="37"/>
  <c r="DF71" i="37"/>
  <c r="DF70" i="37"/>
  <c r="DF69" i="37"/>
  <c r="DF68" i="37"/>
  <c r="DF67" i="37"/>
  <c r="DF66" i="37"/>
  <c r="DF65" i="37"/>
  <c r="DF64" i="37"/>
  <c r="DF63" i="37"/>
  <c r="DF62" i="37"/>
  <c r="DF61" i="37"/>
  <c r="DF60" i="37"/>
  <c r="DF59" i="37"/>
  <c r="DF58" i="37"/>
  <c r="DF57" i="37"/>
  <c r="DF56" i="37"/>
  <c r="DF55" i="37"/>
  <c r="DF54" i="37"/>
  <c r="DF53" i="37"/>
  <c r="DF52" i="37"/>
  <c r="DF51" i="37"/>
  <c r="DF50" i="37"/>
  <c r="DF49" i="37"/>
  <c r="DF48" i="37"/>
  <c r="DF47" i="37"/>
  <c r="DF46" i="37"/>
  <c r="DF45" i="37"/>
  <c r="DF44" i="37"/>
  <c r="DF43" i="37"/>
  <c r="DF42" i="37"/>
  <c r="DF41" i="37"/>
  <c r="DF40" i="37"/>
  <c r="DF39" i="37"/>
  <c r="DF38" i="37"/>
  <c r="DF37" i="37"/>
  <c r="DF36" i="37"/>
  <c r="DF35" i="37"/>
  <c r="DF34" i="37"/>
  <c r="DF33" i="37"/>
  <c r="DF32" i="37"/>
  <c r="DF31" i="37"/>
  <c r="DF30" i="37"/>
  <c r="DF29" i="37"/>
  <c r="DF28" i="37"/>
  <c r="DF27" i="37"/>
  <c r="DF26" i="37"/>
  <c r="DF25" i="37"/>
  <c r="DF24" i="37"/>
  <c r="DF23" i="37"/>
  <c r="DF22" i="37"/>
  <c r="DF21" i="37"/>
  <c r="DF20" i="37"/>
  <c r="DF19" i="37"/>
  <c r="DF18" i="37"/>
  <c r="DF17" i="37"/>
  <c r="DF16" i="37"/>
  <c r="DF15" i="37"/>
  <c r="DF14" i="37"/>
  <c r="DF13" i="37"/>
  <c r="DF12" i="37"/>
  <c r="DF11" i="37"/>
  <c r="DF10" i="37"/>
  <c r="DF9" i="37"/>
  <c r="DF8" i="37" a="1"/>
  <c r="DF8" i="37"/>
  <c r="DE247" i="37"/>
  <c r="DE246" i="37"/>
  <c r="DE245" i="37"/>
  <c r="DE244" i="37"/>
  <c r="DE243" i="37"/>
  <c r="DE242" i="37"/>
  <c r="DE241" i="37"/>
  <c r="DE240" i="37"/>
  <c r="DE239" i="37"/>
  <c r="DE238" i="37"/>
  <c r="DE237" i="37"/>
  <c r="DE236" i="37"/>
  <c r="DE235" i="37"/>
  <c r="DE234" i="37"/>
  <c r="DE233" i="37"/>
  <c r="DE232" i="37"/>
  <c r="DE231" i="37"/>
  <c r="DE230" i="37"/>
  <c r="DE229" i="37"/>
  <c r="DE228" i="37"/>
  <c r="DE227" i="37"/>
  <c r="DE226" i="37"/>
  <c r="DE225" i="37"/>
  <c r="DE224" i="37"/>
  <c r="DE223" i="37"/>
  <c r="DE222" i="37"/>
  <c r="DE221" i="37"/>
  <c r="DE220" i="37"/>
  <c r="DE219" i="37"/>
  <c r="DE218" i="37"/>
  <c r="DE217" i="37"/>
  <c r="DE216" i="37"/>
  <c r="DE215" i="37"/>
  <c r="DE214" i="37"/>
  <c r="DE213" i="37"/>
  <c r="DE212" i="37"/>
  <c r="DE211" i="37"/>
  <c r="DE210" i="37"/>
  <c r="DE209" i="37"/>
  <c r="DE208" i="37"/>
  <c r="DE207" i="37"/>
  <c r="DE206" i="37"/>
  <c r="DE205" i="37"/>
  <c r="DE204" i="37"/>
  <c r="DE203" i="37"/>
  <c r="DE202" i="37"/>
  <c r="DE201" i="37"/>
  <c r="DE200" i="37"/>
  <c r="DE199" i="37"/>
  <c r="DE198" i="37"/>
  <c r="DE197" i="37"/>
  <c r="DE196" i="37"/>
  <c r="DE195" i="37"/>
  <c r="DE194" i="37"/>
  <c r="DE193" i="37"/>
  <c r="DE192" i="37"/>
  <c r="DE191" i="37"/>
  <c r="DE190" i="37"/>
  <c r="DE189" i="37"/>
  <c r="DE188" i="37"/>
  <c r="DE187" i="37"/>
  <c r="DE186" i="37"/>
  <c r="DE185" i="37"/>
  <c r="DE184" i="37"/>
  <c r="DE183" i="37"/>
  <c r="DE182" i="37"/>
  <c r="DE181" i="37"/>
  <c r="DE180" i="37"/>
  <c r="DE179" i="37"/>
  <c r="DE178" i="37"/>
  <c r="DE177" i="37"/>
  <c r="DE176" i="37"/>
  <c r="DE175" i="37"/>
  <c r="DE174" i="37"/>
  <c r="DE173" i="37"/>
  <c r="DE172" i="37"/>
  <c r="DE171" i="37"/>
  <c r="DE170" i="37"/>
  <c r="DE169" i="37"/>
  <c r="DE168" i="37"/>
  <c r="DE167" i="37"/>
  <c r="DE166" i="37"/>
  <c r="DE165" i="37"/>
  <c r="DE164" i="37"/>
  <c r="DE163" i="37"/>
  <c r="DE162" i="37"/>
  <c r="DE161" i="37"/>
  <c r="DE160" i="37"/>
  <c r="DE159" i="37"/>
  <c r="DE158" i="37"/>
  <c r="DE157" i="37"/>
  <c r="DE156" i="37"/>
  <c r="DE155" i="37"/>
  <c r="DE154" i="37"/>
  <c r="DE153" i="37"/>
  <c r="DE152" i="37"/>
  <c r="DE151" i="37"/>
  <c r="DE150" i="37"/>
  <c r="DE149" i="37"/>
  <c r="DE148" i="37"/>
  <c r="DE147" i="37"/>
  <c r="DE146" i="37"/>
  <c r="DE145" i="37"/>
  <c r="DE144" i="37"/>
  <c r="DE143" i="37"/>
  <c r="DE142" i="37"/>
  <c r="DE141" i="37"/>
  <c r="DE140" i="37"/>
  <c r="DE139" i="37"/>
  <c r="DE138" i="37"/>
  <c r="DE137" i="37"/>
  <c r="DE136" i="37"/>
  <c r="DE135" i="37"/>
  <c r="DE134" i="37"/>
  <c r="DE133" i="37"/>
  <c r="DE132" i="37"/>
  <c r="DE131" i="37"/>
  <c r="DE130" i="37"/>
  <c r="DE129" i="37"/>
  <c r="DE128" i="37"/>
  <c r="DE127" i="37"/>
  <c r="DE126" i="37"/>
  <c r="DE125" i="37"/>
  <c r="DE124" i="37"/>
  <c r="DE123" i="37"/>
  <c r="DE122" i="37"/>
  <c r="DE121" i="37"/>
  <c r="DE120" i="37"/>
  <c r="DE119" i="37"/>
  <c r="DE118" i="37"/>
  <c r="DE117" i="37"/>
  <c r="DE116" i="37"/>
  <c r="DE115" i="37"/>
  <c r="DE114" i="37"/>
  <c r="DE113" i="37"/>
  <c r="DE112" i="37"/>
  <c r="DE111" i="37"/>
  <c r="DE110" i="37"/>
  <c r="DE109" i="37"/>
  <c r="DE108" i="37"/>
  <c r="DE107" i="37"/>
  <c r="DE106" i="37"/>
  <c r="DE105" i="37"/>
  <c r="DE104" i="37"/>
  <c r="DE103" i="37"/>
  <c r="DE102" i="37"/>
  <c r="DE101" i="37"/>
  <c r="DE100" i="37"/>
  <c r="DE99" i="37"/>
  <c r="DE98" i="37"/>
  <c r="DE97" i="37"/>
  <c r="DE96" i="37"/>
  <c r="DE95" i="37"/>
  <c r="DE94" i="37"/>
  <c r="DE93" i="37"/>
  <c r="DE92" i="37"/>
  <c r="DE91" i="37"/>
  <c r="DE90" i="37"/>
  <c r="DE89" i="37"/>
  <c r="DE88" i="37"/>
  <c r="DE87" i="37"/>
  <c r="DE86" i="37"/>
  <c r="DE85" i="37"/>
  <c r="DE84" i="37"/>
  <c r="DE83" i="37"/>
  <c r="DE82" i="37"/>
  <c r="DE81" i="37"/>
  <c r="DE80" i="37"/>
  <c r="DE79" i="37"/>
  <c r="DE78" i="37"/>
  <c r="DE77" i="37"/>
  <c r="DE76" i="37"/>
  <c r="DE75" i="37"/>
  <c r="DE74" i="37"/>
  <c r="DE73" i="37"/>
  <c r="DE72" i="37"/>
  <c r="DE71" i="37"/>
  <c r="DE70" i="37"/>
  <c r="DE69" i="37"/>
  <c r="DE68" i="37"/>
  <c r="DE67" i="37"/>
  <c r="DE66" i="37"/>
  <c r="DE65" i="37"/>
  <c r="DE64" i="37"/>
  <c r="DE63" i="37"/>
  <c r="DE62" i="37"/>
  <c r="DE61" i="37"/>
  <c r="DE60" i="37"/>
  <c r="DE59" i="37"/>
  <c r="DE58" i="37"/>
  <c r="DE57" i="37"/>
  <c r="DE56" i="37"/>
  <c r="DE55" i="37"/>
  <c r="DE54" i="37"/>
  <c r="DE53" i="37"/>
  <c r="DE52" i="37"/>
  <c r="DE51" i="37"/>
  <c r="DE50" i="37"/>
  <c r="DE49" i="37"/>
  <c r="DE48" i="37"/>
  <c r="DE47" i="37"/>
  <c r="DE46" i="37"/>
  <c r="DE45" i="37"/>
  <c r="DE44" i="37"/>
  <c r="DE43" i="37"/>
  <c r="DE42" i="37"/>
  <c r="DE41" i="37"/>
  <c r="DE40" i="37"/>
  <c r="DE39" i="37"/>
  <c r="DE38" i="37"/>
  <c r="DE37" i="37"/>
  <c r="DE36" i="37"/>
  <c r="DE35" i="37"/>
  <c r="DE34" i="37"/>
  <c r="DE33" i="37"/>
  <c r="DE32" i="37"/>
  <c r="DE31" i="37"/>
  <c r="DE30" i="37"/>
  <c r="DE29" i="37"/>
  <c r="DE28" i="37"/>
  <c r="DE27" i="37"/>
  <c r="DE26" i="37"/>
  <c r="DE25" i="37"/>
  <c r="DE24" i="37"/>
  <c r="DE23" i="37"/>
  <c r="DE22" i="37"/>
  <c r="DE21" i="37"/>
  <c r="DE20" i="37"/>
  <c r="DE19" i="37"/>
  <c r="DE18" i="37"/>
  <c r="DE17" i="37"/>
  <c r="DE16" i="37"/>
  <c r="DE15" i="37"/>
  <c r="DE14" i="37"/>
  <c r="DE13" i="37"/>
  <c r="DE12" i="37"/>
  <c r="DE11" i="37"/>
  <c r="DE10" i="37"/>
  <c r="DE9" i="37"/>
  <c r="DE8" i="37" a="1"/>
  <c r="DE8" i="37"/>
  <c r="DD247" i="37"/>
  <c r="DD246" i="37"/>
  <c r="DD245" i="37"/>
  <c r="DD244" i="37"/>
  <c r="DD243" i="37"/>
  <c r="DD242" i="37"/>
  <c r="DD241" i="37"/>
  <c r="DD240" i="37"/>
  <c r="DD239" i="37"/>
  <c r="DD238" i="37"/>
  <c r="DD237" i="37"/>
  <c r="DD236" i="37"/>
  <c r="DD235" i="37"/>
  <c r="DD234" i="37"/>
  <c r="DD233" i="37"/>
  <c r="DD232" i="37"/>
  <c r="DD231" i="37"/>
  <c r="DD230" i="37"/>
  <c r="DD229" i="37"/>
  <c r="DD228" i="37"/>
  <c r="DD227" i="37"/>
  <c r="DD226" i="37"/>
  <c r="DD225" i="37"/>
  <c r="DD224" i="37"/>
  <c r="DD223" i="37"/>
  <c r="DD222" i="37"/>
  <c r="DD221" i="37"/>
  <c r="DD220" i="37"/>
  <c r="DD219" i="37"/>
  <c r="DD218" i="37"/>
  <c r="DD217" i="37"/>
  <c r="DD216" i="37"/>
  <c r="DD215" i="37"/>
  <c r="DD214" i="37"/>
  <c r="DD213" i="37"/>
  <c r="DD212" i="37"/>
  <c r="DD211" i="37"/>
  <c r="DD210" i="37"/>
  <c r="DD209" i="37"/>
  <c r="DD208" i="37"/>
  <c r="DD207" i="37"/>
  <c r="DD206" i="37"/>
  <c r="DD205" i="37"/>
  <c r="DD204" i="37"/>
  <c r="DD203" i="37"/>
  <c r="DD202" i="37"/>
  <c r="DD201" i="37"/>
  <c r="DD200" i="37"/>
  <c r="DD199" i="37"/>
  <c r="DD198" i="37"/>
  <c r="DD197" i="37"/>
  <c r="DD196" i="37"/>
  <c r="DD195" i="37"/>
  <c r="DD194" i="37"/>
  <c r="DD193" i="37"/>
  <c r="DD192" i="37"/>
  <c r="DD191" i="37"/>
  <c r="DD190" i="37"/>
  <c r="DD189" i="37"/>
  <c r="DD188" i="37"/>
  <c r="DD187" i="37"/>
  <c r="DD186" i="37"/>
  <c r="DD185" i="37"/>
  <c r="DD184" i="37"/>
  <c r="DD183" i="37"/>
  <c r="DD182" i="37"/>
  <c r="DD181" i="37"/>
  <c r="DD180" i="37"/>
  <c r="DD179" i="37"/>
  <c r="DD178" i="37"/>
  <c r="DD177" i="37"/>
  <c r="DD176" i="37"/>
  <c r="DD175" i="37"/>
  <c r="DD174" i="37"/>
  <c r="DD173" i="37"/>
  <c r="DD172" i="37"/>
  <c r="DD171" i="37"/>
  <c r="DD170" i="37"/>
  <c r="DD169" i="37"/>
  <c r="DD168" i="37"/>
  <c r="DD167" i="37"/>
  <c r="DD166" i="37"/>
  <c r="DD165" i="37"/>
  <c r="DD164" i="37"/>
  <c r="DD163" i="37"/>
  <c r="DD162" i="37"/>
  <c r="DD161" i="37"/>
  <c r="DD160" i="37"/>
  <c r="DD159" i="37"/>
  <c r="DD158" i="37"/>
  <c r="DD157" i="37"/>
  <c r="DD156" i="37"/>
  <c r="DD155" i="37"/>
  <c r="DD154" i="37"/>
  <c r="DD153" i="37"/>
  <c r="DD152" i="37"/>
  <c r="DD151" i="37"/>
  <c r="DD150" i="37"/>
  <c r="DD149" i="37"/>
  <c r="DD148" i="37"/>
  <c r="DD147" i="37"/>
  <c r="DD146" i="37"/>
  <c r="DD145" i="37"/>
  <c r="DD144" i="37"/>
  <c r="DD143" i="37"/>
  <c r="DD142" i="37"/>
  <c r="DD141" i="37"/>
  <c r="DD140" i="37"/>
  <c r="DD139" i="37"/>
  <c r="DD138" i="37"/>
  <c r="DD137" i="37"/>
  <c r="DD136" i="37"/>
  <c r="DD135" i="37"/>
  <c r="DD134" i="37"/>
  <c r="DD133" i="37"/>
  <c r="DD132" i="37"/>
  <c r="DD131" i="37"/>
  <c r="DD130" i="37"/>
  <c r="DD129" i="37"/>
  <c r="DD128" i="37"/>
  <c r="DD127" i="37"/>
  <c r="DD126" i="37"/>
  <c r="DD125" i="37"/>
  <c r="DD124" i="37"/>
  <c r="DD123" i="37"/>
  <c r="DD122" i="37"/>
  <c r="DD121" i="37"/>
  <c r="DD120" i="37"/>
  <c r="DD119" i="37"/>
  <c r="DD118" i="37"/>
  <c r="DD117" i="37"/>
  <c r="DD116" i="37"/>
  <c r="DD115" i="37"/>
  <c r="DD114" i="37"/>
  <c r="DD113" i="37"/>
  <c r="DD112" i="37"/>
  <c r="DD111" i="37"/>
  <c r="DD110" i="37"/>
  <c r="DD109" i="37"/>
  <c r="DD108" i="37"/>
  <c r="DD107" i="37"/>
  <c r="DD106" i="37"/>
  <c r="DD105" i="37"/>
  <c r="DD104" i="37"/>
  <c r="DD103" i="37"/>
  <c r="DD102" i="37"/>
  <c r="DD101" i="37"/>
  <c r="DD100" i="37"/>
  <c r="DD99" i="37"/>
  <c r="DD98" i="37"/>
  <c r="DD97" i="37"/>
  <c r="DD96" i="37"/>
  <c r="DD95" i="37"/>
  <c r="DD94" i="37"/>
  <c r="DD93" i="37"/>
  <c r="DD92" i="37"/>
  <c r="DD91" i="37"/>
  <c r="DD90" i="37"/>
  <c r="DD89" i="37"/>
  <c r="DD88" i="37"/>
  <c r="DD87" i="37"/>
  <c r="DD86" i="37"/>
  <c r="DD85" i="37"/>
  <c r="DD84" i="37"/>
  <c r="DD83" i="37"/>
  <c r="DD82" i="37"/>
  <c r="DD81" i="37"/>
  <c r="DD80" i="37"/>
  <c r="DD79" i="37"/>
  <c r="DD78" i="37"/>
  <c r="DD77" i="37"/>
  <c r="DD76" i="37"/>
  <c r="DD75" i="37"/>
  <c r="DD74" i="37"/>
  <c r="DD73" i="37"/>
  <c r="DD72" i="37"/>
  <c r="DD71" i="37"/>
  <c r="DD70" i="37"/>
  <c r="DD69" i="37"/>
  <c r="DD68" i="37"/>
  <c r="DD67" i="37"/>
  <c r="DD66" i="37"/>
  <c r="DD65" i="37"/>
  <c r="DD64" i="37"/>
  <c r="DD63" i="37"/>
  <c r="DD62" i="37"/>
  <c r="DD61" i="37"/>
  <c r="DD60" i="37"/>
  <c r="DD59" i="37"/>
  <c r="DD58" i="37"/>
  <c r="DD57" i="37"/>
  <c r="DD56" i="37"/>
  <c r="DD55" i="37"/>
  <c r="DD54" i="37"/>
  <c r="DD53" i="37"/>
  <c r="DD52" i="37"/>
  <c r="DD51" i="37"/>
  <c r="DD50" i="37"/>
  <c r="DD49" i="37"/>
  <c r="DD48" i="37"/>
  <c r="DD47" i="37"/>
  <c r="DD46" i="37"/>
  <c r="DD45" i="37"/>
  <c r="DD44" i="37"/>
  <c r="DD43" i="37"/>
  <c r="DD42" i="37"/>
  <c r="DD41" i="37"/>
  <c r="DD40" i="37"/>
  <c r="DD39" i="37"/>
  <c r="DD38" i="37"/>
  <c r="DD37" i="37"/>
  <c r="DD36" i="37"/>
  <c r="DD35" i="37"/>
  <c r="DD34" i="37"/>
  <c r="DD33" i="37"/>
  <c r="DD32" i="37"/>
  <c r="DD31" i="37"/>
  <c r="DD30" i="37"/>
  <c r="DD29" i="37"/>
  <c r="DD28" i="37"/>
  <c r="DD27" i="37"/>
  <c r="DD26" i="37"/>
  <c r="DD25" i="37"/>
  <c r="DD24" i="37"/>
  <c r="DD23" i="37"/>
  <c r="DD22" i="37"/>
  <c r="DD21" i="37"/>
  <c r="DD20" i="37"/>
  <c r="DD19" i="37"/>
  <c r="DD18" i="37"/>
  <c r="DD17" i="37"/>
  <c r="DD16" i="37"/>
  <c r="DD15" i="37"/>
  <c r="DD14" i="37"/>
  <c r="DD13" i="37"/>
  <c r="DD12" i="37"/>
  <c r="DD11" i="37"/>
  <c r="DD10" i="37"/>
  <c r="DD9" i="37"/>
  <c r="DD8" i="37" a="1"/>
  <c r="DD8" i="37"/>
  <c r="CB247" i="37"/>
  <c r="CB246" i="37"/>
  <c r="CB245" i="37"/>
  <c r="CB244" i="37"/>
  <c r="CB243" i="37"/>
  <c r="CB242" i="37"/>
  <c r="CB241" i="37"/>
  <c r="CB240" i="37"/>
  <c r="CB239" i="37"/>
  <c r="CB238" i="37"/>
  <c r="CB237" i="37"/>
  <c r="CB236" i="37"/>
  <c r="CB235" i="37"/>
  <c r="CB234" i="37"/>
  <c r="CB233" i="37"/>
  <c r="CB232" i="37"/>
  <c r="CB231" i="37"/>
  <c r="CB230" i="37"/>
  <c r="CB229" i="37"/>
  <c r="CB228" i="37"/>
  <c r="CB227" i="37"/>
  <c r="CB226" i="37"/>
  <c r="CB225" i="37"/>
  <c r="CB224" i="37"/>
  <c r="CB223" i="37"/>
  <c r="CB222" i="37"/>
  <c r="CB221" i="37"/>
  <c r="CB220" i="37"/>
  <c r="CB219" i="37"/>
  <c r="CB218" i="37"/>
  <c r="CB217" i="37"/>
  <c r="CB216" i="37"/>
  <c r="CB215" i="37"/>
  <c r="CB214" i="37"/>
  <c r="CB213" i="37"/>
  <c r="CB212" i="37"/>
  <c r="CB211" i="37"/>
  <c r="CB210" i="37"/>
  <c r="CB209" i="37"/>
  <c r="CB208" i="37"/>
  <c r="CB207" i="37"/>
  <c r="CB206" i="37"/>
  <c r="CB205" i="37"/>
  <c r="CB204" i="37"/>
  <c r="CB203" i="37"/>
  <c r="CB202" i="37"/>
  <c r="CB201" i="37"/>
  <c r="CB200" i="37"/>
  <c r="CB199" i="37"/>
  <c r="CB198" i="37"/>
  <c r="CB197" i="37"/>
  <c r="CB196" i="37"/>
  <c r="CB195" i="37"/>
  <c r="CB194" i="37"/>
  <c r="CB193" i="37"/>
  <c r="CB192" i="37"/>
  <c r="CB191" i="37"/>
  <c r="CB190" i="37"/>
  <c r="CB189" i="37"/>
  <c r="CB188" i="37"/>
  <c r="CB187" i="37"/>
  <c r="CB186" i="37"/>
  <c r="CB185" i="37"/>
  <c r="CB184" i="37"/>
  <c r="CB183" i="37"/>
  <c r="CB182" i="37"/>
  <c r="CB181" i="37"/>
  <c r="CB180" i="37"/>
  <c r="CB179" i="37"/>
  <c r="CB178" i="37"/>
  <c r="CB177" i="37"/>
  <c r="CB176" i="37"/>
  <c r="CB175" i="37"/>
  <c r="CB174" i="37"/>
  <c r="CB173" i="37"/>
  <c r="CB172" i="37"/>
  <c r="CB171" i="37"/>
  <c r="CB170" i="37"/>
  <c r="CB169" i="37"/>
  <c r="CB168" i="37"/>
  <c r="CB167" i="37"/>
  <c r="CB166" i="37"/>
  <c r="CB165" i="37"/>
  <c r="CB164" i="37"/>
  <c r="CB163" i="37"/>
  <c r="CB162" i="37"/>
  <c r="CB161" i="37"/>
  <c r="CB160" i="37"/>
  <c r="CB159" i="37"/>
  <c r="CB158" i="37"/>
  <c r="CB157" i="37"/>
  <c r="CB156" i="37"/>
  <c r="CB155" i="37"/>
  <c r="CB154" i="37"/>
  <c r="CB153" i="37"/>
  <c r="CB152" i="37"/>
  <c r="CB151" i="37"/>
  <c r="CB150" i="37"/>
  <c r="CB149" i="37"/>
  <c r="CB148" i="37"/>
  <c r="CB147" i="37"/>
  <c r="CB146" i="37"/>
  <c r="CB145" i="37"/>
  <c r="CB144" i="37"/>
  <c r="CB143" i="37"/>
  <c r="CB142" i="37"/>
  <c r="CB141" i="37"/>
  <c r="CB140" i="37"/>
  <c r="CB139" i="37"/>
  <c r="CB138" i="37"/>
  <c r="CB137" i="37"/>
  <c r="CB136" i="37"/>
  <c r="CB135" i="37"/>
  <c r="CB134" i="37"/>
  <c r="CB133" i="37"/>
  <c r="CB132" i="37"/>
  <c r="CB131" i="37"/>
  <c r="CB130" i="37"/>
  <c r="CB129" i="37"/>
  <c r="CB128" i="37"/>
  <c r="CB127" i="37"/>
  <c r="CB126" i="37"/>
  <c r="CB125" i="37"/>
  <c r="CB124" i="37"/>
  <c r="CB123" i="37"/>
  <c r="CB122" i="37"/>
  <c r="CB121" i="37"/>
  <c r="CB120" i="37"/>
  <c r="CB119" i="37"/>
  <c r="CB118" i="37"/>
  <c r="CB117" i="37"/>
  <c r="CB116" i="37"/>
  <c r="CB115" i="37"/>
  <c r="CB114" i="37"/>
  <c r="CB113" i="37"/>
  <c r="CB112" i="37"/>
  <c r="CB111" i="37"/>
  <c r="CB110" i="37"/>
  <c r="CB109" i="37"/>
  <c r="CB108" i="37"/>
  <c r="CB107" i="37"/>
  <c r="CB106" i="37"/>
  <c r="CB105" i="37"/>
  <c r="CB104" i="37"/>
  <c r="CB103" i="37"/>
  <c r="CB102" i="37"/>
  <c r="CB101" i="37"/>
  <c r="CB100" i="37"/>
  <c r="CB99" i="37"/>
  <c r="CB98" i="37"/>
  <c r="CB97" i="37"/>
  <c r="CB96" i="37"/>
  <c r="CB95" i="37"/>
  <c r="CB94" i="37"/>
  <c r="CB93" i="37"/>
  <c r="CB92" i="37"/>
  <c r="CB91" i="37"/>
  <c r="CB90" i="37"/>
  <c r="CB89" i="37"/>
  <c r="CB88" i="37"/>
  <c r="CB87" i="37"/>
  <c r="CB86" i="37"/>
  <c r="CB85" i="37"/>
  <c r="CB84" i="37"/>
  <c r="CB83" i="37"/>
  <c r="CB82" i="37"/>
  <c r="CB81" i="37"/>
  <c r="CB80" i="37"/>
  <c r="CB79" i="37"/>
  <c r="CB78" i="37"/>
  <c r="CB77" i="37"/>
  <c r="CB76" i="37"/>
  <c r="CB75" i="37"/>
  <c r="CB74" i="37"/>
  <c r="CB73" i="37"/>
  <c r="CB72" i="37"/>
  <c r="CB71" i="37"/>
  <c r="CB70" i="37"/>
  <c r="CB69" i="37"/>
  <c r="CB68" i="37"/>
  <c r="CB67" i="37"/>
  <c r="CB66" i="37"/>
  <c r="CB65" i="37"/>
  <c r="CB64" i="37"/>
  <c r="CB63" i="37"/>
  <c r="CB62" i="37"/>
  <c r="CB61" i="37"/>
  <c r="CB60" i="37"/>
  <c r="CB59" i="37"/>
  <c r="CB58" i="37"/>
  <c r="CB57" i="37"/>
  <c r="CB56" i="37"/>
  <c r="CB55" i="37"/>
  <c r="CB54" i="37"/>
  <c r="CB53" i="37"/>
  <c r="CB52" i="37"/>
  <c r="CB51" i="37"/>
  <c r="CB50" i="37"/>
  <c r="CB49" i="37"/>
  <c r="CB48" i="37"/>
  <c r="CB47" i="37"/>
  <c r="CB46" i="37"/>
  <c r="CB45" i="37"/>
  <c r="CB44" i="37"/>
  <c r="CB43" i="37"/>
  <c r="CB42" i="37"/>
  <c r="CB41" i="37"/>
  <c r="CB40" i="37"/>
  <c r="CB39" i="37"/>
  <c r="CB38" i="37"/>
  <c r="CB37" i="37"/>
  <c r="CB36" i="37"/>
  <c r="CB35" i="37"/>
  <c r="CB34" i="37"/>
  <c r="CB33" i="37"/>
  <c r="CB32" i="37"/>
  <c r="CB31" i="37"/>
  <c r="CB30" i="37"/>
  <c r="CB29" i="37"/>
  <c r="CB28" i="37"/>
  <c r="CB27" i="37"/>
  <c r="CB26" i="37"/>
  <c r="CB25" i="37"/>
  <c r="CB24" i="37"/>
  <c r="CB23" i="37"/>
  <c r="CB22" i="37"/>
  <c r="CB21" i="37"/>
  <c r="CB20" i="37"/>
  <c r="CB19" i="37"/>
  <c r="CB18" i="37"/>
  <c r="CB17" i="37"/>
  <c r="CB16" i="37"/>
  <c r="CB15" i="37"/>
  <c r="CB14" i="37"/>
  <c r="CB13" i="37"/>
  <c r="CB12" i="37"/>
  <c r="CB11" i="37"/>
  <c r="CB10" i="37"/>
  <c r="CB9" i="37"/>
  <c r="CB8" i="37" a="1"/>
  <c r="CB8" i="37"/>
  <c r="CA247" i="37"/>
  <c r="CA246" i="37"/>
  <c r="CA245" i="37"/>
  <c r="CA244" i="37"/>
  <c r="CA243" i="37"/>
  <c r="CA242" i="37"/>
  <c r="CA241" i="37"/>
  <c r="CA240" i="37"/>
  <c r="CA239" i="37"/>
  <c r="CA238" i="37"/>
  <c r="CA237" i="37"/>
  <c r="CA236" i="37"/>
  <c r="CA235" i="37"/>
  <c r="CA234" i="37"/>
  <c r="CA233" i="37"/>
  <c r="CA232" i="37"/>
  <c r="CA231" i="37"/>
  <c r="CA230" i="37"/>
  <c r="CA229" i="37"/>
  <c r="CA228" i="37"/>
  <c r="CA227" i="37"/>
  <c r="CA226" i="37"/>
  <c r="CA225" i="37"/>
  <c r="CA224" i="37"/>
  <c r="CA223" i="37"/>
  <c r="CA222" i="37"/>
  <c r="CA221" i="37"/>
  <c r="CA220" i="37"/>
  <c r="CA219" i="37"/>
  <c r="CA218" i="37"/>
  <c r="CA217" i="37"/>
  <c r="CA216" i="37"/>
  <c r="CA215" i="37"/>
  <c r="CA214" i="37"/>
  <c r="CA213" i="37"/>
  <c r="CA212" i="37"/>
  <c r="CA211" i="37"/>
  <c r="CA210" i="37"/>
  <c r="CA209" i="37"/>
  <c r="CA208" i="37"/>
  <c r="CA207" i="37"/>
  <c r="CA206" i="37"/>
  <c r="CA205" i="37"/>
  <c r="CA204" i="37"/>
  <c r="CA203" i="37"/>
  <c r="CA202" i="37"/>
  <c r="CA201" i="37"/>
  <c r="CA200" i="37"/>
  <c r="CA199" i="37"/>
  <c r="CA198" i="37"/>
  <c r="CA197" i="37"/>
  <c r="CA196" i="37"/>
  <c r="CA195" i="37"/>
  <c r="CA194" i="37"/>
  <c r="CA193" i="37"/>
  <c r="CA192" i="37"/>
  <c r="CA191" i="37"/>
  <c r="CA190" i="37"/>
  <c r="CA189" i="37"/>
  <c r="CA188" i="37"/>
  <c r="CA187" i="37"/>
  <c r="CA186" i="37"/>
  <c r="CA185" i="37"/>
  <c r="CA184" i="37"/>
  <c r="CA183" i="37"/>
  <c r="CA182" i="37"/>
  <c r="CA181" i="37"/>
  <c r="CA180" i="37"/>
  <c r="CA179" i="37"/>
  <c r="CA178" i="37"/>
  <c r="CA177" i="37"/>
  <c r="CA176" i="37"/>
  <c r="CA175" i="37"/>
  <c r="CA174" i="37"/>
  <c r="CA173" i="37"/>
  <c r="CA172" i="37"/>
  <c r="CA171" i="37"/>
  <c r="CA170" i="37"/>
  <c r="CA169" i="37"/>
  <c r="CA168" i="37"/>
  <c r="CA167" i="37"/>
  <c r="CA166" i="37"/>
  <c r="CA165" i="37"/>
  <c r="CA164" i="37"/>
  <c r="CA163" i="37"/>
  <c r="CA162" i="37"/>
  <c r="CA161" i="37"/>
  <c r="CA160" i="37"/>
  <c r="CA159" i="37"/>
  <c r="CA158" i="37"/>
  <c r="CA157" i="37"/>
  <c r="CA156" i="37"/>
  <c r="CA155" i="37"/>
  <c r="CA154" i="37"/>
  <c r="CA153" i="37"/>
  <c r="CA152" i="37"/>
  <c r="CA151" i="37"/>
  <c r="CA150" i="37"/>
  <c r="CA149" i="37"/>
  <c r="CA148" i="37"/>
  <c r="CA147" i="37"/>
  <c r="CA146" i="37"/>
  <c r="CA145" i="37"/>
  <c r="CA144" i="37"/>
  <c r="CA143" i="37"/>
  <c r="CA142" i="37"/>
  <c r="CA141" i="37"/>
  <c r="CA140" i="37"/>
  <c r="CA139" i="37"/>
  <c r="CA138" i="37"/>
  <c r="CA137" i="37"/>
  <c r="CA136" i="37"/>
  <c r="CA135" i="37"/>
  <c r="CA134" i="37"/>
  <c r="CA133" i="37"/>
  <c r="CA132" i="37"/>
  <c r="CA131" i="37"/>
  <c r="CA130" i="37"/>
  <c r="CA129" i="37"/>
  <c r="CA128" i="37"/>
  <c r="CA127" i="37"/>
  <c r="CA126" i="37"/>
  <c r="CA125" i="37"/>
  <c r="CA124" i="37"/>
  <c r="CA123" i="37"/>
  <c r="CA122" i="37"/>
  <c r="CA121" i="37"/>
  <c r="CA120" i="37"/>
  <c r="CA119" i="37"/>
  <c r="CA118" i="37"/>
  <c r="CA117" i="37"/>
  <c r="CA116" i="37"/>
  <c r="CA115" i="37"/>
  <c r="CA114" i="37"/>
  <c r="CA113" i="37"/>
  <c r="CA112" i="37"/>
  <c r="CA111" i="37"/>
  <c r="CA110" i="37"/>
  <c r="CA109" i="37"/>
  <c r="CA108" i="37"/>
  <c r="CA107" i="37"/>
  <c r="CA106" i="37"/>
  <c r="CA105" i="37"/>
  <c r="CA104" i="37"/>
  <c r="CA103" i="37"/>
  <c r="CA102" i="37"/>
  <c r="CA101" i="37"/>
  <c r="CA100" i="37"/>
  <c r="CA99" i="37"/>
  <c r="CA98" i="37"/>
  <c r="CA97" i="37"/>
  <c r="CA96" i="37"/>
  <c r="CA95" i="37"/>
  <c r="CA94" i="37"/>
  <c r="CA93" i="37"/>
  <c r="CA92" i="37"/>
  <c r="CA91" i="37"/>
  <c r="CA90" i="37"/>
  <c r="CA89" i="37"/>
  <c r="CA88" i="37"/>
  <c r="CA87" i="37"/>
  <c r="CA86" i="37"/>
  <c r="CA85" i="37"/>
  <c r="CA84" i="37"/>
  <c r="CA83" i="37"/>
  <c r="CA82" i="37"/>
  <c r="CA81" i="37"/>
  <c r="CA80" i="37"/>
  <c r="CA79" i="37"/>
  <c r="CA78" i="37"/>
  <c r="CA77" i="37"/>
  <c r="CA76" i="37"/>
  <c r="CA75" i="37"/>
  <c r="CA74" i="37"/>
  <c r="CA73" i="37"/>
  <c r="CA72" i="37"/>
  <c r="CA71" i="37"/>
  <c r="CA70" i="37"/>
  <c r="CA69" i="37"/>
  <c r="CA68" i="37"/>
  <c r="CA67" i="37"/>
  <c r="CA66" i="37"/>
  <c r="CA65" i="37"/>
  <c r="CA64" i="37"/>
  <c r="CA63" i="37"/>
  <c r="CA62" i="37"/>
  <c r="CA61" i="37"/>
  <c r="CA60" i="37"/>
  <c r="CA59" i="37"/>
  <c r="CA58" i="37"/>
  <c r="CA57" i="37"/>
  <c r="CA56" i="37"/>
  <c r="CA55" i="37"/>
  <c r="CA54" i="37"/>
  <c r="CA53" i="37"/>
  <c r="CA52" i="37"/>
  <c r="CA51" i="37"/>
  <c r="CA50" i="37"/>
  <c r="CA49" i="37"/>
  <c r="CA48" i="37"/>
  <c r="CA47" i="37"/>
  <c r="CA46" i="37"/>
  <c r="CA45" i="37"/>
  <c r="CA44" i="37"/>
  <c r="CA43" i="37"/>
  <c r="CA42" i="37"/>
  <c r="CA41" i="37"/>
  <c r="CA40" i="37"/>
  <c r="CA39" i="37"/>
  <c r="CA38" i="37"/>
  <c r="CA37" i="37"/>
  <c r="CA36" i="37"/>
  <c r="CA35" i="37"/>
  <c r="CA34" i="37"/>
  <c r="CA33" i="37"/>
  <c r="CA32" i="37"/>
  <c r="CA31" i="37"/>
  <c r="CA30" i="37"/>
  <c r="CA29" i="37"/>
  <c r="CA28" i="37"/>
  <c r="CA27" i="37"/>
  <c r="CA26" i="37"/>
  <c r="CA25" i="37"/>
  <c r="CA24" i="37"/>
  <c r="CA23" i="37"/>
  <c r="CA22" i="37"/>
  <c r="CA21" i="37"/>
  <c r="CA20" i="37"/>
  <c r="CA19" i="37"/>
  <c r="CA18" i="37"/>
  <c r="CA17" i="37"/>
  <c r="CA16" i="37"/>
  <c r="CA15" i="37"/>
  <c r="CA14" i="37"/>
  <c r="CA13" i="37"/>
  <c r="CA12" i="37"/>
  <c r="CA11" i="37"/>
  <c r="CA10" i="37"/>
  <c r="CA9" i="37"/>
  <c r="CA8" i="37" a="1"/>
  <c r="CA8" i="37"/>
  <c r="BZ247" i="37"/>
  <c r="BZ246" i="37"/>
  <c r="BZ245" i="37"/>
  <c r="BZ244" i="37"/>
  <c r="BZ243" i="37"/>
  <c r="BZ242" i="37"/>
  <c r="BZ241" i="37"/>
  <c r="BZ240" i="37"/>
  <c r="BZ239" i="37"/>
  <c r="BZ238" i="37"/>
  <c r="BZ237" i="37"/>
  <c r="BZ236" i="37"/>
  <c r="BZ235" i="37"/>
  <c r="BZ234" i="37"/>
  <c r="BZ233" i="37"/>
  <c r="BZ232" i="37"/>
  <c r="BZ231" i="37"/>
  <c r="BZ230" i="37"/>
  <c r="BZ229" i="37"/>
  <c r="BZ228" i="37"/>
  <c r="BZ227" i="37"/>
  <c r="BZ226" i="37"/>
  <c r="BZ225" i="37"/>
  <c r="BZ224" i="37"/>
  <c r="BZ223" i="37"/>
  <c r="BZ222" i="37"/>
  <c r="BZ221" i="37"/>
  <c r="BZ220" i="37"/>
  <c r="BZ219" i="37"/>
  <c r="BZ218" i="37"/>
  <c r="BZ217" i="37"/>
  <c r="BZ216" i="37"/>
  <c r="BZ215" i="37"/>
  <c r="BZ214" i="37"/>
  <c r="BZ213" i="37"/>
  <c r="BZ212" i="37"/>
  <c r="BZ211" i="37"/>
  <c r="BZ210" i="37"/>
  <c r="BZ209" i="37"/>
  <c r="BZ208" i="37"/>
  <c r="BZ207" i="37"/>
  <c r="BZ206" i="37"/>
  <c r="BZ205" i="37"/>
  <c r="BZ204" i="37"/>
  <c r="BZ203" i="37"/>
  <c r="BZ202" i="37"/>
  <c r="BZ201" i="37"/>
  <c r="BZ200" i="37"/>
  <c r="BZ199" i="37"/>
  <c r="BZ198" i="37"/>
  <c r="BZ197" i="37"/>
  <c r="BZ196" i="37"/>
  <c r="BZ195" i="37"/>
  <c r="BZ194" i="37"/>
  <c r="BZ193" i="37"/>
  <c r="BZ192" i="37"/>
  <c r="BZ191" i="37"/>
  <c r="BZ190" i="37"/>
  <c r="BZ189" i="37"/>
  <c r="BZ188" i="37"/>
  <c r="BZ187" i="37"/>
  <c r="BZ186" i="37"/>
  <c r="BZ185" i="37"/>
  <c r="BZ184" i="37"/>
  <c r="BZ183" i="37"/>
  <c r="BZ182" i="37"/>
  <c r="BZ181" i="37"/>
  <c r="BZ180" i="37"/>
  <c r="BZ179" i="37"/>
  <c r="BZ178" i="37"/>
  <c r="BZ177" i="37"/>
  <c r="BZ176" i="37"/>
  <c r="BZ175" i="37"/>
  <c r="BZ174" i="37"/>
  <c r="BZ173" i="37"/>
  <c r="BZ172" i="37"/>
  <c r="BZ171" i="37"/>
  <c r="BZ170" i="37"/>
  <c r="BZ169" i="37"/>
  <c r="BZ168" i="37"/>
  <c r="BZ167" i="37"/>
  <c r="BZ166" i="37"/>
  <c r="BZ165" i="37"/>
  <c r="BZ164" i="37"/>
  <c r="BZ163" i="37"/>
  <c r="BZ162" i="37"/>
  <c r="BZ161" i="37"/>
  <c r="BZ160" i="37"/>
  <c r="BZ159" i="37"/>
  <c r="BZ158" i="37"/>
  <c r="BZ157" i="37"/>
  <c r="BZ156" i="37"/>
  <c r="BZ155" i="37"/>
  <c r="BZ154" i="37"/>
  <c r="BZ153" i="37"/>
  <c r="BZ152" i="37"/>
  <c r="BZ151" i="37"/>
  <c r="BZ150" i="37"/>
  <c r="BZ149" i="37"/>
  <c r="BZ148" i="37"/>
  <c r="BZ147" i="37"/>
  <c r="BZ146" i="37"/>
  <c r="BZ145" i="37"/>
  <c r="BZ144" i="37"/>
  <c r="BZ143" i="37"/>
  <c r="BZ142" i="37"/>
  <c r="BZ141" i="37"/>
  <c r="BZ140" i="37"/>
  <c r="BZ139" i="37"/>
  <c r="BZ138" i="37"/>
  <c r="BZ137" i="37"/>
  <c r="BZ136" i="37"/>
  <c r="BZ135" i="37"/>
  <c r="BZ134" i="37"/>
  <c r="BZ133" i="37"/>
  <c r="BZ132" i="37"/>
  <c r="BZ131" i="37"/>
  <c r="BZ130" i="37"/>
  <c r="BZ129" i="37"/>
  <c r="BZ128" i="37"/>
  <c r="BZ127" i="37"/>
  <c r="BZ126" i="37"/>
  <c r="BZ125" i="37"/>
  <c r="BZ124" i="37"/>
  <c r="BZ123" i="37"/>
  <c r="BZ122" i="37"/>
  <c r="BZ121" i="37"/>
  <c r="BZ120" i="37"/>
  <c r="BZ119" i="37"/>
  <c r="BZ118" i="37"/>
  <c r="BZ117" i="37"/>
  <c r="BZ116" i="37"/>
  <c r="BZ115" i="37"/>
  <c r="BZ114" i="37"/>
  <c r="BZ113" i="37"/>
  <c r="BZ112" i="37"/>
  <c r="BZ111" i="37"/>
  <c r="BZ110" i="37"/>
  <c r="BZ109" i="37"/>
  <c r="BZ108" i="37"/>
  <c r="BZ107" i="37"/>
  <c r="BZ106" i="37"/>
  <c r="BZ105" i="37"/>
  <c r="BZ104" i="37"/>
  <c r="BZ103" i="37"/>
  <c r="BZ102" i="37"/>
  <c r="BZ101" i="37"/>
  <c r="BZ100" i="37"/>
  <c r="BZ99" i="37"/>
  <c r="BZ98" i="37"/>
  <c r="BZ97" i="37"/>
  <c r="BZ96" i="37"/>
  <c r="BZ95" i="37"/>
  <c r="BZ94" i="37"/>
  <c r="BZ93" i="37"/>
  <c r="BZ92" i="37"/>
  <c r="BZ91" i="37"/>
  <c r="BZ90" i="37"/>
  <c r="BZ89" i="37"/>
  <c r="BZ88" i="37"/>
  <c r="BZ87" i="37"/>
  <c r="BZ86" i="37"/>
  <c r="BZ85" i="37"/>
  <c r="BZ84" i="37"/>
  <c r="BZ83" i="37"/>
  <c r="BZ82" i="37"/>
  <c r="BZ81" i="37"/>
  <c r="BZ80" i="37"/>
  <c r="BZ79" i="37"/>
  <c r="BZ78" i="37"/>
  <c r="BZ77" i="37"/>
  <c r="BZ76" i="37"/>
  <c r="BZ75" i="37"/>
  <c r="BZ74" i="37"/>
  <c r="BZ73" i="37"/>
  <c r="BZ72" i="37"/>
  <c r="BZ71" i="37"/>
  <c r="BZ70" i="37"/>
  <c r="BZ69" i="37"/>
  <c r="BZ68" i="37"/>
  <c r="BZ67" i="37"/>
  <c r="BZ66" i="37"/>
  <c r="BZ65" i="37"/>
  <c r="BZ64" i="37"/>
  <c r="BZ63" i="37"/>
  <c r="BZ62" i="37"/>
  <c r="BZ61" i="37"/>
  <c r="BZ60" i="37"/>
  <c r="BZ59" i="37"/>
  <c r="BZ58" i="37"/>
  <c r="BZ57" i="37"/>
  <c r="BZ56" i="37"/>
  <c r="BZ55" i="37"/>
  <c r="BZ54" i="37"/>
  <c r="BZ53" i="37"/>
  <c r="BZ52" i="37"/>
  <c r="BZ51" i="37"/>
  <c r="BZ50" i="37"/>
  <c r="BZ49" i="37"/>
  <c r="BZ48" i="37"/>
  <c r="BZ47" i="37"/>
  <c r="BZ46" i="37"/>
  <c r="BZ45" i="37"/>
  <c r="BZ44" i="37"/>
  <c r="BZ43" i="37"/>
  <c r="BZ42" i="37"/>
  <c r="BZ41" i="37"/>
  <c r="BZ40" i="37"/>
  <c r="BZ39" i="37"/>
  <c r="BZ38" i="37"/>
  <c r="BZ37" i="37"/>
  <c r="BZ36" i="37"/>
  <c r="BZ35" i="37"/>
  <c r="BZ34" i="37"/>
  <c r="BZ33" i="37"/>
  <c r="BZ32" i="37"/>
  <c r="BZ31" i="37"/>
  <c r="BZ30" i="37"/>
  <c r="BZ29" i="37"/>
  <c r="BZ28" i="37"/>
  <c r="BZ27" i="37"/>
  <c r="BZ26" i="37"/>
  <c r="BZ25" i="37"/>
  <c r="BZ24" i="37"/>
  <c r="BZ23" i="37"/>
  <c r="BZ22" i="37"/>
  <c r="BZ21" i="37"/>
  <c r="BZ20" i="37"/>
  <c r="BZ19" i="37"/>
  <c r="BZ18" i="37"/>
  <c r="BZ17" i="37"/>
  <c r="BZ16" i="37"/>
  <c r="BZ15" i="37"/>
  <c r="BZ14" i="37"/>
  <c r="BZ13" i="37"/>
  <c r="BZ12" i="37"/>
  <c r="BZ11" i="37"/>
  <c r="BZ10" i="37"/>
  <c r="BZ9" i="37"/>
  <c r="BZ8" i="37" a="1"/>
  <c r="BZ8" i="37"/>
  <c r="BY247" i="37"/>
  <c r="BY246" i="37"/>
  <c r="BY245" i="37"/>
  <c r="BY244" i="37"/>
  <c r="BY243" i="37"/>
  <c r="BY242" i="37"/>
  <c r="BY241" i="37"/>
  <c r="BY240" i="37"/>
  <c r="BY239" i="37"/>
  <c r="BY238" i="37"/>
  <c r="BY237" i="37"/>
  <c r="BY236" i="37"/>
  <c r="BY235" i="37"/>
  <c r="BY234" i="37"/>
  <c r="BY233" i="37"/>
  <c r="BY232" i="37"/>
  <c r="BY231" i="37"/>
  <c r="BY230" i="37"/>
  <c r="BY229" i="37"/>
  <c r="BY228" i="37"/>
  <c r="BY227" i="37"/>
  <c r="BY226" i="37"/>
  <c r="BY225" i="37"/>
  <c r="BY224" i="37"/>
  <c r="BY223" i="37"/>
  <c r="BY222" i="37"/>
  <c r="BY221" i="37"/>
  <c r="BY220" i="37"/>
  <c r="BY219" i="37"/>
  <c r="BY218" i="37"/>
  <c r="BY217" i="37"/>
  <c r="BY216" i="37"/>
  <c r="BY215" i="37"/>
  <c r="BY214" i="37"/>
  <c r="BY213" i="37"/>
  <c r="BY212" i="37"/>
  <c r="BY211" i="37"/>
  <c r="BY210" i="37"/>
  <c r="BY209" i="37"/>
  <c r="BY208" i="37"/>
  <c r="BY207" i="37"/>
  <c r="BY206" i="37"/>
  <c r="BY205" i="37"/>
  <c r="BY204" i="37"/>
  <c r="BY203" i="37"/>
  <c r="BY202" i="37"/>
  <c r="BY201" i="37"/>
  <c r="BY200" i="37"/>
  <c r="BY199" i="37"/>
  <c r="BY198" i="37"/>
  <c r="BY197" i="37"/>
  <c r="BY196" i="37"/>
  <c r="BY195" i="37"/>
  <c r="BY194" i="37"/>
  <c r="BY193" i="37"/>
  <c r="BY192" i="37"/>
  <c r="BY191" i="37"/>
  <c r="BY190" i="37"/>
  <c r="BY189" i="37"/>
  <c r="BY188" i="37"/>
  <c r="BY187" i="37"/>
  <c r="BY186" i="37"/>
  <c r="BY185" i="37"/>
  <c r="BY184" i="37"/>
  <c r="BY183" i="37"/>
  <c r="BY182" i="37"/>
  <c r="BY181" i="37"/>
  <c r="BY180" i="37"/>
  <c r="BY179" i="37"/>
  <c r="BY178" i="37"/>
  <c r="BY177" i="37"/>
  <c r="BY176" i="37"/>
  <c r="BY175" i="37"/>
  <c r="BY174" i="37"/>
  <c r="BY173" i="37"/>
  <c r="BY172" i="37"/>
  <c r="BY171" i="37"/>
  <c r="BY170" i="37"/>
  <c r="BY169" i="37"/>
  <c r="BY168" i="37"/>
  <c r="BY167" i="37"/>
  <c r="BY166" i="37"/>
  <c r="BY165" i="37"/>
  <c r="BY164" i="37"/>
  <c r="BY163" i="37"/>
  <c r="BY162" i="37"/>
  <c r="BY161" i="37"/>
  <c r="BY160" i="37"/>
  <c r="BY159" i="37"/>
  <c r="BY158" i="37"/>
  <c r="BY157" i="37"/>
  <c r="BY156" i="37"/>
  <c r="BY155" i="37"/>
  <c r="BY154" i="37"/>
  <c r="BY153" i="37"/>
  <c r="BY152" i="37"/>
  <c r="BY151" i="37"/>
  <c r="BY150" i="37"/>
  <c r="BY149" i="37"/>
  <c r="BY148" i="37"/>
  <c r="BY147" i="37"/>
  <c r="BY146" i="37"/>
  <c r="BY145" i="37"/>
  <c r="BY144" i="37"/>
  <c r="BY143" i="37"/>
  <c r="BY142" i="37"/>
  <c r="BY141" i="37"/>
  <c r="BY140" i="37"/>
  <c r="BY139" i="37"/>
  <c r="BY138" i="37"/>
  <c r="BY137" i="37"/>
  <c r="BY136" i="37"/>
  <c r="BY135" i="37"/>
  <c r="BY134" i="37"/>
  <c r="BY133" i="37"/>
  <c r="BY132" i="37"/>
  <c r="BY131" i="37"/>
  <c r="BY130" i="37"/>
  <c r="BY129" i="37"/>
  <c r="BY128" i="37"/>
  <c r="BY127" i="37"/>
  <c r="BY126" i="37"/>
  <c r="BY125" i="37"/>
  <c r="BY124" i="37"/>
  <c r="BY123" i="37"/>
  <c r="BY122" i="37"/>
  <c r="BY121" i="37"/>
  <c r="BY120" i="37"/>
  <c r="BY119" i="37"/>
  <c r="BY118" i="37"/>
  <c r="BY117" i="37"/>
  <c r="BY116" i="37"/>
  <c r="BY115" i="37"/>
  <c r="BY114" i="37"/>
  <c r="BY113" i="37"/>
  <c r="BY112" i="37"/>
  <c r="BY111" i="37"/>
  <c r="BY110" i="37"/>
  <c r="BY109" i="37"/>
  <c r="BY108" i="37"/>
  <c r="BY107" i="37"/>
  <c r="BY106" i="37"/>
  <c r="BY105" i="37"/>
  <c r="BY104" i="37"/>
  <c r="BY103" i="37"/>
  <c r="BY102" i="37"/>
  <c r="BY101" i="37"/>
  <c r="BY100" i="37"/>
  <c r="BY99" i="37"/>
  <c r="BY98" i="37"/>
  <c r="BY97" i="37"/>
  <c r="BY96" i="37"/>
  <c r="BY95" i="37"/>
  <c r="BY94" i="37"/>
  <c r="BY93" i="37"/>
  <c r="BY92" i="37"/>
  <c r="BY91" i="37"/>
  <c r="BY90" i="37"/>
  <c r="BY89" i="37"/>
  <c r="BY88" i="37"/>
  <c r="BY87" i="37"/>
  <c r="BY86" i="37"/>
  <c r="BY85" i="37"/>
  <c r="BY84" i="37"/>
  <c r="BY83" i="37"/>
  <c r="BY82" i="37"/>
  <c r="BY81" i="37"/>
  <c r="BY80" i="37"/>
  <c r="BY79" i="37"/>
  <c r="BY78" i="37"/>
  <c r="BY77" i="37"/>
  <c r="BY76" i="37"/>
  <c r="BY75" i="37"/>
  <c r="BY74" i="37"/>
  <c r="BY73" i="37"/>
  <c r="BY72" i="37"/>
  <c r="BY71" i="37"/>
  <c r="BY70" i="37"/>
  <c r="BY69" i="37"/>
  <c r="BY68" i="37"/>
  <c r="BY67" i="37"/>
  <c r="BY66" i="37"/>
  <c r="BY65" i="37"/>
  <c r="BY64" i="37"/>
  <c r="BY63" i="37"/>
  <c r="BY62" i="37"/>
  <c r="BY61" i="37"/>
  <c r="BY60" i="37"/>
  <c r="BY59" i="37"/>
  <c r="BY58" i="37"/>
  <c r="BY57" i="37"/>
  <c r="BY56" i="37"/>
  <c r="BY55" i="37"/>
  <c r="BY54" i="37"/>
  <c r="BY53" i="37"/>
  <c r="BY52" i="37"/>
  <c r="BY51" i="37"/>
  <c r="BY50" i="37"/>
  <c r="BY49" i="37"/>
  <c r="BY48" i="37"/>
  <c r="BY47" i="37"/>
  <c r="BY46" i="37"/>
  <c r="BY45" i="37"/>
  <c r="BY44" i="37"/>
  <c r="BY43" i="37"/>
  <c r="BY42" i="37"/>
  <c r="BY41" i="37"/>
  <c r="BY40" i="37"/>
  <c r="BY39" i="37"/>
  <c r="BY38" i="37"/>
  <c r="BY37" i="37"/>
  <c r="BY36" i="37"/>
  <c r="BY35" i="37"/>
  <c r="BY34" i="37"/>
  <c r="BY33" i="37"/>
  <c r="BY32" i="37"/>
  <c r="BY31" i="37"/>
  <c r="BY30" i="37"/>
  <c r="BY29" i="37"/>
  <c r="BY28" i="37"/>
  <c r="BY27" i="37"/>
  <c r="BY26" i="37"/>
  <c r="BY25" i="37"/>
  <c r="BY24" i="37"/>
  <c r="BY23" i="37"/>
  <c r="BY22" i="37"/>
  <c r="BY21" i="37"/>
  <c r="BY20" i="37"/>
  <c r="BY19" i="37"/>
  <c r="BY18" i="37"/>
  <c r="BY17" i="37"/>
  <c r="BY16" i="37"/>
  <c r="BY15" i="37"/>
  <c r="BY14" i="37"/>
  <c r="BY13" i="37"/>
  <c r="BY12" i="37"/>
  <c r="BY11" i="37"/>
  <c r="BY10" i="37"/>
  <c r="BY9" i="37"/>
  <c r="BY8" i="37" a="1"/>
  <c r="BY8" i="37"/>
  <c r="BX247" i="37"/>
  <c r="BX246" i="37"/>
  <c r="BX245" i="37"/>
  <c r="BX244" i="37"/>
  <c r="BX243" i="37"/>
  <c r="BX242" i="37"/>
  <c r="BX241" i="37"/>
  <c r="BX240" i="37"/>
  <c r="BX239" i="37"/>
  <c r="BX238" i="37"/>
  <c r="BX237" i="37"/>
  <c r="BX236" i="37"/>
  <c r="BX235" i="37"/>
  <c r="BX234" i="37"/>
  <c r="BX233" i="37"/>
  <c r="BX232" i="37"/>
  <c r="BX231" i="37"/>
  <c r="BX230" i="37"/>
  <c r="BX229" i="37"/>
  <c r="BX228" i="37"/>
  <c r="BX227" i="37"/>
  <c r="BX226" i="37"/>
  <c r="BX225" i="37"/>
  <c r="BX224" i="37"/>
  <c r="BX223" i="37"/>
  <c r="BX222" i="37"/>
  <c r="BX221" i="37"/>
  <c r="BX220" i="37"/>
  <c r="BX219" i="37"/>
  <c r="BX218" i="37"/>
  <c r="BX217" i="37"/>
  <c r="BX216" i="37"/>
  <c r="BX215" i="37"/>
  <c r="BX214" i="37"/>
  <c r="BX213" i="37"/>
  <c r="BX212" i="37"/>
  <c r="BX211" i="37"/>
  <c r="BX210" i="37"/>
  <c r="BX209" i="37"/>
  <c r="BX208" i="37"/>
  <c r="BX207" i="37"/>
  <c r="BX206" i="37"/>
  <c r="BX205" i="37"/>
  <c r="BX204" i="37"/>
  <c r="BX203" i="37"/>
  <c r="BX202" i="37"/>
  <c r="BX201" i="37"/>
  <c r="BX200" i="37"/>
  <c r="BX199" i="37"/>
  <c r="BX198" i="37"/>
  <c r="BX197" i="37"/>
  <c r="BX196" i="37"/>
  <c r="BX195" i="37"/>
  <c r="BX194" i="37"/>
  <c r="BX193" i="37"/>
  <c r="BX192" i="37"/>
  <c r="BX191" i="37"/>
  <c r="BX190" i="37"/>
  <c r="BX189" i="37"/>
  <c r="BX188" i="37"/>
  <c r="BX187" i="37"/>
  <c r="BX186" i="37"/>
  <c r="BX185" i="37"/>
  <c r="BX184" i="37"/>
  <c r="BX183" i="37"/>
  <c r="BX182" i="37"/>
  <c r="BX181" i="37"/>
  <c r="BX180" i="37"/>
  <c r="BX179" i="37"/>
  <c r="BX178" i="37"/>
  <c r="BX177" i="37"/>
  <c r="BX176" i="37"/>
  <c r="BX175" i="37"/>
  <c r="BX174" i="37"/>
  <c r="BX173" i="37"/>
  <c r="BX172" i="37"/>
  <c r="BX171" i="37"/>
  <c r="BX170" i="37"/>
  <c r="BX169" i="37"/>
  <c r="BX168" i="37"/>
  <c r="BX167" i="37"/>
  <c r="BX166" i="37"/>
  <c r="BX165" i="37"/>
  <c r="BX164" i="37"/>
  <c r="BX163" i="37"/>
  <c r="BX162" i="37"/>
  <c r="BX161" i="37"/>
  <c r="BX160" i="37"/>
  <c r="BX159" i="37"/>
  <c r="BX158" i="37"/>
  <c r="BX157" i="37"/>
  <c r="BX156" i="37"/>
  <c r="BX155" i="37"/>
  <c r="BX154" i="37"/>
  <c r="BX153" i="37"/>
  <c r="BX152" i="37"/>
  <c r="BX151" i="37"/>
  <c r="BX150" i="37"/>
  <c r="BX149" i="37"/>
  <c r="BX148" i="37"/>
  <c r="BX147" i="37"/>
  <c r="BX146" i="37"/>
  <c r="BX145" i="37"/>
  <c r="BX144" i="37"/>
  <c r="BX143" i="37"/>
  <c r="BX142" i="37"/>
  <c r="BX141" i="37"/>
  <c r="BX140" i="37"/>
  <c r="BX139" i="37"/>
  <c r="BX138" i="37"/>
  <c r="BX137" i="37"/>
  <c r="BX136" i="37"/>
  <c r="BX135" i="37"/>
  <c r="BX134" i="37"/>
  <c r="BX133" i="37"/>
  <c r="BX132" i="37"/>
  <c r="BX131" i="37"/>
  <c r="BX130" i="37"/>
  <c r="BX129" i="37"/>
  <c r="BX128" i="37"/>
  <c r="BX127" i="37"/>
  <c r="BX126" i="37"/>
  <c r="BX125" i="37"/>
  <c r="BX124" i="37"/>
  <c r="BX123" i="37"/>
  <c r="BX122" i="37"/>
  <c r="BX121" i="37"/>
  <c r="BX120" i="37"/>
  <c r="BX119" i="37"/>
  <c r="BX118" i="37"/>
  <c r="BX117" i="37"/>
  <c r="BX116" i="37"/>
  <c r="BX115" i="37"/>
  <c r="BX114" i="37"/>
  <c r="BX113" i="37"/>
  <c r="BX112" i="37"/>
  <c r="BX111" i="37"/>
  <c r="BX110" i="37"/>
  <c r="BX109" i="37"/>
  <c r="BX108" i="37"/>
  <c r="BX107" i="37"/>
  <c r="BX106" i="37"/>
  <c r="BX105" i="37"/>
  <c r="BX104" i="37"/>
  <c r="BX103" i="37"/>
  <c r="BX102" i="37"/>
  <c r="BX101" i="37"/>
  <c r="BX100" i="37"/>
  <c r="BX99" i="37"/>
  <c r="BX98" i="37"/>
  <c r="BX97" i="37"/>
  <c r="BX96" i="37"/>
  <c r="BX95" i="37"/>
  <c r="BX94" i="37"/>
  <c r="BX93" i="37"/>
  <c r="BX92" i="37"/>
  <c r="BX91" i="37"/>
  <c r="BX90" i="37"/>
  <c r="BX89" i="37"/>
  <c r="BX88" i="37"/>
  <c r="BX87" i="37"/>
  <c r="BX86" i="37"/>
  <c r="BX85" i="37"/>
  <c r="BX84" i="37"/>
  <c r="BX83" i="37"/>
  <c r="BX82" i="37"/>
  <c r="BX81" i="37"/>
  <c r="BX80" i="37"/>
  <c r="BX79" i="37"/>
  <c r="BX78" i="37"/>
  <c r="BX77" i="37"/>
  <c r="BX76" i="37"/>
  <c r="BX75" i="37"/>
  <c r="BX74" i="37"/>
  <c r="BX73" i="37"/>
  <c r="BX72" i="37"/>
  <c r="BX71" i="37"/>
  <c r="BX70" i="37"/>
  <c r="BX69" i="37"/>
  <c r="BX68" i="37"/>
  <c r="BX67" i="37"/>
  <c r="BX66" i="37"/>
  <c r="BX65" i="37"/>
  <c r="BX64" i="37"/>
  <c r="BX63" i="37"/>
  <c r="BX62" i="37"/>
  <c r="BX61" i="37"/>
  <c r="BX60" i="37"/>
  <c r="BX59" i="37"/>
  <c r="BX58" i="37"/>
  <c r="BX57" i="37"/>
  <c r="BX56" i="37"/>
  <c r="BX55" i="37"/>
  <c r="BX54" i="37"/>
  <c r="BX53" i="37"/>
  <c r="BX52" i="37"/>
  <c r="BX51" i="37"/>
  <c r="BX50" i="37"/>
  <c r="BX49" i="37"/>
  <c r="BX48" i="37"/>
  <c r="BX47" i="37"/>
  <c r="BX46" i="37"/>
  <c r="BX45" i="37"/>
  <c r="BX44" i="37"/>
  <c r="BX43" i="37"/>
  <c r="BX42" i="37"/>
  <c r="BX41" i="37"/>
  <c r="BX40" i="37"/>
  <c r="BX39" i="37"/>
  <c r="BX38" i="37"/>
  <c r="BX37" i="37"/>
  <c r="BX36" i="37"/>
  <c r="BX35" i="37"/>
  <c r="BX34" i="37"/>
  <c r="BX33" i="37"/>
  <c r="BX32" i="37"/>
  <c r="BX31" i="37"/>
  <c r="BX30" i="37"/>
  <c r="BX29" i="37"/>
  <c r="BX28" i="37"/>
  <c r="BX27" i="37"/>
  <c r="BX26" i="37"/>
  <c r="BX25" i="37"/>
  <c r="BX24" i="37"/>
  <c r="BX23" i="37"/>
  <c r="BX22" i="37"/>
  <c r="BX21" i="37"/>
  <c r="BX20" i="37"/>
  <c r="BX19" i="37"/>
  <c r="BX18" i="37"/>
  <c r="BX17" i="37"/>
  <c r="BX16" i="37"/>
  <c r="BX15" i="37"/>
  <c r="BX14" i="37"/>
  <c r="BX13" i="37"/>
  <c r="BX12" i="37"/>
  <c r="BX11" i="37"/>
  <c r="BX10" i="37"/>
  <c r="BX9" i="37"/>
  <c r="BX8" i="37" a="1"/>
  <c r="BX8" i="37"/>
  <c r="BW247" i="37"/>
  <c r="BW246" i="37"/>
  <c r="BW245" i="37"/>
  <c r="BW244" i="37"/>
  <c r="BW243" i="37"/>
  <c r="BW242" i="37"/>
  <c r="BW241" i="37"/>
  <c r="BW240" i="37"/>
  <c r="BW239" i="37"/>
  <c r="BW238" i="37"/>
  <c r="BW237" i="37"/>
  <c r="BW236" i="37"/>
  <c r="BW235" i="37"/>
  <c r="BW234" i="37"/>
  <c r="BW233" i="37"/>
  <c r="BW232" i="37"/>
  <c r="BW231" i="37"/>
  <c r="BW230" i="37"/>
  <c r="BW229" i="37"/>
  <c r="BW228" i="37"/>
  <c r="BW227" i="37"/>
  <c r="BW226" i="37"/>
  <c r="BW225" i="37"/>
  <c r="BW224" i="37"/>
  <c r="BW223" i="37"/>
  <c r="BW222" i="37"/>
  <c r="BW221" i="37"/>
  <c r="BW220" i="37"/>
  <c r="BW219" i="37"/>
  <c r="BW218" i="37"/>
  <c r="BW217" i="37"/>
  <c r="BW216" i="37"/>
  <c r="BW215" i="37"/>
  <c r="BW214" i="37"/>
  <c r="BW213" i="37"/>
  <c r="BW212" i="37"/>
  <c r="BW211" i="37"/>
  <c r="BW210" i="37"/>
  <c r="BW209" i="37"/>
  <c r="BW208" i="37"/>
  <c r="BW207" i="37"/>
  <c r="BW206" i="37"/>
  <c r="BW205" i="37"/>
  <c r="BW204" i="37"/>
  <c r="BW203" i="37"/>
  <c r="BW202" i="37"/>
  <c r="BW201" i="37"/>
  <c r="BW200" i="37"/>
  <c r="BW199" i="37"/>
  <c r="BW198" i="37"/>
  <c r="BW197" i="37"/>
  <c r="BW196" i="37"/>
  <c r="BW195" i="37"/>
  <c r="BW194" i="37"/>
  <c r="BW193" i="37"/>
  <c r="BW192" i="37"/>
  <c r="BW191" i="37"/>
  <c r="BW190" i="37"/>
  <c r="BW189" i="37"/>
  <c r="BW188" i="37"/>
  <c r="BW187" i="37"/>
  <c r="BW186" i="37"/>
  <c r="BW185" i="37"/>
  <c r="BW184" i="37"/>
  <c r="BW183" i="37"/>
  <c r="BW182" i="37"/>
  <c r="BW181" i="37"/>
  <c r="BW180" i="37"/>
  <c r="BW179" i="37"/>
  <c r="BW178" i="37"/>
  <c r="BW177" i="37"/>
  <c r="BW176" i="37"/>
  <c r="BW175" i="37"/>
  <c r="BW174" i="37"/>
  <c r="BW173" i="37"/>
  <c r="BW172" i="37"/>
  <c r="BW171" i="37"/>
  <c r="BW170" i="37"/>
  <c r="BW169" i="37"/>
  <c r="BW168" i="37"/>
  <c r="BW167" i="37"/>
  <c r="BW166" i="37"/>
  <c r="BW165" i="37"/>
  <c r="BW164" i="37"/>
  <c r="BW163" i="37"/>
  <c r="BW162" i="37"/>
  <c r="BW161" i="37"/>
  <c r="BW160" i="37"/>
  <c r="BW159" i="37"/>
  <c r="BW158" i="37"/>
  <c r="BW157" i="37"/>
  <c r="BW156" i="37"/>
  <c r="BW155" i="37"/>
  <c r="BW154" i="37"/>
  <c r="BW153" i="37"/>
  <c r="BW152" i="37"/>
  <c r="BW151" i="37"/>
  <c r="BW150" i="37"/>
  <c r="BW149" i="37"/>
  <c r="BW148" i="37"/>
  <c r="BW147" i="37"/>
  <c r="BW146" i="37"/>
  <c r="BW145" i="37"/>
  <c r="BW144" i="37"/>
  <c r="BW143" i="37"/>
  <c r="BW142" i="37"/>
  <c r="BW141" i="37"/>
  <c r="BW140" i="37"/>
  <c r="BW139" i="37"/>
  <c r="BW138" i="37"/>
  <c r="BW137" i="37"/>
  <c r="BW136" i="37"/>
  <c r="BW135" i="37"/>
  <c r="BW134" i="37"/>
  <c r="BW133" i="37"/>
  <c r="BW132" i="37"/>
  <c r="BW131" i="37"/>
  <c r="BW130" i="37"/>
  <c r="BW129" i="37"/>
  <c r="BW128" i="37"/>
  <c r="BW127" i="37"/>
  <c r="BW126" i="37"/>
  <c r="BW125" i="37"/>
  <c r="BW124" i="37"/>
  <c r="BW123" i="37"/>
  <c r="BW122" i="37"/>
  <c r="BW121" i="37"/>
  <c r="BW120" i="37"/>
  <c r="BW119" i="37"/>
  <c r="BW118" i="37"/>
  <c r="BW117" i="37"/>
  <c r="BW116" i="37"/>
  <c r="BW115" i="37"/>
  <c r="BW114" i="37"/>
  <c r="BW113" i="37"/>
  <c r="BW112" i="37"/>
  <c r="BW111" i="37"/>
  <c r="BW110" i="37"/>
  <c r="BW109" i="37"/>
  <c r="BW108" i="37"/>
  <c r="BW107" i="37"/>
  <c r="BW106" i="37"/>
  <c r="BW105" i="37"/>
  <c r="BW104" i="37"/>
  <c r="BW103" i="37"/>
  <c r="BW102" i="37"/>
  <c r="BW101" i="37"/>
  <c r="BW100" i="37"/>
  <c r="BW99" i="37"/>
  <c r="BW98" i="37"/>
  <c r="BW97" i="37"/>
  <c r="BW96" i="37"/>
  <c r="BW95" i="37"/>
  <c r="BW94" i="37"/>
  <c r="BW93" i="37"/>
  <c r="BW92" i="37"/>
  <c r="BW91" i="37"/>
  <c r="BW90" i="37"/>
  <c r="BW89" i="37"/>
  <c r="BW88" i="37"/>
  <c r="BW87" i="37"/>
  <c r="BW86" i="37"/>
  <c r="BW85" i="37"/>
  <c r="BW84" i="37"/>
  <c r="BW83" i="37"/>
  <c r="BW82" i="37"/>
  <c r="BW81" i="37"/>
  <c r="BW80" i="37"/>
  <c r="BW79" i="37"/>
  <c r="BW78" i="37"/>
  <c r="BW77" i="37"/>
  <c r="BW76" i="37"/>
  <c r="BW75" i="37"/>
  <c r="BW74" i="37"/>
  <c r="BW73" i="37"/>
  <c r="BW72" i="37"/>
  <c r="BW71" i="37"/>
  <c r="BW70" i="37"/>
  <c r="BW69" i="37"/>
  <c r="BW68" i="37"/>
  <c r="BW67" i="37"/>
  <c r="BW66" i="37"/>
  <c r="BW65" i="37"/>
  <c r="BW64" i="37"/>
  <c r="BW63" i="37"/>
  <c r="BW62" i="37"/>
  <c r="BW61" i="37"/>
  <c r="BW60" i="37"/>
  <c r="BW59" i="37"/>
  <c r="BW58" i="37"/>
  <c r="BW57" i="37"/>
  <c r="BW56" i="37"/>
  <c r="BW55" i="37"/>
  <c r="BW54" i="37"/>
  <c r="BW53" i="37"/>
  <c r="BW52" i="37"/>
  <c r="BW51" i="37"/>
  <c r="BW50" i="37"/>
  <c r="BW49" i="37"/>
  <c r="BW48" i="37"/>
  <c r="BW47" i="37"/>
  <c r="BW46" i="37"/>
  <c r="BW45" i="37"/>
  <c r="BW44" i="37"/>
  <c r="BW43" i="37"/>
  <c r="BW42" i="37"/>
  <c r="BW41" i="37"/>
  <c r="BW40" i="37"/>
  <c r="BW39" i="37"/>
  <c r="BW38" i="37"/>
  <c r="BW37" i="37"/>
  <c r="BW36" i="37"/>
  <c r="BW35" i="37"/>
  <c r="BW34" i="37"/>
  <c r="BW33" i="37"/>
  <c r="BW32" i="37"/>
  <c r="BW31" i="37"/>
  <c r="BW30" i="37"/>
  <c r="BW29" i="37"/>
  <c r="BW28" i="37"/>
  <c r="BW27" i="37"/>
  <c r="BW26" i="37"/>
  <c r="BW25" i="37"/>
  <c r="BW24" i="37"/>
  <c r="BW23" i="37"/>
  <c r="BW22" i="37"/>
  <c r="BW21" i="37"/>
  <c r="BW20" i="37"/>
  <c r="BW19" i="37"/>
  <c r="BW18" i="37"/>
  <c r="BW17" i="37"/>
  <c r="BW16" i="37"/>
  <c r="BW15" i="37"/>
  <c r="BW14" i="37"/>
  <c r="BW13" i="37"/>
  <c r="BW12" i="37"/>
  <c r="BW11" i="37"/>
  <c r="BW10" i="37"/>
  <c r="BW9" i="37"/>
  <c r="BW8" i="37" a="1"/>
  <c r="BW8" i="37"/>
  <c r="BV247" i="37"/>
  <c r="BV246" i="37"/>
  <c r="BV245" i="37"/>
  <c r="BV244" i="37"/>
  <c r="BV243" i="37"/>
  <c r="BV242" i="37"/>
  <c r="BV241" i="37"/>
  <c r="BV240" i="37"/>
  <c r="BV239" i="37"/>
  <c r="BV238" i="37"/>
  <c r="BV237" i="37"/>
  <c r="BV236" i="37"/>
  <c r="BV235" i="37"/>
  <c r="BV234" i="37"/>
  <c r="BV233" i="37"/>
  <c r="BV232" i="37"/>
  <c r="BV231" i="37"/>
  <c r="BV230" i="37"/>
  <c r="BV229" i="37"/>
  <c r="BV228" i="37"/>
  <c r="BV227" i="37"/>
  <c r="BV226" i="37"/>
  <c r="BV225" i="37"/>
  <c r="BV224" i="37"/>
  <c r="BV223" i="37"/>
  <c r="BV222" i="37"/>
  <c r="BV221" i="37"/>
  <c r="BV220" i="37"/>
  <c r="BV219" i="37"/>
  <c r="BV218" i="37"/>
  <c r="BV217" i="37"/>
  <c r="BV216" i="37"/>
  <c r="BV215" i="37"/>
  <c r="BV214" i="37"/>
  <c r="BV213" i="37"/>
  <c r="BV212" i="37"/>
  <c r="BV211" i="37"/>
  <c r="BV210" i="37"/>
  <c r="BV209" i="37"/>
  <c r="BV208" i="37"/>
  <c r="BV207" i="37"/>
  <c r="BV206" i="37"/>
  <c r="BV205" i="37"/>
  <c r="BV204" i="37"/>
  <c r="BV203" i="37"/>
  <c r="BV202" i="37"/>
  <c r="BV201" i="37"/>
  <c r="BV200" i="37"/>
  <c r="BV199" i="37"/>
  <c r="BV198" i="37"/>
  <c r="BV197" i="37"/>
  <c r="BV196" i="37"/>
  <c r="BV195" i="37"/>
  <c r="BV194" i="37"/>
  <c r="BV193" i="37"/>
  <c r="BV192" i="37"/>
  <c r="BV191" i="37"/>
  <c r="BV190" i="37"/>
  <c r="BV189" i="37"/>
  <c r="BV188" i="37"/>
  <c r="BV187" i="37"/>
  <c r="BV186" i="37"/>
  <c r="BV185" i="37"/>
  <c r="BV184" i="37"/>
  <c r="BV183" i="37"/>
  <c r="BV182" i="37"/>
  <c r="BV181" i="37"/>
  <c r="BV180" i="37"/>
  <c r="BV179" i="37"/>
  <c r="BV178" i="37"/>
  <c r="BV177" i="37"/>
  <c r="BV176" i="37"/>
  <c r="BV175" i="37"/>
  <c r="BV174" i="37"/>
  <c r="BV173" i="37"/>
  <c r="BV172" i="37"/>
  <c r="BV171" i="37"/>
  <c r="BV170" i="37"/>
  <c r="BV169" i="37"/>
  <c r="BV168" i="37"/>
  <c r="BV167" i="37"/>
  <c r="BV166" i="37"/>
  <c r="BV165" i="37"/>
  <c r="BV164" i="37"/>
  <c r="BV163" i="37"/>
  <c r="BV162" i="37"/>
  <c r="BV161" i="37"/>
  <c r="BV160" i="37"/>
  <c r="BV159" i="37"/>
  <c r="BV158" i="37"/>
  <c r="BV157" i="37"/>
  <c r="BV156" i="37"/>
  <c r="BV155" i="37"/>
  <c r="BV154" i="37"/>
  <c r="BV153" i="37"/>
  <c r="BV152" i="37"/>
  <c r="BV151" i="37"/>
  <c r="BV150" i="37"/>
  <c r="BV149" i="37"/>
  <c r="BV148" i="37"/>
  <c r="BV147" i="37"/>
  <c r="BV146" i="37"/>
  <c r="BV145" i="37"/>
  <c r="BV144" i="37"/>
  <c r="BV143" i="37"/>
  <c r="BV142" i="37"/>
  <c r="BV141" i="37"/>
  <c r="BV140" i="37"/>
  <c r="BV139" i="37"/>
  <c r="BV138" i="37"/>
  <c r="BV137" i="37"/>
  <c r="BV136" i="37"/>
  <c r="BV135" i="37"/>
  <c r="BV134" i="37"/>
  <c r="BV133" i="37"/>
  <c r="BV132" i="37"/>
  <c r="BV131" i="37"/>
  <c r="BV130" i="37"/>
  <c r="BV129" i="37"/>
  <c r="BV128" i="37"/>
  <c r="BV127" i="37"/>
  <c r="BV126" i="37"/>
  <c r="BV125" i="37"/>
  <c r="BV124" i="37"/>
  <c r="BV123" i="37"/>
  <c r="BV122" i="37"/>
  <c r="BV121" i="37"/>
  <c r="BV120" i="37"/>
  <c r="BV119" i="37"/>
  <c r="BV118" i="37"/>
  <c r="BV117" i="37"/>
  <c r="BV116" i="37"/>
  <c r="BV115" i="37"/>
  <c r="BV114" i="37"/>
  <c r="BV113" i="37"/>
  <c r="BV112" i="37"/>
  <c r="BV111" i="37"/>
  <c r="BV110" i="37"/>
  <c r="BV109" i="37"/>
  <c r="BV108" i="37"/>
  <c r="BV107" i="37"/>
  <c r="BV106" i="37"/>
  <c r="BV105" i="37"/>
  <c r="BV104" i="37"/>
  <c r="BV103" i="37"/>
  <c r="BV102" i="37"/>
  <c r="BV101" i="37"/>
  <c r="BV100" i="37"/>
  <c r="BV99" i="37"/>
  <c r="BV98" i="37"/>
  <c r="BV97" i="37"/>
  <c r="BV96" i="37"/>
  <c r="BV95" i="37"/>
  <c r="BV94" i="37"/>
  <c r="BV93" i="37"/>
  <c r="BV92" i="37"/>
  <c r="BV91" i="37"/>
  <c r="BV90" i="37"/>
  <c r="BV89" i="37"/>
  <c r="BV88" i="37"/>
  <c r="BV87" i="37"/>
  <c r="BV86" i="37"/>
  <c r="BV85" i="37"/>
  <c r="BV84" i="37"/>
  <c r="BV83" i="37"/>
  <c r="BV82" i="37"/>
  <c r="BV81" i="37"/>
  <c r="BV80" i="37"/>
  <c r="BV79" i="37"/>
  <c r="BV78" i="37"/>
  <c r="BV77" i="37"/>
  <c r="BV76" i="37"/>
  <c r="BV75" i="37"/>
  <c r="BV74" i="37"/>
  <c r="BV73" i="37"/>
  <c r="BV72" i="37"/>
  <c r="BV71" i="37"/>
  <c r="BV70" i="37"/>
  <c r="BV69" i="37"/>
  <c r="BV68" i="37"/>
  <c r="BV67" i="37"/>
  <c r="BV66" i="37"/>
  <c r="BV65" i="37"/>
  <c r="BV64" i="37"/>
  <c r="BV63" i="37"/>
  <c r="BV62" i="37"/>
  <c r="BV61" i="37"/>
  <c r="BV60" i="37"/>
  <c r="BV59" i="37"/>
  <c r="BV58" i="37"/>
  <c r="BV57" i="37"/>
  <c r="BV56" i="37"/>
  <c r="BV55" i="37"/>
  <c r="BV54" i="37"/>
  <c r="BV53" i="37"/>
  <c r="BV52" i="37"/>
  <c r="BV51" i="37"/>
  <c r="BV50" i="37"/>
  <c r="BV49" i="37"/>
  <c r="BV48" i="37"/>
  <c r="BV47" i="37"/>
  <c r="BV46" i="37"/>
  <c r="BV45" i="37"/>
  <c r="BV44" i="37"/>
  <c r="BV43" i="37"/>
  <c r="BV42" i="37"/>
  <c r="BV41" i="37"/>
  <c r="BV40" i="37"/>
  <c r="BV39" i="37"/>
  <c r="BV38" i="37"/>
  <c r="BV37" i="37"/>
  <c r="BV36" i="37"/>
  <c r="BV35" i="37"/>
  <c r="BV34" i="37"/>
  <c r="BV33" i="37"/>
  <c r="BV32" i="37"/>
  <c r="BV31" i="37"/>
  <c r="BV30" i="37"/>
  <c r="BV29" i="37"/>
  <c r="BV28" i="37"/>
  <c r="BV27" i="37"/>
  <c r="BV26" i="37"/>
  <c r="BV25" i="37"/>
  <c r="BV24" i="37"/>
  <c r="BV23" i="37"/>
  <c r="BV22" i="37"/>
  <c r="BV21" i="37"/>
  <c r="BV20" i="37"/>
  <c r="BV19" i="37"/>
  <c r="BV18" i="37"/>
  <c r="BV17" i="37"/>
  <c r="BV16" i="37"/>
  <c r="BV15" i="37"/>
  <c r="BV14" i="37"/>
  <c r="BV13" i="37"/>
  <c r="BV12" i="37"/>
  <c r="BV11" i="37"/>
  <c r="BV10" i="37"/>
  <c r="BV9" i="37"/>
  <c r="BV8" i="37" a="1"/>
  <c r="BV8" i="37"/>
  <c r="BU247" i="37"/>
  <c r="BU246" i="37"/>
  <c r="BU245" i="37"/>
  <c r="BU244" i="37"/>
  <c r="BU243" i="37"/>
  <c r="BU242" i="37"/>
  <c r="BU241" i="37"/>
  <c r="BU240" i="37"/>
  <c r="BU239" i="37"/>
  <c r="BU238" i="37"/>
  <c r="BU237" i="37"/>
  <c r="BU236" i="37"/>
  <c r="BU235" i="37"/>
  <c r="BU234" i="37"/>
  <c r="BU233" i="37"/>
  <c r="BU232" i="37"/>
  <c r="BU231" i="37"/>
  <c r="BU230" i="37"/>
  <c r="BU229" i="37"/>
  <c r="BU228" i="37"/>
  <c r="BU227" i="37"/>
  <c r="BU226" i="37"/>
  <c r="BU225" i="37"/>
  <c r="BU224" i="37"/>
  <c r="BU223" i="37"/>
  <c r="BU222" i="37"/>
  <c r="BU221" i="37"/>
  <c r="BU220" i="37"/>
  <c r="BU219" i="37"/>
  <c r="BU218" i="37"/>
  <c r="BU217" i="37"/>
  <c r="BU216" i="37"/>
  <c r="BU215" i="37"/>
  <c r="BU214" i="37"/>
  <c r="BU213" i="37"/>
  <c r="BU212" i="37"/>
  <c r="BU211" i="37"/>
  <c r="BU210" i="37"/>
  <c r="BU209" i="37"/>
  <c r="BU208" i="37"/>
  <c r="BU207" i="37"/>
  <c r="BU206" i="37"/>
  <c r="BU205" i="37"/>
  <c r="BU204" i="37"/>
  <c r="BU203" i="37"/>
  <c r="BU202" i="37"/>
  <c r="BU201" i="37"/>
  <c r="BU200" i="37"/>
  <c r="BU199" i="37"/>
  <c r="BU198" i="37"/>
  <c r="BU197" i="37"/>
  <c r="BU196" i="37"/>
  <c r="BU195" i="37"/>
  <c r="BU194" i="37"/>
  <c r="BU193" i="37"/>
  <c r="BU192" i="37"/>
  <c r="BU191" i="37"/>
  <c r="BU190" i="37"/>
  <c r="BU189" i="37"/>
  <c r="BU188" i="37"/>
  <c r="BU187" i="37"/>
  <c r="BU186" i="37"/>
  <c r="BU185" i="37"/>
  <c r="BU184" i="37"/>
  <c r="BU183" i="37"/>
  <c r="BU182" i="37"/>
  <c r="BU181" i="37"/>
  <c r="BU180" i="37"/>
  <c r="BU179" i="37"/>
  <c r="BU178" i="37"/>
  <c r="BU177" i="37"/>
  <c r="BU176" i="37"/>
  <c r="BU175" i="37"/>
  <c r="BU174" i="37"/>
  <c r="BU173" i="37"/>
  <c r="BU172" i="37"/>
  <c r="BU171" i="37"/>
  <c r="BU170" i="37"/>
  <c r="BU169" i="37"/>
  <c r="BU168" i="37"/>
  <c r="BU167" i="37"/>
  <c r="BU166" i="37"/>
  <c r="BU165" i="37"/>
  <c r="BU164" i="37"/>
  <c r="BU163" i="37"/>
  <c r="BU162" i="37"/>
  <c r="BU161" i="37"/>
  <c r="BU160" i="37"/>
  <c r="BU159" i="37"/>
  <c r="BU158" i="37"/>
  <c r="BU157" i="37"/>
  <c r="BU156" i="37"/>
  <c r="BU155" i="37"/>
  <c r="BU154" i="37"/>
  <c r="BU153" i="37"/>
  <c r="BU152" i="37"/>
  <c r="BU151" i="37"/>
  <c r="BU150" i="37"/>
  <c r="BU149" i="37"/>
  <c r="BU148" i="37"/>
  <c r="BU147" i="37"/>
  <c r="BU146" i="37"/>
  <c r="BU145" i="37"/>
  <c r="BU144" i="37"/>
  <c r="BU143" i="37"/>
  <c r="BU142" i="37"/>
  <c r="BU141" i="37"/>
  <c r="BU140" i="37"/>
  <c r="BU139" i="37"/>
  <c r="BU138" i="37"/>
  <c r="BU137" i="37"/>
  <c r="BU136" i="37"/>
  <c r="BU135" i="37"/>
  <c r="BU134" i="37"/>
  <c r="BU133" i="37"/>
  <c r="BU132" i="37"/>
  <c r="BU131" i="37"/>
  <c r="BU130" i="37"/>
  <c r="BU129" i="37"/>
  <c r="BU128" i="37"/>
  <c r="BU127" i="37"/>
  <c r="BU126" i="37"/>
  <c r="BU125" i="37"/>
  <c r="BU124" i="37"/>
  <c r="BU123" i="37"/>
  <c r="BU122" i="37"/>
  <c r="BU121" i="37"/>
  <c r="BU120" i="37"/>
  <c r="BU119" i="37"/>
  <c r="BU118" i="37"/>
  <c r="BU117" i="37"/>
  <c r="BU116" i="37"/>
  <c r="BU115" i="37"/>
  <c r="BU114" i="37"/>
  <c r="BU113" i="37"/>
  <c r="BU112" i="37"/>
  <c r="BU111" i="37"/>
  <c r="BU110" i="37"/>
  <c r="BU109" i="37"/>
  <c r="BU108" i="37"/>
  <c r="BU107" i="37"/>
  <c r="BU106" i="37"/>
  <c r="BU105" i="37"/>
  <c r="BU104" i="37"/>
  <c r="BU103" i="37"/>
  <c r="BU102" i="37"/>
  <c r="BU101" i="37"/>
  <c r="BU100" i="37"/>
  <c r="BU99" i="37"/>
  <c r="BU98" i="37"/>
  <c r="BU97" i="37"/>
  <c r="BU96" i="37"/>
  <c r="BU95" i="37"/>
  <c r="BU94" i="37"/>
  <c r="BU93" i="37"/>
  <c r="BU92" i="37"/>
  <c r="BU91" i="37"/>
  <c r="BU90" i="37"/>
  <c r="BU89" i="37"/>
  <c r="BU88" i="37"/>
  <c r="BU87" i="37"/>
  <c r="BU86" i="37"/>
  <c r="BU85" i="37"/>
  <c r="BU84" i="37"/>
  <c r="BU83" i="37"/>
  <c r="BU82" i="37"/>
  <c r="BU81" i="37"/>
  <c r="BU80" i="37"/>
  <c r="BU79" i="37"/>
  <c r="BU78" i="37"/>
  <c r="BU77" i="37"/>
  <c r="BU76" i="37"/>
  <c r="BU75" i="37"/>
  <c r="BU74" i="37"/>
  <c r="BU73" i="37"/>
  <c r="BU72" i="37"/>
  <c r="BU71" i="37"/>
  <c r="BU70" i="37"/>
  <c r="BU69" i="37"/>
  <c r="BU68" i="37"/>
  <c r="BU67" i="37"/>
  <c r="BU66" i="37"/>
  <c r="BU65" i="37"/>
  <c r="BU64" i="37"/>
  <c r="BU63" i="37"/>
  <c r="BU62" i="37"/>
  <c r="BU61" i="37"/>
  <c r="BU60" i="37"/>
  <c r="BU59" i="37"/>
  <c r="BU58" i="37"/>
  <c r="BU57" i="37"/>
  <c r="BU56" i="37"/>
  <c r="BU55" i="37"/>
  <c r="BU54" i="37"/>
  <c r="BU53" i="37"/>
  <c r="BU52" i="37"/>
  <c r="BU51" i="37"/>
  <c r="BU50" i="37"/>
  <c r="BU49" i="37"/>
  <c r="BU48" i="37"/>
  <c r="BU47" i="37"/>
  <c r="BU46" i="37"/>
  <c r="BU45" i="37"/>
  <c r="BU44" i="37"/>
  <c r="BU43" i="37"/>
  <c r="BU42" i="37"/>
  <c r="BU41" i="37"/>
  <c r="BU40" i="37"/>
  <c r="BU39" i="37"/>
  <c r="BU38" i="37"/>
  <c r="BU37" i="37"/>
  <c r="BU36" i="37"/>
  <c r="BU35" i="37"/>
  <c r="BU34" i="37"/>
  <c r="BU33" i="37"/>
  <c r="BU32" i="37"/>
  <c r="BU31" i="37"/>
  <c r="BU30" i="37"/>
  <c r="BU29" i="37"/>
  <c r="BU28" i="37"/>
  <c r="BU27" i="37"/>
  <c r="BU26" i="37"/>
  <c r="BU25" i="37"/>
  <c r="BU24" i="37"/>
  <c r="BU23" i="37"/>
  <c r="BU22" i="37"/>
  <c r="BU21" i="37"/>
  <c r="BU20" i="37"/>
  <c r="BU19" i="37"/>
  <c r="BU18" i="37"/>
  <c r="BU17" i="37"/>
  <c r="BU16" i="37"/>
  <c r="BU15" i="37"/>
  <c r="BU14" i="37"/>
  <c r="BU13" i="37"/>
  <c r="BU12" i="37"/>
  <c r="BU11" i="37"/>
  <c r="BU10" i="37"/>
  <c r="BU9" i="37"/>
  <c r="BU8" i="37" a="1"/>
  <c r="BU8" i="37"/>
  <c r="BT247" i="37"/>
  <c r="BT246" i="37"/>
  <c r="BT245" i="37"/>
  <c r="BT244" i="37"/>
  <c r="BT243" i="37"/>
  <c r="BT242" i="37"/>
  <c r="BT241" i="37"/>
  <c r="BT240" i="37"/>
  <c r="BT239" i="37"/>
  <c r="BT238" i="37"/>
  <c r="BT237" i="37"/>
  <c r="BT236" i="37"/>
  <c r="BT235" i="37"/>
  <c r="BT234" i="37"/>
  <c r="BT233" i="37"/>
  <c r="BT232" i="37"/>
  <c r="BT231" i="37"/>
  <c r="BT230" i="37"/>
  <c r="BT229" i="37"/>
  <c r="BT228" i="37"/>
  <c r="BT227" i="37"/>
  <c r="BT226" i="37"/>
  <c r="BT225" i="37"/>
  <c r="BT224" i="37"/>
  <c r="BT223" i="37"/>
  <c r="BT222" i="37"/>
  <c r="BT221" i="37"/>
  <c r="BT220" i="37"/>
  <c r="BT219" i="37"/>
  <c r="BT218" i="37"/>
  <c r="BT217" i="37"/>
  <c r="BT216" i="37"/>
  <c r="BT215" i="37"/>
  <c r="BT214" i="37"/>
  <c r="BT213" i="37"/>
  <c r="BT212" i="37"/>
  <c r="BT211" i="37"/>
  <c r="BT210" i="37"/>
  <c r="BT209" i="37"/>
  <c r="BT208" i="37"/>
  <c r="BT207" i="37"/>
  <c r="BT206" i="37"/>
  <c r="BT205" i="37"/>
  <c r="BT204" i="37"/>
  <c r="BT203" i="37"/>
  <c r="BT202" i="37"/>
  <c r="BT201" i="37"/>
  <c r="BT200" i="37"/>
  <c r="BT199" i="37"/>
  <c r="BT198" i="37"/>
  <c r="BT197" i="37"/>
  <c r="BT196" i="37"/>
  <c r="BT195" i="37"/>
  <c r="BT194" i="37"/>
  <c r="BT193" i="37"/>
  <c r="BT192" i="37"/>
  <c r="BT191" i="37"/>
  <c r="BT190" i="37"/>
  <c r="BT189" i="37"/>
  <c r="BT188" i="37"/>
  <c r="BT187" i="37"/>
  <c r="BT186" i="37"/>
  <c r="BT185" i="37"/>
  <c r="BT184" i="37"/>
  <c r="BT183" i="37"/>
  <c r="BT182" i="37"/>
  <c r="BT181" i="37"/>
  <c r="BT180" i="37"/>
  <c r="BT179" i="37"/>
  <c r="BT178" i="37"/>
  <c r="BT177" i="37"/>
  <c r="BT176" i="37"/>
  <c r="BT175" i="37"/>
  <c r="BT174" i="37"/>
  <c r="BT173" i="37"/>
  <c r="BT172" i="37"/>
  <c r="BT171" i="37"/>
  <c r="BT170" i="37"/>
  <c r="BT169" i="37"/>
  <c r="BT168" i="37"/>
  <c r="BT167" i="37"/>
  <c r="BT166" i="37"/>
  <c r="BT165" i="37"/>
  <c r="BT164" i="37"/>
  <c r="BT163" i="37"/>
  <c r="BT162" i="37"/>
  <c r="BT161" i="37"/>
  <c r="BT160" i="37"/>
  <c r="BT159" i="37"/>
  <c r="BT158" i="37"/>
  <c r="BT157" i="37"/>
  <c r="BT156" i="37"/>
  <c r="BT155" i="37"/>
  <c r="BT154" i="37"/>
  <c r="BT153" i="37"/>
  <c r="BT152" i="37"/>
  <c r="BT151" i="37"/>
  <c r="BT150" i="37"/>
  <c r="BT149" i="37"/>
  <c r="BT148" i="37"/>
  <c r="BT147" i="37"/>
  <c r="BT146" i="37"/>
  <c r="BT145" i="37"/>
  <c r="BT144" i="37"/>
  <c r="BT143" i="37"/>
  <c r="BT142" i="37"/>
  <c r="BT141" i="37"/>
  <c r="BT140" i="37"/>
  <c r="BT139" i="37"/>
  <c r="BT138" i="37"/>
  <c r="BT137" i="37"/>
  <c r="BT136" i="37"/>
  <c r="BT135" i="37"/>
  <c r="BT134" i="37"/>
  <c r="BT133" i="37"/>
  <c r="BT132" i="37"/>
  <c r="BT131" i="37"/>
  <c r="BT130" i="37"/>
  <c r="BT129" i="37"/>
  <c r="BT128" i="37"/>
  <c r="BT127" i="37"/>
  <c r="BT126" i="37"/>
  <c r="BT125" i="37"/>
  <c r="BT124" i="37"/>
  <c r="BT123" i="37"/>
  <c r="BT122" i="37"/>
  <c r="BT121" i="37"/>
  <c r="BT120" i="37"/>
  <c r="BT119" i="37"/>
  <c r="BT118" i="37"/>
  <c r="BT117" i="37"/>
  <c r="BT116" i="37"/>
  <c r="BT115" i="37"/>
  <c r="BT114" i="37"/>
  <c r="BT113" i="37"/>
  <c r="BT112" i="37"/>
  <c r="BT111" i="37"/>
  <c r="BT110" i="37"/>
  <c r="BT109" i="37"/>
  <c r="BT108" i="37"/>
  <c r="BT107" i="37"/>
  <c r="BT106" i="37"/>
  <c r="BT105" i="37"/>
  <c r="BT104" i="37"/>
  <c r="BT103" i="37"/>
  <c r="BT102" i="37"/>
  <c r="BT101" i="37"/>
  <c r="BT100" i="37"/>
  <c r="BT99" i="37"/>
  <c r="BT98" i="37"/>
  <c r="BT97" i="37"/>
  <c r="BT96" i="37"/>
  <c r="BT95" i="37"/>
  <c r="BT94" i="37"/>
  <c r="BT93" i="37"/>
  <c r="BT92" i="37"/>
  <c r="BT91" i="37"/>
  <c r="BT90" i="37"/>
  <c r="BT89" i="37"/>
  <c r="BT88" i="37"/>
  <c r="BT87" i="37"/>
  <c r="BT86" i="37"/>
  <c r="BT85" i="37"/>
  <c r="BT84" i="37"/>
  <c r="BT83" i="37"/>
  <c r="BT82" i="37"/>
  <c r="BT81" i="37"/>
  <c r="BT80" i="37"/>
  <c r="BT79" i="37"/>
  <c r="BT78" i="37"/>
  <c r="BT77" i="37"/>
  <c r="BT76" i="37"/>
  <c r="BT75" i="37"/>
  <c r="BT74" i="37"/>
  <c r="BT73" i="37"/>
  <c r="BT72" i="37"/>
  <c r="BT71" i="37"/>
  <c r="BT70" i="37"/>
  <c r="BT69" i="37"/>
  <c r="BT68" i="37"/>
  <c r="BT67" i="37"/>
  <c r="BT66" i="37"/>
  <c r="BT65" i="37"/>
  <c r="BT64" i="37"/>
  <c r="BT63" i="37"/>
  <c r="BT62" i="37"/>
  <c r="BT61" i="37"/>
  <c r="BT60" i="37"/>
  <c r="BT59" i="37"/>
  <c r="BT58" i="37"/>
  <c r="BT57" i="37"/>
  <c r="BT56" i="37"/>
  <c r="BT55" i="37"/>
  <c r="BT54" i="37"/>
  <c r="BT53" i="37"/>
  <c r="BT52" i="37"/>
  <c r="BT51" i="37"/>
  <c r="BT50" i="37"/>
  <c r="BT49" i="37"/>
  <c r="BT48" i="37"/>
  <c r="BT47" i="37"/>
  <c r="BT46" i="37"/>
  <c r="BT45" i="37"/>
  <c r="BT44" i="37"/>
  <c r="BT43" i="37"/>
  <c r="BT42" i="37"/>
  <c r="BT41" i="37"/>
  <c r="BT40" i="37"/>
  <c r="BT39" i="37"/>
  <c r="BT38" i="37"/>
  <c r="BT37" i="37"/>
  <c r="BT36" i="37"/>
  <c r="BT35" i="37"/>
  <c r="BT34" i="37"/>
  <c r="BT33" i="37"/>
  <c r="BT32" i="37"/>
  <c r="BT31" i="37"/>
  <c r="BT30" i="37"/>
  <c r="BT29" i="37"/>
  <c r="BT28" i="37"/>
  <c r="BT27" i="37"/>
  <c r="BT26" i="37"/>
  <c r="BT25" i="37"/>
  <c r="BT24" i="37"/>
  <c r="BT23" i="37"/>
  <c r="BT22" i="37"/>
  <c r="BT21" i="37"/>
  <c r="BT20" i="37"/>
  <c r="BT19" i="37"/>
  <c r="BT18" i="37"/>
  <c r="BT17" i="37"/>
  <c r="BT16" i="37"/>
  <c r="BT15" i="37"/>
  <c r="BT14" i="37"/>
  <c r="BT13" i="37"/>
  <c r="BT12" i="37"/>
  <c r="BT11" i="37"/>
  <c r="BT10" i="37"/>
  <c r="BT9" i="37"/>
  <c r="BT8" i="37" a="1"/>
  <c r="BT8" i="37"/>
  <c r="BS247" i="37"/>
  <c r="BS246" i="37"/>
  <c r="BS245" i="37"/>
  <c r="BS244" i="37"/>
  <c r="BS243" i="37"/>
  <c r="BS242" i="37"/>
  <c r="BS241" i="37"/>
  <c r="BS240" i="37"/>
  <c r="BS239" i="37"/>
  <c r="BS238" i="37"/>
  <c r="BS237" i="37"/>
  <c r="BS236" i="37"/>
  <c r="BS235" i="37"/>
  <c r="BS234" i="37"/>
  <c r="BS233" i="37"/>
  <c r="BS232" i="37"/>
  <c r="BS231" i="37"/>
  <c r="BS230" i="37"/>
  <c r="BS229" i="37"/>
  <c r="BS228" i="37"/>
  <c r="BS227" i="37"/>
  <c r="BS226" i="37"/>
  <c r="BS225" i="37"/>
  <c r="BS224" i="37"/>
  <c r="BS223" i="37"/>
  <c r="BS222" i="37"/>
  <c r="BS221" i="37"/>
  <c r="BS220" i="37"/>
  <c r="BS219" i="37"/>
  <c r="BS218" i="37"/>
  <c r="BS217" i="37"/>
  <c r="BS216" i="37"/>
  <c r="BS215" i="37"/>
  <c r="BS214" i="37"/>
  <c r="BS213" i="37"/>
  <c r="BS212" i="37"/>
  <c r="BS211" i="37"/>
  <c r="BS210" i="37"/>
  <c r="BS209" i="37"/>
  <c r="BS208" i="37"/>
  <c r="BS207" i="37"/>
  <c r="BS206" i="37"/>
  <c r="BS205" i="37"/>
  <c r="BS204" i="37"/>
  <c r="BS203" i="37"/>
  <c r="BS202" i="37"/>
  <c r="BS201" i="37"/>
  <c r="BS200" i="37"/>
  <c r="BS199" i="37"/>
  <c r="BS198" i="37"/>
  <c r="BS197" i="37"/>
  <c r="BS196" i="37"/>
  <c r="BS195" i="37"/>
  <c r="BS194" i="37"/>
  <c r="BS193" i="37"/>
  <c r="BS192" i="37"/>
  <c r="BS191" i="37"/>
  <c r="BS190" i="37"/>
  <c r="BS189" i="37"/>
  <c r="BS188" i="37"/>
  <c r="BS187" i="37"/>
  <c r="BS186" i="37"/>
  <c r="BS185" i="37"/>
  <c r="BS184" i="37"/>
  <c r="BS183" i="37"/>
  <c r="BS182" i="37"/>
  <c r="BS181" i="37"/>
  <c r="BS180" i="37"/>
  <c r="BS179" i="37"/>
  <c r="BS178" i="37"/>
  <c r="BS177" i="37"/>
  <c r="BS176" i="37"/>
  <c r="BS175" i="37"/>
  <c r="BS174" i="37"/>
  <c r="BS173" i="37"/>
  <c r="BS172" i="37"/>
  <c r="BS171" i="37"/>
  <c r="BS170" i="37"/>
  <c r="BS169" i="37"/>
  <c r="BS168" i="37"/>
  <c r="BS167" i="37"/>
  <c r="BS166" i="37"/>
  <c r="BS165" i="37"/>
  <c r="BS164" i="37"/>
  <c r="BS163" i="37"/>
  <c r="BS162" i="37"/>
  <c r="BS161" i="37"/>
  <c r="BS160" i="37"/>
  <c r="BS159" i="37"/>
  <c r="BS158" i="37"/>
  <c r="BS157" i="37"/>
  <c r="BS156" i="37"/>
  <c r="BS155" i="37"/>
  <c r="BS154" i="37"/>
  <c r="BS153" i="37"/>
  <c r="BS152" i="37"/>
  <c r="BS151" i="37"/>
  <c r="BS150" i="37"/>
  <c r="BS149" i="37"/>
  <c r="BS148" i="37"/>
  <c r="BS147" i="37"/>
  <c r="BS146" i="37"/>
  <c r="BS145" i="37"/>
  <c r="BS144" i="37"/>
  <c r="BS143" i="37"/>
  <c r="BS142" i="37"/>
  <c r="BS141" i="37"/>
  <c r="BS140" i="37"/>
  <c r="BS139" i="37"/>
  <c r="BS138" i="37"/>
  <c r="BS137" i="37"/>
  <c r="BS136" i="37"/>
  <c r="BS135" i="37"/>
  <c r="BS134" i="37"/>
  <c r="BS133" i="37"/>
  <c r="BS132" i="37"/>
  <c r="BS131" i="37"/>
  <c r="BS130" i="37"/>
  <c r="BS129" i="37"/>
  <c r="BS128" i="37"/>
  <c r="BS127" i="37"/>
  <c r="BS126" i="37"/>
  <c r="BS125" i="37"/>
  <c r="BS124" i="37"/>
  <c r="BS123" i="37"/>
  <c r="BS122" i="37"/>
  <c r="BS121" i="37"/>
  <c r="BS120" i="37"/>
  <c r="BS119" i="37"/>
  <c r="BS118" i="37"/>
  <c r="BS117" i="37"/>
  <c r="BS116" i="37"/>
  <c r="BS115" i="37"/>
  <c r="BS114" i="37"/>
  <c r="BS113" i="37"/>
  <c r="BS112" i="37"/>
  <c r="BS111" i="37"/>
  <c r="BS110" i="37"/>
  <c r="BS109" i="37"/>
  <c r="BS108" i="37"/>
  <c r="BS107" i="37"/>
  <c r="BS106" i="37"/>
  <c r="BS105" i="37"/>
  <c r="BS104" i="37"/>
  <c r="BS103" i="37"/>
  <c r="BS102" i="37"/>
  <c r="BS101" i="37"/>
  <c r="BS100" i="37"/>
  <c r="BS99" i="37"/>
  <c r="BS98" i="37"/>
  <c r="BS97" i="37"/>
  <c r="BS96" i="37"/>
  <c r="BS95" i="37"/>
  <c r="BS94" i="37"/>
  <c r="BS93" i="37"/>
  <c r="BS92" i="37"/>
  <c r="BS91" i="37"/>
  <c r="BS90" i="37"/>
  <c r="BS89" i="37"/>
  <c r="BS88" i="37"/>
  <c r="BS87" i="37"/>
  <c r="BS86" i="37"/>
  <c r="BS85" i="37"/>
  <c r="BS84" i="37"/>
  <c r="BS83" i="37"/>
  <c r="BS82" i="37"/>
  <c r="BS81" i="37"/>
  <c r="BS80" i="37"/>
  <c r="BS79" i="37"/>
  <c r="BS78" i="37"/>
  <c r="BS77" i="37"/>
  <c r="BS76" i="37"/>
  <c r="BS75" i="37"/>
  <c r="BS74" i="37"/>
  <c r="BS73" i="37"/>
  <c r="BS72" i="37"/>
  <c r="BS71" i="37"/>
  <c r="BS70" i="37"/>
  <c r="BS69" i="37"/>
  <c r="BS68" i="37"/>
  <c r="BS67" i="37"/>
  <c r="BS66" i="37"/>
  <c r="BS65" i="37"/>
  <c r="BS64" i="37"/>
  <c r="BS63" i="37"/>
  <c r="BS62" i="37"/>
  <c r="BS61" i="37"/>
  <c r="BS60" i="37"/>
  <c r="BS59" i="37"/>
  <c r="BS58" i="37"/>
  <c r="BS57" i="37"/>
  <c r="BS56" i="37"/>
  <c r="BS55" i="37"/>
  <c r="BS54" i="37"/>
  <c r="BS53" i="37"/>
  <c r="BS52" i="37"/>
  <c r="BS51" i="37"/>
  <c r="BS50" i="37"/>
  <c r="BS49" i="37"/>
  <c r="BS48" i="37"/>
  <c r="BS47" i="37"/>
  <c r="BS46" i="37"/>
  <c r="BS45" i="37"/>
  <c r="BS44" i="37"/>
  <c r="BS43" i="37"/>
  <c r="BS42" i="37"/>
  <c r="BS41" i="37"/>
  <c r="BS40" i="37"/>
  <c r="BS39" i="37"/>
  <c r="BS38" i="37"/>
  <c r="BS37" i="37"/>
  <c r="BS36" i="37"/>
  <c r="BS35" i="37"/>
  <c r="BS34" i="37"/>
  <c r="BS33" i="37"/>
  <c r="BS32" i="37"/>
  <c r="BS31" i="37"/>
  <c r="BS30" i="37"/>
  <c r="BS29" i="37"/>
  <c r="BS28" i="37"/>
  <c r="BS27" i="37"/>
  <c r="BS26" i="37"/>
  <c r="BS25" i="37"/>
  <c r="BS24" i="37"/>
  <c r="BS23" i="37"/>
  <c r="BS22" i="37"/>
  <c r="BS21" i="37"/>
  <c r="BS20" i="37"/>
  <c r="BS19" i="37"/>
  <c r="BS18" i="37"/>
  <c r="BS17" i="37"/>
  <c r="BS16" i="37"/>
  <c r="BS15" i="37"/>
  <c r="BS14" i="37"/>
  <c r="BS13" i="37"/>
  <c r="BS12" i="37"/>
  <c r="BS11" i="37"/>
  <c r="BS10" i="37"/>
  <c r="BS9" i="37"/>
  <c r="BS8" i="37" a="1"/>
  <c r="BS8" i="37"/>
  <c r="BR247" i="37"/>
  <c r="BR246" i="37"/>
  <c r="BR245" i="37"/>
  <c r="BR244" i="37"/>
  <c r="BR243" i="37"/>
  <c r="BR242" i="37"/>
  <c r="BR241" i="37"/>
  <c r="BR240" i="37"/>
  <c r="BR239" i="37"/>
  <c r="BR238" i="37"/>
  <c r="BR237" i="37"/>
  <c r="BR236" i="37"/>
  <c r="BR235" i="37"/>
  <c r="BR234" i="37"/>
  <c r="BR233" i="37"/>
  <c r="BR232" i="37"/>
  <c r="BR231" i="37"/>
  <c r="BR230" i="37"/>
  <c r="BR229" i="37"/>
  <c r="BR228" i="37"/>
  <c r="BR227" i="37"/>
  <c r="BR226" i="37"/>
  <c r="BR225" i="37"/>
  <c r="BR224" i="37"/>
  <c r="BR223" i="37"/>
  <c r="BR222" i="37"/>
  <c r="BR221" i="37"/>
  <c r="BR220" i="37"/>
  <c r="BR219" i="37"/>
  <c r="BR218" i="37"/>
  <c r="BR217" i="37"/>
  <c r="BR216" i="37"/>
  <c r="BR215" i="37"/>
  <c r="BR214" i="37"/>
  <c r="BR213" i="37"/>
  <c r="BR212" i="37"/>
  <c r="BR211" i="37"/>
  <c r="BR210" i="37"/>
  <c r="BR209" i="37"/>
  <c r="BR208" i="37"/>
  <c r="BR207" i="37"/>
  <c r="BR206" i="37"/>
  <c r="BR205" i="37"/>
  <c r="BR204" i="37"/>
  <c r="BR203" i="37"/>
  <c r="BR202" i="37"/>
  <c r="BR201" i="37"/>
  <c r="BR200" i="37"/>
  <c r="BR199" i="37"/>
  <c r="BR198" i="37"/>
  <c r="BR197" i="37"/>
  <c r="BR196" i="37"/>
  <c r="BR195" i="37"/>
  <c r="BR194" i="37"/>
  <c r="BR193" i="37"/>
  <c r="BR192" i="37"/>
  <c r="BR191" i="37"/>
  <c r="BR190" i="37"/>
  <c r="BR189" i="37"/>
  <c r="BR188" i="37"/>
  <c r="BR187" i="37"/>
  <c r="BR186" i="37"/>
  <c r="BR185" i="37"/>
  <c r="BR184" i="37"/>
  <c r="BR183" i="37"/>
  <c r="BR182" i="37"/>
  <c r="BR181" i="37"/>
  <c r="BR180" i="37"/>
  <c r="BR179" i="37"/>
  <c r="BR178" i="37"/>
  <c r="BR177" i="37"/>
  <c r="BR176" i="37"/>
  <c r="BR175" i="37"/>
  <c r="BR174" i="37"/>
  <c r="BR173" i="37"/>
  <c r="BR172" i="37"/>
  <c r="BR171" i="37"/>
  <c r="BR170" i="37"/>
  <c r="BR169" i="37"/>
  <c r="BR168" i="37"/>
  <c r="BR167" i="37"/>
  <c r="BR166" i="37"/>
  <c r="BR165" i="37"/>
  <c r="BR164" i="37"/>
  <c r="BR163" i="37"/>
  <c r="BR162" i="37"/>
  <c r="BR161" i="37"/>
  <c r="BR160" i="37"/>
  <c r="BR159" i="37"/>
  <c r="BR158" i="37"/>
  <c r="BR157" i="37"/>
  <c r="BR156" i="37"/>
  <c r="BR155" i="37"/>
  <c r="BR154" i="37"/>
  <c r="BR153" i="37"/>
  <c r="BR152" i="37"/>
  <c r="BR151" i="37"/>
  <c r="BR150" i="37"/>
  <c r="BR149" i="37"/>
  <c r="BR148" i="37"/>
  <c r="BR147" i="37"/>
  <c r="BR146" i="37"/>
  <c r="BR145" i="37"/>
  <c r="BR144" i="37"/>
  <c r="BR143" i="37"/>
  <c r="BR142" i="37"/>
  <c r="BR141" i="37"/>
  <c r="BR140" i="37"/>
  <c r="BR139" i="37"/>
  <c r="BR138" i="37"/>
  <c r="BR137" i="37"/>
  <c r="BR136" i="37"/>
  <c r="BR135" i="37"/>
  <c r="BR134" i="37"/>
  <c r="BR133" i="37"/>
  <c r="BR132" i="37"/>
  <c r="BR131" i="37"/>
  <c r="BR130" i="37"/>
  <c r="BR129" i="37"/>
  <c r="BR128" i="37"/>
  <c r="BR127" i="37"/>
  <c r="BR126" i="37"/>
  <c r="BR125" i="37"/>
  <c r="BR124" i="37"/>
  <c r="BR123" i="37"/>
  <c r="BR122" i="37"/>
  <c r="BR121" i="37"/>
  <c r="BR120" i="37"/>
  <c r="BR119" i="37"/>
  <c r="BR118" i="37"/>
  <c r="BR117" i="37"/>
  <c r="BR116" i="37"/>
  <c r="BR115" i="37"/>
  <c r="BR114" i="37"/>
  <c r="BR113" i="37"/>
  <c r="BR112" i="37"/>
  <c r="BR111" i="37"/>
  <c r="BR110" i="37"/>
  <c r="BR109" i="37"/>
  <c r="BR108" i="37"/>
  <c r="BR107" i="37"/>
  <c r="BR106" i="37"/>
  <c r="BR105" i="37"/>
  <c r="BR104" i="37"/>
  <c r="BR103" i="37"/>
  <c r="BR102" i="37"/>
  <c r="BR101" i="37"/>
  <c r="BR100" i="37"/>
  <c r="BR99" i="37"/>
  <c r="BR98" i="37"/>
  <c r="BR97" i="37"/>
  <c r="BR96" i="37"/>
  <c r="BR95" i="37"/>
  <c r="BR94" i="37"/>
  <c r="BR93" i="37"/>
  <c r="BR92" i="37"/>
  <c r="BR91" i="37"/>
  <c r="BR90" i="37"/>
  <c r="BR89" i="37"/>
  <c r="BR88" i="37"/>
  <c r="BR87" i="37"/>
  <c r="BR86" i="37"/>
  <c r="BR85" i="37"/>
  <c r="BR84" i="37"/>
  <c r="BR83" i="37"/>
  <c r="BR82" i="37"/>
  <c r="BR81" i="37"/>
  <c r="BR80" i="37"/>
  <c r="BR79" i="37"/>
  <c r="BR78" i="37"/>
  <c r="BR77" i="37"/>
  <c r="BR76" i="37"/>
  <c r="BR75" i="37"/>
  <c r="BR74" i="37"/>
  <c r="BR73" i="37"/>
  <c r="BR72" i="37"/>
  <c r="BR71" i="37"/>
  <c r="BR70" i="37"/>
  <c r="BR69" i="37"/>
  <c r="BR68" i="37"/>
  <c r="BR67" i="37"/>
  <c r="BR66" i="37"/>
  <c r="BR65" i="37"/>
  <c r="BR64" i="37"/>
  <c r="BR63" i="37"/>
  <c r="BR62" i="37"/>
  <c r="BR61" i="37"/>
  <c r="BR60" i="37"/>
  <c r="BR59" i="37"/>
  <c r="BR58" i="37"/>
  <c r="BR57" i="37"/>
  <c r="BR56" i="37"/>
  <c r="BR55" i="37"/>
  <c r="BR54" i="37"/>
  <c r="BR53" i="37"/>
  <c r="BR52" i="37"/>
  <c r="BR51" i="37"/>
  <c r="BR50" i="37"/>
  <c r="BR49" i="37"/>
  <c r="BR48" i="37"/>
  <c r="BR47" i="37"/>
  <c r="BR46" i="37"/>
  <c r="BR45" i="37"/>
  <c r="BR44" i="37"/>
  <c r="BR43" i="37"/>
  <c r="BR42" i="37"/>
  <c r="BR41" i="37"/>
  <c r="BR40" i="37"/>
  <c r="BR39" i="37"/>
  <c r="BR38" i="37"/>
  <c r="BR37" i="37"/>
  <c r="BR36" i="37"/>
  <c r="BR35" i="37"/>
  <c r="BR34" i="37"/>
  <c r="BR33" i="37"/>
  <c r="BR32" i="37"/>
  <c r="BR31" i="37"/>
  <c r="BR30" i="37"/>
  <c r="BR29" i="37"/>
  <c r="BR28" i="37"/>
  <c r="BR27" i="37"/>
  <c r="BR26" i="37"/>
  <c r="BR25" i="37"/>
  <c r="BR24" i="37"/>
  <c r="BR23" i="37"/>
  <c r="BR22" i="37"/>
  <c r="BR21" i="37"/>
  <c r="BR20" i="37"/>
  <c r="BR19" i="37"/>
  <c r="BR18" i="37"/>
  <c r="BR17" i="37"/>
  <c r="BR16" i="37"/>
  <c r="BR15" i="37"/>
  <c r="BR14" i="37"/>
  <c r="BR13" i="37"/>
  <c r="BR12" i="37"/>
  <c r="BR11" i="37"/>
  <c r="BR10" i="37"/>
  <c r="BR9" i="37"/>
  <c r="BR8" i="37" a="1"/>
  <c r="BR8" i="37"/>
  <c r="BQ247" i="37"/>
  <c r="BQ246" i="37"/>
  <c r="BQ245" i="37"/>
  <c r="BQ244" i="37"/>
  <c r="BQ243" i="37"/>
  <c r="BQ242" i="37"/>
  <c r="BQ241" i="37"/>
  <c r="BQ240" i="37"/>
  <c r="BQ239" i="37"/>
  <c r="BQ238" i="37"/>
  <c r="BQ237" i="37"/>
  <c r="BQ236" i="37"/>
  <c r="BQ235" i="37"/>
  <c r="BQ234" i="37"/>
  <c r="BQ233" i="37"/>
  <c r="BQ232" i="37"/>
  <c r="BQ231" i="37"/>
  <c r="BQ230" i="37"/>
  <c r="BQ229" i="37"/>
  <c r="BQ228" i="37"/>
  <c r="BQ227" i="37"/>
  <c r="BQ226" i="37"/>
  <c r="BQ225" i="37"/>
  <c r="BQ224" i="37"/>
  <c r="BQ223" i="37"/>
  <c r="BQ222" i="37"/>
  <c r="BQ221" i="37"/>
  <c r="BQ220" i="37"/>
  <c r="BQ219" i="37"/>
  <c r="BQ218" i="37"/>
  <c r="BQ217" i="37"/>
  <c r="BQ216" i="37"/>
  <c r="BQ215" i="37"/>
  <c r="BQ214" i="37"/>
  <c r="BQ213" i="37"/>
  <c r="BQ212" i="37"/>
  <c r="BQ211" i="37"/>
  <c r="BQ210" i="37"/>
  <c r="BQ209" i="37"/>
  <c r="BQ208" i="37"/>
  <c r="BQ207" i="37"/>
  <c r="BQ206" i="37"/>
  <c r="BQ205" i="37"/>
  <c r="BQ204" i="37"/>
  <c r="BQ203" i="37"/>
  <c r="BQ202" i="37"/>
  <c r="BQ201" i="37"/>
  <c r="BQ200" i="37"/>
  <c r="BQ199" i="37"/>
  <c r="BQ198" i="37"/>
  <c r="BQ197" i="37"/>
  <c r="BQ196" i="37"/>
  <c r="BQ195" i="37"/>
  <c r="BQ194" i="37"/>
  <c r="BQ193" i="37"/>
  <c r="BQ192" i="37"/>
  <c r="BQ191" i="37"/>
  <c r="BQ190" i="37"/>
  <c r="BQ189" i="37"/>
  <c r="BQ188" i="37"/>
  <c r="BQ187" i="37"/>
  <c r="BQ186" i="37"/>
  <c r="BQ185" i="37"/>
  <c r="BQ184" i="37"/>
  <c r="BQ183" i="37"/>
  <c r="BQ182" i="37"/>
  <c r="BQ181" i="37"/>
  <c r="BQ180" i="37"/>
  <c r="BQ179" i="37"/>
  <c r="BQ178" i="37"/>
  <c r="BQ177" i="37"/>
  <c r="BQ176" i="37"/>
  <c r="BQ175" i="37"/>
  <c r="BQ174" i="37"/>
  <c r="BQ173" i="37"/>
  <c r="BQ172" i="37"/>
  <c r="BQ171" i="37"/>
  <c r="BQ170" i="37"/>
  <c r="BQ169" i="37"/>
  <c r="BQ168" i="37"/>
  <c r="BQ167" i="37"/>
  <c r="BQ166" i="37"/>
  <c r="BQ165" i="37"/>
  <c r="BQ164" i="37"/>
  <c r="BQ163" i="37"/>
  <c r="BQ162" i="37"/>
  <c r="BQ161" i="37"/>
  <c r="BQ160" i="37"/>
  <c r="BQ159" i="37"/>
  <c r="BQ158" i="37"/>
  <c r="BQ157" i="37"/>
  <c r="BQ156" i="37"/>
  <c r="BQ155" i="37"/>
  <c r="BQ154" i="37"/>
  <c r="BQ153" i="37"/>
  <c r="BQ152" i="37"/>
  <c r="BQ151" i="37"/>
  <c r="BQ150" i="37"/>
  <c r="BQ149" i="37"/>
  <c r="BQ148" i="37"/>
  <c r="BQ147" i="37"/>
  <c r="BQ146" i="37"/>
  <c r="BQ145" i="37"/>
  <c r="BQ144" i="37"/>
  <c r="BQ143" i="37"/>
  <c r="BQ142" i="37"/>
  <c r="BQ141" i="37"/>
  <c r="BQ140" i="37"/>
  <c r="BQ139" i="37"/>
  <c r="BQ138" i="37"/>
  <c r="BQ137" i="37"/>
  <c r="BQ136" i="37"/>
  <c r="BQ135" i="37"/>
  <c r="BQ134" i="37"/>
  <c r="BQ133" i="37"/>
  <c r="BQ132" i="37"/>
  <c r="BQ131" i="37"/>
  <c r="BQ130" i="37"/>
  <c r="BQ129" i="37"/>
  <c r="BQ128" i="37"/>
  <c r="BQ127" i="37"/>
  <c r="BQ126" i="37"/>
  <c r="BQ125" i="37"/>
  <c r="BQ124" i="37"/>
  <c r="BQ123" i="37"/>
  <c r="BQ122" i="37"/>
  <c r="BQ121" i="37"/>
  <c r="BQ120" i="37"/>
  <c r="BQ119" i="37"/>
  <c r="BQ118" i="37"/>
  <c r="BQ117" i="37"/>
  <c r="BQ116" i="37"/>
  <c r="BQ115" i="37"/>
  <c r="BQ114" i="37"/>
  <c r="BQ113" i="37"/>
  <c r="BQ112" i="37"/>
  <c r="BQ111" i="37"/>
  <c r="BQ110" i="37"/>
  <c r="BQ109" i="37"/>
  <c r="BQ108" i="37"/>
  <c r="BQ107" i="37"/>
  <c r="BQ106" i="37"/>
  <c r="BQ105" i="37"/>
  <c r="BQ104" i="37"/>
  <c r="BQ103" i="37"/>
  <c r="BQ102" i="37"/>
  <c r="BQ101" i="37"/>
  <c r="BQ100" i="37"/>
  <c r="BQ99" i="37"/>
  <c r="BQ98" i="37"/>
  <c r="BQ97" i="37"/>
  <c r="BQ96" i="37"/>
  <c r="BQ95" i="37"/>
  <c r="BQ94" i="37"/>
  <c r="BQ93" i="37"/>
  <c r="BQ92" i="37"/>
  <c r="BQ91" i="37"/>
  <c r="BQ90" i="37"/>
  <c r="BQ89" i="37"/>
  <c r="BQ88" i="37"/>
  <c r="BQ87" i="37"/>
  <c r="BQ86" i="37"/>
  <c r="BQ85" i="37"/>
  <c r="BQ84" i="37"/>
  <c r="BQ83" i="37"/>
  <c r="BQ82" i="37"/>
  <c r="BQ81" i="37"/>
  <c r="BQ80" i="37"/>
  <c r="BQ79" i="37"/>
  <c r="BQ78" i="37"/>
  <c r="BQ77" i="37"/>
  <c r="BQ76" i="37"/>
  <c r="BQ75" i="37"/>
  <c r="BQ74" i="37"/>
  <c r="BQ73" i="37"/>
  <c r="BQ72" i="37"/>
  <c r="BQ71" i="37"/>
  <c r="BQ70" i="37"/>
  <c r="BQ69" i="37"/>
  <c r="BQ68" i="37"/>
  <c r="BQ67" i="37"/>
  <c r="BQ66" i="37"/>
  <c r="BQ65" i="37"/>
  <c r="BQ64" i="37"/>
  <c r="BQ63" i="37"/>
  <c r="BQ62" i="37"/>
  <c r="BQ61" i="37"/>
  <c r="BQ60" i="37"/>
  <c r="BQ59" i="37"/>
  <c r="BQ58" i="37"/>
  <c r="BQ57" i="37"/>
  <c r="BQ56" i="37"/>
  <c r="BQ55" i="37"/>
  <c r="BQ54" i="37"/>
  <c r="BQ53" i="37"/>
  <c r="BQ52" i="37"/>
  <c r="BQ51" i="37"/>
  <c r="BQ50" i="37"/>
  <c r="BQ49" i="37"/>
  <c r="BQ48" i="37"/>
  <c r="BQ47" i="37"/>
  <c r="BQ46" i="37"/>
  <c r="BQ45" i="37"/>
  <c r="BQ44" i="37"/>
  <c r="BQ43" i="37"/>
  <c r="BQ42" i="37"/>
  <c r="BQ41" i="37"/>
  <c r="BQ40" i="37"/>
  <c r="BQ39" i="37"/>
  <c r="BQ38" i="37"/>
  <c r="BQ37" i="37"/>
  <c r="BQ36" i="37"/>
  <c r="BQ35" i="37"/>
  <c r="BQ34" i="37"/>
  <c r="BQ33" i="37"/>
  <c r="BQ32" i="37"/>
  <c r="BQ31" i="37"/>
  <c r="BQ30" i="37"/>
  <c r="BQ29" i="37"/>
  <c r="BQ28" i="37"/>
  <c r="BQ27" i="37"/>
  <c r="BQ26" i="37"/>
  <c r="BQ25" i="37"/>
  <c r="BQ24" i="37"/>
  <c r="BQ23" i="37"/>
  <c r="BQ22" i="37"/>
  <c r="BQ21" i="37"/>
  <c r="BQ20" i="37"/>
  <c r="BQ19" i="37"/>
  <c r="BQ18" i="37"/>
  <c r="BQ17" i="37"/>
  <c r="BQ16" i="37"/>
  <c r="BQ15" i="37"/>
  <c r="BQ14" i="37"/>
  <c r="BQ13" i="37"/>
  <c r="BQ12" i="37"/>
  <c r="BQ11" i="37"/>
  <c r="BQ10" i="37"/>
  <c r="BQ9" i="37"/>
  <c r="BQ8" i="37" a="1"/>
  <c r="BQ8" i="37"/>
  <c r="AC247" i="37"/>
  <c r="AC246" i="37"/>
  <c r="AC245" i="37"/>
  <c r="AC244" i="37"/>
  <c r="AC243" i="37"/>
  <c r="AC242" i="37"/>
  <c r="AC241" i="37"/>
  <c r="AC240" i="37"/>
  <c r="AC239" i="37"/>
  <c r="AC238" i="37"/>
  <c r="AC237" i="37"/>
  <c r="AC236" i="37"/>
  <c r="AC235" i="37"/>
  <c r="AC234" i="37"/>
  <c r="AC233" i="37"/>
  <c r="AC232" i="37"/>
  <c r="AC231" i="37"/>
  <c r="AC230" i="37"/>
  <c r="AC229" i="37"/>
  <c r="AC228" i="37"/>
  <c r="AC227" i="37"/>
  <c r="AC226" i="37"/>
  <c r="AC225" i="37"/>
  <c r="AC224" i="37"/>
  <c r="AC223" i="37"/>
  <c r="AC222" i="37"/>
  <c r="AC221" i="37"/>
  <c r="AC220" i="37"/>
  <c r="AC219" i="37"/>
  <c r="AC218" i="37"/>
  <c r="AC217" i="37"/>
  <c r="AC216" i="37"/>
  <c r="AC215" i="37"/>
  <c r="AC214" i="37"/>
  <c r="AC213" i="37"/>
  <c r="AC212" i="37"/>
  <c r="AC211" i="37"/>
  <c r="AC210" i="37"/>
  <c r="AC209" i="37"/>
  <c r="AC208" i="37"/>
  <c r="AC207" i="37"/>
  <c r="AC206" i="37"/>
  <c r="AC205" i="37"/>
  <c r="AC204" i="37"/>
  <c r="AC203" i="37"/>
  <c r="AC202" i="37"/>
  <c r="AC201" i="37"/>
  <c r="AC200" i="37"/>
  <c r="AC199" i="37"/>
  <c r="AC198" i="37"/>
  <c r="AC197" i="37"/>
  <c r="AC196" i="37"/>
  <c r="AC195" i="37"/>
  <c r="AC194" i="37"/>
  <c r="AC193" i="37"/>
  <c r="AC192" i="37"/>
  <c r="AC191" i="37"/>
  <c r="AC190" i="37"/>
  <c r="AC189" i="37"/>
  <c r="AC188" i="37"/>
  <c r="AC187" i="37"/>
  <c r="AC186" i="37"/>
  <c r="AC185" i="37"/>
  <c r="AC184" i="37"/>
  <c r="AC183" i="37"/>
  <c r="AC182" i="37"/>
  <c r="AC181" i="37"/>
  <c r="AC180" i="37"/>
  <c r="AC179" i="37"/>
  <c r="AC178" i="37"/>
  <c r="AC177" i="37"/>
  <c r="AC176" i="37"/>
  <c r="AC175" i="37"/>
  <c r="AC174" i="37"/>
  <c r="AC173" i="37"/>
  <c r="AC172" i="37"/>
  <c r="AC171" i="37"/>
  <c r="AC170" i="37"/>
  <c r="AC169" i="37"/>
  <c r="AC168" i="37"/>
  <c r="AC167" i="37"/>
  <c r="AC166" i="37"/>
  <c r="AC165" i="37"/>
  <c r="AC164" i="37"/>
  <c r="AC163" i="37"/>
  <c r="AC162" i="37"/>
  <c r="AC161" i="37"/>
  <c r="AC160" i="37"/>
  <c r="AC159" i="37"/>
  <c r="AC158" i="37"/>
  <c r="AC157" i="37"/>
  <c r="AC156" i="37"/>
  <c r="AC155" i="37"/>
  <c r="AC154" i="37"/>
  <c r="AC153" i="37"/>
  <c r="AC152" i="37"/>
  <c r="AC151" i="37"/>
  <c r="AC150" i="37"/>
  <c r="AC149" i="37"/>
  <c r="AC148" i="37"/>
  <c r="AC147" i="37"/>
  <c r="AC146" i="37"/>
  <c r="AC145" i="37"/>
  <c r="AC144" i="37"/>
  <c r="AC143" i="37"/>
  <c r="AC142" i="37"/>
  <c r="AC141" i="37"/>
  <c r="AC140" i="37"/>
  <c r="AC139" i="37"/>
  <c r="AC138" i="37"/>
  <c r="AC137" i="37"/>
  <c r="AC136" i="37"/>
  <c r="AC135" i="37"/>
  <c r="AC134" i="37"/>
  <c r="AC133" i="37"/>
  <c r="AC132" i="37"/>
  <c r="AC131" i="37"/>
  <c r="AC130" i="37"/>
  <c r="AC129" i="37"/>
  <c r="AC128" i="37"/>
  <c r="AC127" i="37"/>
  <c r="AC126" i="37"/>
  <c r="AC125" i="37"/>
  <c r="AC124" i="37"/>
  <c r="AC123" i="37"/>
  <c r="AC122" i="37"/>
  <c r="AC121" i="37"/>
  <c r="AC120" i="37"/>
  <c r="AC119" i="37"/>
  <c r="AC118" i="37"/>
  <c r="AC117" i="37"/>
  <c r="AC116" i="37"/>
  <c r="AC115" i="37"/>
  <c r="AC114" i="37"/>
  <c r="AC113" i="37"/>
  <c r="AC112" i="37"/>
  <c r="AC111" i="37"/>
  <c r="AC110" i="37"/>
  <c r="AC109" i="37"/>
  <c r="AC108" i="37"/>
  <c r="AC107" i="37"/>
  <c r="AC106" i="37"/>
  <c r="AC105" i="37"/>
  <c r="AC104" i="37"/>
  <c r="AC103" i="37"/>
  <c r="AC102" i="37"/>
  <c r="AC101" i="37"/>
  <c r="AC100" i="37"/>
  <c r="AC99" i="37"/>
  <c r="AC98" i="37"/>
  <c r="AC97" i="37"/>
  <c r="AC96" i="37"/>
  <c r="AC95" i="37"/>
  <c r="AC94" i="37"/>
  <c r="AC93" i="37"/>
  <c r="AC92" i="37"/>
  <c r="AC91" i="37"/>
  <c r="AC90" i="37"/>
  <c r="AC89" i="37"/>
  <c r="AC88" i="37"/>
  <c r="AC87" i="37"/>
  <c r="AC86" i="37"/>
  <c r="AC85" i="37"/>
  <c r="AC84" i="37"/>
  <c r="AC83" i="37"/>
  <c r="AC82" i="37"/>
  <c r="AC81" i="37"/>
  <c r="AC80" i="37"/>
  <c r="AC79" i="37"/>
  <c r="AC78" i="37"/>
  <c r="AC77" i="37"/>
  <c r="AC76" i="37"/>
  <c r="AC75" i="37"/>
  <c r="AC74" i="37"/>
  <c r="AC73" i="37"/>
  <c r="AC72" i="37"/>
  <c r="AC71" i="37"/>
  <c r="AC70" i="37"/>
  <c r="AC69" i="37"/>
  <c r="AC68" i="37"/>
  <c r="AC67" i="37"/>
  <c r="AC66" i="37"/>
  <c r="AC65" i="37"/>
  <c r="AC64" i="37"/>
  <c r="AC63" i="37"/>
  <c r="AC62" i="37"/>
  <c r="AC61" i="37"/>
  <c r="AC60" i="37"/>
  <c r="AC59" i="37"/>
  <c r="AC58" i="37"/>
  <c r="AC57" i="37"/>
  <c r="AC56" i="37"/>
  <c r="AC55" i="37"/>
  <c r="AC54" i="37"/>
  <c r="AC53" i="37"/>
  <c r="AC52" i="37"/>
  <c r="AC51" i="37"/>
  <c r="AC50" i="37"/>
  <c r="AC49" i="37"/>
  <c r="AC48" i="37"/>
  <c r="AC47" i="37"/>
  <c r="AC46" i="37"/>
  <c r="AC45" i="37"/>
  <c r="AC44" i="37"/>
  <c r="AC43" i="37"/>
  <c r="AC42" i="37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C27" i="37"/>
  <c r="AC26" i="37"/>
  <c r="AC25" i="37"/>
  <c r="AC24" i="37"/>
  <c r="AC23" i="37"/>
  <c r="AC22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 a="1"/>
  <c r="AC8" i="37"/>
  <c r="A8" i="37"/>
  <c r="A247" i="29"/>
  <c r="A246" i="29"/>
  <c r="A245" i="29"/>
  <c r="A244" i="29"/>
  <c r="A243" i="29"/>
  <c r="A242" i="29"/>
  <c r="A241" i="29"/>
  <c r="A240" i="29"/>
  <c r="A239" i="29"/>
  <c r="A238" i="29"/>
  <c r="A237" i="29"/>
  <c r="A236" i="29"/>
  <c r="A235" i="29"/>
  <c r="A234" i="29"/>
  <c r="A233" i="29"/>
  <c r="A232" i="29"/>
  <c r="A231" i="29"/>
  <c r="A230" i="29"/>
  <c r="A229" i="29"/>
  <c r="A228" i="29"/>
  <c r="A227" i="29"/>
  <c r="A226" i="29"/>
  <c r="A225" i="29"/>
  <c r="A224" i="29"/>
  <c r="A223" i="29"/>
  <c r="A222" i="29"/>
  <c r="A221" i="29"/>
  <c r="A220" i="29"/>
  <c r="A219" i="29"/>
  <c r="A218" i="29"/>
  <c r="A217" i="29"/>
  <c r="A216" i="29"/>
  <c r="A215" i="29"/>
  <c r="A214" i="29"/>
  <c r="A213" i="29"/>
  <c r="A212" i="29"/>
  <c r="A211" i="29"/>
  <c r="A210" i="29"/>
  <c r="A209" i="29"/>
  <c r="A208" i="29"/>
  <c r="A207" i="29"/>
  <c r="A206" i="29"/>
  <c r="A205" i="29"/>
  <c r="A204" i="29"/>
  <c r="A203" i="29"/>
  <c r="A202" i="29"/>
  <c r="A201" i="29"/>
  <c r="A200" i="29"/>
  <c r="A199" i="29"/>
  <c r="A198" i="29"/>
  <c r="A197" i="29"/>
  <c r="A196" i="29"/>
  <c r="A195" i="29"/>
  <c r="A194" i="29"/>
  <c r="A193" i="29"/>
  <c r="A192" i="29"/>
  <c r="A191" i="29"/>
  <c r="A190" i="29"/>
  <c r="A189" i="29"/>
  <c r="A188" i="29"/>
  <c r="A187" i="29"/>
  <c r="A186" i="29"/>
  <c r="A185" i="29"/>
  <c r="A184" i="29"/>
  <c r="A183" i="29"/>
  <c r="A182" i="29"/>
  <c r="A181" i="29"/>
  <c r="A180" i="29"/>
  <c r="A179" i="29"/>
  <c r="A178" i="29"/>
  <c r="A177" i="29"/>
  <c r="A176" i="29"/>
  <c r="A175" i="29"/>
  <c r="A174" i="29"/>
  <c r="A173" i="29"/>
  <c r="A172" i="29"/>
  <c r="A171" i="29"/>
  <c r="A170" i="29"/>
  <c r="A169" i="29"/>
  <c r="A168" i="29"/>
  <c r="A167" i="29"/>
  <c r="A166" i="29"/>
  <c r="A165" i="29"/>
  <c r="A164" i="29"/>
  <c r="A163" i="29"/>
  <c r="A162" i="29"/>
  <c r="A161" i="29"/>
  <c r="A160" i="29"/>
  <c r="A159" i="29"/>
  <c r="A158" i="29"/>
  <c r="A157" i="29"/>
  <c r="A156" i="29"/>
  <c r="A155" i="29"/>
  <c r="A154" i="29"/>
  <c r="A153" i="29"/>
  <c r="A152" i="29"/>
  <c r="A151" i="29"/>
  <c r="A150" i="29"/>
  <c r="A149" i="29"/>
  <c r="A148" i="29"/>
  <c r="A147" i="29"/>
  <c r="A146" i="29"/>
  <c r="A145" i="29"/>
  <c r="A144" i="29"/>
  <c r="A143" i="29"/>
  <c r="A142" i="29"/>
  <c r="A141" i="29"/>
  <c r="A140" i="29"/>
  <c r="A139" i="29"/>
  <c r="A138" i="29"/>
  <c r="A137" i="29"/>
  <c r="A136" i="29"/>
  <c r="A135" i="29"/>
  <c r="A134" i="29"/>
  <c r="A133" i="29"/>
  <c r="A132" i="29"/>
  <c r="A131" i="29"/>
  <c r="A130" i="29"/>
  <c r="A129" i="29"/>
  <c r="A128" i="29"/>
  <c r="A127" i="29"/>
  <c r="A126" i="29"/>
  <c r="A125" i="29"/>
  <c r="A124" i="29"/>
  <c r="A123" i="29"/>
  <c r="A122" i="29"/>
  <c r="A121" i="29"/>
  <c r="A120" i="29"/>
  <c r="A119" i="29"/>
  <c r="A118" i="29"/>
  <c r="A117" i="29"/>
  <c r="A116" i="29"/>
  <c r="A115" i="29"/>
  <c r="A114" i="29"/>
  <c r="A113" i="29"/>
  <c r="A112" i="29"/>
  <c r="A111" i="29"/>
  <c r="A110" i="29"/>
  <c r="A109" i="29"/>
  <c r="A108" i="29"/>
  <c r="A107" i="29"/>
  <c r="A106" i="29"/>
  <c r="A105" i="29"/>
  <c r="A104" i="29"/>
  <c r="A103" i="29"/>
  <c r="A102" i="29"/>
  <c r="A101" i="29"/>
  <c r="A100" i="29"/>
  <c r="A99" i="29"/>
  <c r="A98" i="29"/>
  <c r="A97" i="29"/>
  <c r="A96" i="29"/>
  <c r="A95" i="29"/>
  <c r="A94" i="29"/>
  <c r="A93" i="29"/>
  <c r="A92" i="29"/>
  <c r="A91" i="29"/>
  <c r="A90" i="29"/>
  <c r="A89" i="29"/>
  <c r="A88" i="29"/>
  <c r="A87" i="29"/>
  <c r="A86" i="29"/>
  <c r="A85" i="29"/>
  <c r="A84" i="29"/>
  <c r="A83" i="29"/>
  <c r="A82" i="29"/>
  <c r="A81" i="29"/>
  <c r="A80" i="29"/>
  <c r="A79" i="29"/>
  <c r="A78" i="29"/>
  <c r="A77" i="29"/>
  <c r="A76" i="29"/>
  <c r="A75" i="29"/>
  <c r="A74" i="29"/>
  <c r="A73" i="29"/>
  <c r="A72" i="29"/>
  <c r="A71" i="29"/>
  <c r="A70" i="29"/>
  <c r="A69" i="29"/>
  <c r="A68" i="29"/>
  <c r="A67" i="29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A9" i="29"/>
  <c r="FB247" i="29"/>
  <c r="FB246" i="29"/>
  <c r="FB245" i="29"/>
  <c r="FB244" i="29"/>
  <c r="FB243" i="29"/>
  <c r="FB242" i="29"/>
  <c r="FB241" i="29"/>
  <c r="FB240" i="29"/>
  <c r="FB239" i="29"/>
  <c r="FB238" i="29"/>
  <c r="FB237" i="29"/>
  <c r="FB236" i="29"/>
  <c r="FB235" i="29"/>
  <c r="FB234" i="29"/>
  <c r="FB233" i="29"/>
  <c r="FB232" i="29"/>
  <c r="FB231" i="29"/>
  <c r="FB230" i="29"/>
  <c r="FB229" i="29"/>
  <c r="FB228" i="29"/>
  <c r="FB227" i="29"/>
  <c r="FB226" i="29"/>
  <c r="FB225" i="29"/>
  <c r="FB224" i="29"/>
  <c r="FB223" i="29"/>
  <c r="FB222" i="29"/>
  <c r="FB221" i="29"/>
  <c r="FB220" i="29"/>
  <c r="FB219" i="29"/>
  <c r="FB218" i="29"/>
  <c r="FB217" i="29"/>
  <c r="FB216" i="29"/>
  <c r="FB215" i="29"/>
  <c r="FB214" i="29"/>
  <c r="FB213" i="29"/>
  <c r="FB212" i="29"/>
  <c r="FB211" i="29"/>
  <c r="FB210" i="29"/>
  <c r="FB209" i="29"/>
  <c r="FB208" i="29"/>
  <c r="FB207" i="29"/>
  <c r="FB206" i="29"/>
  <c r="FB205" i="29"/>
  <c r="FB204" i="29"/>
  <c r="FB203" i="29"/>
  <c r="FB202" i="29"/>
  <c r="FB201" i="29"/>
  <c r="FB200" i="29"/>
  <c r="FB199" i="29"/>
  <c r="FB198" i="29"/>
  <c r="FB197" i="29"/>
  <c r="FB196" i="29"/>
  <c r="FB195" i="29"/>
  <c r="FB194" i="29"/>
  <c r="FB193" i="29"/>
  <c r="FB192" i="29"/>
  <c r="FB191" i="29"/>
  <c r="FB190" i="29"/>
  <c r="FB189" i="29"/>
  <c r="FB188" i="29"/>
  <c r="FB187" i="29"/>
  <c r="FB186" i="29"/>
  <c r="FB185" i="29"/>
  <c r="FB184" i="29"/>
  <c r="FB183" i="29"/>
  <c r="FB182" i="29"/>
  <c r="FB181" i="29"/>
  <c r="FB180" i="29"/>
  <c r="FB179" i="29"/>
  <c r="FB178" i="29"/>
  <c r="FB177" i="29"/>
  <c r="FB176" i="29"/>
  <c r="FB175" i="29"/>
  <c r="FB174" i="29"/>
  <c r="FB173" i="29"/>
  <c r="FB172" i="29"/>
  <c r="FB171" i="29"/>
  <c r="FB170" i="29"/>
  <c r="FB169" i="29"/>
  <c r="FB168" i="29"/>
  <c r="FB167" i="29"/>
  <c r="FB166" i="29"/>
  <c r="FB165" i="29"/>
  <c r="FB164" i="29"/>
  <c r="FB163" i="29"/>
  <c r="FB162" i="29"/>
  <c r="FB161" i="29"/>
  <c r="FB160" i="29"/>
  <c r="FB159" i="29"/>
  <c r="FB158" i="29"/>
  <c r="FB157" i="29"/>
  <c r="FB156" i="29"/>
  <c r="FB155" i="29"/>
  <c r="FB154" i="29"/>
  <c r="FB153" i="29"/>
  <c r="FB152" i="29"/>
  <c r="FB151" i="29"/>
  <c r="FB150" i="29"/>
  <c r="FB149" i="29"/>
  <c r="FB148" i="29"/>
  <c r="FB147" i="29"/>
  <c r="FB146" i="29"/>
  <c r="FB145" i="29"/>
  <c r="FB144" i="29"/>
  <c r="FB143" i="29"/>
  <c r="FB142" i="29"/>
  <c r="FB141" i="29"/>
  <c r="FB140" i="29"/>
  <c r="FB139" i="29"/>
  <c r="FB138" i="29"/>
  <c r="FB137" i="29"/>
  <c r="FB136" i="29"/>
  <c r="FB135" i="29"/>
  <c r="FB134" i="29"/>
  <c r="FB133" i="29"/>
  <c r="FB132" i="29"/>
  <c r="FB131" i="29"/>
  <c r="FB130" i="29"/>
  <c r="FB129" i="29"/>
  <c r="FB128" i="29"/>
  <c r="FB127" i="29"/>
  <c r="FB126" i="29"/>
  <c r="FB125" i="29"/>
  <c r="FB124" i="29"/>
  <c r="FB123" i="29"/>
  <c r="FB122" i="29"/>
  <c r="FB121" i="29"/>
  <c r="FB120" i="29"/>
  <c r="FB119" i="29"/>
  <c r="FB118" i="29"/>
  <c r="FB117" i="29"/>
  <c r="FB116" i="29"/>
  <c r="FB115" i="29"/>
  <c r="FB114" i="29"/>
  <c r="FB113" i="29"/>
  <c r="FB112" i="29"/>
  <c r="FB111" i="29"/>
  <c r="FB110" i="29"/>
  <c r="FB109" i="29"/>
  <c r="FB108" i="29"/>
  <c r="FB107" i="29"/>
  <c r="FB106" i="29"/>
  <c r="FB105" i="29"/>
  <c r="FB104" i="29"/>
  <c r="FB103" i="29"/>
  <c r="FB102" i="29"/>
  <c r="FB101" i="29"/>
  <c r="FB100" i="29"/>
  <c r="FB99" i="29"/>
  <c r="FB98" i="29"/>
  <c r="FB97" i="29"/>
  <c r="FB96" i="29"/>
  <c r="FB95" i="29"/>
  <c r="FB94" i="29"/>
  <c r="FB93" i="29"/>
  <c r="FB92" i="29"/>
  <c r="FB91" i="29"/>
  <c r="FB90" i="29"/>
  <c r="FB89" i="29"/>
  <c r="FB88" i="29"/>
  <c r="FB87" i="29"/>
  <c r="FB86" i="29"/>
  <c r="FB85" i="29"/>
  <c r="FB84" i="29"/>
  <c r="FB83" i="29"/>
  <c r="FB82" i="29"/>
  <c r="FB81" i="29"/>
  <c r="FB80" i="29"/>
  <c r="FB79" i="29"/>
  <c r="FB78" i="29"/>
  <c r="FB77" i="29"/>
  <c r="FB76" i="29"/>
  <c r="FB75" i="29"/>
  <c r="FB74" i="29"/>
  <c r="FB73" i="29"/>
  <c r="FB72" i="29"/>
  <c r="FB71" i="29"/>
  <c r="FB70" i="29"/>
  <c r="FB69" i="29"/>
  <c r="FB68" i="29"/>
  <c r="FB67" i="29"/>
  <c r="FB66" i="29"/>
  <c r="FB65" i="29"/>
  <c r="FB64" i="29"/>
  <c r="FB63" i="29"/>
  <c r="FB62" i="29"/>
  <c r="FB61" i="29"/>
  <c r="FB60" i="29"/>
  <c r="FB59" i="29"/>
  <c r="FB58" i="29"/>
  <c r="FB57" i="29"/>
  <c r="FB56" i="29"/>
  <c r="FB55" i="29"/>
  <c r="FB54" i="29"/>
  <c r="FB53" i="29"/>
  <c r="FB52" i="29"/>
  <c r="FB51" i="29"/>
  <c r="FB50" i="29"/>
  <c r="FB49" i="29"/>
  <c r="FB48" i="29"/>
  <c r="FB47" i="29"/>
  <c r="FB46" i="29"/>
  <c r="FB45" i="29"/>
  <c r="FB44" i="29"/>
  <c r="FB43" i="29"/>
  <c r="FB42" i="29"/>
  <c r="FB41" i="29"/>
  <c r="FB40" i="29"/>
  <c r="FB39" i="29"/>
  <c r="FB38" i="29"/>
  <c r="FB37" i="29"/>
  <c r="FB36" i="29"/>
  <c r="FB35" i="29"/>
  <c r="FB34" i="29"/>
  <c r="FB33" i="29"/>
  <c r="FB32" i="29"/>
  <c r="FB31" i="29"/>
  <c r="FB30" i="29"/>
  <c r="FB29" i="29"/>
  <c r="FB28" i="29"/>
  <c r="FB27" i="29"/>
  <c r="FB26" i="29"/>
  <c r="FB25" i="29"/>
  <c r="FB24" i="29"/>
  <c r="FB23" i="29"/>
  <c r="FB22" i="29"/>
  <c r="FB21" i="29"/>
  <c r="FB20" i="29"/>
  <c r="FB19" i="29"/>
  <c r="FB18" i="29"/>
  <c r="FB17" i="29"/>
  <c r="FB16" i="29"/>
  <c r="FB15" i="29"/>
  <c r="FB14" i="29"/>
  <c r="FB13" i="29"/>
  <c r="FB12" i="29"/>
  <c r="FB11" i="29"/>
  <c r="FB10" i="29"/>
  <c r="FB9" i="29"/>
  <c r="FB8" i="29" a="1"/>
  <c r="FB8" i="29"/>
  <c r="FA247" i="29"/>
  <c r="FA246" i="29"/>
  <c r="FA245" i="29"/>
  <c r="FA244" i="29"/>
  <c r="FA243" i="29"/>
  <c r="FA242" i="29"/>
  <c r="FA241" i="29"/>
  <c r="FA240" i="29"/>
  <c r="FA239" i="29"/>
  <c r="FA238" i="29"/>
  <c r="FA237" i="29"/>
  <c r="FA236" i="29"/>
  <c r="FA235" i="29"/>
  <c r="FA234" i="29"/>
  <c r="FA233" i="29"/>
  <c r="FA232" i="29"/>
  <c r="FA231" i="29"/>
  <c r="FA230" i="29"/>
  <c r="FA229" i="29"/>
  <c r="FA228" i="29"/>
  <c r="FA227" i="29"/>
  <c r="FA226" i="29"/>
  <c r="FA225" i="29"/>
  <c r="FA224" i="29"/>
  <c r="FA223" i="29"/>
  <c r="FA222" i="29"/>
  <c r="FA221" i="29"/>
  <c r="FA220" i="29"/>
  <c r="FA219" i="29"/>
  <c r="FA218" i="29"/>
  <c r="FA217" i="29"/>
  <c r="FA216" i="29"/>
  <c r="FA215" i="29"/>
  <c r="FA214" i="29"/>
  <c r="FA213" i="29"/>
  <c r="FA212" i="29"/>
  <c r="FA211" i="29"/>
  <c r="FA210" i="29"/>
  <c r="FA209" i="29"/>
  <c r="FA208" i="29"/>
  <c r="FA207" i="29"/>
  <c r="FA206" i="29"/>
  <c r="FA205" i="29"/>
  <c r="FA204" i="29"/>
  <c r="FA203" i="29"/>
  <c r="FA202" i="29"/>
  <c r="FA201" i="29"/>
  <c r="FA200" i="29"/>
  <c r="FA199" i="29"/>
  <c r="FA198" i="29"/>
  <c r="FA197" i="29"/>
  <c r="FA196" i="29"/>
  <c r="FA195" i="29"/>
  <c r="FA194" i="29"/>
  <c r="FA193" i="29"/>
  <c r="FA192" i="29"/>
  <c r="FA191" i="29"/>
  <c r="FA190" i="29"/>
  <c r="FA189" i="29"/>
  <c r="FA188" i="29"/>
  <c r="FA187" i="29"/>
  <c r="FA186" i="29"/>
  <c r="FA185" i="29"/>
  <c r="FA184" i="29"/>
  <c r="FA183" i="29"/>
  <c r="FA182" i="29"/>
  <c r="FA181" i="29"/>
  <c r="FA180" i="29"/>
  <c r="FA179" i="29"/>
  <c r="FA178" i="29"/>
  <c r="FA177" i="29"/>
  <c r="FA176" i="29"/>
  <c r="FA175" i="29"/>
  <c r="FA174" i="29"/>
  <c r="FA173" i="29"/>
  <c r="FA172" i="29"/>
  <c r="FA171" i="29"/>
  <c r="FA170" i="29"/>
  <c r="FA169" i="29"/>
  <c r="FA168" i="29"/>
  <c r="FA167" i="29"/>
  <c r="FA166" i="29"/>
  <c r="FA165" i="29"/>
  <c r="FA164" i="29"/>
  <c r="FA163" i="29"/>
  <c r="FA162" i="29"/>
  <c r="FA161" i="29"/>
  <c r="FA160" i="29"/>
  <c r="FA159" i="29"/>
  <c r="FA158" i="29"/>
  <c r="FA157" i="29"/>
  <c r="FA156" i="29"/>
  <c r="FA155" i="29"/>
  <c r="FA154" i="29"/>
  <c r="FA153" i="29"/>
  <c r="FA152" i="29"/>
  <c r="FA151" i="29"/>
  <c r="FA150" i="29"/>
  <c r="FA149" i="29"/>
  <c r="FA148" i="29"/>
  <c r="FA147" i="29"/>
  <c r="FA146" i="29"/>
  <c r="FA145" i="29"/>
  <c r="FA144" i="29"/>
  <c r="FA143" i="29"/>
  <c r="FA142" i="29"/>
  <c r="FA141" i="29"/>
  <c r="FA140" i="29"/>
  <c r="FA139" i="29"/>
  <c r="FA138" i="29"/>
  <c r="FA137" i="29"/>
  <c r="FA136" i="29"/>
  <c r="FA135" i="29"/>
  <c r="FA134" i="29"/>
  <c r="FA133" i="29"/>
  <c r="FA132" i="29"/>
  <c r="FA131" i="29"/>
  <c r="FA130" i="29"/>
  <c r="FA129" i="29"/>
  <c r="FA128" i="29"/>
  <c r="FA127" i="29"/>
  <c r="FA126" i="29"/>
  <c r="FA125" i="29"/>
  <c r="FA124" i="29"/>
  <c r="FA123" i="29"/>
  <c r="FA122" i="29"/>
  <c r="FA121" i="29"/>
  <c r="FA120" i="29"/>
  <c r="FA119" i="29"/>
  <c r="FA118" i="29"/>
  <c r="FA117" i="29"/>
  <c r="FA116" i="29"/>
  <c r="FA115" i="29"/>
  <c r="FA114" i="29"/>
  <c r="FA113" i="29"/>
  <c r="FA112" i="29"/>
  <c r="FA111" i="29"/>
  <c r="FA110" i="29"/>
  <c r="FA109" i="29"/>
  <c r="FA108" i="29"/>
  <c r="FA107" i="29"/>
  <c r="FA106" i="29"/>
  <c r="FA105" i="29"/>
  <c r="FA104" i="29"/>
  <c r="FA103" i="29"/>
  <c r="FA102" i="29"/>
  <c r="FA101" i="29"/>
  <c r="FA100" i="29"/>
  <c r="FA99" i="29"/>
  <c r="FA98" i="29"/>
  <c r="FA97" i="29"/>
  <c r="FA96" i="29"/>
  <c r="FA95" i="29"/>
  <c r="FA94" i="29"/>
  <c r="FA93" i="29"/>
  <c r="FA92" i="29"/>
  <c r="FA91" i="29"/>
  <c r="FA90" i="29"/>
  <c r="FA89" i="29"/>
  <c r="FA88" i="29"/>
  <c r="FA87" i="29"/>
  <c r="FA86" i="29"/>
  <c r="FA85" i="29"/>
  <c r="FA84" i="29"/>
  <c r="FA83" i="29"/>
  <c r="FA82" i="29"/>
  <c r="FA81" i="29"/>
  <c r="FA80" i="29"/>
  <c r="FA79" i="29"/>
  <c r="FA78" i="29"/>
  <c r="FA77" i="29"/>
  <c r="FA76" i="29"/>
  <c r="FA75" i="29"/>
  <c r="FA74" i="29"/>
  <c r="FA73" i="29"/>
  <c r="FA72" i="29"/>
  <c r="FA71" i="29"/>
  <c r="FA70" i="29"/>
  <c r="FA69" i="29"/>
  <c r="FA68" i="29"/>
  <c r="FA67" i="29"/>
  <c r="FA66" i="29"/>
  <c r="FA65" i="29"/>
  <c r="FA64" i="29"/>
  <c r="FA63" i="29"/>
  <c r="FA62" i="29"/>
  <c r="FA61" i="29"/>
  <c r="FA60" i="29"/>
  <c r="FA59" i="29"/>
  <c r="FA58" i="29"/>
  <c r="FA57" i="29"/>
  <c r="FA56" i="29"/>
  <c r="FA55" i="29"/>
  <c r="FA54" i="29"/>
  <c r="FA53" i="29"/>
  <c r="FA52" i="29"/>
  <c r="FA51" i="29"/>
  <c r="FA50" i="29"/>
  <c r="FA49" i="29"/>
  <c r="FA48" i="29"/>
  <c r="FA47" i="29"/>
  <c r="FA46" i="29"/>
  <c r="FA45" i="29"/>
  <c r="FA44" i="29"/>
  <c r="FA43" i="29"/>
  <c r="FA42" i="29"/>
  <c r="FA41" i="29"/>
  <c r="FA40" i="29"/>
  <c r="FA39" i="29"/>
  <c r="FA38" i="29"/>
  <c r="FA37" i="29"/>
  <c r="FA36" i="29"/>
  <c r="FA35" i="29"/>
  <c r="FA34" i="29"/>
  <c r="FA33" i="29"/>
  <c r="FA32" i="29"/>
  <c r="FA31" i="29"/>
  <c r="FA30" i="29"/>
  <c r="FA29" i="29"/>
  <c r="FA28" i="29"/>
  <c r="FA27" i="29"/>
  <c r="FA26" i="29"/>
  <c r="FA25" i="29"/>
  <c r="FA24" i="29"/>
  <c r="FA23" i="29"/>
  <c r="FA22" i="29"/>
  <c r="FA21" i="29"/>
  <c r="FA20" i="29"/>
  <c r="FA19" i="29"/>
  <c r="FA18" i="29"/>
  <c r="FA17" i="29"/>
  <c r="FA16" i="29"/>
  <c r="FA15" i="29"/>
  <c r="FA14" i="29"/>
  <c r="FA13" i="29"/>
  <c r="FA12" i="29"/>
  <c r="FA11" i="29"/>
  <c r="FA10" i="29"/>
  <c r="FA9" i="29"/>
  <c r="FA8" i="29" a="1"/>
  <c r="FA8" i="29"/>
  <c r="EZ247" i="29"/>
  <c r="EZ246" i="29"/>
  <c r="EZ245" i="29"/>
  <c r="EZ244" i="29"/>
  <c r="EZ243" i="29"/>
  <c r="EZ242" i="29"/>
  <c r="EZ241" i="29"/>
  <c r="EZ240" i="29"/>
  <c r="EZ239" i="29"/>
  <c r="EZ238" i="29"/>
  <c r="EZ237" i="29"/>
  <c r="EZ236" i="29"/>
  <c r="EZ235" i="29"/>
  <c r="EZ234" i="29"/>
  <c r="EZ233" i="29"/>
  <c r="EZ232" i="29"/>
  <c r="EZ231" i="29"/>
  <c r="EZ230" i="29"/>
  <c r="EZ229" i="29"/>
  <c r="EZ228" i="29"/>
  <c r="EZ227" i="29"/>
  <c r="EZ226" i="29"/>
  <c r="EZ225" i="29"/>
  <c r="EZ224" i="29"/>
  <c r="EZ223" i="29"/>
  <c r="EZ222" i="29"/>
  <c r="EZ221" i="29"/>
  <c r="EZ220" i="29"/>
  <c r="EZ219" i="29"/>
  <c r="EZ218" i="29"/>
  <c r="EZ217" i="29"/>
  <c r="EZ216" i="29"/>
  <c r="EZ215" i="29"/>
  <c r="EZ214" i="29"/>
  <c r="EZ213" i="29"/>
  <c r="EZ212" i="29"/>
  <c r="EZ211" i="29"/>
  <c r="EZ210" i="29"/>
  <c r="EZ209" i="29"/>
  <c r="EZ208" i="29"/>
  <c r="EZ207" i="29"/>
  <c r="EZ206" i="29"/>
  <c r="EZ205" i="29"/>
  <c r="EZ204" i="29"/>
  <c r="EZ203" i="29"/>
  <c r="EZ202" i="29"/>
  <c r="EZ201" i="29"/>
  <c r="EZ200" i="29"/>
  <c r="EZ199" i="29"/>
  <c r="EZ198" i="29"/>
  <c r="EZ197" i="29"/>
  <c r="EZ196" i="29"/>
  <c r="EZ195" i="29"/>
  <c r="EZ194" i="29"/>
  <c r="EZ193" i="29"/>
  <c r="EZ192" i="29"/>
  <c r="EZ191" i="29"/>
  <c r="EZ190" i="29"/>
  <c r="EZ189" i="29"/>
  <c r="EZ188" i="29"/>
  <c r="EZ187" i="29"/>
  <c r="EZ186" i="29"/>
  <c r="EZ185" i="29"/>
  <c r="EZ184" i="29"/>
  <c r="EZ183" i="29"/>
  <c r="EZ182" i="29"/>
  <c r="EZ181" i="29"/>
  <c r="EZ180" i="29"/>
  <c r="EZ179" i="29"/>
  <c r="EZ178" i="29"/>
  <c r="EZ177" i="29"/>
  <c r="EZ176" i="29"/>
  <c r="EZ175" i="29"/>
  <c r="EZ174" i="29"/>
  <c r="EZ173" i="29"/>
  <c r="EZ172" i="29"/>
  <c r="EZ171" i="29"/>
  <c r="EZ170" i="29"/>
  <c r="EZ169" i="29"/>
  <c r="EZ168" i="29"/>
  <c r="EZ167" i="29"/>
  <c r="EZ166" i="29"/>
  <c r="EZ165" i="29"/>
  <c r="EZ164" i="29"/>
  <c r="EZ163" i="29"/>
  <c r="EZ162" i="29"/>
  <c r="EZ161" i="29"/>
  <c r="EZ160" i="29"/>
  <c r="EZ159" i="29"/>
  <c r="EZ158" i="29"/>
  <c r="EZ157" i="29"/>
  <c r="EZ156" i="29"/>
  <c r="EZ155" i="29"/>
  <c r="EZ154" i="29"/>
  <c r="EZ153" i="29"/>
  <c r="EZ152" i="29"/>
  <c r="EZ151" i="29"/>
  <c r="EZ150" i="29"/>
  <c r="EZ149" i="29"/>
  <c r="EZ148" i="29"/>
  <c r="EZ147" i="29"/>
  <c r="EZ146" i="29"/>
  <c r="EZ145" i="29"/>
  <c r="EZ144" i="29"/>
  <c r="EZ143" i="29"/>
  <c r="EZ142" i="29"/>
  <c r="EZ141" i="29"/>
  <c r="EZ140" i="29"/>
  <c r="EZ139" i="29"/>
  <c r="EZ138" i="29"/>
  <c r="EZ137" i="29"/>
  <c r="EZ136" i="29"/>
  <c r="EZ135" i="29"/>
  <c r="EZ134" i="29"/>
  <c r="EZ133" i="29"/>
  <c r="EZ132" i="29"/>
  <c r="EZ131" i="29"/>
  <c r="EZ130" i="29"/>
  <c r="EZ129" i="29"/>
  <c r="EZ128" i="29"/>
  <c r="EZ127" i="29"/>
  <c r="EZ126" i="29"/>
  <c r="EZ125" i="29"/>
  <c r="EZ124" i="29"/>
  <c r="EZ123" i="29"/>
  <c r="EZ122" i="29"/>
  <c r="EZ121" i="29"/>
  <c r="EZ120" i="29"/>
  <c r="EZ119" i="29"/>
  <c r="EZ118" i="29"/>
  <c r="EZ117" i="29"/>
  <c r="EZ116" i="29"/>
  <c r="EZ115" i="29"/>
  <c r="EZ114" i="29"/>
  <c r="EZ113" i="29"/>
  <c r="EZ112" i="29"/>
  <c r="EZ111" i="29"/>
  <c r="EZ110" i="29"/>
  <c r="EZ109" i="29"/>
  <c r="EZ108" i="29"/>
  <c r="EZ107" i="29"/>
  <c r="EZ106" i="29"/>
  <c r="EZ105" i="29"/>
  <c r="EZ104" i="29"/>
  <c r="EZ103" i="29"/>
  <c r="EZ102" i="29"/>
  <c r="EZ101" i="29"/>
  <c r="EZ100" i="29"/>
  <c r="EZ99" i="29"/>
  <c r="EZ98" i="29"/>
  <c r="EZ97" i="29"/>
  <c r="EZ96" i="29"/>
  <c r="EZ95" i="29"/>
  <c r="EZ94" i="29"/>
  <c r="EZ93" i="29"/>
  <c r="EZ92" i="29"/>
  <c r="EZ91" i="29"/>
  <c r="EZ90" i="29"/>
  <c r="EZ89" i="29"/>
  <c r="EZ88" i="29"/>
  <c r="EZ87" i="29"/>
  <c r="EZ86" i="29"/>
  <c r="EZ85" i="29"/>
  <c r="EZ84" i="29"/>
  <c r="EZ83" i="29"/>
  <c r="EZ82" i="29"/>
  <c r="EZ81" i="29"/>
  <c r="EZ80" i="29"/>
  <c r="EZ79" i="29"/>
  <c r="EZ78" i="29"/>
  <c r="EZ77" i="29"/>
  <c r="EZ76" i="29"/>
  <c r="EZ75" i="29"/>
  <c r="EZ74" i="29"/>
  <c r="EZ73" i="29"/>
  <c r="EZ72" i="29"/>
  <c r="EZ71" i="29"/>
  <c r="EZ70" i="29"/>
  <c r="EZ69" i="29"/>
  <c r="EZ68" i="29"/>
  <c r="EZ67" i="29"/>
  <c r="EZ66" i="29"/>
  <c r="EZ65" i="29"/>
  <c r="EZ64" i="29"/>
  <c r="EZ63" i="29"/>
  <c r="EZ62" i="29"/>
  <c r="EZ61" i="29"/>
  <c r="EZ60" i="29"/>
  <c r="EZ59" i="29"/>
  <c r="EZ58" i="29"/>
  <c r="EZ57" i="29"/>
  <c r="EZ56" i="29"/>
  <c r="EZ55" i="29"/>
  <c r="EZ54" i="29"/>
  <c r="EZ53" i="29"/>
  <c r="EZ52" i="29"/>
  <c r="EZ51" i="29"/>
  <c r="EZ50" i="29"/>
  <c r="EZ49" i="29"/>
  <c r="EZ48" i="29"/>
  <c r="EZ47" i="29"/>
  <c r="EZ46" i="29"/>
  <c r="EZ45" i="29"/>
  <c r="EZ44" i="29"/>
  <c r="EZ43" i="29"/>
  <c r="EZ42" i="29"/>
  <c r="EZ41" i="29"/>
  <c r="EZ40" i="29"/>
  <c r="EZ39" i="29"/>
  <c r="EZ38" i="29"/>
  <c r="EZ37" i="29"/>
  <c r="EZ36" i="29"/>
  <c r="EZ35" i="29"/>
  <c r="EZ34" i="29"/>
  <c r="EZ33" i="29"/>
  <c r="EZ32" i="29"/>
  <c r="EZ31" i="29"/>
  <c r="EZ30" i="29"/>
  <c r="EZ29" i="29"/>
  <c r="EZ28" i="29"/>
  <c r="EZ27" i="29"/>
  <c r="EZ26" i="29"/>
  <c r="EZ25" i="29"/>
  <c r="EZ24" i="29"/>
  <c r="EZ23" i="29"/>
  <c r="EZ22" i="29"/>
  <c r="EZ21" i="29"/>
  <c r="EZ20" i="29"/>
  <c r="EZ19" i="29"/>
  <c r="EZ18" i="29"/>
  <c r="EZ17" i="29"/>
  <c r="EZ16" i="29"/>
  <c r="EZ15" i="29"/>
  <c r="EZ14" i="29"/>
  <c r="EZ13" i="29"/>
  <c r="EZ12" i="29"/>
  <c r="EZ11" i="29"/>
  <c r="EZ10" i="29"/>
  <c r="EZ9" i="29"/>
  <c r="EZ8" i="29" a="1"/>
  <c r="EZ8" i="29"/>
  <c r="EY247" i="29"/>
  <c r="EY246" i="29"/>
  <c r="EY245" i="29"/>
  <c r="EY244" i="29"/>
  <c r="EY243" i="29"/>
  <c r="EY242" i="29"/>
  <c r="EY241" i="29"/>
  <c r="EY240" i="29"/>
  <c r="EY239" i="29"/>
  <c r="EY238" i="29"/>
  <c r="EY237" i="29"/>
  <c r="EY236" i="29"/>
  <c r="EY235" i="29"/>
  <c r="EY234" i="29"/>
  <c r="EY233" i="29"/>
  <c r="EY232" i="29"/>
  <c r="EY231" i="29"/>
  <c r="EY230" i="29"/>
  <c r="EY229" i="29"/>
  <c r="EY228" i="29"/>
  <c r="EY227" i="29"/>
  <c r="EY226" i="29"/>
  <c r="EY225" i="29"/>
  <c r="EY224" i="29"/>
  <c r="EY223" i="29"/>
  <c r="EY222" i="29"/>
  <c r="EY221" i="29"/>
  <c r="EY220" i="29"/>
  <c r="EY219" i="29"/>
  <c r="EY218" i="29"/>
  <c r="EY217" i="29"/>
  <c r="EY216" i="29"/>
  <c r="EY215" i="29"/>
  <c r="EY214" i="29"/>
  <c r="EY213" i="29"/>
  <c r="EY212" i="29"/>
  <c r="EY211" i="29"/>
  <c r="EY210" i="29"/>
  <c r="EY209" i="29"/>
  <c r="EY208" i="29"/>
  <c r="EY207" i="29"/>
  <c r="EY206" i="29"/>
  <c r="EY205" i="29"/>
  <c r="EY204" i="29"/>
  <c r="EY203" i="29"/>
  <c r="EY202" i="29"/>
  <c r="EY201" i="29"/>
  <c r="EY200" i="29"/>
  <c r="EY199" i="29"/>
  <c r="EY198" i="29"/>
  <c r="EY197" i="29"/>
  <c r="EY196" i="29"/>
  <c r="EY195" i="29"/>
  <c r="EY194" i="29"/>
  <c r="EY193" i="29"/>
  <c r="EY192" i="29"/>
  <c r="EY191" i="29"/>
  <c r="EY190" i="29"/>
  <c r="EY189" i="29"/>
  <c r="EY188" i="29"/>
  <c r="EY187" i="29"/>
  <c r="EY186" i="29"/>
  <c r="EY185" i="29"/>
  <c r="EY184" i="29"/>
  <c r="EY183" i="29"/>
  <c r="EY182" i="29"/>
  <c r="EY181" i="29"/>
  <c r="EY180" i="29"/>
  <c r="EY179" i="29"/>
  <c r="EY178" i="29"/>
  <c r="EY177" i="29"/>
  <c r="EY176" i="29"/>
  <c r="EY175" i="29"/>
  <c r="EY174" i="29"/>
  <c r="EY173" i="29"/>
  <c r="EY172" i="29"/>
  <c r="EY171" i="29"/>
  <c r="EY170" i="29"/>
  <c r="EY169" i="29"/>
  <c r="EY168" i="29"/>
  <c r="EY167" i="29"/>
  <c r="EY166" i="29"/>
  <c r="EY165" i="29"/>
  <c r="EY164" i="29"/>
  <c r="EY163" i="29"/>
  <c r="EY162" i="29"/>
  <c r="EY161" i="29"/>
  <c r="EY160" i="29"/>
  <c r="EY159" i="29"/>
  <c r="EY158" i="29"/>
  <c r="EY157" i="29"/>
  <c r="EY156" i="29"/>
  <c r="EY155" i="29"/>
  <c r="EY154" i="29"/>
  <c r="EY153" i="29"/>
  <c r="EY152" i="29"/>
  <c r="EY151" i="29"/>
  <c r="EY150" i="29"/>
  <c r="EY149" i="29"/>
  <c r="EY148" i="29"/>
  <c r="EY147" i="29"/>
  <c r="EY146" i="29"/>
  <c r="EY145" i="29"/>
  <c r="EY144" i="29"/>
  <c r="EY143" i="29"/>
  <c r="EY142" i="29"/>
  <c r="EY141" i="29"/>
  <c r="EY140" i="29"/>
  <c r="EY139" i="29"/>
  <c r="EY138" i="29"/>
  <c r="EY137" i="29"/>
  <c r="EY136" i="29"/>
  <c r="EY135" i="29"/>
  <c r="EY134" i="29"/>
  <c r="EY133" i="29"/>
  <c r="EY132" i="29"/>
  <c r="EY131" i="29"/>
  <c r="EY130" i="29"/>
  <c r="EY129" i="29"/>
  <c r="EY128" i="29"/>
  <c r="EY127" i="29"/>
  <c r="EY126" i="29"/>
  <c r="EY125" i="29"/>
  <c r="EY124" i="29"/>
  <c r="EY123" i="29"/>
  <c r="EY122" i="29"/>
  <c r="EY121" i="29"/>
  <c r="EY120" i="29"/>
  <c r="EY119" i="29"/>
  <c r="EY118" i="29"/>
  <c r="EY117" i="29"/>
  <c r="EY116" i="29"/>
  <c r="EY115" i="29"/>
  <c r="EY114" i="29"/>
  <c r="EY113" i="29"/>
  <c r="EY112" i="29"/>
  <c r="EY111" i="29"/>
  <c r="EY110" i="29"/>
  <c r="EY109" i="29"/>
  <c r="EY108" i="29"/>
  <c r="EY107" i="29"/>
  <c r="EY106" i="29"/>
  <c r="EY105" i="29"/>
  <c r="EY104" i="29"/>
  <c r="EY103" i="29"/>
  <c r="EY102" i="29"/>
  <c r="EY101" i="29"/>
  <c r="EY100" i="29"/>
  <c r="EY99" i="29"/>
  <c r="EY98" i="29"/>
  <c r="EY97" i="29"/>
  <c r="EY96" i="29"/>
  <c r="EY95" i="29"/>
  <c r="EY94" i="29"/>
  <c r="EY93" i="29"/>
  <c r="EY92" i="29"/>
  <c r="EY91" i="29"/>
  <c r="EY90" i="29"/>
  <c r="EY89" i="29"/>
  <c r="EY88" i="29"/>
  <c r="EY87" i="29"/>
  <c r="EY86" i="29"/>
  <c r="EY85" i="29"/>
  <c r="EY84" i="29"/>
  <c r="EY83" i="29"/>
  <c r="EY82" i="29"/>
  <c r="EY81" i="29"/>
  <c r="EY80" i="29"/>
  <c r="EY79" i="29"/>
  <c r="EY78" i="29"/>
  <c r="EY77" i="29"/>
  <c r="EY76" i="29"/>
  <c r="EY75" i="29"/>
  <c r="EY74" i="29"/>
  <c r="EY73" i="29"/>
  <c r="EY72" i="29"/>
  <c r="EY71" i="29"/>
  <c r="EY70" i="29"/>
  <c r="EY69" i="29"/>
  <c r="EY68" i="29"/>
  <c r="EY67" i="29"/>
  <c r="EY66" i="29"/>
  <c r="EY65" i="29"/>
  <c r="EY64" i="29"/>
  <c r="EY63" i="29"/>
  <c r="EY62" i="29"/>
  <c r="EY61" i="29"/>
  <c r="EY60" i="29"/>
  <c r="EY59" i="29"/>
  <c r="EY58" i="29"/>
  <c r="EY57" i="29"/>
  <c r="EY56" i="29"/>
  <c r="EY55" i="29"/>
  <c r="EY54" i="29"/>
  <c r="EY53" i="29"/>
  <c r="EY52" i="29"/>
  <c r="EY51" i="29"/>
  <c r="EY50" i="29"/>
  <c r="EY49" i="29"/>
  <c r="EY48" i="29"/>
  <c r="EY47" i="29"/>
  <c r="EY46" i="29"/>
  <c r="EY45" i="29"/>
  <c r="EY44" i="29"/>
  <c r="EY43" i="29"/>
  <c r="EY42" i="29"/>
  <c r="EY41" i="29"/>
  <c r="EY40" i="29"/>
  <c r="EY39" i="29"/>
  <c r="EY38" i="29"/>
  <c r="EY37" i="29"/>
  <c r="EY36" i="29"/>
  <c r="EY35" i="29"/>
  <c r="EY34" i="29"/>
  <c r="EY33" i="29"/>
  <c r="EY32" i="29"/>
  <c r="EY31" i="29"/>
  <c r="EY30" i="29"/>
  <c r="EY29" i="29"/>
  <c r="EY28" i="29"/>
  <c r="EY27" i="29"/>
  <c r="EY26" i="29"/>
  <c r="EY25" i="29"/>
  <c r="EY24" i="29"/>
  <c r="EY23" i="29"/>
  <c r="EY22" i="29"/>
  <c r="EY21" i="29"/>
  <c r="EY20" i="29"/>
  <c r="EY19" i="29"/>
  <c r="EY18" i="29"/>
  <c r="EY17" i="29"/>
  <c r="EY16" i="29"/>
  <c r="EY15" i="29"/>
  <c r="EY14" i="29"/>
  <c r="EY13" i="29"/>
  <c r="EY12" i="29"/>
  <c r="EY11" i="29"/>
  <c r="EY10" i="29"/>
  <c r="EY9" i="29"/>
  <c r="EY8" i="29" a="1"/>
  <c r="EY8" i="29"/>
  <c r="EX247" i="29"/>
  <c r="EX246" i="29"/>
  <c r="EX245" i="29"/>
  <c r="EX244" i="29"/>
  <c r="EX243" i="29"/>
  <c r="EX242" i="29"/>
  <c r="EX241" i="29"/>
  <c r="EX240" i="29"/>
  <c r="EX239" i="29"/>
  <c r="EX238" i="29"/>
  <c r="EX237" i="29"/>
  <c r="EX236" i="29"/>
  <c r="EX235" i="29"/>
  <c r="EX234" i="29"/>
  <c r="EX233" i="29"/>
  <c r="EX232" i="29"/>
  <c r="EX231" i="29"/>
  <c r="EX230" i="29"/>
  <c r="EX229" i="29"/>
  <c r="EX228" i="29"/>
  <c r="EX227" i="29"/>
  <c r="EX226" i="29"/>
  <c r="EX225" i="29"/>
  <c r="EX224" i="29"/>
  <c r="EX223" i="29"/>
  <c r="EX222" i="29"/>
  <c r="EX221" i="29"/>
  <c r="EX220" i="29"/>
  <c r="EX219" i="29"/>
  <c r="EX218" i="29"/>
  <c r="EX217" i="29"/>
  <c r="EX216" i="29"/>
  <c r="EX215" i="29"/>
  <c r="EX214" i="29"/>
  <c r="EX213" i="29"/>
  <c r="EX212" i="29"/>
  <c r="EX211" i="29"/>
  <c r="EX210" i="29"/>
  <c r="EX209" i="29"/>
  <c r="EX208" i="29"/>
  <c r="EX207" i="29"/>
  <c r="EX206" i="29"/>
  <c r="EX205" i="29"/>
  <c r="EX204" i="29"/>
  <c r="EX203" i="29"/>
  <c r="EX202" i="29"/>
  <c r="EX201" i="29"/>
  <c r="EX200" i="29"/>
  <c r="EX199" i="29"/>
  <c r="EX198" i="29"/>
  <c r="EX197" i="29"/>
  <c r="EX196" i="29"/>
  <c r="EX195" i="29"/>
  <c r="EX194" i="29"/>
  <c r="EX193" i="29"/>
  <c r="EX192" i="29"/>
  <c r="EX191" i="29"/>
  <c r="EX190" i="29"/>
  <c r="EX189" i="29"/>
  <c r="EX188" i="29"/>
  <c r="EX187" i="29"/>
  <c r="EX186" i="29"/>
  <c r="EX185" i="29"/>
  <c r="EX184" i="29"/>
  <c r="EX183" i="29"/>
  <c r="EX182" i="29"/>
  <c r="EX181" i="29"/>
  <c r="EX180" i="29"/>
  <c r="EX179" i="29"/>
  <c r="EX178" i="29"/>
  <c r="EX177" i="29"/>
  <c r="EX176" i="29"/>
  <c r="EX175" i="29"/>
  <c r="EX174" i="29"/>
  <c r="EX173" i="29"/>
  <c r="EX172" i="29"/>
  <c r="EX171" i="29"/>
  <c r="EX170" i="29"/>
  <c r="EX169" i="29"/>
  <c r="EX168" i="29"/>
  <c r="EX167" i="29"/>
  <c r="EX166" i="29"/>
  <c r="EX165" i="29"/>
  <c r="EX164" i="29"/>
  <c r="EX163" i="29"/>
  <c r="EX162" i="29"/>
  <c r="EX161" i="29"/>
  <c r="EX160" i="29"/>
  <c r="EX159" i="29"/>
  <c r="EX158" i="29"/>
  <c r="EX157" i="29"/>
  <c r="EX156" i="29"/>
  <c r="EX155" i="29"/>
  <c r="EX154" i="29"/>
  <c r="EX153" i="29"/>
  <c r="EX152" i="29"/>
  <c r="EX151" i="29"/>
  <c r="EX150" i="29"/>
  <c r="EX149" i="29"/>
  <c r="EX148" i="29"/>
  <c r="EX147" i="29"/>
  <c r="EX146" i="29"/>
  <c r="EX145" i="29"/>
  <c r="EX144" i="29"/>
  <c r="EX143" i="29"/>
  <c r="EX142" i="29"/>
  <c r="EX141" i="29"/>
  <c r="EX140" i="29"/>
  <c r="EX139" i="29"/>
  <c r="EX138" i="29"/>
  <c r="EX137" i="29"/>
  <c r="EX136" i="29"/>
  <c r="EX135" i="29"/>
  <c r="EX134" i="29"/>
  <c r="EX133" i="29"/>
  <c r="EX132" i="29"/>
  <c r="EX131" i="29"/>
  <c r="EX130" i="29"/>
  <c r="EX129" i="29"/>
  <c r="EX128" i="29"/>
  <c r="EX127" i="29"/>
  <c r="EX126" i="29"/>
  <c r="EX125" i="29"/>
  <c r="EX124" i="29"/>
  <c r="EX123" i="29"/>
  <c r="EX122" i="29"/>
  <c r="EX121" i="29"/>
  <c r="EX120" i="29"/>
  <c r="EX119" i="29"/>
  <c r="EX118" i="29"/>
  <c r="EX117" i="29"/>
  <c r="EX116" i="29"/>
  <c r="EX115" i="29"/>
  <c r="EX114" i="29"/>
  <c r="EX113" i="29"/>
  <c r="EX112" i="29"/>
  <c r="EX111" i="29"/>
  <c r="EX110" i="29"/>
  <c r="EX109" i="29"/>
  <c r="EX108" i="29"/>
  <c r="EX107" i="29"/>
  <c r="EX106" i="29"/>
  <c r="EX105" i="29"/>
  <c r="EX104" i="29"/>
  <c r="EX103" i="29"/>
  <c r="EX102" i="29"/>
  <c r="EX101" i="29"/>
  <c r="EX100" i="29"/>
  <c r="EX99" i="29"/>
  <c r="EX98" i="29"/>
  <c r="EX97" i="29"/>
  <c r="EX96" i="29"/>
  <c r="EX95" i="29"/>
  <c r="EX94" i="29"/>
  <c r="EX93" i="29"/>
  <c r="EX92" i="29"/>
  <c r="EX91" i="29"/>
  <c r="EX90" i="29"/>
  <c r="EX89" i="29"/>
  <c r="EX88" i="29"/>
  <c r="EX87" i="29"/>
  <c r="EX86" i="29"/>
  <c r="EX85" i="29"/>
  <c r="EX84" i="29"/>
  <c r="EX83" i="29"/>
  <c r="EX82" i="29"/>
  <c r="EX81" i="29"/>
  <c r="EX80" i="29"/>
  <c r="EX79" i="29"/>
  <c r="EX78" i="29"/>
  <c r="EX77" i="29"/>
  <c r="EX76" i="29"/>
  <c r="EX75" i="29"/>
  <c r="EX74" i="29"/>
  <c r="EX73" i="29"/>
  <c r="EX72" i="29"/>
  <c r="EX71" i="29"/>
  <c r="EX70" i="29"/>
  <c r="EX69" i="29"/>
  <c r="EX68" i="29"/>
  <c r="EX67" i="29"/>
  <c r="EX66" i="29"/>
  <c r="EX65" i="29"/>
  <c r="EX64" i="29"/>
  <c r="EX63" i="29"/>
  <c r="EX62" i="29"/>
  <c r="EX61" i="29"/>
  <c r="EX60" i="29"/>
  <c r="EX59" i="29"/>
  <c r="EX58" i="29"/>
  <c r="EX57" i="29"/>
  <c r="EX56" i="29"/>
  <c r="EX55" i="29"/>
  <c r="EX54" i="29"/>
  <c r="EX53" i="29"/>
  <c r="EX52" i="29"/>
  <c r="EX51" i="29"/>
  <c r="EX50" i="29"/>
  <c r="EX49" i="29"/>
  <c r="EX48" i="29"/>
  <c r="EX47" i="29"/>
  <c r="EX46" i="29"/>
  <c r="EX45" i="29"/>
  <c r="EX44" i="29"/>
  <c r="EX43" i="29"/>
  <c r="EX42" i="29"/>
  <c r="EX41" i="29"/>
  <c r="EX40" i="29"/>
  <c r="EX39" i="29"/>
  <c r="EX38" i="29"/>
  <c r="EX37" i="29"/>
  <c r="EX36" i="29"/>
  <c r="EX35" i="29"/>
  <c r="EX34" i="29"/>
  <c r="EX33" i="29"/>
  <c r="EX32" i="29"/>
  <c r="EX31" i="29"/>
  <c r="EX30" i="29"/>
  <c r="EX29" i="29"/>
  <c r="EX28" i="29"/>
  <c r="EX27" i="29"/>
  <c r="EX26" i="29"/>
  <c r="EX25" i="29"/>
  <c r="EX24" i="29"/>
  <c r="EX23" i="29"/>
  <c r="EX22" i="29"/>
  <c r="EX21" i="29"/>
  <c r="EX20" i="29"/>
  <c r="EX19" i="29"/>
  <c r="EX18" i="29"/>
  <c r="EX17" i="29"/>
  <c r="EX16" i="29"/>
  <c r="EX15" i="29"/>
  <c r="EX14" i="29"/>
  <c r="EX13" i="29"/>
  <c r="EX12" i="29"/>
  <c r="EX11" i="29"/>
  <c r="EX10" i="29"/>
  <c r="EX9" i="29"/>
  <c r="EX8" i="29" a="1"/>
  <c r="EX8" i="29"/>
  <c r="EW247" i="29"/>
  <c r="EW246" i="29"/>
  <c r="EW245" i="29"/>
  <c r="EW244" i="29"/>
  <c r="EW243" i="29"/>
  <c r="EW242" i="29"/>
  <c r="EW241" i="29"/>
  <c r="EW240" i="29"/>
  <c r="EW239" i="29"/>
  <c r="EW238" i="29"/>
  <c r="EW237" i="29"/>
  <c r="EW236" i="29"/>
  <c r="EW235" i="29"/>
  <c r="EW234" i="29"/>
  <c r="EW233" i="29"/>
  <c r="EW232" i="29"/>
  <c r="EW231" i="29"/>
  <c r="EW230" i="29"/>
  <c r="EW229" i="29"/>
  <c r="EW228" i="29"/>
  <c r="EW227" i="29"/>
  <c r="EW226" i="29"/>
  <c r="EW225" i="29"/>
  <c r="EW224" i="29"/>
  <c r="EW223" i="29"/>
  <c r="EW222" i="29"/>
  <c r="EW221" i="29"/>
  <c r="EW220" i="29"/>
  <c r="EW219" i="29"/>
  <c r="EW218" i="29"/>
  <c r="EW217" i="29"/>
  <c r="EW216" i="29"/>
  <c r="EW215" i="29"/>
  <c r="EW214" i="29"/>
  <c r="EW213" i="29"/>
  <c r="EW212" i="29"/>
  <c r="EW211" i="29"/>
  <c r="EW210" i="29"/>
  <c r="EW209" i="29"/>
  <c r="EW208" i="29"/>
  <c r="EW207" i="29"/>
  <c r="EW206" i="29"/>
  <c r="EW205" i="29"/>
  <c r="EW204" i="29"/>
  <c r="EW203" i="29"/>
  <c r="EW202" i="29"/>
  <c r="EW201" i="29"/>
  <c r="EW200" i="29"/>
  <c r="EW199" i="29"/>
  <c r="EW198" i="29"/>
  <c r="EW197" i="29"/>
  <c r="EW196" i="29"/>
  <c r="EW195" i="29"/>
  <c r="EW194" i="29"/>
  <c r="EW193" i="29"/>
  <c r="EW192" i="29"/>
  <c r="EW191" i="29"/>
  <c r="EW190" i="29"/>
  <c r="EW189" i="29"/>
  <c r="EW188" i="29"/>
  <c r="EW187" i="29"/>
  <c r="EW186" i="29"/>
  <c r="EW185" i="29"/>
  <c r="EW184" i="29"/>
  <c r="EW183" i="29"/>
  <c r="EW182" i="29"/>
  <c r="EW181" i="29"/>
  <c r="EW180" i="29"/>
  <c r="EW179" i="29"/>
  <c r="EW178" i="29"/>
  <c r="EW177" i="29"/>
  <c r="EW176" i="29"/>
  <c r="EW175" i="29"/>
  <c r="EW174" i="29"/>
  <c r="EW173" i="29"/>
  <c r="EW172" i="29"/>
  <c r="EW171" i="29"/>
  <c r="EW170" i="29"/>
  <c r="EW169" i="29"/>
  <c r="EW168" i="29"/>
  <c r="EW167" i="29"/>
  <c r="EW166" i="29"/>
  <c r="EW165" i="29"/>
  <c r="EW164" i="29"/>
  <c r="EW163" i="29"/>
  <c r="EW162" i="29"/>
  <c r="EW161" i="29"/>
  <c r="EW160" i="29"/>
  <c r="EW159" i="29"/>
  <c r="EW158" i="29"/>
  <c r="EW157" i="29"/>
  <c r="EW156" i="29"/>
  <c r="EW155" i="29"/>
  <c r="EW154" i="29"/>
  <c r="EW153" i="29"/>
  <c r="EW152" i="29"/>
  <c r="EW151" i="29"/>
  <c r="EW150" i="29"/>
  <c r="EW149" i="29"/>
  <c r="EW148" i="29"/>
  <c r="EW147" i="29"/>
  <c r="EW146" i="29"/>
  <c r="EW145" i="29"/>
  <c r="EW144" i="29"/>
  <c r="EW143" i="29"/>
  <c r="EW142" i="29"/>
  <c r="EW141" i="29"/>
  <c r="EW140" i="29"/>
  <c r="EW139" i="29"/>
  <c r="EW138" i="29"/>
  <c r="EW137" i="29"/>
  <c r="EW136" i="29"/>
  <c r="EW135" i="29"/>
  <c r="EW134" i="29"/>
  <c r="EW133" i="29"/>
  <c r="EW132" i="29"/>
  <c r="EW131" i="29"/>
  <c r="EW130" i="29"/>
  <c r="EW129" i="29"/>
  <c r="EW128" i="29"/>
  <c r="EW127" i="29"/>
  <c r="EW126" i="29"/>
  <c r="EW125" i="29"/>
  <c r="EW124" i="29"/>
  <c r="EW123" i="29"/>
  <c r="EW122" i="29"/>
  <c r="EW121" i="29"/>
  <c r="EW120" i="29"/>
  <c r="EW119" i="29"/>
  <c r="EW118" i="29"/>
  <c r="EW117" i="29"/>
  <c r="EW116" i="29"/>
  <c r="EW115" i="29"/>
  <c r="EW114" i="29"/>
  <c r="EW113" i="29"/>
  <c r="EW112" i="29"/>
  <c r="EW111" i="29"/>
  <c r="EW110" i="29"/>
  <c r="EW109" i="29"/>
  <c r="EW108" i="29"/>
  <c r="EW107" i="29"/>
  <c r="EW106" i="29"/>
  <c r="EW105" i="29"/>
  <c r="EW104" i="29"/>
  <c r="EW103" i="29"/>
  <c r="EW102" i="29"/>
  <c r="EW101" i="29"/>
  <c r="EW100" i="29"/>
  <c r="EW99" i="29"/>
  <c r="EW98" i="29"/>
  <c r="EW97" i="29"/>
  <c r="EW96" i="29"/>
  <c r="EW95" i="29"/>
  <c r="EW94" i="29"/>
  <c r="EW93" i="29"/>
  <c r="EW92" i="29"/>
  <c r="EW91" i="29"/>
  <c r="EW90" i="29"/>
  <c r="EW89" i="29"/>
  <c r="EW88" i="29"/>
  <c r="EW87" i="29"/>
  <c r="EW86" i="29"/>
  <c r="EW85" i="29"/>
  <c r="EW84" i="29"/>
  <c r="EW83" i="29"/>
  <c r="EW82" i="29"/>
  <c r="EW81" i="29"/>
  <c r="EW80" i="29"/>
  <c r="EW79" i="29"/>
  <c r="EW78" i="29"/>
  <c r="EW77" i="29"/>
  <c r="EW76" i="29"/>
  <c r="EW75" i="29"/>
  <c r="EW74" i="29"/>
  <c r="EW73" i="29"/>
  <c r="EW72" i="29"/>
  <c r="EW71" i="29"/>
  <c r="EW70" i="29"/>
  <c r="EW69" i="29"/>
  <c r="EW68" i="29"/>
  <c r="EW67" i="29"/>
  <c r="EW66" i="29"/>
  <c r="EW65" i="29"/>
  <c r="EW64" i="29"/>
  <c r="EW63" i="29"/>
  <c r="EW62" i="29"/>
  <c r="EW61" i="29"/>
  <c r="EW60" i="29"/>
  <c r="EW59" i="29"/>
  <c r="EW58" i="29"/>
  <c r="EW57" i="29"/>
  <c r="EW56" i="29"/>
  <c r="EW55" i="29"/>
  <c r="EW54" i="29"/>
  <c r="EW53" i="29"/>
  <c r="EW52" i="29"/>
  <c r="EW51" i="29"/>
  <c r="EW50" i="29"/>
  <c r="EW49" i="29"/>
  <c r="EW48" i="29"/>
  <c r="EW47" i="29"/>
  <c r="EW46" i="29"/>
  <c r="EW45" i="29"/>
  <c r="EW44" i="29"/>
  <c r="EW43" i="29"/>
  <c r="EW42" i="29"/>
  <c r="EW41" i="29"/>
  <c r="EW40" i="29"/>
  <c r="EW39" i="29"/>
  <c r="EW38" i="29"/>
  <c r="EW37" i="29"/>
  <c r="EW36" i="29"/>
  <c r="EW35" i="29"/>
  <c r="EW34" i="29"/>
  <c r="EW33" i="29"/>
  <c r="EW32" i="29"/>
  <c r="EW31" i="29"/>
  <c r="EW30" i="29"/>
  <c r="EW29" i="29"/>
  <c r="EW28" i="29"/>
  <c r="EW27" i="29"/>
  <c r="EW26" i="29"/>
  <c r="EW25" i="29"/>
  <c r="EW24" i="29"/>
  <c r="EW23" i="29"/>
  <c r="EW22" i="29"/>
  <c r="EW21" i="29"/>
  <c r="EW20" i="29"/>
  <c r="EW19" i="29"/>
  <c r="EW18" i="29"/>
  <c r="EW17" i="29"/>
  <c r="EW16" i="29"/>
  <c r="EW15" i="29"/>
  <c r="EW14" i="29"/>
  <c r="EW13" i="29"/>
  <c r="EW12" i="29"/>
  <c r="EW11" i="29"/>
  <c r="EW10" i="29"/>
  <c r="EW9" i="29"/>
  <c r="EW8" i="29" a="1"/>
  <c r="EW8" i="29"/>
  <c r="EV247" i="29"/>
  <c r="EV246" i="29"/>
  <c r="EV245" i="29"/>
  <c r="EV244" i="29"/>
  <c r="EV243" i="29"/>
  <c r="EV242" i="29"/>
  <c r="EV241" i="29"/>
  <c r="EV240" i="29"/>
  <c r="EV239" i="29"/>
  <c r="EV238" i="29"/>
  <c r="EV237" i="29"/>
  <c r="EV236" i="29"/>
  <c r="EV235" i="29"/>
  <c r="EV234" i="29"/>
  <c r="EV233" i="29"/>
  <c r="EV232" i="29"/>
  <c r="EV231" i="29"/>
  <c r="EV230" i="29"/>
  <c r="EV229" i="29"/>
  <c r="EV228" i="29"/>
  <c r="EV227" i="29"/>
  <c r="EV226" i="29"/>
  <c r="EV225" i="29"/>
  <c r="EV224" i="29"/>
  <c r="EV223" i="29"/>
  <c r="EV222" i="29"/>
  <c r="EV221" i="29"/>
  <c r="EV220" i="29"/>
  <c r="EV219" i="29"/>
  <c r="EV218" i="29"/>
  <c r="EV217" i="29"/>
  <c r="EV216" i="29"/>
  <c r="EV215" i="29"/>
  <c r="EV214" i="29"/>
  <c r="EV213" i="29"/>
  <c r="EV212" i="29"/>
  <c r="EV211" i="29"/>
  <c r="EV210" i="29"/>
  <c r="EV209" i="29"/>
  <c r="EV208" i="29"/>
  <c r="EV207" i="29"/>
  <c r="EV206" i="29"/>
  <c r="EV205" i="29"/>
  <c r="EV204" i="29"/>
  <c r="EV203" i="29"/>
  <c r="EV202" i="29"/>
  <c r="EV201" i="29"/>
  <c r="EV200" i="29"/>
  <c r="EV199" i="29"/>
  <c r="EV198" i="29"/>
  <c r="EV197" i="29"/>
  <c r="EV196" i="29"/>
  <c r="EV195" i="29"/>
  <c r="EV194" i="29"/>
  <c r="EV193" i="29"/>
  <c r="EV192" i="29"/>
  <c r="EV191" i="29"/>
  <c r="EV190" i="29"/>
  <c r="EV189" i="29"/>
  <c r="EV188" i="29"/>
  <c r="EV187" i="29"/>
  <c r="EV186" i="29"/>
  <c r="EV185" i="29"/>
  <c r="EV184" i="29"/>
  <c r="EV183" i="29"/>
  <c r="EV182" i="29"/>
  <c r="EV181" i="29"/>
  <c r="EV180" i="29"/>
  <c r="EV179" i="29"/>
  <c r="EV178" i="29"/>
  <c r="EV177" i="29"/>
  <c r="EV176" i="29"/>
  <c r="EV175" i="29"/>
  <c r="EV174" i="29"/>
  <c r="EV173" i="29"/>
  <c r="EV172" i="29"/>
  <c r="EV171" i="29"/>
  <c r="EV170" i="29"/>
  <c r="EV169" i="29"/>
  <c r="EV168" i="29"/>
  <c r="EV167" i="29"/>
  <c r="EV166" i="29"/>
  <c r="EV165" i="29"/>
  <c r="EV164" i="29"/>
  <c r="EV163" i="29"/>
  <c r="EV162" i="29"/>
  <c r="EV161" i="29"/>
  <c r="EV160" i="29"/>
  <c r="EV159" i="29"/>
  <c r="EV158" i="29"/>
  <c r="EV157" i="29"/>
  <c r="EV156" i="29"/>
  <c r="EV155" i="29"/>
  <c r="EV154" i="29"/>
  <c r="EV153" i="29"/>
  <c r="EV152" i="29"/>
  <c r="EV151" i="29"/>
  <c r="EV150" i="29"/>
  <c r="EV149" i="29"/>
  <c r="EV148" i="29"/>
  <c r="EV147" i="29"/>
  <c r="EV146" i="29"/>
  <c r="EV145" i="29"/>
  <c r="EV144" i="29"/>
  <c r="EV143" i="29"/>
  <c r="EV142" i="29"/>
  <c r="EV141" i="29"/>
  <c r="EV140" i="29"/>
  <c r="EV139" i="29"/>
  <c r="EV138" i="29"/>
  <c r="EV137" i="29"/>
  <c r="EV136" i="29"/>
  <c r="EV135" i="29"/>
  <c r="EV134" i="29"/>
  <c r="EV133" i="29"/>
  <c r="EV132" i="29"/>
  <c r="EV131" i="29"/>
  <c r="EV130" i="29"/>
  <c r="EV129" i="29"/>
  <c r="EV128" i="29"/>
  <c r="EV127" i="29"/>
  <c r="EV126" i="29"/>
  <c r="EV125" i="29"/>
  <c r="EV124" i="29"/>
  <c r="EV123" i="29"/>
  <c r="EV122" i="29"/>
  <c r="EV121" i="29"/>
  <c r="EV120" i="29"/>
  <c r="EV119" i="29"/>
  <c r="EV118" i="29"/>
  <c r="EV117" i="29"/>
  <c r="EV116" i="29"/>
  <c r="EV115" i="29"/>
  <c r="EV114" i="29"/>
  <c r="EV113" i="29"/>
  <c r="EV112" i="29"/>
  <c r="EV111" i="29"/>
  <c r="EV110" i="29"/>
  <c r="EV109" i="29"/>
  <c r="EV108" i="29"/>
  <c r="EV107" i="29"/>
  <c r="EV106" i="29"/>
  <c r="EV105" i="29"/>
  <c r="EV104" i="29"/>
  <c r="EV103" i="29"/>
  <c r="EV102" i="29"/>
  <c r="EV101" i="29"/>
  <c r="EV100" i="29"/>
  <c r="EV99" i="29"/>
  <c r="EV98" i="29"/>
  <c r="EV97" i="29"/>
  <c r="EV96" i="29"/>
  <c r="EV95" i="29"/>
  <c r="EV94" i="29"/>
  <c r="EV93" i="29"/>
  <c r="EV92" i="29"/>
  <c r="EV91" i="29"/>
  <c r="EV90" i="29"/>
  <c r="EV89" i="29"/>
  <c r="EV88" i="29"/>
  <c r="EV87" i="29"/>
  <c r="EV86" i="29"/>
  <c r="EV85" i="29"/>
  <c r="EV84" i="29"/>
  <c r="EV83" i="29"/>
  <c r="EV82" i="29"/>
  <c r="EV81" i="29"/>
  <c r="EV80" i="29"/>
  <c r="EV79" i="29"/>
  <c r="EV78" i="29"/>
  <c r="EV77" i="29"/>
  <c r="EV76" i="29"/>
  <c r="EV75" i="29"/>
  <c r="EV74" i="29"/>
  <c r="EV73" i="29"/>
  <c r="EV72" i="29"/>
  <c r="EV71" i="29"/>
  <c r="EV70" i="29"/>
  <c r="EV69" i="29"/>
  <c r="EV68" i="29"/>
  <c r="EV67" i="29"/>
  <c r="EV66" i="29"/>
  <c r="EV65" i="29"/>
  <c r="EV64" i="29"/>
  <c r="EV63" i="29"/>
  <c r="EV62" i="29"/>
  <c r="EV61" i="29"/>
  <c r="EV60" i="29"/>
  <c r="EV59" i="29"/>
  <c r="EV58" i="29"/>
  <c r="EV57" i="29"/>
  <c r="EV56" i="29"/>
  <c r="EV55" i="29"/>
  <c r="EV54" i="29"/>
  <c r="EV53" i="29"/>
  <c r="EV52" i="29"/>
  <c r="EV51" i="29"/>
  <c r="EV50" i="29"/>
  <c r="EV49" i="29"/>
  <c r="EV48" i="29"/>
  <c r="EV47" i="29"/>
  <c r="EV46" i="29"/>
  <c r="EV45" i="29"/>
  <c r="EV44" i="29"/>
  <c r="EV43" i="29"/>
  <c r="EV42" i="29"/>
  <c r="EV41" i="29"/>
  <c r="EV40" i="29"/>
  <c r="EV39" i="29"/>
  <c r="EV38" i="29"/>
  <c r="EV37" i="29"/>
  <c r="EV36" i="29"/>
  <c r="EV35" i="29"/>
  <c r="EV34" i="29"/>
  <c r="EV33" i="29"/>
  <c r="EV32" i="29"/>
  <c r="EV31" i="29"/>
  <c r="EV30" i="29"/>
  <c r="EV29" i="29"/>
  <c r="EV28" i="29"/>
  <c r="EV27" i="29"/>
  <c r="EV26" i="29"/>
  <c r="EV25" i="29"/>
  <c r="EV24" i="29"/>
  <c r="EV23" i="29"/>
  <c r="EV22" i="29"/>
  <c r="EV21" i="29"/>
  <c r="EV20" i="29"/>
  <c r="EV19" i="29"/>
  <c r="EV18" i="29"/>
  <c r="EV17" i="29"/>
  <c r="EV16" i="29"/>
  <c r="EV15" i="29"/>
  <c r="EV14" i="29"/>
  <c r="EV13" i="29"/>
  <c r="EV12" i="29"/>
  <c r="EV11" i="29"/>
  <c r="EV10" i="29"/>
  <c r="EV9" i="29"/>
  <c r="EV8" i="29" a="1"/>
  <c r="EV8" i="29"/>
  <c r="EU247" i="29"/>
  <c r="EU246" i="29"/>
  <c r="EU245" i="29"/>
  <c r="EU244" i="29"/>
  <c r="EU243" i="29"/>
  <c r="EU242" i="29"/>
  <c r="EU241" i="29"/>
  <c r="EU240" i="29"/>
  <c r="EU239" i="29"/>
  <c r="EU238" i="29"/>
  <c r="EU237" i="29"/>
  <c r="EU236" i="29"/>
  <c r="EU235" i="29"/>
  <c r="EU234" i="29"/>
  <c r="EU233" i="29"/>
  <c r="EU232" i="29"/>
  <c r="EU231" i="29"/>
  <c r="EU230" i="29"/>
  <c r="EU229" i="29"/>
  <c r="EU228" i="29"/>
  <c r="EU227" i="29"/>
  <c r="EU226" i="29"/>
  <c r="EU225" i="29"/>
  <c r="EU224" i="29"/>
  <c r="EU223" i="29"/>
  <c r="EU222" i="29"/>
  <c r="EU221" i="29"/>
  <c r="EU220" i="29"/>
  <c r="EU219" i="29"/>
  <c r="EU218" i="29"/>
  <c r="EU217" i="29"/>
  <c r="EU216" i="29"/>
  <c r="EU215" i="29"/>
  <c r="EU214" i="29"/>
  <c r="EU213" i="29"/>
  <c r="EU212" i="29"/>
  <c r="EU211" i="29"/>
  <c r="EU210" i="29"/>
  <c r="EU209" i="29"/>
  <c r="EU208" i="29"/>
  <c r="EU207" i="29"/>
  <c r="EU206" i="29"/>
  <c r="EU205" i="29"/>
  <c r="EU204" i="29"/>
  <c r="EU203" i="29"/>
  <c r="EU202" i="29"/>
  <c r="EU201" i="29"/>
  <c r="EU200" i="29"/>
  <c r="EU199" i="29"/>
  <c r="EU198" i="29"/>
  <c r="EU197" i="29"/>
  <c r="EU196" i="29"/>
  <c r="EU195" i="29"/>
  <c r="EU194" i="29"/>
  <c r="EU193" i="29"/>
  <c r="EU192" i="29"/>
  <c r="EU191" i="29"/>
  <c r="EU190" i="29"/>
  <c r="EU189" i="29"/>
  <c r="EU188" i="29"/>
  <c r="EU187" i="29"/>
  <c r="EU186" i="29"/>
  <c r="EU185" i="29"/>
  <c r="EU184" i="29"/>
  <c r="EU183" i="29"/>
  <c r="EU182" i="29"/>
  <c r="EU181" i="29"/>
  <c r="EU180" i="29"/>
  <c r="EU179" i="29"/>
  <c r="EU178" i="29"/>
  <c r="EU177" i="29"/>
  <c r="EU176" i="29"/>
  <c r="EU175" i="29"/>
  <c r="EU174" i="29"/>
  <c r="EU173" i="29"/>
  <c r="EU172" i="29"/>
  <c r="EU171" i="29"/>
  <c r="EU170" i="29"/>
  <c r="EU169" i="29"/>
  <c r="EU168" i="29"/>
  <c r="EU167" i="29"/>
  <c r="EU166" i="29"/>
  <c r="EU165" i="29"/>
  <c r="EU164" i="29"/>
  <c r="EU163" i="29"/>
  <c r="EU162" i="29"/>
  <c r="EU161" i="29"/>
  <c r="EU160" i="29"/>
  <c r="EU159" i="29"/>
  <c r="EU158" i="29"/>
  <c r="EU157" i="29"/>
  <c r="EU156" i="29"/>
  <c r="EU155" i="29"/>
  <c r="EU154" i="29"/>
  <c r="EU153" i="29"/>
  <c r="EU152" i="29"/>
  <c r="EU151" i="29"/>
  <c r="EU150" i="29"/>
  <c r="EU149" i="29"/>
  <c r="EU148" i="29"/>
  <c r="EU147" i="29"/>
  <c r="EU146" i="29"/>
  <c r="EU145" i="29"/>
  <c r="EU144" i="29"/>
  <c r="EU143" i="29"/>
  <c r="EU142" i="29"/>
  <c r="EU141" i="29"/>
  <c r="EU140" i="29"/>
  <c r="EU139" i="29"/>
  <c r="EU138" i="29"/>
  <c r="EU137" i="29"/>
  <c r="EU136" i="29"/>
  <c r="EU135" i="29"/>
  <c r="EU134" i="29"/>
  <c r="EU133" i="29"/>
  <c r="EU132" i="29"/>
  <c r="EU131" i="29"/>
  <c r="EU130" i="29"/>
  <c r="EU129" i="29"/>
  <c r="EU128" i="29"/>
  <c r="EU127" i="29"/>
  <c r="EU126" i="29"/>
  <c r="EU125" i="29"/>
  <c r="EU124" i="29"/>
  <c r="EU123" i="29"/>
  <c r="EU122" i="29"/>
  <c r="EU121" i="29"/>
  <c r="EU120" i="29"/>
  <c r="EU119" i="29"/>
  <c r="EU118" i="29"/>
  <c r="EU117" i="29"/>
  <c r="EU116" i="29"/>
  <c r="EU115" i="29"/>
  <c r="EU114" i="29"/>
  <c r="EU113" i="29"/>
  <c r="EU112" i="29"/>
  <c r="EU111" i="29"/>
  <c r="EU110" i="29"/>
  <c r="EU109" i="29"/>
  <c r="EU108" i="29"/>
  <c r="EU107" i="29"/>
  <c r="EU106" i="29"/>
  <c r="EU105" i="29"/>
  <c r="EU104" i="29"/>
  <c r="EU103" i="29"/>
  <c r="EU102" i="29"/>
  <c r="EU101" i="29"/>
  <c r="EU100" i="29"/>
  <c r="EU99" i="29"/>
  <c r="EU98" i="29"/>
  <c r="EU97" i="29"/>
  <c r="EU96" i="29"/>
  <c r="EU95" i="29"/>
  <c r="EU94" i="29"/>
  <c r="EU93" i="29"/>
  <c r="EU92" i="29"/>
  <c r="EU91" i="29"/>
  <c r="EU90" i="29"/>
  <c r="EU89" i="29"/>
  <c r="EU88" i="29"/>
  <c r="EU87" i="29"/>
  <c r="EU86" i="29"/>
  <c r="EU85" i="29"/>
  <c r="EU84" i="29"/>
  <c r="EU83" i="29"/>
  <c r="EU82" i="29"/>
  <c r="EU81" i="29"/>
  <c r="EU80" i="29"/>
  <c r="EU79" i="29"/>
  <c r="EU78" i="29"/>
  <c r="EU77" i="29"/>
  <c r="EU76" i="29"/>
  <c r="EU75" i="29"/>
  <c r="EU74" i="29"/>
  <c r="EU73" i="29"/>
  <c r="EU72" i="29"/>
  <c r="EU71" i="29"/>
  <c r="EU70" i="29"/>
  <c r="EU69" i="29"/>
  <c r="EU68" i="29"/>
  <c r="EU67" i="29"/>
  <c r="EU66" i="29"/>
  <c r="EU65" i="29"/>
  <c r="EU64" i="29"/>
  <c r="EU63" i="29"/>
  <c r="EU62" i="29"/>
  <c r="EU61" i="29"/>
  <c r="EU60" i="29"/>
  <c r="EU59" i="29"/>
  <c r="EU58" i="29"/>
  <c r="EU57" i="29"/>
  <c r="EU56" i="29"/>
  <c r="EU55" i="29"/>
  <c r="EU54" i="29"/>
  <c r="EU53" i="29"/>
  <c r="EU52" i="29"/>
  <c r="EU51" i="29"/>
  <c r="EU50" i="29"/>
  <c r="EU49" i="29"/>
  <c r="EU48" i="29"/>
  <c r="EU47" i="29"/>
  <c r="EU46" i="29"/>
  <c r="EU45" i="29"/>
  <c r="EU44" i="29"/>
  <c r="EU43" i="29"/>
  <c r="EU42" i="29"/>
  <c r="EU41" i="29"/>
  <c r="EU40" i="29"/>
  <c r="EU39" i="29"/>
  <c r="EU38" i="29"/>
  <c r="EU37" i="29"/>
  <c r="EU36" i="29"/>
  <c r="EU35" i="29"/>
  <c r="EU34" i="29"/>
  <c r="EU33" i="29"/>
  <c r="EU32" i="29"/>
  <c r="EU31" i="29"/>
  <c r="EU30" i="29"/>
  <c r="EU29" i="29"/>
  <c r="EU28" i="29"/>
  <c r="EU27" i="29"/>
  <c r="EU26" i="29"/>
  <c r="EU25" i="29"/>
  <c r="EU24" i="29"/>
  <c r="EU23" i="29"/>
  <c r="EU22" i="29"/>
  <c r="EU21" i="29"/>
  <c r="EU20" i="29"/>
  <c r="EU19" i="29"/>
  <c r="EU18" i="29"/>
  <c r="EU17" i="29"/>
  <c r="EU16" i="29"/>
  <c r="EU15" i="29"/>
  <c r="EU14" i="29"/>
  <c r="EU13" i="29"/>
  <c r="EU12" i="29"/>
  <c r="EU11" i="29"/>
  <c r="EU10" i="29"/>
  <c r="EU9" i="29"/>
  <c r="EU8" i="29" a="1"/>
  <c r="EU8" i="29"/>
  <c r="ET247" i="29"/>
  <c r="ET246" i="29"/>
  <c r="ET245" i="29"/>
  <c r="ET244" i="29"/>
  <c r="ET243" i="29"/>
  <c r="ET242" i="29"/>
  <c r="ET241" i="29"/>
  <c r="ET240" i="29"/>
  <c r="ET239" i="29"/>
  <c r="ET238" i="29"/>
  <c r="ET237" i="29"/>
  <c r="ET236" i="29"/>
  <c r="ET235" i="29"/>
  <c r="ET234" i="29"/>
  <c r="ET233" i="29"/>
  <c r="ET232" i="29"/>
  <c r="ET231" i="29"/>
  <c r="ET230" i="29"/>
  <c r="ET229" i="29"/>
  <c r="ET228" i="29"/>
  <c r="ET227" i="29"/>
  <c r="ET226" i="29"/>
  <c r="ET225" i="29"/>
  <c r="ET224" i="29"/>
  <c r="ET223" i="29"/>
  <c r="ET222" i="29"/>
  <c r="ET221" i="29"/>
  <c r="ET220" i="29"/>
  <c r="ET219" i="29"/>
  <c r="ET218" i="29"/>
  <c r="ET217" i="29"/>
  <c r="ET216" i="29"/>
  <c r="ET215" i="29"/>
  <c r="ET214" i="29"/>
  <c r="ET213" i="29"/>
  <c r="ET212" i="29"/>
  <c r="ET211" i="29"/>
  <c r="ET210" i="29"/>
  <c r="ET209" i="29"/>
  <c r="ET208" i="29"/>
  <c r="ET207" i="29"/>
  <c r="ET206" i="29"/>
  <c r="ET205" i="29"/>
  <c r="ET204" i="29"/>
  <c r="ET203" i="29"/>
  <c r="ET202" i="29"/>
  <c r="ET201" i="29"/>
  <c r="ET200" i="29"/>
  <c r="ET199" i="29"/>
  <c r="ET198" i="29"/>
  <c r="ET197" i="29"/>
  <c r="ET196" i="29"/>
  <c r="ET195" i="29"/>
  <c r="ET194" i="29"/>
  <c r="ET193" i="29"/>
  <c r="ET192" i="29"/>
  <c r="ET191" i="29"/>
  <c r="ET190" i="29"/>
  <c r="ET189" i="29"/>
  <c r="ET188" i="29"/>
  <c r="ET187" i="29"/>
  <c r="ET186" i="29"/>
  <c r="ET185" i="29"/>
  <c r="ET184" i="29"/>
  <c r="ET183" i="29"/>
  <c r="ET182" i="29"/>
  <c r="ET181" i="29"/>
  <c r="ET180" i="29"/>
  <c r="ET179" i="29"/>
  <c r="ET178" i="29"/>
  <c r="ET177" i="29"/>
  <c r="ET176" i="29"/>
  <c r="ET175" i="29"/>
  <c r="ET174" i="29"/>
  <c r="ET173" i="29"/>
  <c r="ET172" i="29"/>
  <c r="ET171" i="29"/>
  <c r="ET170" i="29"/>
  <c r="ET169" i="29"/>
  <c r="ET168" i="29"/>
  <c r="ET167" i="29"/>
  <c r="ET166" i="29"/>
  <c r="ET165" i="29"/>
  <c r="ET164" i="29"/>
  <c r="ET163" i="29"/>
  <c r="ET162" i="29"/>
  <c r="ET161" i="29"/>
  <c r="ET160" i="29"/>
  <c r="ET159" i="29"/>
  <c r="ET158" i="29"/>
  <c r="ET157" i="29"/>
  <c r="ET156" i="29"/>
  <c r="ET155" i="29"/>
  <c r="ET154" i="29"/>
  <c r="ET153" i="29"/>
  <c r="ET152" i="29"/>
  <c r="ET151" i="29"/>
  <c r="ET150" i="29"/>
  <c r="ET149" i="29"/>
  <c r="ET148" i="29"/>
  <c r="ET147" i="29"/>
  <c r="ET146" i="29"/>
  <c r="ET145" i="29"/>
  <c r="ET144" i="29"/>
  <c r="ET143" i="29"/>
  <c r="ET142" i="29"/>
  <c r="ET141" i="29"/>
  <c r="ET140" i="29"/>
  <c r="ET139" i="29"/>
  <c r="ET138" i="29"/>
  <c r="ET137" i="29"/>
  <c r="ET136" i="29"/>
  <c r="ET135" i="29"/>
  <c r="ET134" i="29"/>
  <c r="ET133" i="29"/>
  <c r="ET132" i="29"/>
  <c r="ET131" i="29"/>
  <c r="ET130" i="29"/>
  <c r="ET129" i="29"/>
  <c r="ET128" i="29"/>
  <c r="ET127" i="29"/>
  <c r="ET126" i="29"/>
  <c r="ET125" i="29"/>
  <c r="ET124" i="29"/>
  <c r="ET123" i="29"/>
  <c r="ET122" i="29"/>
  <c r="ET121" i="29"/>
  <c r="ET120" i="29"/>
  <c r="ET119" i="29"/>
  <c r="ET118" i="29"/>
  <c r="ET117" i="29"/>
  <c r="ET116" i="29"/>
  <c r="ET115" i="29"/>
  <c r="ET114" i="29"/>
  <c r="ET113" i="29"/>
  <c r="ET112" i="29"/>
  <c r="ET111" i="29"/>
  <c r="ET110" i="29"/>
  <c r="ET109" i="29"/>
  <c r="ET108" i="29"/>
  <c r="ET107" i="29"/>
  <c r="ET106" i="29"/>
  <c r="ET105" i="29"/>
  <c r="ET104" i="29"/>
  <c r="ET103" i="29"/>
  <c r="ET102" i="29"/>
  <c r="ET101" i="29"/>
  <c r="ET100" i="29"/>
  <c r="ET99" i="29"/>
  <c r="ET98" i="29"/>
  <c r="ET97" i="29"/>
  <c r="ET96" i="29"/>
  <c r="ET95" i="29"/>
  <c r="ET94" i="29"/>
  <c r="ET93" i="29"/>
  <c r="ET92" i="29"/>
  <c r="ET91" i="29"/>
  <c r="ET90" i="29"/>
  <c r="ET89" i="29"/>
  <c r="ET88" i="29"/>
  <c r="ET87" i="29"/>
  <c r="ET86" i="29"/>
  <c r="ET85" i="29"/>
  <c r="ET84" i="29"/>
  <c r="ET83" i="29"/>
  <c r="ET82" i="29"/>
  <c r="ET81" i="29"/>
  <c r="ET80" i="29"/>
  <c r="ET79" i="29"/>
  <c r="ET78" i="29"/>
  <c r="ET77" i="29"/>
  <c r="ET76" i="29"/>
  <c r="ET75" i="29"/>
  <c r="ET74" i="29"/>
  <c r="ET73" i="29"/>
  <c r="ET72" i="29"/>
  <c r="ET71" i="29"/>
  <c r="ET70" i="29"/>
  <c r="ET69" i="29"/>
  <c r="ET68" i="29"/>
  <c r="ET67" i="29"/>
  <c r="ET66" i="29"/>
  <c r="ET65" i="29"/>
  <c r="ET64" i="29"/>
  <c r="ET63" i="29"/>
  <c r="ET62" i="29"/>
  <c r="ET61" i="29"/>
  <c r="ET60" i="29"/>
  <c r="ET59" i="29"/>
  <c r="ET58" i="29"/>
  <c r="ET57" i="29"/>
  <c r="ET56" i="29"/>
  <c r="ET55" i="29"/>
  <c r="ET54" i="29"/>
  <c r="ET53" i="29"/>
  <c r="ET52" i="29"/>
  <c r="ET51" i="29"/>
  <c r="ET50" i="29"/>
  <c r="ET49" i="29"/>
  <c r="ET48" i="29"/>
  <c r="ET47" i="29"/>
  <c r="ET46" i="29"/>
  <c r="ET45" i="29"/>
  <c r="ET44" i="29"/>
  <c r="ET43" i="29"/>
  <c r="ET42" i="29"/>
  <c r="ET41" i="29"/>
  <c r="ET40" i="29"/>
  <c r="ET39" i="29"/>
  <c r="ET38" i="29"/>
  <c r="ET37" i="29"/>
  <c r="ET36" i="29"/>
  <c r="ET35" i="29"/>
  <c r="ET34" i="29"/>
  <c r="ET33" i="29"/>
  <c r="ET32" i="29"/>
  <c r="ET31" i="29"/>
  <c r="ET30" i="29"/>
  <c r="ET29" i="29"/>
  <c r="ET28" i="29"/>
  <c r="ET27" i="29"/>
  <c r="ET26" i="29"/>
  <c r="ET25" i="29"/>
  <c r="ET24" i="29"/>
  <c r="ET23" i="29"/>
  <c r="ET22" i="29"/>
  <c r="ET21" i="29"/>
  <c r="ET20" i="29"/>
  <c r="ET19" i="29"/>
  <c r="ET18" i="29"/>
  <c r="ET17" i="29"/>
  <c r="ET16" i="29"/>
  <c r="ET15" i="29"/>
  <c r="ET14" i="29"/>
  <c r="ET13" i="29"/>
  <c r="ET12" i="29"/>
  <c r="ET11" i="29"/>
  <c r="ET10" i="29"/>
  <c r="ET9" i="29"/>
  <c r="ET8" i="29" a="1"/>
  <c r="ET8" i="29"/>
  <c r="ES247" i="29"/>
  <c r="ES246" i="29"/>
  <c r="ES245" i="29"/>
  <c r="ES244" i="29"/>
  <c r="ES243" i="29"/>
  <c r="ES242" i="29"/>
  <c r="ES241" i="29"/>
  <c r="ES240" i="29"/>
  <c r="ES239" i="29"/>
  <c r="ES238" i="29"/>
  <c r="ES237" i="29"/>
  <c r="ES236" i="29"/>
  <c r="ES235" i="29"/>
  <c r="ES234" i="29"/>
  <c r="ES233" i="29"/>
  <c r="ES232" i="29"/>
  <c r="ES231" i="29"/>
  <c r="ES230" i="29"/>
  <c r="ES229" i="29"/>
  <c r="ES228" i="29"/>
  <c r="ES227" i="29"/>
  <c r="ES226" i="29"/>
  <c r="ES225" i="29"/>
  <c r="ES224" i="29"/>
  <c r="ES223" i="29"/>
  <c r="ES222" i="29"/>
  <c r="ES221" i="29"/>
  <c r="ES220" i="29"/>
  <c r="ES219" i="29"/>
  <c r="ES218" i="29"/>
  <c r="ES217" i="29"/>
  <c r="ES216" i="29"/>
  <c r="ES215" i="29"/>
  <c r="ES214" i="29"/>
  <c r="ES213" i="29"/>
  <c r="ES212" i="29"/>
  <c r="ES211" i="29"/>
  <c r="ES210" i="29"/>
  <c r="ES209" i="29"/>
  <c r="ES208" i="29"/>
  <c r="ES207" i="29"/>
  <c r="ES206" i="29"/>
  <c r="ES205" i="29"/>
  <c r="ES204" i="29"/>
  <c r="ES203" i="29"/>
  <c r="ES202" i="29"/>
  <c r="ES201" i="29"/>
  <c r="ES200" i="29"/>
  <c r="ES199" i="29"/>
  <c r="ES198" i="29"/>
  <c r="ES197" i="29"/>
  <c r="ES196" i="29"/>
  <c r="ES195" i="29"/>
  <c r="ES194" i="29"/>
  <c r="ES193" i="29"/>
  <c r="ES192" i="29"/>
  <c r="ES191" i="29"/>
  <c r="ES190" i="29"/>
  <c r="ES189" i="29"/>
  <c r="ES188" i="29"/>
  <c r="ES187" i="29"/>
  <c r="ES186" i="29"/>
  <c r="ES185" i="29"/>
  <c r="ES184" i="29"/>
  <c r="ES183" i="29"/>
  <c r="ES182" i="29"/>
  <c r="ES181" i="29"/>
  <c r="ES180" i="29"/>
  <c r="ES179" i="29"/>
  <c r="ES178" i="29"/>
  <c r="ES177" i="29"/>
  <c r="ES176" i="29"/>
  <c r="ES175" i="29"/>
  <c r="ES174" i="29"/>
  <c r="ES173" i="29"/>
  <c r="ES172" i="29"/>
  <c r="ES171" i="29"/>
  <c r="ES170" i="29"/>
  <c r="ES169" i="29"/>
  <c r="ES168" i="29"/>
  <c r="ES167" i="29"/>
  <c r="ES166" i="29"/>
  <c r="ES165" i="29"/>
  <c r="ES164" i="29"/>
  <c r="ES163" i="29"/>
  <c r="ES162" i="29"/>
  <c r="ES161" i="29"/>
  <c r="ES160" i="29"/>
  <c r="ES159" i="29"/>
  <c r="ES158" i="29"/>
  <c r="ES157" i="29"/>
  <c r="ES156" i="29"/>
  <c r="ES155" i="29"/>
  <c r="ES154" i="29"/>
  <c r="ES153" i="29"/>
  <c r="ES152" i="29"/>
  <c r="ES151" i="29"/>
  <c r="ES150" i="29"/>
  <c r="ES149" i="29"/>
  <c r="ES148" i="29"/>
  <c r="ES147" i="29"/>
  <c r="ES146" i="29"/>
  <c r="ES145" i="29"/>
  <c r="ES144" i="29"/>
  <c r="ES143" i="29"/>
  <c r="ES142" i="29"/>
  <c r="ES141" i="29"/>
  <c r="ES140" i="29"/>
  <c r="ES139" i="29"/>
  <c r="ES138" i="29"/>
  <c r="ES137" i="29"/>
  <c r="ES136" i="29"/>
  <c r="ES135" i="29"/>
  <c r="ES134" i="29"/>
  <c r="ES133" i="29"/>
  <c r="ES132" i="29"/>
  <c r="ES131" i="29"/>
  <c r="ES130" i="29"/>
  <c r="ES129" i="29"/>
  <c r="ES128" i="29"/>
  <c r="ES127" i="29"/>
  <c r="ES126" i="29"/>
  <c r="ES125" i="29"/>
  <c r="ES124" i="29"/>
  <c r="ES123" i="29"/>
  <c r="ES122" i="29"/>
  <c r="ES121" i="29"/>
  <c r="ES120" i="29"/>
  <c r="ES119" i="29"/>
  <c r="ES118" i="29"/>
  <c r="ES117" i="29"/>
  <c r="ES116" i="29"/>
  <c r="ES115" i="29"/>
  <c r="ES114" i="29"/>
  <c r="ES113" i="29"/>
  <c r="ES112" i="29"/>
  <c r="ES111" i="29"/>
  <c r="ES110" i="29"/>
  <c r="ES109" i="29"/>
  <c r="ES108" i="29"/>
  <c r="ES107" i="29"/>
  <c r="ES106" i="29"/>
  <c r="ES105" i="29"/>
  <c r="ES104" i="29"/>
  <c r="ES103" i="29"/>
  <c r="ES102" i="29"/>
  <c r="ES101" i="29"/>
  <c r="ES100" i="29"/>
  <c r="ES99" i="29"/>
  <c r="ES98" i="29"/>
  <c r="ES97" i="29"/>
  <c r="ES96" i="29"/>
  <c r="ES95" i="29"/>
  <c r="ES94" i="29"/>
  <c r="ES93" i="29"/>
  <c r="ES92" i="29"/>
  <c r="ES91" i="29"/>
  <c r="ES90" i="29"/>
  <c r="ES89" i="29"/>
  <c r="ES88" i="29"/>
  <c r="ES87" i="29"/>
  <c r="ES86" i="29"/>
  <c r="ES85" i="29"/>
  <c r="ES84" i="29"/>
  <c r="ES83" i="29"/>
  <c r="ES82" i="29"/>
  <c r="ES81" i="29"/>
  <c r="ES80" i="29"/>
  <c r="ES79" i="29"/>
  <c r="ES78" i="29"/>
  <c r="ES77" i="29"/>
  <c r="ES76" i="29"/>
  <c r="ES75" i="29"/>
  <c r="ES74" i="29"/>
  <c r="ES73" i="29"/>
  <c r="ES72" i="29"/>
  <c r="ES71" i="29"/>
  <c r="ES70" i="29"/>
  <c r="ES69" i="29"/>
  <c r="ES68" i="29"/>
  <c r="ES67" i="29"/>
  <c r="ES66" i="29"/>
  <c r="ES65" i="29"/>
  <c r="ES64" i="29"/>
  <c r="ES63" i="29"/>
  <c r="ES62" i="29"/>
  <c r="ES61" i="29"/>
  <c r="ES60" i="29"/>
  <c r="ES59" i="29"/>
  <c r="ES58" i="29"/>
  <c r="ES57" i="29"/>
  <c r="ES56" i="29"/>
  <c r="ES55" i="29"/>
  <c r="ES54" i="29"/>
  <c r="ES53" i="29"/>
  <c r="ES52" i="29"/>
  <c r="ES51" i="29"/>
  <c r="ES50" i="29"/>
  <c r="ES49" i="29"/>
  <c r="ES48" i="29"/>
  <c r="ES47" i="29"/>
  <c r="ES46" i="29"/>
  <c r="ES45" i="29"/>
  <c r="ES44" i="29"/>
  <c r="ES43" i="29"/>
  <c r="ES42" i="29"/>
  <c r="ES41" i="29"/>
  <c r="ES40" i="29"/>
  <c r="ES39" i="29"/>
  <c r="ES38" i="29"/>
  <c r="ES37" i="29"/>
  <c r="ES36" i="29"/>
  <c r="ES35" i="29"/>
  <c r="ES34" i="29"/>
  <c r="ES33" i="29"/>
  <c r="ES32" i="29"/>
  <c r="ES31" i="29"/>
  <c r="ES30" i="29"/>
  <c r="ES29" i="29"/>
  <c r="ES28" i="29"/>
  <c r="ES27" i="29"/>
  <c r="ES26" i="29"/>
  <c r="ES25" i="29"/>
  <c r="ES24" i="29"/>
  <c r="ES23" i="29"/>
  <c r="ES22" i="29"/>
  <c r="ES21" i="29"/>
  <c r="ES20" i="29"/>
  <c r="ES19" i="29"/>
  <c r="ES18" i="29"/>
  <c r="ES17" i="29"/>
  <c r="ES16" i="29"/>
  <c r="ES15" i="29"/>
  <c r="ES14" i="29"/>
  <c r="ES13" i="29"/>
  <c r="ES12" i="29"/>
  <c r="ES11" i="29"/>
  <c r="ES10" i="29"/>
  <c r="ES9" i="29"/>
  <c r="ES8" i="29" a="1"/>
  <c r="ES8" i="29"/>
  <c r="ER247" i="29"/>
  <c r="ER246" i="29"/>
  <c r="ER245" i="29"/>
  <c r="ER244" i="29"/>
  <c r="ER243" i="29"/>
  <c r="ER242" i="29"/>
  <c r="ER241" i="29"/>
  <c r="ER240" i="29"/>
  <c r="ER239" i="29"/>
  <c r="ER238" i="29"/>
  <c r="ER237" i="29"/>
  <c r="ER236" i="29"/>
  <c r="ER235" i="29"/>
  <c r="ER234" i="29"/>
  <c r="ER233" i="29"/>
  <c r="ER232" i="29"/>
  <c r="ER231" i="29"/>
  <c r="ER230" i="29"/>
  <c r="ER229" i="29"/>
  <c r="ER228" i="29"/>
  <c r="ER227" i="29"/>
  <c r="ER226" i="29"/>
  <c r="ER225" i="29"/>
  <c r="ER224" i="29"/>
  <c r="ER223" i="29"/>
  <c r="ER222" i="29"/>
  <c r="ER221" i="29"/>
  <c r="ER220" i="29"/>
  <c r="ER219" i="29"/>
  <c r="ER218" i="29"/>
  <c r="ER217" i="29"/>
  <c r="ER216" i="29"/>
  <c r="ER215" i="29"/>
  <c r="ER214" i="29"/>
  <c r="ER213" i="29"/>
  <c r="ER212" i="29"/>
  <c r="ER211" i="29"/>
  <c r="ER210" i="29"/>
  <c r="ER209" i="29"/>
  <c r="ER208" i="29"/>
  <c r="ER207" i="29"/>
  <c r="ER206" i="29"/>
  <c r="ER205" i="29"/>
  <c r="ER204" i="29"/>
  <c r="ER203" i="29"/>
  <c r="ER202" i="29"/>
  <c r="ER201" i="29"/>
  <c r="ER200" i="29"/>
  <c r="ER199" i="29"/>
  <c r="ER198" i="29"/>
  <c r="ER197" i="29"/>
  <c r="ER196" i="29"/>
  <c r="ER195" i="29"/>
  <c r="ER194" i="29"/>
  <c r="ER193" i="29"/>
  <c r="ER192" i="29"/>
  <c r="ER191" i="29"/>
  <c r="ER190" i="29"/>
  <c r="ER189" i="29"/>
  <c r="ER188" i="29"/>
  <c r="ER187" i="29"/>
  <c r="ER186" i="29"/>
  <c r="ER185" i="29"/>
  <c r="ER184" i="29"/>
  <c r="ER183" i="29"/>
  <c r="ER182" i="29"/>
  <c r="ER181" i="29"/>
  <c r="ER180" i="29"/>
  <c r="ER179" i="29"/>
  <c r="ER178" i="29"/>
  <c r="ER177" i="29"/>
  <c r="ER176" i="29"/>
  <c r="ER175" i="29"/>
  <c r="ER174" i="29"/>
  <c r="ER173" i="29"/>
  <c r="ER172" i="29"/>
  <c r="ER171" i="29"/>
  <c r="ER170" i="29"/>
  <c r="ER169" i="29"/>
  <c r="ER168" i="29"/>
  <c r="ER167" i="29"/>
  <c r="ER166" i="29"/>
  <c r="ER165" i="29"/>
  <c r="ER164" i="29"/>
  <c r="ER163" i="29"/>
  <c r="ER162" i="29"/>
  <c r="ER161" i="29"/>
  <c r="ER160" i="29"/>
  <c r="ER159" i="29"/>
  <c r="ER158" i="29"/>
  <c r="ER157" i="29"/>
  <c r="ER156" i="29"/>
  <c r="ER155" i="29"/>
  <c r="ER154" i="29"/>
  <c r="ER153" i="29"/>
  <c r="ER152" i="29"/>
  <c r="ER151" i="29"/>
  <c r="ER150" i="29"/>
  <c r="ER149" i="29"/>
  <c r="ER148" i="29"/>
  <c r="ER147" i="29"/>
  <c r="ER146" i="29"/>
  <c r="ER145" i="29"/>
  <c r="ER144" i="29"/>
  <c r="ER143" i="29"/>
  <c r="ER142" i="29"/>
  <c r="ER141" i="29"/>
  <c r="ER140" i="29"/>
  <c r="ER139" i="29"/>
  <c r="ER138" i="29"/>
  <c r="ER137" i="29"/>
  <c r="ER136" i="29"/>
  <c r="ER135" i="29"/>
  <c r="ER134" i="29"/>
  <c r="ER133" i="29"/>
  <c r="ER132" i="29"/>
  <c r="ER131" i="29"/>
  <c r="ER130" i="29"/>
  <c r="ER129" i="29"/>
  <c r="ER128" i="29"/>
  <c r="ER127" i="29"/>
  <c r="ER126" i="29"/>
  <c r="ER125" i="29"/>
  <c r="ER124" i="29"/>
  <c r="ER123" i="29"/>
  <c r="ER122" i="29"/>
  <c r="ER121" i="29"/>
  <c r="ER120" i="29"/>
  <c r="ER119" i="29"/>
  <c r="ER118" i="29"/>
  <c r="ER117" i="29"/>
  <c r="ER116" i="29"/>
  <c r="ER115" i="29"/>
  <c r="ER114" i="29"/>
  <c r="ER113" i="29"/>
  <c r="ER112" i="29"/>
  <c r="ER111" i="29"/>
  <c r="ER110" i="29"/>
  <c r="ER109" i="29"/>
  <c r="ER108" i="29"/>
  <c r="ER107" i="29"/>
  <c r="ER106" i="29"/>
  <c r="ER105" i="29"/>
  <c r="ER104" i="29"/>
  <c r="ER103" i="29"/>
  <c r="ER102" i="29"/>
  <c r="ER101" i="29"/>
  <c r="ER100" i="29"/>
  <c r="ER99" i="29"/>
  <c r="ER98" i="29"/>
  <c r="ER97" i="29"/>
  <c r="ER96" i="29"/>
  <c r="ER95" i="29"/>
  <c r="ER94" i="29"/>
  <c r="ER93" i="29"/>
  <c r="ER92" i="29"/>
  <c r="ER91" i="29"/>
  <c r="ER90" i="29"/>
  <c r="ER89" i="29"/>
  <c r="ER88" i="29"/>
  <c r="ER87" i="29"/>
  <c r="ER86" i="29"/>
  <c r="ER85" i="29"/>
  <c r="ER84" i="29"/>
  <c r="ER83" i="29"/>
  <c r="ER82" i="29"/>
  <c r="ER81" i="29"/>
  <c r="ER80" i="29"/>
  <c r="ER79" i="29"/>
  <c r="ER78" i="29"/>
  <c r="ER77" i="29"/>
  <c r="ER76" i="29"/>
  <c r="ER75" i="29"/>
  <c r="ER74" i="29"/>
  <c r="ER73" i="29"/>
  <c r="ER72" i="29"/>
  <c r="ER71" i="29"/>
  <c r="ER70" i="29"/>
  <c r="ER69" i="29"/>
  <c r="ER68" i="29"/>
  <c r="ER67" i="29"/>
  <c r="ER66" i="29"/>
  <c r="ER65" i="29"/>
  <c r="ER64" i="29"/>
  <c r="ER63" i="29"/>
  <c r="ER62" i="29"/>
  <c r="ER61" i="29"/>
  <c r="ER60" i="29"/>
  <c r="ER59" i="29"/>
  <c r="ER58" i="29"/>
  <c r="ER57" i="29"/>
  <c r="ER56" i="29"/>
  <c r="ER55" i="29"/>
  <c r="ER54" i="29"/>
  <c r="ER53" i="29"/>
  <c r="ER52" i="29"/>
  <c r="ER51" i="29"/>
  <c r="ER50" i="29"/>
  <c r="ER49" i="29"/>
  <c r="ER48" i="29"/>
  <c r="ER47" i="29"/>
  <c r="ER46" i="29"/>
  <c r="ER45" i="29"/>
  <c r="ER44" i="29"/>
  <c r="ER43" i="29"/>
  <c r="ER42" i="29"/>
  <c r="ER41" i="29"/>
  <c r="ER40" i="29"/>
  <c r="ER39" i="29"/>
  <c r="ER38" i="29"/>
  <c r="ER37" i="29"/>
  <c r="ER36" i="29"/>
  <c r="ER35" i="29"/>
  <c r="ER34" i="29"/>
  <c r="ER33" i="29"/>
  <c r="ER32" i="29"/>
  <c r="ER31" i="29"/>
  <c r="ER30" i="29"/>
  <c r="ER29" i="29"/>
  <c r="ER28" i="29"/>
  <c r="ER27" i="29"/>
  <c r="ER26" i="29"/>
  <c r="ER25" i="29"/>
  <c r="ER24" i="29"/>
  <c r="ER23" i="29"/>
  <c r="ER22" i="29"/>
  <c r="ER21" i="29"/>
  <c r="ER20" i="29"/>
  <c r="ER19" i="29"/>
  <c r="ER18" i="29"/>
  <c r="ER17" i="29"/>
  <c r="ER16" i="29"/>
  <c r="ER15" i="29"/>
  <c r="ER14" i="29"/>
  <c r="ER13" i="29"/>
  <c r="ER12" i="29"/>
  <c r="ER11" i="29"/>
  <c r="ER10" i="29"/>
  <c r="ER9" i="29"/>
  <c r="ER8" i="29" a="1"/>
  <c r="ER8" i="29"/>
  <c r="EQ247" i="29"/>
  <c r="EQ246" i="29"/>
  <c r="EQ245" i="29"/>
  <c r="EQ244" i="29"/>
  <c r="EQ243" i="29"/>
  <c r="EQ242" i="29"/>
  <c r="EQ241" i="29"/>
  <c r="EQ240" i="29"/>
  <c r="EQ239" i="29"/>
  <c r="EQ238" i="29"/>
  <c r="EQ237" i="29"/>
  <c r="EQ236" i="29"/>
  <c r="EQ235" i="29"/>
  <c r="EQ234" i="29"/>
  <c r="EQ233" i="29"/>
  <c r="EQ232" i="29"/>
  <c r="EQ231" i="29"/>
  <c r="EQ230" i="29"/>
  <c r="EQ229" i="29"/>
  <c r="EQ228" i="29"/>
  <c r="EQ227" i="29"/>
  <c r="EQ226" i="29"/>
  <c r="EQ225" i="29"/>
  <c r="EQ224" i="29"/>
  <c r="EQ223" i="29"/>
  <c r="EQ222" i="29"/>
  <c r="EQ221" i="29"/>
  <c r="EQ220" i="29"/>
  <c r="EQ219" i="29"/>
  <c r="EQ218" i="29"/>
  <c r="EQ217" i="29"/>
  <c r="EQ216" i="29"/>
  <c r="EQ215" i="29"/>
  <c r="EQ214" i="29"/>
  <c r="EQ213" i="29"/>
  <c r="EQ212" i="29"/>
  <c r="EQ211" i="29"/>
  <c r="EQ210" i="29"/>
  <c r="EQ209" i="29"/>
  <c r="EQ208" i="29"/>
  <c r="EQ207" i="29"/>
  <c r="EQ206" i="29"/>
  <c r="EQ205" i="29"/>
  <c r="EQ204" i="29"/>
  <c r="EQ203" i="29"/>
  <c r="EQ202" i="29"/>
  <c r="EQ201" i="29"/>
  <c r="EQ200" i="29"/>
  <c r="EQ199" i="29"/>
  <c r="EQ198" i="29"/>
  <c r="EQ197" i="29"/>
  <c r="EQ196" i="29"/>
  <c r="EQ195" i="29"/>
  <c r="EQ194" i="29"/>
  <c r="EQ193" i="29"/>
  <c r="EQ192" i="29"/>
  <c r="EQ191" i="29"/>
  <c r="EQ190" i="29"/>
  <c r="EQ189" i="29"/>
  <c r="EQ188" i="29"/>
  <c r="EQ187" i="29"/>
  <c r="EQ186" i="29"/>
  <c r="EQ185" i="29"/>
  <c r="EQ184" i="29"/>
  <c r="EQ183" i="29"/>
  <c r="EQ182" i="29"/>
  <c r="EQ181" i="29"/>
  <c r="EQ180" i="29"/>
  <c r="EQ179" i="29"/>
  <c r="EQ178" i="29"/>
  <c r="EQ177" i="29"/>
  <c r="EQ176" i="29"/>
  <c r="EQ175" i="29"/>
  <c r="EQ174" i="29"/>
  <c r="EQ173" i="29"/>
  <c r="EQ172" i="29"/>
  <c r="EQ171" i="29"/>
  <c r="EQ170" i="29"/>
  <c r="EQ169" i="29"/>
  <c r="EQ168" i="29"/>
  <c r="EQ167" i="29"/>
  <c r="EQ166" i="29"/>
  <c r="EQ165" i="29"/>
  <c r="EQ164" i="29"/>
  <c r="EQ163" i="29"/>
  <c r="EQ162" i="29"/>
  <c r="EQ161" i="29"/>
  <c r="EQ160" i="29"/>
  <c r="EQ159" i="29"/>
  <c r="EQ158" i="29"/>
  <c r="EQ157" i="29"/>
  <c r="EQ156" i="29"/>
  <c r="EQ155" i="29"/>
  <c r="EQ154" i="29"/>
  <c r="EQ153" i="29"/>
  <c r="EQ152" i="29"/>
  <c r="EQ151" i="29"/>
  <c r="EQ150" i="29"/>
  <c r="EQ149" i="29"/>
  <c r="EQ148" i="29"/>
  <c r="EQ147" i="29"/>
  <c r="EQ146" i="29"/>
  <c r="EQ145" i="29"/>
  <c r="EQ144" i="29"/>
  <c r="EQ143" i="29"/>
  <c r="EQ142" i="29"/>
  <c r="EQ141" i="29"/>
  <c r="EQ140" i="29"/>
  <c r="EQ139" i="29"/>
  <c r="EQ138" i="29"/>
  <c r="EQ137" i="29"/>
  <c r="EQ136" i="29"/>
  <c r="EQ135" i="29"/>
  <c r="EQ134" i="29"/>
  <c r="EQ133" i="29"/>
  <c r="EQ132" i="29"/>
  <c r="EQ131" i="29"/>
  <c r="EQ130" i="29"/>
  <c r="EQ129" i="29"/>
  <c r="EQ128" i="29"/>
  <c r="EQ127" i="29"/>
  <c r="EQ126" i="29"/>
  <c r="EQ125" i="29"/>
  <c r="EQ124" i="29"/>
  <c r="EQ123" i="29"/>
  <c r="EQ122" i="29"/>
  <c r="EQ121" i="29"/>
  <c r="EQ120" i="29"/>
  <c r="EQ119" i="29"/>
  <c r="EQ118" i="29"/>
  <c r="EQ117" i="29"/>
  <c r="EQ116" i="29"/>
  <c r="EQ115" i="29"/>
  <c r="EQ114" i="29"/>
  <c r="EQ113" i="29"/>
  <c r="EQ112" i="29"/>
  <c r="EQ111" i="29"/>
  <c r="EQ110" i="29"/>
  <c r="EQ109" i="29"/>
  <c r="EQ108" i="29"/>
  <c r="EQ107" i="29"/>
  <c r="EQ106" i="29"/>
  <c r="EQ105" i="29"/>
  <c r="EQ104" i="29"/>
  <c r="EQ103" i="29"/>
  <c r="EQ102" i="29"/>
  <c r="EQ101" i="29"/>
  <c r="EQ100" i="29"/>
  <c r="EQ99" i="29"/>
  <c r="EQ98" i="29"/>
  <c r="EQ97" i="29"/>
  <c r="EQ96" i="29"/>
  <c r="EQ95" i="29"/>
  <c r="EQ94" i="29"/>
  <c r="EQ93" i="29"/>
  <c r="EQ92" i="29"/>
  <c r="EQ91" i="29"/>
  <c r="EQ90" i="29"/>
  <c r="EQ89" i="29"/>
  <c r="EQ88" i="29"/>
  <c r="EQ87" i="29"/>
  <c r="EQ86" i="29"/>
  <c r="EQ85" i="29"/>
  <c r="EQ84" i="29"/>
  <c r="EQ83" i="29"/>
  <c r="EQ82" i="29"/>
  <c r="EQ81" i="29"/>
  <c r="EQ80" i="29"/>
  <c r="EQ79" i="29"/>
  <c r="EQ78" i="29"/>
  <c r="EQ77" i="29"/>
  <c r="EQ76" i="29"/>
  <c r="EQ75" i="29"/>
  <c r="EQ74" i="29"/>
  <c r="EQ73" i="29"/>
  <c r="EQ72" i="29"/>
  <c r="EQ71" i="29"/>
  <c r="EQ70" i="29"/>
  <c r="EQ69" i="29"/>
  <c r="EQ68" i="29"/>
  <c r="EQ67" i="29"/>
  <c r="EQ66" i="29"/>
  <c r="EQ65" i="29"/>
  <c r="EQ64" i="29"/>
  <c r="EQ63" i="29"/>
  <c r="EQ62" i="29"/>
  <c r="EQ61" i="29"/>
  <c r="EQ60" i="29"/>
  <c r="EQ59" i="29"/>
  <c r="EQ58" i="29"/>
  <c r="EQ57" i="29"/>
  <c r="EQ56" i="29"/>
  <c r="EQ55" i="29"/>
  <c r="EQ54" i="29"/>
  <c r="EQ53" i="29"/>
  <c r="EQ52" i="29"/>
  <c r="EQ51" i="29"/>
  <c r="EQ50" i="29"/>
  <c r="EQ49" i="29"/>
  <c r="EQ48" i="29"/>
  <c r="EQ47" i="29"/>
  <c r="EQ46" i="29"/>
  <c r="EQ45" i="29"/>
  <c r="EQ44" i="29"/>
  <c r="EQ43" i="29"/>
  <c r="EQ42" i="29"/>
  <c r="EQ41" i="29"/>
  <c r="EQ40" i="29"/>
  <c r="EQ39" i="29"/>
  <c r="EQ38" i="29"/>
  <c r="EQ37" i="29"/>
  <c r="EQ36" i="29"/>
  <c r="EQ35" i="29"/>
  <c r="EQ34" i="29"/>
  <c r="EQ33" i="29"/>
  <c r="EQ32" i="29"/>
  <c r="EQ31" i="29"/>
  <c r="EQ30" i="29"/>
  <c r="EQ29" i="29"/>
  <c r="EQ28" i="29"/>
  <c r="EQ27" i="29"/>
  <c r="EQ26" i="29"/>
  <c r="EQ25" i="29"/>
  <c r="EQ24" i="29"/>
  <c r="EQ23" i="29"/>
  <c r="EQ22" i="29"/>
  <c r="EQ21" i="29"/>
  <c r="EQ20" i="29"/>
  <c r="EQ19" i="29"/>
  <c r="EQ18" i="29"/>
  <c r="EQ17" i="29"/>
  <c r="EQ16" i="29"/>
  <c r="EQ15" i="29"/>
  <c r="EQ14" i="29"/>
  <c r="EQ13" i="29"/>
  <c r="EQ12" i="29"/>
  <c r="EQ11" i="29"/>
  <c r="EQ10" i="29"/>
  <c r="EQ9" i="29"/>
  <c r="EQ8" i="29" a="1"/>
  <c r="EQ8" i="29"/>
  <c r="AO247" i="29"/>
  <c r="AO246" i="29"/>
  <c r="AO245" i="29"/>
  <c r="AO244" i="29"/>
  <c r="AO243" i="29"/>
  <c r="AO242" i="29"/>
  <c r="AO241" i="29"/>
  <c r="AO240" i="29"/>
  <c r="AO239" i="29"/>
  <c r="AO238" i="29"/>
  <c r="AO237" i="29"/>
  <c r="AO236" i="29"/>
  <c r="AO235" i="29"/>
  <c r="AO234" i="29"/>
  <c r="AO233" i="29"/>
  <c r="AO232" i="29"/>
  <c r="AO231" i="29"/>
  <c r="AO230" i="29"/>
  <c r="AO229" i="29"/>
  <c r="AO228" i="29"/>
  <c r="AO227" i="29"/>
  <c r="AO226" i="29"/>
  <c r="AO225" i="29"/>
  <c r="AO224" i="29"/>
  <c r="AO223" i="29"/>
  <c r="AO222" i="29"/>
  <c r="AO221" i="29"/>
  <c r="AO220" i="29"/>
  <c r="AO219" i="29"/>
  <c r="AO218" i="29"/>
  <c r="AO217" i="29"/>
  <c r="AO216" i="29"/>
  <c r="AO215" i="29"/>
  <c r="AO214" i="29"/>
  <c r="AO213" i="29"/>
  <c r="AO212" i="29"/>
  <c r="AO211" i="29"/>
  <c r="AO210" i="29"/>
  <c r="AO209" i="29"/>
  <c r="AO208" i="29"/>
  <c r="AO207" i="29"/>
  <c r="AO206" i="29"/>
  <c r="AO205" i="29"/>
  <c r="AO204" i="29"/>
  <c r="AO203" i="29"/>
  <c r="AO202" i="29"/>
  <c r="AO201" i="29"/>
  <c r="AO200" i="29"/>
  <c r="AO199" i="29"/>
  <c r="AO198" i="29"/>
  <c r="AO197" i="29"/>
  <c r="AO196" i="29"/>
  <c r="AO195" i="29"/>
  <c r="AO194" i="29"/>
  <c r="AO193" i="29"/>
  <c r="AO192" i="29"/>
  <c r="AO191" i="29"/>
  <c r="AO190" i="29"/>
  <c r="AO189" i="29"/>
  <c r="AO188" i="29"/>
  <c r="AO187" i="29"/>
  <c r="AO186" i="29"/>
  <c r="AO185" i="29"/>
  <c r="AO184" i="29"/>
  <c r="AO183" i="29"/>
  <c r="AO182" i="29"/>
  <c r="AO181" i="29"/>
  <c r="AO180" i="29"/>
  <c r="AO179" i="29"/>
  <c r="AO178" i="29"/>
  <c r="AO177" i="29"/>
  <c r="AO176" i="29"/>
  <c r="AO175" i="29"/>
  <c r="AO174" i="29"/>
  <c r="AO173" i="29"/>
  <c r="AO172" i="29"/>
  <c r="AO171" i="29"/>
  <c r="AO170" i="29"/>
  <c r="AO169" i="29"/>
  <c r="AO168" i="29"/>
  <c r="AO167" i="29"/>
  <c r="AO166" i="29"/>
  <c r="AO165" i="29"/>
  <c r="AO164" i="29"/>
  <c r="AO163" i="29"/>
  <c r="AO162" i="29"/>
  <c r="AO161" i="29"/>
  <c r="AO160" i="29"/>
  <c r="AO159" i="29"/>
  <c r="AO158" i="29"/>
  <c r="AO157" i="29"/>
  <c r="AO156" i="29"/>
  <c r="AO155" i="29"/>
  <c r="AO154" i="29"/>
  <c r="AO153" i="29"/>
  <c r="AO152" i="29"/>
  <c r="AO151" i="29"/>
  <c r="AO150" i="29"/>
  <c r="AO149" i="29"/>
  <c r="AO148" i="29"/>
  <c r="AO147" i="29"/>
  <c r="AO146" i="29"/>
  <c r="AO145" i="29"/>
  <c r="AO144" i="29"/>
  <c r="AO143" i="29"/>
  <c r="AO142" i="29"/>
  <c r="AO141" i="29"/>
  <c r="AO140" i="29"/>
  <c r="AO139" i="29"/>
  <c r="AO138" i="29"/>
  <c r="AO137" i="29"/>
  <c r="AO136" i="29"/>
  <c r="AO135" i="29"/>
  <c r="AO134" i="29"/>
  <c r="AO133" i="29"/>
  <c r="AO132" i="29"/>
  <c r="AO131" i="29"/>
  <c r="AO130" i="29"/>
  <c r="AO129" i="29"/>
  <c r="AO128" i="29"/>
  <c r="AO127" i="29"/>
  <c r="AO126" i="29"/>
  <c r="AO125" i="29"/>
  <c r="AO124" i="29"/>
  <c r="AO123" i="29"/>
  <c r="AO122" i="29"/>
  <c r="AO121" i="29"/>
  <c r="AO120" i="29"/>
  <c r="AO119" i="29"/>
  <c r="AO118" i="29"/>
  <c r="AO117" i="29"/>
  <c r="AO116" i="29"/>
  <c r="AO115" i="29"/>
  <c r="AO114" i="29"/>
  <c r="AO113" i="29"/>
  <c r="AO112" i="29"/>
  <c r="AO111" i="29"/>
  <c r="AO110" i="29"/>
  <c r="AO109" i="29"/>
  <c r="AO108" i="29"/>
  <c r="AO107" i="29"/>
  <c r="AO106" i="29"/>
  <c r="AO105" i="29"/>
  <c r="AO104" i="29"/>
  <c r="AO103" i="29"/>
  <c r="AO102" i="29"/>
  <c r="AO101" i="29"/>
  <c r="AO100" i="29"/>
  <c r="AO99" i="29"/>
  <c r="AO98" i="29"/>
  <c r="AO97" i="29"/>
  <c r="AO96" i="29"/>
  <c r="AO95" i="29"/>
  <c r="AO94" i="29"/>
  <c r="AO93" i="29"/>
  <c r="AO92" i="29"/>
  <c r="AO91" i="29"/>
  <c r="AO90" i="29"/>
  <c r="AO89" i="29"/>
  <c r="AO88" i="29"/>
  <c r="AO87" i="29"/>
  <c r="AO86" i="29"/>
  <c r="AO85" i="29"/>
  <c r="AO84" i="29"/>
  <c r="AO83" i="29"/>
  <c r="AO82" i="29"/>
  <c r="AO81" i="29"/>
  <c r="AO80" i="29"/>
  <c r="AO79" i="29"/>
  <c r="AO78" i="29"/>
  <c r="AO77" i="29"/>
  <c r="AO76" i="29"/>
  <c r="AO75" i="29"/>
  <c r="AO74" i="29"/>
  <c r="AO73" i="29"/>
  <c r="AO72" i="29"/>
  <c r="AO71" i="29"/>
  <c r="AO70" i="29"/>
  <c r="AO69" i="29"/>
  <c r="AO68" i="29"/>
  <c r="AO67" i="29"/>
  <c r="AO66" i="29"/>
  <c r="AO65" i="29"/>
  <c r="AO64" i="29"/>
  <c r="AO63" i="29"/>
  <c r="AO62" i="29"/>
  <c r="AO61" i="29"/>
  <c r="AO60" i="29"/>
  <c r="AO59" i="29"/>
  <c r="AO58" i="29"/>
  <c r="AO57" i="29"/>
  <c r="AO56" i="29"/>
  <c r="AO55" i="29"/>
  <c r="AO54" i="29"/>
  <c r="AO53" i="29"/>
  <c r="AO52" i="29"/>
  <c r="AO51" i="29"/>
  <c r="AO50" i="29"/>
  <c r="AO49" i="29"/>
  <c r="AO48" i="29"/>
  <c r="AO47" i="29"/>
  <c r="AO46" i="29"/>
  <c r="AO45" i="29"/>
  <c r="AO44" i="29"/>
  <c r="AO43" i="29"/>
  <c r="AO42" i="29"/>
  <c r="AO41" i="29"/>
  <c r="AO40" i="29"/>
  <c r="AO39" i="29"/>
  <c r="AO38" i="29"/>
  <c r="AO37" i="29"/>
  <c r="AO36" i="29"/>
  <c r="AO35" i="29"/>
  <c r="AO34" i="29"/>
  <c r="AO33" i="29"/>
  <c r="AO32" i="29"/>
  <c r="AO31" i="29"/>
  <c r="AO30" i="29"/>
  <c r="AO29" i="29"/>
  <c r="AO28" i="29"/>
  <c r="AO27" i="29"/>
  <c r="AO26" i="29"/>
  <c r="AO25" i="29"/>
  <c r="AO24" i="29"/>
  <c r="AO23" i="29"/>
  <c r="AO22" i="29"/>
  <c r="AO21" i="29"/>
  <c r="AO20" i="29"/>
  <c r="AO19" i="29"/>
  <c r="AO18" i="29"/>
  <c r="AO17" i="29"/>
  <c r="AO16" i="29"/>
  <c r="AO15" i="29"/>
  <c r="AO14" i="29"/>
  <c r="AO13" i="29"/>
  <c r="AO12" i="29"/>
  <c r="AO11" i="29"/>
  <c r="AO10" i="29"/>
  <c r="AO9" i="29"/>
  <c r="AO8" i="29" a="1"/>
  <c r="AO8" i="29"/>
  <c r="AN247" i="29"/>
  <c r="AN246" i="29"/>
  <c r="AN245" i="29"/>
  <c r="AN244" i="29"/>
  <c r="AN243" i="29"/>
  <c r="AN242" i="29"/>
  <c r="AN241" i="29"/>
  <c r="AN240" i="29"/>
  <c r="AN239" i="29"/>
  <c r="AN238" i="29"/>
  <c r="AN237" i="29"/>
  <c r="AN236" i="29"/>
  <c r="AN235" i="29"/>
  <c r="AN234" i="29"/>
  <c r="AN233" i="29"/>
  <c r="AN232" i="29"/>
  <c r="AN231" i="29"/>
  <c r="AN230" i="29"/>
  <c r="AN229" i="29"/>
  <c r="AN228" i="29"/>
  <c r="AN227" i="29"/>
  <c r="AN226" i="29"/>
  <c r="AN225" i="29"/>
  <c r="AN224" i="29"/>
  <c r="AN223" i="29"/>
  <c r="AN222" i="29"/>
  <c r="AN221" i="29"/>
  <c r="AN220" i="29"/>
  <c r="AN219" i="29"/>
  <c r="AN218" i="29"/>
  <c r="AN217" i="29"/>
  <c r="AN216" i="29"/>
  <c r="AN215" i="29"/>
  <c r="AN214" i="29"/>
  <c r="AN213" i="29"/>
  <c r="AN212" i="29"/>
  <c r="AN211" i="29"/>
  <c r="AN210" i="29"/>
  <c r="AN209" i="29"/>
  <c r="AN208" i="29"/>
  <c r="AN207" i="29"/>
  <c r="AN206" i="29"/>
  <c r="AN205" i="29"/>
  <c r="AN204" i="29"/>
  <c r="AN203" i="29"/>
  <c r="AN202" i="29"/>
  <c r="AN201" i="29"/>
  <c r="AN200" i="29"/>
  <c r="AN199" i="29"/>
  <c r="AN198" i="29"/>
  <c r="AN197" i="29"/>
  <c r="AN196" i="29"/>
  <c r="AN195" i="29"/>
  <c r="AN194" i="29"/>
  <c r="AN193" i="29"/>
  <c r="AN192" i="29"/>
  <c r="AN191" i="29"/>
  <c r="AN190" i="29"/>
  <c r="AN189" i="29"/>
  <c r="AN188" i="29"/>
  <c r="AN187" i="29"/>
  <c r="AN186" i="29"/>
  <c r="AN185" i="29"/>
  <c r="AN184" i="29"/>
  <c r="AN183" i="29"/>
  <c r="AN182" i="29"/>
  <c r="AN181" i="29"/>
  <c r="AN180" i="29"/>
  <c r="AN179" i="29"/>
  <c r="AN178" i="29"/>
  <c r="AN177" i="29"/>
  <c r="AN176" i="29"/>
  <c r="AN175" i="29"/>
  <c r="AN174" i="29"/>
  <c r="AN173" i="29"/>
  <c r="AN172" i="29"/>
  <c r="AN171" i="29"/>
  <c r="AN170" i="29"/>
  <c r="AN169" i="29"/>
  <c r="AN168" i="29"/>
  <c r="AN167" i="29"/>
  <c r="AN166" i="29"/>
  <c r="AN165" i="29"/>
  <c r="AN164" i="29"/>
  <c r="AN163" i="29"/>
  <c r="AN162" i="29"/>
  <c r="AN161" i="29"/>
  <c r="AN160" i="29"/>
  <c r="AN159" i="29"/>
  <c r="AN158" i="29"/>
  <c r="AN157" i="29"/>
  <c r="AN156" i="29"/>
  <c r="AN155" i="29"/>
  <c r="AN154" i="29"/>
  <c r="AN153" i="29"/>
  <c r="AN152" i="29"/>
  <c r="AN151" i="29"/>
  <c r="AN150" i="29"/>
  <c r="AN149" i="29"/>
  <c r="AN148" i="29"/>
  <c r="AN147" i="29"/>
  <c r="AN146" i="29"/>
  <c r="AN145" i="29"/>
  <c r="AN144" i="29"/>
  <c r="AN143" i="29"/>
  <c r="AN142" i="29"/>
  <c r="AN141" i="29"/>
  <c r="AN140" i="29"/>
  <c r="AN139" i="29"/>
  <c r="AN138" i="29"/>
  <c r="AN137" i="29"/>
  <c r="AN136" i="29"/>
  <c r="AN135" i="29"/>
  <c r="AN134" i="29"/>
  <c r="AN133" i="29"/>
  <c r="AN132" i="29"/>
  <c r="AN131" i="29"/>
  <c r="AN130" i="29"/>
  <c r="AN129" i="29"/>
  <c r="AN128" i="29"/>
  <c r="AN127" i="29"/>
  <c r="AN126" i="29"/>
  <c r="AN125" i="29"/>
  <c r="AN124" i="29"/>
  <c r="AN123" i="29"/>
  <c r="AN122" i="29"/>
  <c r="AN121" i="29"/>
  <c r="AN120" i="29"/>
  <c r="AN119" i="29"/>
  <c r="AN118" i="29"/>
  <c r="AN117" i="29"/>
  <c r="AN116" i="29"/>
  <c r="AN115" i="29"/>
  <c r="AN114" i="29"/>
  <c r="AN113" i="29"/>
  <c r="AN112" i="29"/>
  <c r="AN111" i="29"/>
  <c r="AN110" i="29"/>
  <c r="AN109" i="29"/>
  <c r="AN108" i="29"/>
  <c r="AN107" i="29"/>
  <c r="AN106" i="29"/>
  <c r="AN105" i="29"/>
  <c r="AN104" i="29"/>
  <c r="AN103" i="29"/>
  <c r="AN102" i="29"/>
  <c r="AN101" i="29"/>
  <c r="AN100" i="29"/>
  <c r="AN99" i="29"/>
  <c r="AN98" i="29"/>
  <c r="AN97" i="29"/>
  <c r="AN96" i="29"/>
  <c r="AN95" i="29"/>
  <c r="AN94" i="29"/>
  <c r="AN93" i="29"/>
  <c r="AN92" i="29"/>
  <c r="AN91" i="29"/>
  <c r="AN90" i="29"/>
  <c r="AN89" i="29"/>
  <c r="AN88" i="29"/>
  <c r="AN87" i="29"/>
  <c r="AN86" i="29"/>
  <c r="AN85" i="29"/>
  <c r="AN84" i="29"/>
  <c r="AN83" i="29"/>
  <c r="AN82" i="29"/>
  <c r="AN81" i="29"/>
  <c r="AN80" i="29"/>
  <c r="AN79" i="29"/>
  <c r="AN78" i="29"/>
  <c r="AN77" i="29"/>
  <c r="AN76" i="29"/>
  <c r="AN75" i="29"/>
  <c r="AN74" i="29"/>
  <c r="AN73" i="29"/>
  <c r="AN72" i="29"/>
  <c r="AN71" i="29"/>
  <c r="AN70" i="29"/>
  <c r="AN69" i="29"/>
  <c r="AN68" i="29"/>
  <c r="AN67" i="29"/>
  <c r="AN66" i="29"/>
  <c r="AN65" i="29"/>
  <c r="AN64" i="29"/>
  <c r="AN63" i="29"/>
  <c r="AN62" i="29"/>
  <c r="AN61" i="29"/>
  <c r="AN60" i="29"/>
  <c r="AN59" i="29"/>
  <c r="AN58" i="29"/>
  <c r="AN57" i="29"/>
  <c r="AN56" i="29"/>
  <c r="AN55" i="29"/>
  <c r="AN54" i="29"/>
  <c r="AN53" i="29"/>
  <c r="AN52" i="29"/>
  <c r="AN51" i="29"/>
  <c r="AN50" i="29"/>
  <c r="AN49" i="29"/>
  <c r="AN48" i="29"/>
  <c r="AN47" i="29"/>
  <c r="AN46" i="29"/>
  <c r="AN45" i="29"/>
  <c r="AN44" i="29"/>
  <c r="AN43" i="29"/>
  <c r="AN42" i="29"/>
  <c r="AN41" i="29"/>
  <c r="AN40" i="29"/>
  <c r="AN39" i="29"/>
  <c r="AN38" i="29"/>
  <c r="AN37" i="29"/>
  <c r="AN36" i="29"/>
  <c r="AN35" i="29"/>
  <c r="AN34" i="29"/>
  <c r="AN33" i="29"/>
  <c r="AN32" i="29"/>
  <c r="AN31" i="29"/>
  <c r="AN30" i="29"/>
  <c r="AN29" i="29"/>
  <c r="AN28" i="29"/>
  <c r="AN27" i="29"/>
  <c r="AN26" i="29"/>
  <c r="AN25" i="29"/>
  <c r="AN24" i="29"/>
  <c r="AN23" i="29"/>
  <c r="AN22" i="29"/>
  <c r="AN21" i="29"/>
  <c r="AN20" i="29"/>
  <c r="AN19" i="29"/>
  <c r="AN18" i="29"/>
  <c r="AN17" i="29"/>
  <c r="AN16" i="29"/>
  <c r="AN15" i="29"/>
  <c r="AN14" i="29"/>
  <c r="AN13" i="29"/>
  <c r="AN12" i="29"/>
  <c r="AN11" i="29"/>
  <c r="AN10" i="29"/>
  <c r="AN9" i="29"/>
  <c r="AN8" i="29" a="1"/>
  <c r="AN8" i="29"/>
  <c r="AM247" i="29"/>
  <c r="AM246" i="29"/>
  <c r="AM245" i="29"/>
  <c r="AM244" i="29"/>
  <c r="AM243" i="29"/>
  <c r="AM242" i="29"/>
  <c r="AM241" i="29"/>
  <c r="AM240" i="29"/>
  <c r="AM239" i="29"/>
  <c r="AM238" i="29"/>
  <c r="AM237" i="29"/>
  <c r="AM236" i="29"/>
  <c r="AM235" i="29"/>
  <c r="AM234" i="29"/>
  <c r="AM233" i="29"/>
  <c r="AM232" i="29"/>
  <c r="AM231" i="29"/>
  <c r="AM230" i="29"/>
  <c r="AM229" i="29"/>
  <c r="AM228" i="29"/>
  <c r="AM227" i="29"/>
  <c r="AM226" i="29"/>
  <c r="AM225" i="29"/>
  <c r="AM224" i="29"/>
  <c r="AM223" i="29"/>
  <c r="AM222" i="29"/>
  <c r="AM221" i="29"/>
  <c r="AM220" i="29"/>
  <c r="AM219" i="29"/>
  <c r="AM218" i="29"/>
  <c r="AM217" i="29"/>
  <c r="AM216" i="29"/>
  <c r="AM215" i="29"/>
  <c r="AM214" i="29"/>
  <c r="AM213" i="29"/>
  <c r="AM212" i="29"/>
  <c r="AM211" i="29"/>
  <c r="AM210" i="29"/>
  <c r="AM209" i="29"/>
  <c r="AM208" i="29"/>
  <c r="AM207" i="29"/>
  <c r="AM206" i="29"/>
  <c r="AM205" i="29"/>
  <c r="AM204" i="29"/>
  <c r="AM203" i="29"/>
  <c r="AM202" i="29"/>
  <c r="AM201" i="29"/>
  <c r="AM200" i="29"/>
  <c r="AM199" i="29"/>
  <c r="AM198" i="29"/>
  <c r="AM197" i="29"/>
  <c r="AM196" i="29"/>
  <c r="AM195" i="29"/>
  <c r="AM194" i="29"/>
  <c r="AM193" i="29"/>
  <c r="AM192" i="29"/>
  <c r="AM191" i="29"/>
  <c r="AM190" i="29"/>
  <c r="AM189" i="29"/>
  <c r="AM188" i="29"/>
  <c r="AM187" i="29"/>
  <c r="AM186" i="29"/>
  <c r="AM185" i="29"/>
  <c r="AM184" i="29"/>
  <c r="AM183" i="29"/>
  <c r="AM182" i="29"/>
  <c r="AM181" i="29"/>
  <c r="AM180" i="29"/>
  <c r="AM179" i="29"/>
  <c r="AM178" i="29"/>
  <c r="AM177" i="29"/>
  <c r="AM176" i="29"/>
  <c r="AM175" i="29"/>
  <c r="AM174" i="29"/>
  <c r="AM173" i="29"/>
  <c r="AM172" i="29"/>
  <c r="AM171" i="29"/>
  <c r="AM170" i="29"/>
  <c r="AM169" i="29"/>
  <c r="AM168" i="29"/>
  <c r="AM167" i="29"/>
  <c r="AM166" i="29"/>
  <c r="AM165" i="29"/>
  <c r="AM164" i="29"/>
  <c r="AM163" i="29"/>
  <c r="AM162" i="29"/>
  <c r="AM161" i="29"/>
  <c r="AM160" i="29"/>
  <c r="AM159" i="29"/>
  <c r="AM158" i="29"/>
  <c r="AM157" i="29"/>
  <c r="AM156" i="29"/>
  <c r="AM155" i="29"/>
  <c r="AM154" i="29"/>
  <c r="AM153" i="29"/>
  <c r="AM152" i="29"/>
  <c r="AM151" i="29"/>
  <c r="AM150" i="29"/>
  <c r="AM149" i="29"/>
  <c r="AM148" i="29"/>
  <c r="AM147" i="29"/>
  <c r="AM146" i="29"/>
  <c r="AM145" i="29"/>
  <c r="AM144" i="29"/>
  <c r="AM143" i="29"/>
  <c r="AM142" i="29"/>
  <c r="AM141" i="29"/>
  <c r="AM140" i="29"/>
  <c r="AM139" i="29"/>
  <c r="AM138" i="29"/>
  <c r="AM137" i="29"/>
  <c r="AM136" i="29"/>
  <c r="AM135" i="29"/>
  <c r="AM134" i="29"/>
  <c r="AM133" i="29"/>
  <c r="AM132" i="29"/>
  <c r="AM131" i="29"/>
  <c r="AM130" i="29"/>
  <c r="AM129" i="29"/>
  <c r="AM128" i="29"/>
  <c r="AM127" i="29"/>
  <c r="AM126" i="29"/>
  <c r="AM125" i="29"/>
  <c r="AM124" i="29"/>
  <c r="AM123" i="29"/>
  <c r="AM122" i="29"/>
  <c r="AM121" i="29"/>
  <c r="AM120" i="29"/>
  <c r="AM119" i="29"/>
  <c r="AM118" i="29"/>
  <c r="AM117" i="29"/>
  <c r="AM116" i="29"/>
  <c r="AM115" i="29"/>
  <c r="AM114" i="29"/>
  <c r="AM113" i="29"/>
  <c r="AM112" i="29"/>
  <c r="AM111" i="29"/>
  <c r="AM110" i="29"/>
  <c r="AM109" i="29"/>
  <c r="AM108" i="29"/>
  <c r="AM107" i="29"/>
  <c r="AM106" i="29"/>
  <c r="AM105" i="29"/>
  <c r="AM104" i="29"/>
  <c r="AM103" i="29"/>
  <c r="AM102" i="29"/>
  <c r="AM101" i="29"/>
  <c r="AM100" i="29"/>
  <c r="AM99" i="29"/>
  <c r="AM98" i="29"/>
  <c r="AM97" i="29"/>
  <c r="AM96" i="29"/>
  <c r="AM95" i="29"/>
  <c r="AM94" i="29"/>
  <c r="AM93" i="29"/>
  <c r="AM92" i="29"/>
  <c r="AM91" i="29"/>
  <c r="AM90" i="29"/>
  <c r="AM89" i="29"/>
  <c r="AM88" i="29"/>
  <c r="AM87" i="29"/>
  <c r="AM86" i="29"/>
  <c r="AM85" i="29"/>
  <c r="AM84" i="29"/>
  <c r="AM83" i="29"/>
  <c r="AM82" i="29"/>
  <c r="AM81" i="29"/>
  <c r="AM80" i="29"/>
  <c r="AM79" i="29"/>
  <c r="AM78" i="29"/>
  <c r="AM77" i="29"/>
  <c r="AM76" i="29"/>
  <c r="AM75" i="29"/>
  <c r="AM74" i="29"/>
  <c r="AM73" i="29"/>
  <c r="AM72" i="29"/>
  <c r="AM71" i="29"/>
  <c r="AM70" i="29"/>
  <c r="AM69" i="29"/>
  <c r="AM68" i="29"/>
  <c r="AM67" i="29"/>
  <c r="AM66" i="29"/>
  <c r="AM65" i="29"/>
  <c r="AM64" i="29"/>
  <c r="AM63" i="29"/>
  <c r="AM62" i="29"/>
  <c r="AM61" i="29"/>
  <c r="AM60" i="29"/>
  <c r="AM59" i="29"/>
  <c r="AM58" i="29"/>
  <c r="AM57" i="29"/>
  <c r="AM56" i="29"/>
  <c r="AM55" i="29"/>
  <c r="AM54" i="29"/>
  <c r="AM53" i="29"/>
  <c r="AM52" i="29"/>
  <c r="AM51" i="29"/>
  <c r="AM50" i="29"/>
  <c r="AM49" i="29"/>
  <c r="AM48" i="29"/>
  <c r="AM47" i="29"/>
  <c r="AM46" i="29"/>
  <c r="AM45" i="29"/>
  <c r="AM44" i="29"/>
  <c r="AM43" i="29"/>
  <c r="AM42" i="29"/>
  <c r="AM41" i="29"/>
  <c r="AM40" i="29"/>
  <c r="AM39" i="29"/>
  <c r="AM38" i="29"/>
  <c r="AM37" i="29"/>
  <c r="AM36" i="29"/>
  <c r="AM35" i="29"/>
  <c r="AM34" i="29"/>
  <c r="AM33" i="29"/>
  <c r="AM32" i="29"/>
  <c r="AM31" i="29"/>
  <c r="AM30" i="29"/>
  <c r="AM29" i="29"/>
  <c r="AM28" i="29"/>
  <c r="AM27" i="29"/>
  <c r="AM26" i="29"/>
  <c r="AM25" i="29"/>
  <c r="AM24" i="29"/>
  <c r="AM23" i="29"/>
  <c r="AM22" i="29"/>
  <c r="AM21" i="29"/>
  <c r="AM20" i="29"/>
  <c r="AM19" i="29"/>
  <c r="AM18" i="29"/>
  <c r="AM17" i="29"/>
  <c r="AM16" i="29"/>
  <c r="AM15" i="29"/>
  <c r="AM14" i="29"/>
  <c r="AM13" i="29"/>
  <c r="AM12" i="29"/>
  <c r="AM11" i="29"/>
  <c r="AM10" i="29"/>
  <c r="AM9" i="29"/>
  <c r="AM8" i="29" a="1"/>
  <c r="AM8" i="29"/>
  <c r="AL247" i="29"/>
  <c r="AL246" i="29"/>
  <c r="AL245" i="29"/>
  <c r="AL244" i="29"/>
  <c r="AL243" i="29"/>
  <c r="AL242" i="29"/>
  <c r="AL241" i="29"/>
  <c r="AL240" i="29"/>
  <c r="AL239" i="29"/>
  <c r="AL238" i="29"/>
  <c r="AL237" i="29"/>
  <c r="AL236" i="29"/>
  <c r="AL235" i="29"/>
  <c r="AL234" i="29"/>
  <c r="AL233" i="29"/>
  <c r="AL232" i="29"/>
  <c r="AL231" i="29"/>
  <c r="AL230" i="29"/>
  <c r="AL229" i="29"/>
  <c r="AL228" i="29"/>
  <c r="AL227" i="29"/>
  <c r="AL226" i="29"/>
  <c r="AL225" i="29"/>
  <c r="AL224" i="29"/>
  <c r="AL223" i="29"/>
  <c r="AL222" i="29"/>
  <c r="AL221" i="29"/>
  <c r="AL220" i="29"/>
  <c r="AL219" i="29"/>
  <c r="AL218" i="29"/>
  <c r="AL217" i="29"/>
  <c r="AL216" i="29"/>
  <c r="AL215" i="29"/>
  <c r="AL214" i="29"/>
  <c r="AL213" i="29"/>
  <c r="AL212" i="29"/>
  <c r="AL211" i="29"/>
  <c r="AL210" i="29"/>
  <c r="AL209" i="29"/>
  <c r="AL208" i="29"/>
  <c r="AL207" i="29"/>
  <c r="AL206" i="29"/>
  <c r="AL205" i="29"/>
  <c r="AL204" i="29"/>
  <c r="AL203" i="29"/>
  <c r="AL202" i="29"/>
  <c r="AL201" i="29"/>
  <c r="AL200" i="29"/>
  <c r="AL199" i="29"/>
  <c r="AL198" i="29"/>
  <c r="AL197" i="29"/>
  <c r="AL196" i="29"/>
  <c r="AL195" i="29"/>
  <c r="AL194" i="29"/>
  <c r="AL193" i="29"/>
  <c r="AL192" i="29"/>
  <c r="AL191" i="29"/>
  <c r="AL190" i="29"/>
  <c r="AL189" i="29"/>
  <c r="AL188" i="29"/>
  <c r="AL187" i="29"/>
  <c r="AL186" i="29"/>
  <c r="AL185" i="29"/>
  <c r="AL184" i="29"/>
  <c r="AL183" i="29"/>
  <c r="AL182" i="29"/>
  <c r="AL181" i="29"/>
  <c r="AL180" i="29"/>
  <c r="AL179" i="29"/>
  <c r="AL178" i="29"/>
  <c r="AL177" i="29"/>
  <c r="AL176" i="29"/>
  <c r="AL175" i="29"/>
  <c r="AL174" i="29"/>
  <c r="AL173" i="29"/>
  <c r="AL172" i="29"/>
  <c r="AL171" i="29"/>
  <c r="AL170" i="29"/>
  <c r="AL169" i="29"/>
  <c r="AL168" i="29"/>
  <c r="AL167" i="29"/>
  <c r="AL166" i="29"/>
  <c r="AL165" i="29"/>
  <c r="AL164" i="29"/>
  <c r="AL163" i="29"/>
  <c r="AL162" i="29"/>
  <c r="AL161" i="29"/>
  <c r="AL160" i="29"/>
  <c r="AL159" i="29"/>
  <c r="AL158" i="29"/>
  <c r="AL157" i="29"/>
  <c r="AL156" i="29"/>
  <c r="AL155" i="29"/>
  <c r="AL154" i="29"/>
  <c r="AL153" i="29"/>
  <c r="AL152" i="29"/>
  <c r="AL151" i="29"/>
  <c r="AL150" i="29"/>
  <c r="AL149" i="29"/>
  <c r="AL148" i="29"/>
  <c r="AL147" i="29"/>
  <c r="AL146" i="29"/>
  <c r="AL145" i="29"/>
  <c r="AL144" i="29"/>
  <c r="AL143" i="29"/>
  <c r="AL142" i="29"/>
  <c r="AL141" i="29"/>
  <c r="AL140" i="29"/>
  <c r="AL139" i="29"/>
  <c r="AL138" i="29"/>
  <c r="AL137" i="29"/>
  <c r="AL136" i="29"/>
  <c r="AL135" i="29"/>
  <c r="AL134" i="29"/>
  <c r="AL133" i="29"/>
  <c r="AL132" i="29"/>
  <c r="AL131" i="29"/>
  <c r="AL130" i="29"/>
  <c r="AL129" i="29"/>
  <c r="AL128" i="29"/>
  <c r="AL127" i="29"/>
  <c r="AL126" i="29"/>
  <c r="AL125" i="29"/>
  <c r="AL124" i="29"/>
  <c r="AL123" i="29"/>
  <c r="AL122" i="29"/>
  <c r="AL121" i="29"/>
  <c r="AL120" i="29"/>
  <c r="AL119" i="29"/>
  <c r="AL118" i="29"/>
  <c r="AL117" i="29"/>
  <c r="AL116" i="29"/>
  <c r="AL115" i="29"/>
  <c r="AL114" i="29"/>
  <c r="AL113" i="29"/>
  <c r="AL112" i="29"/>
  <c r="AL111" i="29"/>
  <c r="AL110" i="29"/>
  <c r="AL109" i="29"/>
  <c r="AL108" i="29"/>
  <c r="AL107" i="29"/>
  <c r="AL106" i="29"/>
  <c r="AL105" i="29"/>
  <c r="AL104" i="29"/>
  <c r="AL103" i="29"/>
  <c r="AL102" i="29"/>
  <c r="AL101" i="29"/>
  <c r="AL100" i="29"/>
  <c r="AL99" i="29"/>
  <c r="AL98" i="29"/>
  <c r="AL97" i="29"/>
  <c r="AL96" i="29"/>
  <c r="AL95" i="29"/>
  <c r="AL94" i="29"/>
  <c r="AL93" i="29"/>
  <c r="AL92" i="29"/>
  <c r="AL91" i="29"/>
  <c r="AL90" i="29"/>
  <c r="AL89" i="29"/>
  <c r="AL88" i="29"/>
  <c r="AL87" i="29"/>
  <c r="AL86" i="29"/>
  <c r="AL85" i="29"/>
  <c r="AL84" i="29"/>
  <c r="AL83" i="29"/>
  <c r="AL82" i="29"/>
  <c r="AL81" i="29"/>
  <c r="AL80" i="29"/>
  <c r="AL79" i="29"/>
  <c r="AL78" i="29"/>
  <c r="AL77" i="29"/>
  <c r="AL76" i="29"/>
  <c r="AL75" i="29"/>
  <c r="AL74" i="29"/>
  <c r="AL73" i="29"/>
  <c r="AL72" i="29"/>
  <c r="AL71" i="29"/>
  <c r="AL70" i="29"/>
  <c r="AL69" i="29"/>
  <c r="AL68" i="29"/>
  <c r="AL67" i="29"/>
  <c r="AL66" i="29"/>
  <c r="AL65" i="29"/>
  <c r="AL64" i="29"/>
  <c r="AL63" i="29"/>
  <c r="AL62" i="29"/>
  <c r="AL61" i="29"/>
  <c r="AL60" i="29"/>
  <c r="AL59" i="29"/>
  <c r="AL58" i="29"/>
  <c r="AL57" i="29"/>
  <c r="AL56" i="29"/>
  <c r="AL55" i="29"/>
  <c r="AL54" i="29"/>
  <c r="AL53" i="29"/>
  <c r="AL52" i="29"/>
  <c r="AL51" i="29"/>
  <c r="AL50" i="29"/>
  <c r="AL49" i="29"/>
  <c r="AL48" i="29"/>
  <c r="AL47" i="29"/>
  <c r="AL46" i="29"/>
  <c r="AL45" i="29"/>
  <c r="AL44" i="29"/>
  <c r="AL43" i="29"/>
  <c r="AL42" i="29"/>
  <c r="AL41" i="29"/>
  <c r="AL40" i="29"/>
  <c r="AL39" i="29"/>
  <c r="AL38" i="29"/>
  <c r="AL37" i="29"/>
  <c r="AL36" i="29"/>
  <c r="AL35" i="29"/>
  <c r="AL34" i="29"/>
  <c r="AL33" i="29"/>
  <c r="AL32" i="29"/>
  <c r="AL31" i="29"/>
  <c r="AL30" i="29"/>
  <c r="AL29" i="29"/>
  <c r="AL28" i="29"/>
  <c r="AL27" i="29"/>
  <c r="AL26" i="29"/>
  <c r="AL25" i="29"/>
  <c r="AL24" i="29"/>
  <c r="AL23" i="29"/>
  <c r="AL22" i="29"/>
  <c r="AL21" i="29"/>
  <c r="AL20" i="29"/>
  <c r="AL19" i="29"/>
  <c r="AL18" i="29"/>
  <c r="AL17" i="29"/>
  <c r="AL16" i="29"/>
  <c r="AL15" i="29"/>
  <c r="AL14" i="29"/>
  <c r="AL13" i="29"/>
  <c r="AL12" i="29"/>
  <c r="AL11" i="29"/>
  <c r="AL10" i="29"/>
  <c r="AL9" i="29"/>
  <c r="AL8" i="29" a="1"/>
  <c r="AL8" i="29"/>
  <c r="AK247" i="29"/>
  <c r="AK246" i="29"/>
  <c r="AK245" i="29"/>
  <c r="AK244" i="29"/>
  <c r="AK243" i="29"/>
  <c r="AK242" i="29"/>
  <c r="AK241" i="29"/>
  <c r="AK240" i="29"/>
  <c r="AK239" i="29"/>
  <c r="AK238" i="29"/>
  <c r="AK237" i="29"/>
  <c r="AK236" i="29"/>
  <c r="AK235" i="29"/>
  <c r="AK234" i="29"/>
  <c r="AK233" i="29"/>
  <c r="AK232" i="29"/>
  <c r="AK231" i="29"/>
  <c r="AK230" i="29"/>
  <c r="AK229" i="29"/>
  <c r="AK228" i="29"/>
  <c r="AK227" i="29"/>
  <c r="AK226" i="29"/>
  <c r="AK225" i="29"/>
  <c r="AK224" i="29"/>
  <c r="AK223" i="29"/>
  <c r="AK222" i="29"/>
  <c r="AK221" i="29"/>
  <c r="AK220" i="29"/>
  <c r="AK219" i="29"/>
  <c r="AK218" i="29"/>
  <c r="AK217" i="29"/>
  <c r="AK216" i="29"/>
  <c r="AK215" i="29"/>
  <c r="AK214" i="29"/>
  <c r="AK213" i="29"/>
  <c r="AK212" i="29"/>
  <c r="AK211" i="29"/>
  <c r="AK210" i="29"/>
  <c r="AK209" i="29"/>
  <c r="AK208" i="29"/>
  <c r="AK207" i="29"/>
  <c r="AK206" i="29"/>
  <c r="AK205" i="29"/>
  <c r="AK204" i="29"/>
  <c r="AK203" i="29"/>
  <c r="AK202" i="29"/>
  <c r="AK201" i="29"/>
  <c r="AK200" i="29"/>
  <c r="AK199" i="29"/>
  <c r="AK198" i="29"/>
  <c r="AK197" i="29"/>
  <c r="AK196" i="29"/>
  <c r="AK195" i="29"/>
  <c r="AK194" i="29"/>
  <c r="AK193" i="29"/>
  <c r="AK192" i="29"/>
  <c r="AK191" i="29"/>
  <c r="AK190" i="29"/>
  <c r="AK189" i="29"/>
  <c r="AK188" i="29"/>
  <c r="AK187" i="29"/>
  <c r="AK186" i="29"/>
  <c r="AK185" i="29"/>
  <c r="AK184" i="29"/>
  <c r="AK183" i="29"/>
  <c r="AK182" i="29"/>
  <c r="AK181" i="29"/>
  <c r="AK180" i="29"/>
  <c r="AK179" i="29"/>
  <c r="AK178" i="29"/>
  <c r="AK177" i="29"/>
  <c r="AK176" i="29"/>
  <c r="AK175" i="29"/>
  <c r="AK174" i="29"/>
  <c r="AK173" i="29"/>
  <c r="AK172" i="29"/>
  <c r="AK171" i="29"/>
  <c r="AK170" i="29"/>
  <c r="AK169" i="29"/>
  <c r="AK168" i="29"/>
  <c r="AK167" i="29"/>
  <c r="AK166" i="29"/>
  <c r="AK165" i="29"/>
  <c r="AK164" i="29"/>
  <c r="AK163" i="29"/>
  <c r="AK162" i="29"/>
  <c r="AK161" i="29"/>
  <c r="AK160" i="29"/>
  <c r="AK159" i="29"/>
  <c r="AK158" i="29"/>
  <c r="AK157" i="29"/>
  <c r="AK156" i="29"/>
  <c r="AK155" i="29"/>
  <c r="AK154" i="29"/>
  <c r="AK153" i="29"/>
  <c r="AK152" i="29"/>
  <c r="AK151" i="29"/>
  <c r="AK150" i="29"/>
  <c r="AK149" i="29"/>
  <c r="AK148" i="29"/>
  <c r="AK147" i="29"/>
  <c r="AK146" i="29"/>
  <c r="AK145" i="29"/>
  <c r="AK144" i="29"/>
  <c r="AK143" i="29"/>
  <c r="AK142" i="29"/>
  <c r="AK141" i="29"/>
  <c r="AK140" i="29"/>
  <c r="AK139" i="29"/>
  <c r="AK138" i="29"/>
  <c r="AK137" i="29"/>
  <c r="AK136" i="29"/>
  <c r="AK135" i="29"/>
  <c r="AK134" i="29"/>
  <c r="AK133" i="29"/>
  <c r="AK132" i="29"/>
  <c r="AK131" i="29"/>
  <c r="AK130" i="29"/>
  <c r="AK129" i="29"/>
  <c r="AK128" i="29"/>
  <c r="AK127" i="29"/>
  <c r="AK126" i="29"/>
  <c r="AK125" i="29"/>
  <c r="AK124" i="29"/>
  <c r="AK123" i="29"/>
  <c r="AK122" i="29"/>
  <c r="AK121" i="29"/>
  <c r="AK120" i="29"/>
  <c r="AK119" i="29"/>
  <c r="AK118" i="29"/>
  <c r="AK117" i="29"/>
  <c r="AK116" i="29"/>
  <c r="AK115" i="29"/>
  <c r="AK114" i="29"/>
  <c r="AK113" i="29"/>
  <c r="AK112" i="29"/>
  <c r="AK111" i="29"/>
  <c r="AK110" i="29"/>
  <c r="AK109" i="29"/>
  <c r="AK108" i="29"/>
  <c r="AK107" i="29"/>
  <c r="AK106" i="29"/>
  <c r="AK105" i="29"/>
  <c r="AK104" i="29"/>
  <c r="AK103" i="29"/>
  <c r="AK102" i="29"/>
  <c r="AK101" i="29"/>
  <c r="AK100" i="29"/>
  <c r="AK99" i="29"/>
  <c r="AK98" i="29"/>
  <c r="AK97" i="29"/>
  <c r="AK96" i="29"/>
  <c r="AK95" i="29"/>
  <c r="AK94" i="29"/>
  <c r="AK93" i="29"/>
  <c r="AK92" i="29"/>
  <c r="AK91" i="29"/>
  <c r="AK90" i="29"/>
  <c r="AK89" i="29"/>
  <c r="AK88" i="29"/>
  <c r="AK87" i="29"/>
  <c r="AK86" i="29"/>
  <c r="AK85" i="29"/>
  <c r="AK84" i="29"/>
  <c r="AK83" i="29"/>
  <c r="AK82" i="29"/>
  <c r="AK81" i="29"/>
  <c r="AK80" i="29"/>
  <c r="AK79" i="29"/>
  <c r="AK78" i="29"/>
  <c r="AK77" i="29"/>
  <c r="AK76" i="29"/>
  <c r="AK75" i="29"/>
  <c r="AK74" i="29"/>
  <c r="AK73" i="29"/>
  <c r="AK72" i="29"/>
  <c r="AK71" i="29"/>
  <c r="AK70" i="29"/>
  <c r="AK69" i="29"/>
  <c r="AK68" i="29"/>
  <c r="AK67" i="29"/>
  <c r="AK66" i="29"/>
  <c r="AK65" i="29"/>
  <c r="AK64" i="29"/>
  <c r="AK63" i="29"/>
  <c r="AK62" i="29"/>
  <c r="AK61" i="29"/>
  <c r="AK60" i="29"/>
  <c r="AK59" i="29"/>
  <c r="AK58" i="29"/>
  <c r="AK57" i="29"/>
  <c r="AK56" i="29"/>
  <c r="AK55" i="29"/>
  <c r="AK54" i="29"/>
  <c r="AK53" i="29"/>
  <c r="AK52" i="29"/>
  <c r="AK51" i="29"/>
  <c r="AK50" i="29"/>
  <c r="AK49" i="29"/>
  <c r="AK48" i="29"/>
  <c r="AK47" i="29"/>
  <c r="AK46" i="29"/>
  <c r="AK45" i="29"/>
  <c r="AK44" i="29"/>
  <c r="AK43" i="29"/>
  <c r="AK42" i="29"/>
  <c r="AK41" i="29"/>
  <c r="AK40" i="29"/>
  <c r="AK39" i="29"/>
  <c r="AK38" i="29"/>
  <c r="AK37" i="29"/>
  <c r="AK36" i="29"/>
  <c r="AK35" i="29"/>
  <c r="AK34" i="29"/>
  <c r="AK33" i="29"/>
  <c r="AK32" i="29"/>
  <c r="AK31" i="29"/>
  <c r="AK30" i="29"/>
  <c r="AK29" i="29"/>
  <c r="AK28" i="29"/>
  <c r="AK27" i="29"/>
  <c r="AK26" i="29"/>
  <c r="AK25" i="29"/>
  <c r="AK24" i="29"/>
  <c r="AK23" i="29"/>
  <c r="AK22" i="29"/>
  <c r="AK21" i="29"/>
  <c r="AK20" i="29"/>
  <c r="AK19" i="29"/>
  <c r="AK18" i="29"/>
  <c r="AK17" i="29"/>
  <c r="AK16" i="29"/>
  <c r="AK15" i="29"/>
  <c r="AK14" i="29"/>
  <c r="AK13" i="29"/>
  <c r="AK12" i="29"/>
  <c r="AK11" i="29"/>
  <c r="AK10" i="29"/>
  <c r="AK9" i="29"/>
  <c r="AK8" i="29" a="1"/>
  <c r="AK8" i="29"/>
  <c r="AJ247" i="29"/>
  <c r="AJ246" i="29"/>
  <c r="AJ245" i="29"/>
  <c r="AJ244" i="29"/>
  <c r="AJ243" i="29"/>
  <c r="AJ242" i="29"/>
  <c r="AJ241" i="29"/>
  <c r="AJ240" i="29"/>
  <c r="AJ239" i="29"/>
  <c r="AJ238" i="29"/>
  <c r="AJ237" i="29"/>
  <c r="AJ236" i="29"/>
  <c r="AJ235" i="29"/>
  <c r="AJ234" i="29"/>
  <c r="AJ233" i="29"/>
  <c r="AJ232" i="29"/>
  <c r="AJ231" i="29"/>
  <c r="AJ230" i="29"/>
  <c r="AJ229" i="29"/>
  <c r="AJ228" i="29"/>
  <c r="AJ227" i="29"/>
  <c r="AJ226" i="29"/>
  <c r="AJ225" i="29"/>
  <c r="AJ224" i="29"/>
  <c r="AJ223" i="29"/>
  <c r="AJ222" i="29"/>
  <c r="AJ221" i="29"/>
  <c r="AJ220" i="29"/>
  <c r="AJ219" i="29"/>
  <c r="AJ218" i="29"/>
  <c r="AJ217" i="29"/>
  <c r="AJ216" i="29"/>
  <c r="AJ215" i="29"/>
  <c r="AJ214" i="29"/>
  <c r="AJ213" i="29"/>
  <c r="AJ212" i="29"/>
  <c r="AJ211" i="29"/>
  <c r="AJ210" i="29"/>
  <c r="AJ209" i="29"/>
  <c r="AJ208" i="29"/>
  <c r="AJ207" i="29"/>
  <c r="AJ206" i="29"/>
  <c r="AJ205" i="29"/>
  <c r="AJ204" i="29"/>
  <c r="AJ203" i="29"/>
  <c r="AJ202" i="29"/>
  <c r="AJ201" i="29"/>
  <c r="AJ200" i="29"/>
  <c r="AJ199" i="29"/>
  <c r="AJ198" i="29"/>
  <c r="AJ197" i="29"/>
  <c r="AJ196" i="29"/>
  <c r="AJ195" i="29"/>
  <c r="AJ194" i="29"/>
  <c r="AJ193" i="29"/>
  <c r="AJ192" i="29"/>
  <c r="AJ191" i="29"/>
  <c r="AJ190" i="29"/>
  <c r="AJ189" i="29"/>
  <c r="AJ188" i="29"/>
  <c r="AJ187" i="29"/>
  <c r="AJ186" i="29"/>
  <c r="AJ185" i="29"/>
  <c r="AJ184" i="29"/>
  <c r="AJ183" i="29"/>
  <c r="AJ182" i="29"/>
  <c r="AJ181" i="29"/>
  <c r="AJ180" i="29"/>
  <c r="AJ179" i="29"/>
  <c r="AJ178" i="29"/>
  <c r="AJ177" i="29"/>
  <c r="AJ176" i="29"/>
  <c r="AJ175" i="29"/>
  <c r="AJ174" i="29"/>
  <c r="AJ173" i="29"/>
  <c r="AJ172" i="29"/>
  <c r="AJ171" i="29"/>
  <c r="AJ170" i="29"/>
  <c r="AJ169" i="29"/>
  <c r="AJ168" i="29"/>
  <c r="AJ167" i="29"/>
  <c r="AJ166" i="29"/>
  <c r="AJ165" i="29"/>
  <c r="AJ164" i="29"/>
  <c r="AJ163" i="29"/>
  <c r="AJ162" i="29"/>
  <c r="AJ161" i="29"/>
  <c r="AJ160" i="29"/>
  <c r="AJ159" i="29"/>
  <c r="AJ158" i="29"/>
  <c r="AJ157" i="29"/>
  <c r="AJ156" i="29"/>
  <c r="AJ155" i="29"/>
  <c r="AJ154" i="29"/>
  <c r="AJ153" i="29"/>
  <c r="AJ152" i="29"/>
  <c r="AJ151" i="29"/>
  <c r="AJ150" i="29"/>
  <c r="AJ149" i="29"/>
  <c r="AJ148" i="29"/>
  <c r="AJ147" i="29"/>
  <c r="AJ146" i="29"/>
  <c r="AJ145" i="29"/>
  <c r="AJ144" i="29"/>
  <c r="AJ143" i="29"/>
  <c r="AJ142" i="29"/>
  <c r="AJ141" i="29"/>
  <c r="AJ140" i="29"/>
  <c r="AJ139" i="29"/>
  <c r="AJ138" i="29"/>
  <c r="AJ137" i="29"/>
  <c r="AJ136" i="29"/>
  <c r="AJ135" i="29"/>
  <c r="AJ134" i="29"/>
  <c r="AJ133" i="29"/>
  <c r="AJ132" i="29"/>
  <c r="AJ131" i="29"/>
  <c r="AJ130" i="29"/>
  <c r="AJ129" i="29"/>
  <c r="AJ128" i="29"/>
  <c r="AJ127" i="29"/>
  <c r="AJ126" i="29"/>
  <c r="AJ125" i="29"/>
  <c r="AJ124" i="29"/>
  <c r="AJ123" i="29"/>
  <c r="AJ122" i="29"/>
  <c r="AJ121" i="29"/>
  <c r="AJ120" i="29"/>
  <c r="AJ119" i="29"/>
  <c r="AJ118" i="29"/>
  <c r="AJ117" i="29"/>
  <c r="AJ116" i="29"/>
  <c r="AJ115" i="29"/>
  <c r="AJ114" i="29"/>
  <c r="AJ113" i="29"/>
  <c r="AJ112" i="29"/>
  <c r="AJ111" i="29"/>
  <c r="AJ110" i="29"/>
  <c r="AJ109" i="29"/>
  <c r="AJ108" i="29"/>
  <c r="AJ107" i="29"/>
  <c r="AJ106" i="29"/>
  <c r="AJ105" i="29"/>
  <c r="AJ104" i="29"/>
  <c r="AJ103" i="29"/>
  <c r="AJ102" i="29"/>
  <c r="AJ101" i="29"/>
  <c r="AJ100" i="29"/>
  <c r="AJ99" i="29"/>
  <c r="AJ98" i="29"/>
  <c r="AJ97" i="29"/>
  <c r="AJ96" i="29"/>
  <c r="AJ95" i="29"/>
  <c r="AJ94" i="29"/>
  <c r="AJ93" i="29"/>
  <c r="AJ92" i="29"/>
  <c r="AJ91" i="29"/>
  <c r="AJ90" i="29"/>
  <c r="AJ89" i="29"/>
  <c r="AJ88" i="29"/>
  <c r="AJ87" i="29"/>
  <c r="AJ86" i="29"/>
  <c r="AJ85" i="29"/>
  <c r="AJ84" i="29"/>
  <c r="AJ83" i="29"/>
  <c r="AJ82" i="29"/>
  <c r="AJ81" i="29"/>
  <c r="AJ80" i="29"/>
  <c r="AJ79" i="29"/>
  <c r="AJ78" i="29"/>
  <c r="AJ77" i="29"/>
  <c r="AJ76" i="29"/>
  <c r="AJ75" i="29"/>
  <c r="AJ74" i="29"/>
  <c r="AJ73" i="29"/>
  <c r="AJ72" i="29"/>
  <c r="AJ71" i="29"/>
  <c r="AJ70" i="29"/>
  <c r="AJ69" i="29"/>
  <c r="AJ68" i="29"/>
  <c r="AJ67" i="29"/>
  <c r="AJ66" i="29"/>
  <c r="AJ65" i="29"/>
  <c r="AJ64" i="29"/>
  <c r="AJ63" i="29"/>
  <c r="AJ62" i="29"/>
  <c r="AJ61" i="29"/>
  <c r="AJ60" i="29"/>
  <c r="AJ59" i="29"/>
  <c r="AJ58" i="29"/>
  <c r="AJ57" i="29"/>
  <c r="AJ56" i="29"/>
  <c r="AJ55" i="29"/>
  <c r="AJ54" i="29"/>
  <c r="AJ53" i="29"/>
  <c r="AJ52" i="29"/>
  <c r="AJ51" i="29"/>
  <c r="AJ50" i="29"/>
  <c r="AJ49" i="29"/>
  <c r="AJ48" i="29"/>
  <c r="AJ47" i="29"/>
  <c r="AJ46" i="29"/>
  <c r="AJ45" i="29"/>
  <c r="AJ44" i="29"/>
  <c r="AJ43" i="29"/>
  <c r="AJ42" i="29"/>
  <c r="AJ41" i="29"/>
  <c r="AJ40" i="29"/>
  <c r="AJ39" i="29"/>
  <c r="AJ38" i="29"/>
  <c r="AJ37" i="29"/>
  <c r="AJ36" i="29"/>
  <c r="AJ35" i="29"/>
  <c r="AJ34" i="29"/>
  <c r="AJ33" i="29"/>
  <c r="AJ32" i="29"/>
  <c r="AJ31" i="29"/>
  <c r="AJ30" i="29"/>
  <c r="AJ29" i="29"/>
  <c r="AJ28" i="29"/>
  <c r="AJ27" i="29"/>
  <c r="AJ26" i="29"/>
  <c r="AJ25" i="29"/>
  <c r="AJ24" i="29"/>
  <c r="AJ23" i="29"/>
  <c r="AJ22" i="29"/>
  <c r="AJ21" i="29"/>
  <c r="AJ20" i="29"/>
  <c r="AJ19" i="29"/>
  <c r="AJ18" i="29"/>
  <c r="AJ17" i="29"/>
  <c r="AJ16" i="29"/>
  <c r="AJ15" i="29"/>
  <c r="AJ14" i="29"/>
  <c r="AJ13" i="29"/>
  <c r="AJ12" i="29"/>
  <c r="AJ11" i="29"/>
  <c r="AJ10" i="29"/>
  <c r="AJ9" i="29"/>
  <c r="AJ8" i="29" a="1"/>
  <c r="AJ8" i="29"/>
  <c r="AI247" i="29"/>
  <c r="AI246" i="29"/>
  <c r="AI245" i="29"/>
  <c r="AI244" i="29"/>
  <c r="AI243" i="29"/>
  <c r="AI242" i="29"/>
  <c r="AI241" i="29"/>
  <c r="AI240" i="29"/>
  <c r="AI239" i="29"/>
  <c r="AI238" i="29"/>
  <c r="AI237" i="29"/>
  <c r="AI236" i="29"/>
  <c r="AI235" i="29"/>
  <c r="AI234" i="29"/>
  <c r="AI233" i="29"/>
  <c r="AI232" i="29"/>
  <c r="AI231" i="29"/>
  <c r="AI230" i="29"/>
  <c r="AI229" i="29"/>
  <c r="AI228" i="29"/>
  <c r="AI227" i="29"/>
  <c r="AI226" i="29"/>
  <c r="AI225" i="29"/>
  <c r="AI224" i="29"/>
  <c r="AI223" i="29"/>
  <c r="AI222" i="29"/>
  <c r="AI221" i="29"/>
  <c r="AI220" i="29"/>
  <c r="AI219" i="29"/>
  <c r="AI218" i="29"/>
  <c r="AI217" i="29"/>
  <c r="AI216" i="29"/>
  <c r="AI215" i="29"/>
  <c r="AI214" i="29"/>
  <c r="AI213" i="29"/>
  <c r="AI212" i="29"/>
  <c r="AI211" i="29"/>
  <c r="AI210" i="29"/>
  <c r="AI209" i="29"/>
  <c r="AI208" i="29"/>
  <c r="AI207" i="29"/>
  <c r="AI206" i="29"/>
  <c r="AI205" i="29"/>
  <c r="AI204" i="29"/>
  <c r="AI203" i="29"/>
  <c r="AI202" i="29"/>
  <c r="AI201" i="29"/>
  <c r="AI200" i="29"/>
  <c r="AI199" i="29"/>
  <c r="AI198" i="29"/>
  <c r="AI197" i="29"/>
  <c r="AI196" i="29"/>
  <c r="AI195" i="29"/>
  <c r="AI194" i="29"/>
  <c r="AI193" i="29"/>
  <c r="AI192" i="29"/>
  <c r="AI191" i="29"/>
  <c r="AI190" i="29"/>
  <c r="AI189" i="29"/>
  <c r="AI188" i="29"/>
  <c r="AI187" i="29"/>
  <c r="AI186" i="29"/>
  <c r="AI185" i="29"/>
  <c r="AI184" i="29"/>
  <c r="AI183" i="29"/>
  <c r="AI182" i="29"/>
  <c r="AI181" i="29"/>
  <c r="AI180" i="29"/>
  <c r="AI179" i="29"/>
  <c r="AI178" i="29"/>
  <c r="AI177" i="29"/>
  <c r="AI176" i="29"/>
  <c r="AI175" i="29"/>
  <c r="AI174" i="29"/>
  <c r="AI173" i="29"/>
  <c r="AI172" i="29"/>
  <c r="AI171" i="29"/>
  <c r="AI170" i="29"/>
  <c r="AI169" i="29"/>
  <c r="AI168" i="29"/>
  <c r="AI167" i="29"/>
  <c r="AI166" i="29"/>
  <c r="AI165" i="29"/>
  <c r="AI164" i="29"/>
  <c r="AI163" i="29"/>
  <c r="AI162" i="29"/>
  <c r="AI161" i="29"/>
  <c r="AI160" i="29"/>
  <c r="AI159" i="29"/>
  <c r="AI158" i="29"/>
  <c r="AI157" i="29"/>
  <c r="AI156" i="29"/>
  <c r="AI155" i="29"/>
  <c r="AI154" i="29"/>
  <c r="AI153" i="29"/>
  <c r="AI152" i="29"/>
  <c r="AI151" i="29"/>
  <c r="AI150" i="29"/>
  <c r="AI149" i="29"/>
  <c r="AI148" i="29"/>
  <c r="AI147" i="29"/>
  <c r="AI146" i="29"/>
  <c r="AI145" i="29"/>
  <c r="AI144" i="29"/>
  <c r="AI143" i="29"/>
  <c r="AI142" i="29"/>
  <c r="AI141" i="29"/>
  <c r="AI140" i="29"/>
  <c r="AI139" i="29"/>
  <c r="AI138" i="29"/>
  <c r="AI137" i="29"/>
  <c r="AI136" i="29"/>
  <c r="AI135" i="29"/>
  <c r="AI134" i="29"/>
  <c r="AI133" i="29"/>
  <c r="AI132" i="29"/>
  <c r="AI131" i="29"/>
  <c r="AI130" i="29"/>
  <c r="AI129" i="29"/>
  <c r="AI128" i="29"/>
  <c r="AI127" i="29"/>
  <c r="AI126" i="29"/>
  <c r="AI125" i="29"/>
  <c r="AI124" i="29"/>
  <c r="AI123" i="29"/>
  <c r="AI122" i="29"/>
  <c r="AI121" i="29"/>
  <c r="AI120" i="29"/>
  <c r="AI119" i="29"/>
  <c r="AI118" i="29"/>
  <c r="AI117" i="29"/>
  <c r="AI116" i="29"/>
  <c r="AI115" i="29"/>
  <c r="AI114" i="29"/>
  <c r="AI113" i="29"/>
  <c r="AI112" i="29"/>
  <c r="AI111" i="29"/>
  <c r="AI110" i="29"/>
  <c r="AI109" i="29"/>
  <c r="AI108" i="29"/>
  <c r="AI107" i="29"/>
  <c r="AI106" i="29"/>
  <c r="AI105" i="29"/>
  <c r="AI104" i="29"/>
  <c r="AI103" i="29"/>
  <c r="AI102" i="29"/>
  <c r="AI101" i="29"/>
  <c r="AI100" i="29"/>
  <c r="AI99" i="29"/>
  <c r="AI98" i="29"/>
  <c r="AI97" i="29"/>
  <c r="AI96" i="29"/>
  <c r="AI95" i="29"/>
  <c r="AI94" i="29"/>
  <c r="AI93" i="29"/>
  <c r="AI92" i="29"/>
  <c r="AI91" i="29"/>
  <c r="AI90" i="29"/>
  <c r="AI89" i="29"/>
  <c r="AI88" i="29"/>
  <c r="AI87" i="29"/>
  <c r="AI86" i="29"/>
  <c r="AI85" i="29"/>
  <c r="AI84" i="29"/>
  <c r="AI83" i="29"/>
  <c r="AI82" i="29"/>
  <c r="AI81" i="29"/>
  <c r="AI80" i="29"/>
  <c r="AI79" i="29"/>
  <c r="AI78" i="29"/>
  <c r="AI77" i="29"/>
  <c r="AI76" i="29"/>
  <c r="AI75" i="29"/>
  <c r="AI74" i="29"/>
  <c r="AI73" i="29"/>
  <c r="AI72" i="29"/>
  <c r="AI71" i="29"/>
  <c r="AI70" i="29"/>
  <c r="AI69" i="29"/>
  <c r="AI68" i="29"/>
  <c r="AI67" i="29"/>
  <c r="AI66" i="29"/>
  <c r="AI65" i="29"/>
  <c r="AI64" i="29"/>
  <c r="AI63" i="29"/>
  <c r="AI62" i="29"/>
  <c r="AI61" i="29"/>
  <c r="AI60" i="29"/>
  <c r="AI59" i="29"/>
  <c r="AI58" i="29"/>
  <c r="AI57" i="29"/>
  <c r="AI56" i="29"/>
  <c r="AI55" i="29"/>
  <c r="AI54" i="29"/>
  <c r="AI53" i="29"/>
  <c r="AI52" i="29"/>
  <c r="AI51" i="29"/>
  <c r="AI50" i="29"/>
  <c r="AI49" i="29"/>
  <c r="AI48" i="29"/>
  <c r="AI47" i="29"/>
  <c r="AI46" i="29"/>
  <c r="AI45" i="29"/>
  <c r="AI44" i="29"/>
  <c r="AI43" i="29"/>
  <c r="AI42" i="29"/>
  <c r="AI41" i="29"/>
  <c r="AI40" i="29"/>
  <c r="AI39" i="29"/>
  <c r="AI38" i="29"/>
  <c r="AI37" i="29"/>
  <c r="AI36" i="29"/>
  <c r="AI35" i="29"/>
  <c r="AI34" i="29"/>
  <c r="AI33" i="29"/>
  <c r="AI32" i="29"/>
  <c r="AI31" i="29"/>
  <c r="AI30" i="29"/>
  <c r="AI29" i="29"/>
  <c r="AI28" i="29"/>
  <c r="AI27" i="29"/>
  <c r="AI26" i="29"/>
  <c r="AI25" i="29"/>
  <c r="AI24" i="29"/>
  <c r="AI23" i="29"/>
  <c r="AI22" i="29"/>
  <c r="AI21" i="29"/>
  <c r="AI20" i="29"/>
  <c r="AI19" i="29"/>
  <c r="AI18" i="29"/>
  <c r="AI17" i="29"/>
  <c r="AI16" i="29"/>
  <c r="AI15" i="29"/>
  <c r="AI14" i="29"/>
  <c r="AI13" i="29"/>
  <c r="AI12" i="29"/>
  <c r="AI11" i="29"/>
  <c r="AI10" i="29"/>
  <c r="AI9" i="29"/>
  <c r="AI8" i="29" a="1"/>
  <c r="AI8" i="29"/>
  <c r="AH247" i="29"/>
  <c r="AH246" i="29"/>
  <c r="AH245" i="29"/>
  <c r="AH244" i="29"/>
  <c r="AH243" i="29"/>
  <c r="AH242" i="29"/>
  <c r="AH241" i="29"/>
  <c r="AH240" i="29"/>
  <c r="AH239" i="29"/>
  <c r="AH238" i="29"/>
  <c r="AH237" i="29"/>
  <c r="AH236" i="29"/>
  <c r="AH235" i="29"/>
  <c r="AH234" i="29"/>
  <c r="AH233" i="29"/>
  <c r="AH232" i="29"/>
  <c r="AH231" i="29"/>
  <c r="AH230" i="29"/>
  <c r="AH229" i="29"/>
  <c r="AH228" i="29"/>
  <c r="AH227" i="29"/>
  <c r="AH226" i="29"/>
  <c r="AH225" i="29"/>
  <c r="AH224" i="29"/>
  <c r="AH223" i="29"/>
  <c r="AH222" i="29"/>
  <c r="AH221" i="29"/>
  <c r="AH220" i="29"/>
  <c r="AH219" i="29"/>
  <c r="AH218" i="29"/>
  <c r="AH217" i="29"/>
  <c r="AH216" i="29"/>
  <c r="AH215" i="29"/>
  <c r="AH214" i="29"/>
  <c r="AH213" i="29"/>
  <c r="AH212" i="29"/>
  <c r="AH211" i="29"/>
  <c r="AH210" i="29"/>
  <c r="AH209" i="29"/>
  <c r="AH208" i="29"/>
  <c r="AH207" i="29"/>
  <c r="AH206" i="29"/>
  <c r="AH205" i="29"/>
  <c r="AH204" i="29"/>
  <c r="AH203" i="29"/>
  <c r="AH202" i="29"/>
  <c r="AH201" i="29"/>
  <c r="AH200" i="29"/>
  <c r="AH199" i="29"/>
  <c r="AH198" i="29"/>
  <c r="AH197" i="29"/>
  <c r="AH196" i="29"/>
  <c r="AH195" i="29"/>
  <c r="AH194" i="29"/>
  <c r="AH193" i="29"/>
  <c r="AH192" i="29"/>
  <c r="AH191" i="29"/>
  <c r="AH190" i="29"/>
  <c r="AH189" i="29"/>
  <c r="AH188" i="29"/>
  <c r="AH187" i="29"/>
  <c r="AH186" i="29"/>
  <c r="AH185" i="29"/>
  <c r="AH184" i="29"/>
  <c r="AH183" i="29"/>
  <c r="AH182" i="29"/>
  <c r="AH181" i="29"/>
  <c r="AH180" i="29"/>
  <c r="AH179" i="29"/>
  <c r="AH178" i="29"/>
  <c r="AH177" i="29"/>
  <c r="AH176" i="29"/>
  <c r="AH175" i="29"/>
  <c r="AH174" i="29"/>
  <c r="AH173" i="29"/>
  <c r="AH172" i="29"/>
  <c r="AH171" i="29"/>
  <c r="AH170" i="29"/>
  <c r="AH169" i="29"/>
  <c r="AH168" i="29"/>
  <c r="AH167" i="29"/>
  <c r="AH166" i="29"/>
  <c r="AH165" i="29"/>
  <c r="AH164" i="29"/>
  <c r="AH163" i="29"/>
  <c r="AH162" i="29"/>
  <c r="AH161" i="29"/>
  <c r="AH160" i="29"/>
  <c r="AH159" i="29"/>
  <c r="AH158" i="29"/>
  <c r="AH157" i="29"/>
  <c r="AH156" i="29"/>
  <c r="AH155" i="29"/>
  <c r="AH154" i="29"/>
  <c r="AH153" i="29"/>
  <c r="AH152" i="29"/>
  <c r="AH151" i="29"/>
  <c r="AH150" i="29"/>
  <c r="AH149" i="29"/>
  <c r="AH148" i="29"/>
  <c r="AH147" i="29"/>
  <c r="AH146" i="29"/>
  <c r="AH145" i="29"/>
  <c r="AH144" i="29"/>
  <c r="AH143" i="29"/>
  <c r="AH142" i="29"/>
  <c r="AH141" i="29"/>
  <c r="AH140" i="29"/>
  <c r="AH139" i="29"/>
  <c r="AH138" i="29"/>
  <c r="AH137" i="29"/>
  <c r="AH136" i="29"/>
  <c r="AH135" i="29"/>
  <c r="AH134" i="29"/>
  <c r="AH133" i="29"/>
  <c r="AH132" i="29"/>
  <c r="AH131" i="29"/>
  <c r="AH130" i="29"/>
  <c r="AH129" i="29"/>
  <c r="AH128" i="29"/>
  <c r="AH127" i="29"/>
  <c r="AH126" i="29"/>
  <c r="AH125" i="29"/>
  <c r="AH124" i="29"/>
  <c r="AH123" i="29"/>
  <c r="AH122" i="29"/>
  <c r="AH121" i="29"/>
  <c r="AH120" i="29"/>
  <c r="AH119" i="29"/>
  <c r="AH118" i="29"/>
  <c r="AH117" i="29"/>
  <c r="AH116" i="29"/>
  <c r="AH115" i="29"/>
  <c r="AH114" i="29"/>
  <c r="AH113" i="29"/>
  <c r="AH112" i="29"/>
  <c r="AH111" i="29"/>
  <c r="AH110" i="29"/>
  <c r="AH109" i="29"/>
  <c r="AH108" i="29"/>
  <c r="AH107" i="29"/>
  <c r="AH106" i="29"/>
  <c r="AH105" i="29"/>
  <c r="AH104" i="29"/>
  <c r="AH103" i="29"/>
  <c r="AH102" i="29"/>
  <c r="AH101" i="29"/>
  <c r="AH100" i="29"/>
  <c r="AH99" i="29"/>
  <c r="AH98" i="29"/>
  <c r="AH97" i="29"/>
  <c r="AH96" i="29"/>
  <c r="AH95" i="29"/>
  <c r="AH94" i="29"/>
  <c r="AH93" i="29"/>
  <c r="AH92" i="29"/>
  <c r="AH91" i="29"/>
  <c r="AH90" i="29"/>
  <c r="AH89" i="29"/>
  <c r="AH88" i="29"/>
  <c r="AH87" i="29"/>
  <c r="AH86" i="29"/>
  <c r="AH85" i="29"/>
  <c r="AH84" i="29"/>
  <c r="AH83" i="29"/>
  <c r="AH82" i="29"/>
  <c r="AH81" i="29"/>
  <c r="AH80" i="29"/>
  <c r="AH79" i="29"/>
  <c r="AH78" i="29"/>
  <c r="AH77" i="29"/>
  <c r="AH76" i="29"/>
  <c r="AH75" i="29"/>
  <c r="AH74" i="29"/>
  <c r="AH73" i="29"/>
  <c r="AH72" i="29"/>
  <c r="AH71" i="29"/>
  <c r="AH70" i="29"/>
  <c r="AH69" i="29"/>
  <c r="AH68" i="29"/>
  <c r="AH67" i="29"/>
  <c r="AH66" i="29"/>
  <c r="AH65" i="29"/>
  <c r="AH64" i="29"/>
  <c r="AH63" i="29"/>
  <c r="AH62" i="29"/>
  <c r="AH61" i="29"/>
  <c r="AH60" i="29"/>
  <c r="AH59" i="29"/>
  <c r="AH58" i="29"/>
  <c r="AH57" i="29"/>
  <c r="AH56" i="29"/>
  <c r="AH55" i="29"/>
  <c r="AH54" i="29"/>
  <c r="AH53" i="29"/>
  <c r="AH52" i="29"/>
  <c r="AH51" i="29"/>
  <c r="AH50" i="29"/>
  <c r="AH49" i="29"/>
  <c r="AH48" i="29"/>
  <c r="AH47" i="29"/>
  <c r="AH46" i="29"/>
  <c r="AH45" i="29"/>
  <c r="AH44" i="29"/>
  <c r="AH43" i="29"/>
  <c r="AH42" i="29"/>
  <c r="AH41" i="29"/>
  <c r="AH40" i="29"/>
  <c r="AH39" i="29"/>
  <c r="AH38" i="29"/>
  <c r="AH37" i="29"/>
  <c r="AH36" i="29"/>
  <c r="AH35" i="29"/>
  <c r="AH34" i="29"/>
  <c r="AH33" i="29"/>
  <c r="AH32" i="29"/>
  <c r="AH31" i="29"/>
  <c r="AH30" i="29"/>
  <c r="AH29" i="29"/>
  <c r="AH28" i="29"/>
  <c r="AH27" i="29"/>
  <c r="AH26" i="29"/>
  <c r="AH25" i="29"/>
  <c r="AH24" i="29"/>
  <c r="AH23" i="29"/>
  <c r="AH22" i="29"/>
  <c r="AH21" i="29"/>
  <c r="AH20" i="29"/>
  <c r="AH19" i="29"/>
  <c r="AH18" i="29"/>
  <c r="AH17" i="29"/>
  <c r="AH16" i="29"/>
  <c r="AH15" i="29"/>
  <c r="AH14" i="29"/>
  <c r="AH13" i="29"/>
  <c r="AH12" i="29"/>
  <c r="AH11" i="29"/>
  <c r="AH10" i="29"/>
  <c r="AH9" i="29"/>
  <c r="AH8" i="29" a="1"/>
  <c r="AH8" i="29"/>
  <c r="AG247" i="29"/>
  <c r="AG246" i="29"/>
  <c r="AG245" i="29"/>
  <c r="AG244" i="29"/>
  <c r="AG243" i="29"/>
  <c r="AG242" i="29"/>
  <c r="AG241" i="29"/>
  <c r="AG240" i="29"/>
  <c r="AG239" i="29"/>
  <c r="AG238" i="29"/>
  <c r="AG237" i="29"/>
  <c r="AG236" i="29"/>
  <c r="AG235" i="29"/>
  <c r="AG234" i="29"/>
  <c r="AG233" i="29"/>
  <c r="AG232" i="29"/>
  <c r="AG231" i="29"/>
  <c r="AG230" i="29"/>
  <c r="AG229" i="29"/>
  <c r="AG228" i="29"/>
  <c r="AG227" i="29"/>
  <c r="AG226" i="29"/>
  <c r="AG225" i="29"/>
  <c r="AG224" i="29"/>
  <c r="AG223" i="29"/>
  <c r="AG222" i="29"/>
  <c r="AG221" i="29"/>
  <c r="AG220" i="29"/>
  <c r="AG219" i="29"/>
  <c r="AG218" i="29"/>
  <c r="AG217" i="29"/>
  <c r="AG216" i="29"/>
  <c r="AG215" i="29"/>
  <c r="AG214" i="29"/>
  <c r="AG213" i="29"/>
  <c r="AG212" i="29"/>
  <c r="AG211" i="29"/>
  <c r="AG210" i="29"/>
  <c r="AG209" i="29"/>
  <c r="AG208" i="29"/>
  <c r="AG207" i="29"/>
  <c r="AG206" i="29"/>
  <c r="AG205" i="29"/>
  <c r="AG204" i="29"/>
  <c r="AG203" i="29"/>
  <c r="AG202" i="29"/>
  <c r="AG201" i="29"/>
  <c r="AG200" i="29"/>
  <c r="AG199" i="29"/>
  <c r="AG198" i="29"/>
  <c r="AG197" i="29"/>
  <c r="AG196" i="29"/>
  <c r="AG195" i="29"/>
  <c r="AG194" i="29"/>
  <c r="AG193" i="29"/>
  <c r="AG192" i="29"/>
  <c r="AG191" i="29"/>
  <c r="AG190" i="29"/>
  <c r="AG189" i="29"/>
  <c r="AG188" i="29"/>
  <c r="AG187" i="29"/>
  <c r="AG186" i="29"/>
  <c r="AG185" i="29"/>
  <c r="AG184" i="29"/>
  <c r="AG183" i="29"/>
  <c r="AG182" i="29"/>
  <c r="AG181" i="29"/>
  <c r="AG180" i="29"/>
  <c r="AG179" i="29"/>
  <c r="AG178" i="29"/>
  <c r="AG177" i="29"/>
  <c r="AG176" i="29"/>
  <c r="AG175" i="29"/>
  <c r="AG174" i="29"/>
  <c r="AG173" i="29"/>
  <c r="AG172" i="29"/>
  <c r="AG171" i="29"/>
  <c r="AG170" i="29"/>
  <c r="AG169" i="29"/>
  <c r="AG168" i="29"/>
  <c r="AG167" i="29"/>
  <c r="AG166" i="29"/>
  <c r="AG165" i="29"/>
  <c r="AG164" i="29"/>
  <c r="AG163" i="29"/>
  <c r="AG162" i="29"/>
  <c r="AG161" i="29"/>
  <c r="AG160" i="29"/>
  <c r="AG159" i="29"/>
  <c r="AG158" i="29"/>
  <c r="AG157" i="29"/>
  <c r="AG156" i="29"/>
  <c r="AG155" i="29"/>
  <c r="AG154" i="29"/>
  <c r="AG153" i="29"/>
  <c r="AG152" i="29"/>
  <c r="AG151" i="29"/>
  <c r="AG150" i="29"/>
  <c r="AG149" i="29"/>
  <c r="AG148" i="29"/>
  <c r="AG147" i="29"/>
  <c r="AG146" i="29"/>
  <c r="AG145" i="29"/>
  <c r="AG144" i="29"/>
  <c r="AG143" i="29"/>
  <c r="AG142" i="29"/>
  <c r="AG141" i="29"/>
  <c r="AG140" i="29"/>
  <c r="AG139" i="29"/>
  <c r="AG138" i="29"/>
  <c r="AG137" i="29"/>
  <c r="AG136" i="29"/>
  <c r="AG135" i="29"/>
  <c r="AG134" i="29"/>
  <c r="AG133" i="29"/>
  <c r="AG132" i="29"/>
  <c r="AG131" i="29"/>
  <c r="AG130" i="29"/>
  <c r="AG129" i="29"/>
  <c r="AG128" i="29"/>
  <c r="AG127" i="29"/>
  <c r="AG126" i="29"/>
  <c r="AG125" i="29"/>
  <c r="AG124" i="29"/>
  <c r="AG123" i="29"/>
  <c r="AG122" i="29"/>
  <c r="AG121" i="29"/>
  <c r="AG120" i="29"/>
  <c r="AG119" i="29"/>
  <c r="AG118" i="29"/>
  <c r="AG117" i="29"/>
  <c r="AG116" i="29"/>
  <c r="AG115" i="29"/>
  <c r="AG114" i="29"/>
  <c r="AG113" i="29"/>
  <c r="AG112" i="29"/>
  <c r="AG111" i="29"/>
  <c r="AG110" i="29"/>
  <c r="AG109" i="29"/>
  <c r="AG108" i="29"/>
  <c r="AG107" i="29"/>
  <c r="AG106" i="29"/>
  <c r="AG105" i="29"/>
  <c r="AG104" i="29"/>
  <c r="AG103" i="29"/>
  <c r="AG102" i="29"/>
  <c r="AG101" i="29"/>
  <c r="AG100" i="29"/>
  <c r="AG99" i="29"/>
  <c r="AG98" i="29"/>
  <c r="AG97" i="29"/>
  <c r="AG96" i="29"/>
  <c r="AG95" i="29"/>
  <c r="AG94" i="29"/>
  <c r="AG93" i="29"/>
  <c r="AG92" i="29"/>
  <c r="AG91" i="29"/>
  <c r="AG90" i="29"/>
  <c r="AG89" i="29"/>
  <c r="AG88" i="29"/>
  <c r="AG87" i="29"/>
  <c r="AG86" i="29"/>
  <c r="AG85" i="29"/>
  <c r="AG84" i="29"/>
  <c r="AG83" i="29"/>
  <c r="AG82" i="29"/>
  <c r="AG81" i="29"/>
  <c r="AG80" i="29"/>
  <c r="AG79" i="29"/>
  <c r="AG78" i="29"/>
  <c r="AG77" i="29"/>
  <c r="AG76" i="29"/>
  <c r="AG75" i="29"/>
  <c r="AG74" i="29"/>
  <c r="AG73" i="29"/>
  <c r="AG72" i="29"/>
  <c r="AG71" i="29"/>
  <c r="AG70" i="29"/>
  <c r="AG69" i="29"/>
  <c r="AG68" i="29"/>
  <c r="AG67" i="29"/>
  <c r="AG66" i="29"/>
  <c r="AG65" i="29"/>
  <c r="AG64" i="29"/>
  <c r="AG63" i="29"/>
  <c r="AG62" i="29"/>
  <c r="AG61" i="29"/>
  <c r="AG60" i="29"/>
  <c r="AG59" i="29"/>
  <c r="AG58" i="29"/>
  <c r="AG57" i="29"/>
  <c r="AG56" i="29"/>
  <c r="AG55" i="29"/>
  <c r="AG54" i="29"/>
  <c r="AG53" i="29"/>
  <c r="AG52" i="29"/>
  <c r="AG51" i="29"/>
  <c r="AG50" i="29"/>
  <c r="AG49" i="29"/>
  <c r="AG48" i="29"/>
  <c r="AG47" i="29"/>
  <c r="AG46" i="29"/>
  <c r="AG45" i="29"/>
  <c r="AG44" i="29"/>
  <c r="AG43" i="29"/>
  <c r="AG42" i="29"/>
  <c r="AG41" i="29"/>
  <c r="AG40" i="29"/>
  <c r="AG39" i="29"/>
  <c r="AG38" i="29"/>
  <c r="AG37" i="29"/>
  <c r="AG36" i="29"/>
  <c r="AG35" i="29"/>
  <c r="AG34" i="29"/>
  <c r="AG33" i="29"/>
  <c r="AG32" i="29"/>
  <c r="AG31" i="29"/>
  <c r="AG30" i="29"/>
  <c r="AG29" i="29"/>
  <c r="AG28" i="29"/>
  <c r="AG27" i="29"/>
  <c r="AG26" i="29"/>
  <c r="AG25" i="29"/>
  <c r="AG24" i="29"/>
  <c r="AG23" i="29"/>
  <c r="AG22" i="29"/>
  <c r="AG21" i="29"/>
  <c r="AG20" i="29"/>
  <c r="AG19" i="29"/>
  <c r="AG18" i="29"/>
  <c r="AG17" i="29"/>
  <c r="AG16" i="29"/>
  <c r="AG15" i="29"/>
  <c r="AG14" i="29"/>
  <c r="AG13" i="29"/>
  <c r="AG12" i="29"/>
  <c r="AG11" i="29"/>
  <c r="AG10" i="29"/>
  <c r="AG9" i="29"/>
  <c r="AG8" i="29" a="1"/>
  <c r="AG8" i="29"/>
  <c r="AF247" i="29"/>
  <c r="AF246" i="29"/>
  <c r="AF245" i="29"/>
  <c r="AF244" i="29"/>
  <c r="AF243" i="29"/>
  <c r="AF242" i="29"/>
  <c r="AF241" i="29"/>
  <c r="AF240" i="29"/>
  <c r="AF239" i="29"/>
  <c r="AF238" i="29"/>
  <c r="AF237" i="29"/>
  <c r="AF236" i="29"/>
  <c r="AF235" i="29"/>
  <c r="AF234" i="29"/>
  <c r="AF233" i="29"/>
  <c r="AF232" i="29"/>
  <c r="AF231" i="29"/>
  <c r="AF230" i="29"/>
  <c r="AF229" i="29"/>
  <c r="AF228" i="29"/>
  <c r="AF227" i="29"/>
  <c r="AF226" i="29"/>
  <c r="AF225" i="29"/>
  <c r="AF224" i="29"/>
  <c r="AF223" i="29"/>
  <c r="AF222" i="29"/>
  <c r="AF221" i="29"/>
  <c r="AF220" i="29"/>
  <c r="AF219" i="29"/>
  <c r="AF218" i="29"/>
  <c r="AF217" i="29"/>
  <c r="AF216" i="29"/>
  <c r="AF215" i="29"/>
  <c r="AF214" i="29"/>
  <c r="AF213" i="29"/>
  <c r="AF212" i="29"/>
  <c r="AF211" i="29"/>
  <c r="AF210" i="29"/>
  <c r="AF209" i="29"/>
  <c r="AF208" i="29"/>
  <c r="AF207" i="29"/>
  <c r="AF206" i="29"/>
  <c r="AF205" i="29"/>
  <c r="AF204" i="29"/>
  <c r="AF203" i="29"/>
  <c r="AF202" i="29"/>
  <c r="AF201" i="29"/>
  <c r="AF200" i="29"/>
  <c r="AF199" i="29"/>
  <c r="AF198" i="29"/>
  <c r="AF197" i="29"/>
  <c r="AF196" i="29"/>
  <c r="AF195" i="29"/>
  <c r="AF194" i="29"/>
  <c r="AF193" i="29"/>
  <c r="AF192" i="29"/>
  <c r="AF191" i="29"/>
  <c r="AF190" i="29"/>
  <c r="AF189" i="29"/>
  <c r="AF188" i="29"/>
  <c r="AF187" i="29"/>
  <c r="AF186" i="29"/>
  <c r="AF185" i="29"/>
  <c r="AF184" i="29"/>
  <c r="AF183" i="29"/>
  <c r="AF182" i="29"/>
  <c r="AF181" i="29"/>
  <c r="AF180" i="29"/>
  <c r="AF179" i="29"/>
  <c r="AF178" i="29"/>
  <c r="AF177" i="29"/>
  <c r="AF176" i="29"/>
  <c r="AF175" i="29"/>
  <c r="AF174" i="29"/>
  <c r="AF173" i="29"/>
  <c r="AF172" i="29"/>
  <c r="AF171" i="29"/>
  <c r="AF170" i="29"/>
  <c r="AF169" i="29"/>
  <c r="AF168" i="29"/>
  <c r="AF167" i="29"/>
  <c r="AF166" i="29"/>
  <c r="AF165" i="29"/>
  <c r="AF164" i="29"/>
  <c r="AF163" i="29"/>
  <c r="AF162" i="29"/>
  <c r="AF161" i="29"/>
  <c r="AF160" i="29"/>
  <c r="AF159" i="29"/>
  <c r="AF158" i="29"/>
  <c r="AF157" i="29"/>
  <c r="AF156" i="29"/>
  <c r="AF155" i="29"/>
  <c r="AF154" i="29"/>
  <c r="AF153" i="29"/>
  <c r="AF152" i="29"/>
  <c r="AF151" i="29"/>
  <c r="AF150" i="29"/>
  <c r="AF149" i="29"/>
  <c r="AF148" i="29"/>
  <c r="AF147" i="29"/>
  <c r="AF146" i="29"/>
  <c r="AF145" i="29"/>
  <c r="AF144" i="29"/>
  <c r="AF143" i="29"/>
  <c r="AF142" i="29"/>
  <c r="AF141" i="29"/>
  <c r="AF140" i="29"/>
  <c r="AF139" i="29"/>
  <c r="AF138" i="29"/>
  <c r="AF137" i="29"/>
  <c r="AF136" i="29"/>
  <c r="AF135" i="29"/>
  <c r="AF134" i="29"/>
  <c r="AF133" i="29"/>
  <c r="AF132" i="29"/>
  <c r="AF131" i="29"/>
  <c r="AF130" i="29"/>
  <c r="AF129" i="29"/>
  <c r="AF128" i="29"/>
  <c r="AF127" i="29"/>
  <c r="AF126" i="29"/>
  <c r="AF125" i="29"/>
  <c r="AF124" i="29"/>
  <c r="AF123" i="29"/>
  <c r="AF122" i="29"/>
  <c r="AF121" i="29"/>
  <c r="AF120" i="29"/>
  <c r="AF119" i="29"/>
  <c r="AF118" i="29"/>
  <c r="AF117" i="29"/>
  <c r="AF116" i="29"/>
  <c r="AF115" i="29"/>
  <c r="AF114" i="29"/>
  <c r="AF113" i="29"/>
  <c r="AF112" i="29"/>
  <c r="AF111" i="29"/>
  <c r="AF110" i="29"/>
  <c r="AF109" i="29"/>
  <c r="AF108" i="29"/>
  <c r="AF107" i="29"/>
  <c r="AF106" i="29"/>
  <c r="AF105" i="29"/>
  <c r="AF104" i="29"/>
  <c r="AF103" i="29"/>
  <c r="AF102" i="29"/>
  <c r="AF101" i="29"/>
  <c r="AF100" i="29"/>
  <c r="AF99" i="29"/>
  <c r="AF98" i="29"/>
  <c r="AF97" i="29"/>
  <c r="AF96" i="29"/>
  <c r="AF95" i="29"/>
  <c r="AF94" i="29"/>
  <c r="AF93" i="29"/>
  <c r="AF92" i="29"/>
  <c r="AF91" i="29"/>
  <c r="AF90" i="29"/>
  <c r="AF89" i="29"/>
  <c r="AF88" i="29"/>
  <c r="AF87" i="29"/>
  <c r="AF86" i="29"/>
  <c r="AF85" i="29"/>
  <c r="AF84" i="29"/>
  <c r="AF83" i="29"/>
  <c r="AF82" i="29"/>
  <c r="AF81" i="29"/>
  <c r="AF80" i="29"/>
  <c r="AF79" i="29"/>
  <c r="AF78" i="29"/>
  <c r="AF77" i="29"/>
  <c r="AF76" i="29"/>
  <c r="AF75" i="29"/>
  <c r="AF74" i="29"/>
  <c r="AF73" i="29"/>
  <c r="AF72" i="29"/>
  <c r="AF71" i="29"/>
  <c r="AF70" i="29"/>
  <c r="AF69" i="29"/>
  <c r="AF68" i="29"/>
  <c r="AF67" i="29"/>
  <c r="AF66" i="29"/>
  <c r="AF65" i="29"/>
  <c r="AF64" i="29"/>
  <c r="AF63" i="29"/>
  <c r="AF62" i="29"/>
  <c r="AF61" i="29"/>
  <c r="AF60" i="29"/>
  <c r="AF59" i="29"/>
  <c r="AF58" i="29"/>
  <c r="AF57" i="29"/>
  <c r="AF56" i="29"/>
  <c r="AF55" i="29"/>
  <c r="AF54" i="29"/>
  <c r="AF53" i="29"/>
  <c r="AF52" i="29"/>
  <c r="AF51" i="29"/>
  <c r="AF50" i="29"/>
  <c r="AF49" i="29"/>
  <c r="AF48" i="29"/>
  <c r="AF47" i="29"/>
  <c r="AF46" i="29"/>
  <c r="AF45" i="29"/>
  <c r="AF44" i="29"/>
  <c r="AF43" i="29"/>
  <c r="AF42" i="29"/>
  <c r="AF41" i="29"/>
  <c r="AF40" i="29"/>
  <c r="AF39" i="29"/>
  <c r="AF38" i="29"/>
  <c r="AF37" i="29"/>
  <c r="AF36" i="29"/>
  <c r="AF35" i="29"/>
  <c r="AF34" i="29"/>
  <c r="AF33" i="29"/>
  <c r="AF32" i="29"/>
  <c r="AF31" i="29"/>
  <c r="AF30" i="29"/>
  <c r="AF29" i="29"/>
  <c r="AF28" i="29"/>
  <c r="AF27" i="29"/>
  <c r="AF26" i="29"/>
  <c r="AF25" i="29"/>
  <c r="AF24" i="29"/>
  <c r="AF23" i="29"/>
  <c r="AF22" i="29"/>
  <c r="AF21" i="29"/>
  <c r="AF20" i="29"/>
  <c r="AF19" i="29"/>
  <c r="AF18" i="29"/>
  <c r="AF17" i="29"/>
  <c r="AF16" i="29"/>
  <c r="AF15" i="29"/>
  <c r="AF14" i="29"/>
  <c r="AF13" i="29"/>
  <c r="AF12" i="29"/>
  <c r="AF11" i="29"/>
  <c r="AF10" i="29"/>
  <c r="AF9" i="29"/>
  <c r="AF8" i="29" a="1"/>
  <c r="AF8" i="29"/>
  <c r="AE247" i="29"/>
  <c r="AE246" i="29"/>
  <c r="AE245" i="29"/>
  <c r="AE244" i="29"/>
  <c r="AE243" i="29"/>
  <c r="AE242" i="29"/>
  <c r="AE241" i="29"/>
  <c r="AE240" i="29"/>
  <c r="AE239" i="29"/>
  <c r="AE238" i="29"/>
  <c r="AE237" i="29"/>
  <c r="AE236" i="29"/>
  <c r="AE235" i="29"/>
  <c r="AE234" i="29"/>
  <c r="AE233" i="29"/>
  <c r="AE232" i="29"/>
  <c r="AE231" i="29"/>
  <c r="AE230" i="29"/>
  <c r="AE229" i="29"/>
  <c r="AE228" i="29"/>
  <c r="AE227" i="29"/>
  <c r="AE226" i="29"/>
  <c r="AE225" i="29"/>
  <c r="AE224" i="29"/>
  <c r="AE223" i="29"/>
  <c r="AE222" i="29"/>
  <c r="AE221" i="29"/>
  <c r="AE220" i="29"/>
  <c r="AE219" i="29"/>
  <c r="AE218" i="29"/>
  <c r="AE217" i="29"/>
  <c r="AE216" i="29"/>
  <c r="AE215" i="29"/>
  <c r="AE214" i="29"/>
  <c r="AE213" i="29"/>
  <c r="AE212" i="29"/>
  <c r="AE211" i="29"/>
  <c r="AE210" i="29"/>
  <c r="AE209" i="29"/>
  <c r="AE208" i="29"/>
  <c r="AE207" i="29"/>
  <c r="AE206" i="29"/>
  <c r="AE205" i="29"/>
  <c r="AE204" i="29"/>
  <c r="AE203" i="29"/>
  <c r="AE202" i="29"/>
  <c r="AE201" i="29"/>
  <c r="AE200" i="29"/>
  <c r="AE199" i="29"/>
  <c r="AE198" i="29"/>
  <c r="AE197" i="29"/>
  <c r="AE196" i="29"/>
  <c r="AE195" i="29"/>
  <c r="AE194" i="29"/>
  <c r="AE193" i="29"/>
  <c r="AE192" i="29"/>
  <c r="AE191" i="29"/>
  <c r="AE190" i="29"/>
  <c r="AE189" i="29"/>
  <c r="AE188" i="29"/>
  <c r="AE187" i="29"/>
  <c r="AE186" i="29"/>
  <c r="AE185" i="29"/>
  <c r="AE184" i="29"/>
  <c r="AE183" i="29"/>
  <c r="AE182" i="29"/>
  <c r="AE181" i="29"/>
  <c r="AE180" i="29"/>
  <c r="AE179" i="29"/>
  <c r="AE178" i="29"/>
  <c r="AE177" i="29"/>
  <c r="AE176" i="29"/>
  <c r="AE175" i="29"/>
  <c r="AE174" i="29"/>
  <c r="AE173" i="29"/>
  <c r="AE172" i="29"/>
  <c r="AE171" i="29"/>
  <c r="AE170" i="29"/>
  <c r="AE169" i="29"/>
  <c r="AE168" i="29"/>
  <c r="AE167" i="29"/>
  <c r="AE166" i="29"/>
  <c r="AE165" i="29"/>
  <c r="AE164" i="29"/>
  <c r="AE163" i="29"/>
  <c r="AE162" i="29"/>
  <c r="AE161" i="29"/>
  <c r="AE160" i="29"/>
  <c r="AE159" i="29"/>
  <c r="AE158" i="29"/>
  <c r="AE157" i="29"/>
  <c r="AE156" i="29"/>
  <c r="AE155" i="29"/>
  <c r="AE154" i="29"/>
  <c r="AE153" i="29"/>
  <c r="AE152" i="29"/>
  <c r="AE151" i="29"/>
  <c r="AE150" i="29"/>
  <c r="AE149" i="29"/>
  <c r="AE148" i="29"/>
  <c r="AE147" i="29"/>
  <c r="AE146" i="29"/>
  <c r="AE145" i="29"/>
  <c r="AE144" i="29"/>
  <c r="AE143" i="29"/>
  <c r="AE142" i="29"/>
  <c r="AE141" i="29"/>
  <c r="AE140" i="29"/>
  <c r="AE139" i="29"/>
  <c r="AE138" i="29"/>
  <c r="AE137" i="29"/>
  <c r="AE136" i="29"/>
  <c r="AE135" i="29"/>
  <c r="AE134" i="29"/>
  <c r="AE133" i="29"/>
  <c r="AE132" i="29"/>
  <c r="AE131" i="29"/>
  <c r="AE130" i="29"/>
  <c r="AE129" i="29"/>
  <c r="AE128" i="29"/>
  <c r="AE127" i="29"/>
  <c r="AE126" i="29"/>
  <c r="AE125" i="29"/>
  <c r="AE124" i="29"/>
  <c r="AE123" i="29"/>
  <c r="AE122" i="29"/>
  <c r="AE121" i="29"/>
  <c r="AE120" i="29"/>
  <c r="AE119" i="29"/>
  <c r="AE118" i="29"/>
  <c r="AE117" i="29"/>
  <c r="AE116" i="29"/>
  <c r="AE115" i="29"/>
  <c r="AE114" i="29"/>
  <c r="AE113" i="29"/>
  <c r="AE112" i="29"/>
  <c r="AE111" i="29"/>
  <c r="AE110" i="29"/>
  <c r="AE109" i="29"/>
  <c r="AE108" i="29"/>
  <c r="AE107" i="29"/>
  <c r="AE106" i="29"/>
  <c r="AE105" i="29"/>
  <c r="AE104" i="29"/>
  <c r="AE103" i="29"/>
  <c r="AE102" i="29"/>
  <c r="AE101" i="29"/>
  <c r="AE100" i="29"/>
  <c r="AE99" i="29"/>
  <c r="AE98" i="29"/>
  <c r="AE97" i="29"/>
  <c r="AE96" i="29"/>
  <c r="AE95" i="29"/>
  <c r="AE94" i="29"/>
  <c r="AE93" i="29"/>
  <c r="AE92" i="29"/>
  <c r="AE91" i="29"/>
  <c r="AE90" i="29"/>
  <c r="AE89" i="29"/>
  <c r="AE88" i="29"/>
  <c r="AE87" i="29"/>
  <c r="AE86" i="29"/>
  <c r="AE85" i="29"/>
  <c r="AE84" i="29"/>
  <c r="AE83" i="29"/>
  <c r="AE82" i="29"/>
  <c r="AE81" i="29"/>
  <c r="AE80" i="29"/>
  <c r="AE79" i="29"/>
  <c r="AE78" i="29"/>
  <c r="AE77" i="29"/>
  <c r="AE76" i="29"/>
  <c r="AE75" i="29"/>
  <c r="AE74" i="29"/>
  <c r="AE73" i="29"/>
  <c r="AE72" i="29"/>
  <c r="AE71" i="29"/>
  <c r="AE70" i="29"/>
  <c r="AE69" i="29"/>
  <c r="AE68" i="29"/>
  <c r="AE67" i="29"/>
  <c r="AE66" i="29"/>
  <c r="AE65" i="29"/>
  <c r="AE64" i="29"/>
  <c r="AE63" i="29"/>
  <c r="AE62" i="29"/>
  <c r="AE61" i="29"/>
  <c r="AE60" i="29"/>
  <c r="AE59" i="29"/>
  <c r="AE58" i="29"/>
  <c r="AE57" i="29"/>
  <c r="AE56" i="29"/>
  <c r="AE55" i="29"/>
  <c r="AE54" i="29"/>
  <c r="AE53" i="29"/>
  <c r="AE52" i="29"/>
  <c r="AE51" i="29"/>
  <c r="AE50" i="29"/>
  <c r="AE49" i="29"/>
  <c r="AE48" i="29"/>
  <c r="AE47" i="29"/>
  <c r="AE46" i="29"/>
  <c r="AE45" i="29"/>
  <c r="AE44" i="29"/>
  <c r="AE43" i="29"/>
  <c r="AE42" i="29"/>
  <c r="AE41" i="29"/>
  <c r="AE40" i="29"/>
  <c r="AE39" i="29"/>
  <c r="AE38" i="29"/>
  <c r="AE37" i="29"/>
  <c r="AE36" i="29"/>
  <c r="AE35" i="29"/>
  <c r="AE34" i="29"/>
  <c r="AE33" i="29"/>
  <c r="AE32" i="29"/>
  <c r="AE31" i="29"/>
  <c r="AE30" i="29"/>
  <c r="AE29" i="29"/>
  <c r="AE28" i="29"/>
  <c r="AE27" i="29"/>
  <c r="AE26" i="29"/>
  <c r="AE25" i="29"/>
  <c r="AE24" i="29"/>
  <c r="AE23" i="29"/>
  <c r="AE22" i="29"/>
  <c r="AE21" i="29"/>
  <c r="AE20" i="29"/>
  <c r="AE19" i="29"/>
  <c r="AE18" i="29"/>
  <c r="AE17" i="29"/>
  <c r="AE16" i="29"/>
  <c r="AE15" i="29"/>
  <c r="AE14" i="29"/>
  <c r="AE13" i="29"/>
  <c r="AE12" i="29"/>
  <c r="AE11" i="29"/>
  <c r="AE10" i="29"/>
  <c r="AE9" i="29"/>
  <c r="AE8" i="29" a="1"/>
  <c r="AE8" i="29"/>
  <c r="AD247" i="29"/>
  <c r="AD246" i="29"/>
  <c r="AD245" i="29"/>
  <c r="AD244" i="29"/>
  <c r="AD243" i="29"/>
  <c r="AD242" i="29"/>
  <c r="AD241" i="29"/>
  <c r="AD240" i="29"/>
  <c r="AD239" i="29"/>
  <c r="AD238" i="29"/>
  <c r="AD237" i="29"/>
  <c r="AD236" i="29"/>
  <c r="AD235" i="29"/>
  <c r="AD234" i="29"/>
  <c r="AD233" i="29"/>
  <c r="AD232" i="29"/>
  <c r="AD231" i="29"/>
  <c r="AD230" i="29"/>
  <c r="AD229" i="29"/>
  <c r="AD228" i="29"/>
  <c r="AD227" i="29"/>
  <c r="AD226" i="29"/>
  <c r="AD225" i="29"/>
  <c r="AD224" i="29"/>
  <c r="AD223" i="29"/>
  <c r="AD222" i="29"/>
  <c r="AD221" i="29"/>
  <c r="AD220" i="29"/>
  <c r="AD219" i="29"/>
  <c r="AD218" i="29"/>
  <c r="AD217" i="29"/>
  <c r="AD216" i="29"/>
  <c r="AD215" i="29"/>
  <c r="AD214" i="29"/>
  <c r="AD213" i="29"/>
  <c r="AD212" i="29"/>
  <c r="AD211" i="29"/>
  <c r="AD210" i="29"/>
  <c r="AD209" i="29"/>
  <c r="AD208" i="29"/>
  <c r="AD207" i="29"/>
  <c r="AD206" i="29"/>
  <c r="AD205" i="29"/>
  <c r="AD204" i="29"/>
  <c r="AD203" i="29"/>
  <c r="AD202" i="29"/>
  <c r="AD201" i="29"/>
  <c r="AD200" i="29"/>
  <c r="AD199" i="29"/>
  <c r="AD198" i="29"/>
  <c r="AD197" i="29"/>
  <c r="AD196" i="29"/>
  <c r="AD195" i="29"/>
  <c r="AD194" i="29"/>
  <c r="AD193" i="29"/>
  <c r="AD192" i="29"/>
  <c r="AD191" i="29"/>
  <c r="AD190" i="29"/>
  <c r="AD189" i="29"/>
  <c r="AD188" i="29"/>
  <c r="AD187" i="29"/>
  <c r="AD186" i="29"/>
  <c r="AD185" i="29"/>
  <c r="AD184" i="29"/>
  <c r="AD183" i="29"/>
  <c r="AD182" i="29"/>
  <c r="AD181" i="29"/>
  <c r="AD180" i="29"/>
  <c r="AD179" i="29"/>
  <c r="AD178" i="29"/>
  <c r="AD177" i="29"/>
  <c r="AD176" i="29"/>
  <c r="AD175" i="29"/>
  <c r="AD174" i="29"/>
  <c r="AD173" i="29"/>
  <c r="AD172" i="29"/>
  <c r="AD171" i="29"/>
  <c r="AD170" i="29"/>
  <c r="AD169" i="29"/>
  <c r="AD168" i="29"/>
  <c r="AD167" i="29"/>
  <c r="AD166" i="29"/>
  <c r="AD165" i="29"/>
  <c r="AD164" i="29"/>
  <c r="AD163" i="29"/>
  <c r="AD162" i="29"/>
  <c r="AD161" i="29"/>
  <c r="AD160" i="29"/>
  <c r="AD159" i="29"/>
  <c r="AD158" i="29"/>
  <c r="AD157" i="29"/>
  <c r="AD156" i="29"/>
  <c r="AD155" i="29"/>
  <c r="AD154" i="29"/>
  <c r="AD153" i="29"/>
  <c r="AD152" i="29"/>
  <c r="AD151" i="29"/>
  <c r="AD150" i="29"/>
  <c r="AD149" i="29"/>
  <c r="AD148" i="29"/>
  <c r="AD147" i="29"/>
  <c r="AD146" i="29"/>
  <c r="AD145" i="29"/>
  <c r="AD144" i="29"/>
  <c r="AD143" i="29"/>
  <c r="AD142" i="29"/>
  <c r="AD141" i="29"/>
  <c r="AD140" i="29"/>
  <c r="AD139" i="29"/>
  <c r="AD138" i="29"/>
  <c r="AD137" i="29"/>
  <c r="AD136" i="29"/>
  <c r="AD135" i="29"/>
  <c r="AD134" i="29"/>
  <c r="AD133" i="29"/>
  <c r="AD132" i="29"/>
  <c r="AD131" i="29"/>
  <c r="AD130" i="29"/>
  <c r="AD129" i="29"/>
  <c r="AD128" i="29"/>
  <c r="AD127" i="29"/>
  <c r="AD126" i="29"/>
  <c r="AD125" i="29"/>
  <c r="AD124" i="29"/>
  <c r="AD123" i="29"/>
  <c r="AD122" i="29"/>
  <c r="AD121" i="29"/>
  <c r="AD120" i="29"/>
  <c r="AD119" i="29"/>
  <c r="AD118" i="29"/>
  <c r="AD117" i="29"/>
  <c r="AD116" i="29"/>
  <c r="AD115" i="29"/>
  <c r="AD114" i="29"/>
  <c r="AD113" i="29"/>
  <c r="AD112" i="29"/>
  <c r="AD111" i="29"/>
  <c r="AD110" i="29"/>
  <c r="AD109" i="29"/>
  <c r="AD108" i="29"/>
  <c r="AD107" i="29"/>
  <c r="AD106" i="29"/>
  <c r="AD105" i="29"/>
  <c r="AD104" i="29"/>
  <c r="AD103" i="29"/>
  <c r="AD102" i="29"/>
  <c r="AD101" i="29"/>
  <c r="AD100" i="29"/>
  <c r="AD99" i="29"/>
  <c r="AD98" i="29"/>
  <c r="AD97" i="29"/>
  <c r="AD96" i="29"/>
  <c r="AD95" i="29"/>
  <c r="AD94" i="29"/>
  <c r="AD93" i="29"/>
  <c r="AD92" i="29"/>
  <c r="AD91" i="29"/>
  <c r="AD90" i="29"/>
  <c r="AD89" i="29"/>
  <c r="AD88" i="29"/>
  <c r="AD87" i="29"/>
  <c r="AD86" i="29"/>
  <c r="AD85" i="29"/>
  <c r="AD84" i="29"/>
  <c r="AD83" i="29"/>
  <c r="AD82" i="29"/>
  <c r="AD81" i="29"/>
  <c r="AD80" i="29"/>
  <c r="AD79" i="29"/>
  <c r="AD78" i="29"/>
  <c r="AD77" i="29"/>
  <c r="AD76" i="29"/>
  <c r="AD75" i="29"/>
  <c r="AD74" i="29"/>
  <c r="AD73" i="29"/>
  <c r="AD72" i="29"/>
  <c r="AD71" i="29"/>
  <c r="AD70" i="29"/>
  <c r="AD69" i="29"/>
  <c r="AD68" i="29"/>
  <c r="AD67" i="29"/>
  <c r="AD66" i="29"/>
  <c r="AD65" i="29"/>
  <c r="AD64" i="29"/>
  <c r="AD63" i="29"/>
  <c r="AD62" i="29"/>
  <c r="AD61" i="29"/>
  <c r="AD60" i="29"/>
  <c r="AD59" i="29"/>
  <c r="AD58" i="29"/>
  <c r="AD57" i="29"/>
  <c r="AD56" i="29"/>
  <c r="AD55" i="29"/>
  <c r="AD54" i="29"/>
  <c r="AD53" i="29"/>
  <c r="AD52" i="29"/>
  <c r="AD51" i="29"/>
  <c r="AD50" i="29"/>
  <c r="AD49" i="29"/>
  <c r="AD48" i="29"/>
  <c r="AD47" i="29"/>
  <c r="AD46" i="29"/>
  <c r="AD45" i="29"/>
  <c r="AD44" i="29"/>
  <c r="AD43" i="29"/>
  <c r="AD42" i="29"/>
  <c r="AD41" i="29"/>
  <c r="AD40" i="29"/>
  <c r="AD39" i="29"/>
  <c r="AD38" i="29"/>
  <c r="AD37" i="29"/>
  <c r="AD36" i="29"/>
  <c r="AD35" i="29"/>
  <c r="AD34" i="29"/>
  <c r="AD33" i="29"/>
  <c r="AD32" i="29"/>
  <c r="AD31" i="29"/>
  <c r="AD30" i="29"/>
  <c r="AD29" i="29"/>
  <c r="AD28" i="29"/>
  <c r="AD27" i="29"/>
  <c r="AD26" i="29"/>
  <c r="AD25" i="29"/>
  <c r="AD24" i="29"/>
  <c r="AD23" i="29"/>
  <c r="AD22" i="29"/>
  <c r="AD21" i="29"/>
  <c r="AD20" i="29"/>
  <c r="AD19" i="29"/>
  <c r="AD18" i="29"/>
  <c r="AD17" i="29"/>
  <c r="AD16" i="29"/>
  <c r="AD15" i="29"/>
  <c r="AD14" i="29"/>
  <c r="AD13" i="29"/>
  <c r="AD12" i="29"/>
  <c r="AD11" i="29"/>
  <c r="AD10" i="29"/>
  <c r="AD9" i="29"/>
  <c r="AD8" i="29" a="1"/>
  <c r="AD8" i="29"/>
  <c r="AC247" i="29"/>
  <c r="AC246" i="29"/>
  <c r="AC245" i="29"/>
  <c r="AC244" i="29"/>
  <c r="AC243" i="29"/>
  <c r="AC242" i="29"/>
  <c r="AC241" i="29"/>
  <c r="AC240" i="29"/>
  <c r="AC239" i="29"/>
  <c r="AC238" i="29"/>
  <c r="AC237" i="29"/>
  <c r="AC236" i="29"/>
  <c r="AC235" i="29"/>
  <c r="AC234" i="29"/>
  <c r="AC233" i="29"/>
  <c r="AC232" i="29"/>
  <c r="AC231" i="29"/>
  <c r="AC230" i="29"/>
  <c r="AC229" i="29"/>
  <c r="AC228" i="29"/>
  <c r="AC227" i="29"/>
  <c r="AC226" i="29"/>
  <c r="AC225" i="29"/>
  <c r="AC224" i="29"/>
  <c r="AC223" i="29"/>
  <c r="AC222" i="29"/>
  <c r="AC221" i="29"/>
  <c r="AC220" i="29"/>
  <c r="AC219" i="29"/>
  <c r="AC218" i="29"/>
  <c r="AC217" i="29"/>
  <c r="AC216" i="29"/>
  <c r="AC215" i="29"/>
  <c r="AC214" i="29"/>
  <c r="AC213" i="29"/>
  <c r="AC212" i="29"/>
  <c r="AC211" i="29"/>
  <c r="AC210" i="29"/>
  <c r="AC209" i="29"/>
  <c r="AC208" i="29"/>
  <c r="AC207" i="29"/>
  <c r="AC206" i="29"/>
  <c r="AC205" i="29"/>
  <c r="AC204" i="29"/>
  <c r="AC203" i="29"/>
  <c r="AC202" i="29"/>
  <c r="AC201" i="29"/>
  <c r="AC200" i="29"/>
  <c r="AC199" i="29"/>
  <c r="AC198" i="29"/>
  <c r="AC197" i="29"/>
  <c r="AC196" i="29"/>
  <c r="AC195" i="29"/>
  <c r="AC194" i="29"/>
  <c r="AC193" i="29"/>
  <c r="AC192" i="29"/>
  <c r="AC191" i="29"/>
  <c r="AC190" i="29"/>
  <c r="AC189" i="29"/>
  <c r="AC188" i="29"/>
  <c r="AC187" i="29"/>
  <c r="AC186" i="29"/>
  <c r="AC185" i="29"/>
  <c r="AC184" i="29"/>
  <c r="AC183" i="29"/>
  <c r="AC182" i="29"/>
  <c r="AC181" i="29"/>
  <c r="AC180" i="29"/>
  <c r="AC179" i="29"/>
  <c r="AC178" i="29"/>
  <c r="AC177" i="29"/>
  <c r="AC176" i="29"/>
  <c r="AC175" i="29"/>
  <c r="AC174" i="29"/>
  <c r="AC173" i="29"/>
  <c r="AC172" i="29"/>
  <c r="AC171" i="29"/>
  <c r="AC170" i="29"/>
  <c r="AC169" i="29"/>
  <c r="AC168" i="29"/>
  <c r="AC167" i="29"/>
  <c r="AC166" i="29"/>
  <c r="AC165" i="29"/>
  <c r="AC164" i="29"/>
  <c r="AC163" i="29"/>
  <c r="AC162" i="29"/>
  <c r="AC161" i="29"/>
  <c r="AC160" i="29"/>
  <c r="AC159" i="29"/>
  <c r="AC158" i="29"/>
  <c r="AC157" i="29"/>
  <c r="AC156" i="29"/>
  <c r="AC155" i="29"/>
  <c r="AC154" i="29"/>
  <c r="AC153" i="29"/>
  <c r="AC152" i="29"/>
  <c r="AC151" i="29"/>
  <c r="AC150" i="29"/>
  <c r="AC149" i="29"/>
  <c r="AC148" i="29"/>
  <c r="AC147" i="29"/>
  <c r="AC146" i="29"/>
  <c r="AC145" i="29"/>
  <c r="AC144" i="29"/>
  <c r="AC143" i="29"/>
  <c r="AC142" i="29"/>
  <c r="AC141" i="29"/>
  <c r="AC140" i="29"/>
  <c r="AC139" i="29"/>
  <c r="AC138" i="29"/>
  <c r="AC137" i="29"/>
  <c r="AC136" i="29"/>
  <c r="AC135" i="29"/>
  <c r="AC134" i="29"/>
  <c r="AC133" i="29"/>
  <c r="AC132" i="29"/>
  <c r="AC131" i="29"/>
  <c r="AC130" i="29"/>
  <c r="AC129" i="29"/>
  <c r="AC128" i="29"/>
  <c r="AC127" i="29"/>
  <c r="AC126" i="29"/>
  <c r="AC125" i="29"/>
  <c r="AC124" i="29"/>
  <c r="AC123" i="29"/>
  <c r="AC122" i="29"/>
  <c r="AC121" i="29"/>
  <c r="AC120" i="29"/>
  <c r="AC119" i="29"/>
  <c r="AC118" i="29"/>
  <c r="AC117" i="29"/>
  <c r="AC116" i="29"/>
  <c r="AC115" i="29"/>
  <c r="AC114" i="29"/>
  <c r="AC113" i="29"/>
  <c r="AC112" i="29"/>
  <c r="AC111" i="29"/>
  <c r="AC110" i="29"/>
  <c r="AC109" i="29"/>
  <c r="AC108" i="29"/>
  <c r="AC107" i="29"/>
  <c r="AC106" i="29"/>
  <c r="AC105" i="29"/>
  <c r="AC104" i="29"/>
  <c r="AC103" i="29"/>
  <c r="AC102" i="29"/>
  <c r="AC101" i="29"/>
  <c r="AC100" i="29"/>
  <c r="AC99" i="29"/>
  <c r="AC98" i="29"/>
  <c r="AC97" i="29"/>
  <c r="AC96" i="29"/>
  <c r="AC95" i="29"/>
  <c r="AC94" i="29"/>
  <c r="AC93" i="29"/>
  <c r="AC92" i="29"/>
  <c r="AC91" i="29"/>
  <c r="AC90" i="29"/>
  <c r="AC89" i="29"/>
  <c r="AC88" i="29"/>
  <c r="AC87" i="29"/>
  <c r="AC86" i="29"/>
  <c r="AC85" i="29"/>
  <c r="AC84" i="29"/>
  <c r="AC83" i="29"/>
  <c r="AC82" i="29"/>
  <c r="AC81" i="29"/>
  <c r="AC80" i="29"/>
  <c r="AC79" i="29"/>
  <c r="AC78" i="29"/>
  <c r="AC77" i="29"/>
  <c r="AC76" i="29"/>
  <c r="AC75" i="29"/>
  <c r="AC74" i="29"/>
  <c r="AC73" i="29"/>
  <c r="AC72" i="29"/>
  <c r="AC71" i="29"/>
  <c r="AC70" i="29"/>
  <c r="AC69" i="29"/>
  <c r="AC68" i="29"/>
  <c r="AC67" i="29"/>
  <c r="AC66" i="29"/>
  <c r="AC65" i="29"/>
  <c r="AC64" i="29"/>
  <c r="AC63" i="29"/>
  <c r="AC62" i="29"/>
  <c r="AC61" i="29"/>
  <c r="AC60" i="29"/>
  <c r="AC59" i="29"/>
  <c r="AC58" i="29"/>
  <c r="AC57" i="29"/>
  <c r="AC56" i="29"/>
  <c r="AC55" i="29"/>
  <c r="AC54" i="29"/>
  <c r="AC53" i="29"/>
  <c r="AC52" i="29"/>
  <c r="AC51" i="29"/>
  <c r="AC50" i="29"/>
  <c r="AC49" i="29"/>
  <c r="AC48" i="29"/>
  <c r="AC47" i="29"/>
  <c r="AC46" i="29"/>
  <c r="AC45" i="29"/>
  <c r="AC44" i="29"/>
  <c r="AC43" i="29"/>
  <c r="AC42" i="29"/>
  <c r="AC41" i="29"/>
  <c r="AC40" i="29"/>
  <c r="AC39" i="29"/>
  <c r="AC38" i="29"/>
  <c r="AC37" i="29"/>
  <c r="AC36" i="29"/>
  <c r="AC35" i="29"/>
  <c r="AC34" i="29"/>
  <c r="AC33" i="29"/>
  <c r="AC32" i="29"/>
  <c r="AC31" i="29"/>
  <c r="AC30" i="29"/>
  <c r="AC29" i="29"/>
  <c r="AC28" i="29"/>
  <c r="AC27" i="29"/>
  <c r="AC26" i="29"/>
  <c r="AC25" i="29"/>
  <c r="AC24" i="29"/>
  <c r="AC23" i="29"/>
  <c r="AC22" i="29"/>
  <c r="AC21" i="29"/>
  <c r="AC20" i="29"/>
  <c r="AC19" i="29"/>
  <c r="AC18" i="29"/>
  <c r="AC17" i="29"/>
  <c r="AC16" i="29"/>
  <c r="AC15" i="29"/>
  <c r="AC14" i="29"/>
  <c r="AC13" i="29"/>
  <c r="AC12" i="29"/>
  <c r="AC11" i="29"/>
  <c r="AC10" i="29"/>
  <c r="AC9" i="29"/>
  <c r="AC8" i="29" a="1"/>
  <c r="AC8" i="29"/>
  <c r="A8" i="29"/>
  <c r="B246" i="8" a="1"/>
  <c r="B246" i="8"/>
  <c r="B245" i="8" a="1"/>
  <c r="B245" i="8"/>
  <c r="B244" i="8" a="1"/>
  <c r="B244" i="8"/>
  <c r="B243" i="8" a="1"/>
  <c r="B243" i="8"/>
  <c r="B242" i="8" a="1"/>
  <c r="B242" i="8"/>
  <c r="B241" i="8" a="1"/>
  <c r="B241" i="8"/>
  <c r="B240" i="8" a="1"/>
  <c r="B240" i="8"/>
  <c r="B239" i="8" a="1"/>
  <c r="B239" i="8"/>
  <c r="B238" i="8" a="1"/>
  <c r="B238" i="8"/>
  <c r="B237" i="8" a="1"/>
  <c r="B237" i="8"/>
  <c r="B236" i="8" a="1"/>
  <c r="B236" i="8"/>
  <c r="B235" i="8" a="1"/>
  <c r="B235" i="8"/>
  <c r="B234" i="8" a="1"/>
  <c r="B234" i="8"/>
  <c r="B233" i="8" a="1"/>
  <c r="B233" i="8"/>
  <c r="B232" i="8" a="1"/>
  <c r="B232" i="8"/>
  <c r="B231" i="8" a="1"/>
  <c r="B231" i="8"/>
  <c r="B230" i="8" a="1"/>
  <c r="B230" i="8"/>
  <c r="B229" i="8" a="1"/>
  <c r="B229" i="8"/>
  <c r="B228" i="8" a="1"/>
  <c r="B228" i="8"/>
  <c r="B227" i="8" a="1"/>
  <c r="B227" i="8"/>
  <c r="B226" i="8" a="1"/>
  <c r="B226" i="8"/>
  <c r="B225" i="8" a="1"/>
  <c r="B225" i="8"/>
  <c r="B224" i="8" a="1"/>
  <c r="B224" i="8"/>
  <c r="B223" i="8" a="1"/>
  <c r="B223" i="8"/>
  <c r="B222" i="8" a="1"/>
  <c r="B222" i="8"/>
  <c r="B221" i="8" a="1"/>
  <c r="B221" i="8"/>
  <c r="B220" i="8" a="1"/>
  <c r="B220" i="8"/>
  <c r="B219" i="8" a="1"/>
  <c r="B219" i="8"/>
  <c r="B218" i="8" a="1"/>
  <c r="B218" i="8"/>
  <c r="B217" i="8" a="1"/>
  <c r="B217" i="8"/>
  <c r="B216" i="8" a="1"/>
  <c r="B216" i="8"/>
  <c r="B215" i="8" a="1"/>
  <c r="B215" i="8"/>
  <c r="B214" i="8" a="1"/>
  <c r="B214" i="8"/>
  <c r="B213" i="8" a="1"/>
  <c r="B213" i="8"/>
  <c r="B212" i="8" a="1"/>
  <c r="B212" i="8"/>
  <c r="B211" i="8" a="1"/>
  <c r="B211" i="8"/>
  <c r="B210" i="8" a="1"/>
  <c r="B210" i="8"/>
  <c r="B209" i="8" a="1"/>
  <c r="B209" i="8"/>
  <c r="B208" i="8" a="1"/>
  <c r="B208" i="8"/>
  <c r="B207" i="8" a="1"/>
  <c r="B207" i="8"/>
  <c r="B206" i="8" a="1"/>
  <c r="B206" i="8"/>
  <c r="B205" i="8" a="1"/>
  <c r="B205" i="8"/>
  <c r="B204" i="8" a="1"/>
  <c r="B204" i="8"/>
  <c r="B203" i="8" a="1"/>
  <c r="B203" i="8"/>
  <c r="B202" i="8" a="1"/>
  <c r="B202" i="8"/>
  <c r="B201" i="8" a="1"/>
  <c r="B201" i="8"/>
  <c r="B200" i="8" a="1"/>
  <c r="B200" i="8"/>
  <c r="B199" i="8" a="1"/>
  <c r="B199" i="8"/>
  <c r="B198" i="8" a="1"/>
  <c r="B198" i="8"/>
  <c r="B197" i="8" a="1"/>
  <c r="B197" i="8"/>
  <c r="B196" i="8" a="1"/>
  <c r="B196" i="8"/>
  <c r="B195" i="8" a="1"/>
  <c r="B195" i="8"/>
  <c r="B194" i="8" a="1"/>
  <c r="B194" i="8"/>
  <c r="B193" i="8" a="1"/>
  <c r="B193" i="8"/>
  <c r="B192" i="8" a="1"/>
  <c r="B192" i="8"/>
  <c r="B191" i="8" a="1"/>
  <c r="B191" i="8"/>
  <c r="B190" i="8" a="1"/>
  <c r="B190" i="8"/>
  <c r="B189" i="8" a="1"/>
  <c r="B189" i="8"/>
  <c r="B188" i="8" a="1"/>
  <c r="B188" i="8"/>
  <c r="B187" i="8" a="1"/>
  <c r="B187" i="8"/>
  <c r="B186" i="8" a="1"/>
  <c r="B186" i="8"/>
  <c r="B185" i="8" a="1"/>
  <c r="B185" i="8"/>
  <c r="B184" i="8" a="1"/>
  <c r="B184" i="8"/>
  <c r="B183" i="8" a="1"/>
  <c r="B183" i="8"/>
  <c r="B182" i="8" a="1"/>
  <c r="B182" i="8"/>
  <c r="B181" i="8" a="1"/>
  <c r="B181" i="8"/>
  <c r="B180" i="8" a="1"/>
  <c r="B180" i="8"/>
  <c r="B179" i="8" a="1"/>
  <c r="B179" i="8"/>
  <c r="B178" i="8" a="1"/>
  <c r="B178" i="8"/>
  <c r="B177" i="8" a="1"/>
  <c r="B177" i="8"/>
  <c r="B176" i="8" a="1"/>
  <c r="B176" i="8"/>
  <c r="B175" i="8" a="1"/>
  <c r="B175" i="8"/>
  <c r="B174" i="8" a="1"/>
  <c r="B174" i="8"/>
  <c r="B173" i="8" a="1"/>
  <c r="B173" i="8"/>
  <c r="B172" i="8" a="1"/>
  <c r="B172" i="8"/>
  <c r="B171" i="8" a="1"/>
  <c r="B171" i="8"/>
  <c r="B170" i="8" a="1"/>
  <c r="B170" i="8"/>
  <c r="B169" i="8" a="1"/>
  <c r="B169" i="8"/>
  <c r="B168" i="8" a="1"/>
  <c r="B168" i="8"/>
  <c r="B167" i="8" a="1"/>
  <c r="B167" i="8"/>
  <c r="B166" i="8" a="1"/>
  <c r="B166" i="8"/>
  <c r="B165" i="8" a="1"/>
  <c r="B165" i="8"/>
  <c r="B164" i="8" a="1"/>
  <c r="B164" i="8"/>
  <c r="B163" i="8" a="1"/>
  <c r="B163" i="8"/>
  <c r="B162" i="8" a="1"/>
  <c r="B162" i="8"/>
  <c r="B161" i="8" a="1"/>
  <c r="B161" i="8"/>
  <c r="B160" i="8" a="1"/>
  <c r="B160" i="8"/>
  <c r="B159" i="8" a="1"/>
  <c r="B159" i="8"/>
  <c r="B158" i="8" a="1"/>
  <c r="B158" i="8"/>
  <c r="B157" i="8" a="1"/>
  <c r="B157" i="8"/>
  <c r="B156" i="8" a="1"/>
  <c r="B156" i="8"/>
  <c r="B155" i="8" a="1"/>
  <c r="B155" i="8"/>
  <c r="B154" i="8" a="1"/>
  <c r="B154" i="8"/>
  <c r="B153" i="8" a="1"/>
  <c r="B153" i="8"/>
  <c r="B152" i="8" a="1"/>
  <c r="B152" i="8"/>
  <c r="B151" i="8" a="1"/>
  <c r="B151" i="8"/>
  <c r="B150" i="8" a="1"/>
  <c r="B150" i="8"/>
  <c r="B149" i="8" a="1"/>
  <c r="B149" i="8"/>
  <c r="B148" i="8" a="1"/>
  <c r="B148" i="8"/>
  <c r="B147" i="8" a="1"/>
  <c r="B147" i="8"/>
  <c r="B146" i="8" a="1"/>
  <c r="B146" i="8"/>
  <c r="B145" i="8" a="1"/>
  <c r="B145" i="8"/>
  <c r="B144" i="8" a="1"/>
  <c r="B144" i="8"/>
  <c r="B143" i="8" a="1"/>
  <c r="B143" i="8"/>
  <c r="B142" i="8" a="1"/>
  <c r="B142" i="8"/>
  <c r="B141" i="8" a="1"/>
  <c r="B141" i="8"/>
  <c r="B140" i="8" a="1"/>
  <c r="B140" i="8"/>
  <c r="B139" i="8" a="1"/>
  <c r="B139" i="8"/>
  <c r="B138" i="8" a="1"/>
  <c r="B138" i="8"/>
  <c r="B137" i="8" a="1"/>
  <c r="B137" i="8"/>
  <c r="B136" i="8" a="1"/>
  <c r="B136" i="8"/>
  <c r="B135" i="8" a="1"/>
  <c r="B135" i="8"/>
  <c r="B134" i="8" a="1"/>
  <c r="B134" i="8"/>
  <c r="B133" i="8" a="1"/>
  <c r="B133" i="8"/>
  <c r="B132" i="8" a="1"/>
  <c r="B132" i="8"/>
  <c r="B131" i="8" a="1"/>
  <c r="B131" i="8"/>
  <c r="B130" i="8" a="1"/>
  <c r="B130" i="8"/>
  <c r="B129" i="8" a="1"/>
  <c r="B129" i="8"/>
  <c r="B128" i="8" a="1"/>
  <c r="B128" i="8"/>
  <c r="B127" i="8" a="1"/>
  <c r="B127" i="8"/>
  <c r="B126" i="8" a="1"/>
  <c r="B126" i="8"/>
  <c r="B125" i="8" a="1"/>
  <c r="B125" i="8"/>
  <c r="B124" i="8" a="1"/>
  <c r="B124" i="8"/>
  <c r="B123" i="8" a="1"/>
  <c r="B123" i="8"/>
  <c r="B122" i="8" a="1"/>
  <c r="B122" i="8"/>
  <c r="B121" i="8" a="1"/>
  <c r="B121" i="8"/>
  <c r="B120" i="8" a="1"/>
  <c r="B120" i="8"/>
  <c r="B119" i="8" a="1"/>
  <c r="B119" i="8"/>
  <c r="B118" i="8" a="1"/>
  <c r="B118" i="8"/>
  <c r="B117" i="8" a="1"/>
  <c r="B117" i="8"/>
  <c r="B116" i="8" a="1"/>
  <c r="B116" i="8"/>
  <c r="B115" i="8" a="1"/>
  <c r="B115" i="8"/>
  <c r="B114" i="8" a="1"/>
  <c r="B114" i="8"/>
  <c r="B113" i="8" a="1"/>
  <c r="B113" i="8"/>
  <c r="B112" i="8" a="1"/>
  <c r="B112" i="8"/>
  <c r="B111" i="8" a="1"/>
  <c r="B111" i="8"/>
  <c r="B110" i="8" a="1"/>
  <c r="B110" i="8"/>
  <c r="B109" i="8" a="1"/>
  <c r="B109" i="8"/>
  <c r="B108" i="8" a="1"/>
  <c r="B108" i="8"/>
  <c r="B107" i="8" a="1"/>
  <c r="B107" i="8"/>
  <c r="B106" i="8" a="1"/>
  <c r="B106" i="8"/>
  <c r="B105" i="8" a="1"/>
  <c r="B105" i="8"/>
  <c r="B104" i="8" a="1"/>
  <c r="B104" i="8"/>
  <c r="B103" i="8" a="1"/>
  <c r="B103" i="8"/>
  <c r="B102" i="8" a="1"/>
  <c r="B102" i="8"/>
  <c r="B101" i="8" a="1"/>
  <c r="B101" i="8"/>
  <c r="B100" i="8" a="1"/>
  <c r="B100" i="8"/>
  <c r="B99" i="8" a="1"/>
  <c r="B99" i="8"/>
  <c r="B98" i="8" a="1"/>
  <c r="B98" i="8"/>
  <c r="B97" i="8" a="1"/>
  <c r="B97" i="8"/>
  <c r="B96" i="8" a="1"/>
  <c r="B96" i="8"/>
  <c r="B95" i="8" a="1"/>
  <c r="B95" i="8"/>
  <c r="B94" i="8" a="1"/>
  <c r="B94" i="8"/>
  <c r="B93" i="8" a="1"/>
  <c r="B93" i="8"/>
  <c r="B92" i="8" a="1"/>
  <c r="B92" i="8"/>
  <c r="B91" i="8" a="1"/>
  <c r="B91" i="8"/>
  <c r="B90" i="8" a="1"/>
  <c r="B90" i="8"/>
  <c r="B89" i="8" a="1"/>
  <c r="B89" i="8"/>
  <c r="B88" i="8" a="1"/>
  <c r="B88" i="8"/>
  <c r="B87" i="8" a="1"/>
  <c r="B87" i="8"/>
  <c r="B86" i="8" a="1"/>
  <c r="B86" i="8"/>
  <c r="B85" i="8" a="1"/>
  <c r="B85" i="8"/>
  <c r="B84" i="8" a="1"/>
  <c r="B84" i="8"/>
  <c r="B83" i="8" a="1"/>
  <c r="B83" i="8"/>
  <c r="B82" i="8" a="1"/>
  <c r="B82" i="8"/>
  <c r="B81" i="8" a="1"/>
  <c r="B81" i="8"/>
  <c r="B80" i="8" a="1"/>
  <c r="B80" i="8"/>
  <c r="B79" i="8" a="1"/>
  <c r="B79" i="8"/>
  <c r="B78" i="8" a="1"/>
  <c r="B78" i="8"/>
  <c r="B77" i="8" a="1"/>
  <c r="B77" i="8"/>
  <c r="B76" i="8" a="1"/>
  <c r="B76" i="8"/>
  <c r="B75" i="8" a="1"/>
  <c r="B75" i="8"/>
  <c r="B74" i="8" a="1"/>
  <c r="B74" i="8"/>
  <c r="B73" i="8" a="1"/>
  <c r="B73" i="8"/>
  <c r="B72" i="8" a="1"/>
  <c r="B72" i="8"/>
  <c r="B71" i="8" a="1"/>
  <c r="B71" i="8"/>
  <c r="B70" i="8" a="1"/>
  <c r="B70" i="8"/>
  <c r="B69" i="8" a="1"/>
  <c r="B69" i="8"/>
  <c r="B68" i="8" a="1"/>
  <c r="B68" i="8"/>
  <c r="B67" i="8" a="1"/>
  <c r="B67" i="8"/>
  <c r="B66" i="8" a="1"/>
  <c r="B66" i="8"/>
  <c r="B65" i="8" a="1"/>
  <c r="B65" i="8"/>
  <c r="B64" i="8" a="1"/>
  <c r="B64" i="8"/>
  <c r="B63" i="8" a="1"/>
  <c r="B63" i="8"/>
  <c r="B62" i="8" a="1"/>
  <c r="B62" i="8"/>
  <c r="B61" i="8" a="1"/>
  <c r="B61" i="8"/>
  <c r="B60" i="8" a="1"/>
  <c r="B60" i="8"/>
  <c r="B59" i="8" a="1"/>
  <c r="B59" i="8"/>
  <c r="B58" i="8" a="1"/>
  <c r="B58" i="8"/>
  <c r="B57" i="8" a="1"/>
  <c r="B57" i="8"/>
  <c r="B56" i="8" a="1"/>
  <c r="B56" i="8"/>
  <c r="B55" i="8" a="1"/>
  <c r="B55" i="8"/>
  <c r="B54" i="8" a="1"/>
  <c r="B54" i="8"/>
  <c r="B53" i="8" a="1"/>
  <c r="B53" i="8"/>
  <c r="B52" i="8" a="1"/>
  <c r="B52" i="8"/>
  <c r="B51" i="8" a="1"/>
  <c r="B51" i="8"/>
  <c r="B50" i="8" a="1"/>
  <c r="B50" i="8"/>
  <c r="B49" i="8" a="1"/>
  <c r="B49" i="8"/>
  <c r="B48" i="8" a="1"/>
  <c r="B48" i="8"/>
  <c r="B47" i="8" a="1"/>
  <c r="B47" i="8"/>
  <c r="B46" i="8" a="1"/>
  <c r="B46" i="8"/>
  <c r="B45" i="8" a="1"/>
  <c r="B45" i="8"/>
  <c r="B44" i="8" a="1"/>
  <c r="B44" i="8"/>
  <c r="B43" i="8" a="1"/>
  <c r="B43" i="8"/>
  <c r="B42" i="8" a="1"/>
  <c r="B42" i="8"/>
  <c r="B41" i="8" a="1"/>
  <c r="B41" i="8"/>
  <c r="B40" i="8" a="1"/>
  <c r="B40" i="8"/>
  <c r="B39" i="8" a="1"/>
  <c r="B39" i="8"/>
  <c r="B38" i="8" a="1"/>
  <c r="B38" i="8"/>
  <c r="B37" i="8" a="1"/>
  <c r="B37" i="8"/>
  <c r="B36" i="8" a="1"/>
  <c r="B36" i="8"/>
  <c r="B35" i="8" a="1"/>
  <c r="B35" i="8"/>
  <c r="B34" i="8" a="1"/>
  <c r="B34" i="8"/>
  <c r="B33" i="8" a="1"/>
  <c r="B33" i="8"/>
  <c r="B32" i="8" a="1"/>
  <c r="B32" i="8"/>
  <c r="B31" i="8" a="1"/>
  <c r="B31" i="8"/>
  <c r="B30" i="8" a="1"/>
  <c r="B30" i="8"/>
  <c r="B29" i="8" a="1"/>
  <c r="B29" i="8"/>
  <c r="B28" i="8" a="1"/>
  <c r="B28" i="8"/>
  <c r="B27" i="8" a="1"/>
  <c r="B27" i="8"/>
  <c r="B26" i="8" a="1"/>
  <c r="B26" i="8"/>
  <c r="B25" i="8" a="1"/>
  <c r="B25" i="8"/>
  <c r="B24" i="8" a="1"/>
  <c r="B24" i="8"/>
  <c r="B23" i="8" a="1"/>
  <c r="B23" i="8"/>
  <c r="B22" i="8" a="1"/>
  <c r="B22" i="8"/>
  <c r="B21" i="8" a="1"/>
  <c r="B21" i="8"/>
  <c r="B20" i="8" a="1"/>
  <c r="B20" i="8"/>
  <c r="B19" i="8" a="1"/>
  <c r="B19" i="8"/>
  <c r="B18" i="8" a="1"/>
  <c r="B18" i="8"/>
  <c r="B17" i="8" a="1"/>
  <c r="B17" i="8"/>
  <c r="B16" i="8" a="1"/>
  <c r="B16" i="8"/>
  <c r="B15" i="8" a="1"/>
  <c r="B15" i="8"/>
  <c r="B14" i="8" a="1"/>
  <c r="B14" i="8"/>
  <c r="B13" i="8" a="1"/>
  <c r="B13" i="8"/>
  <c r="B12" i="8" a="1"/>
  <c r="B12" i="8"/>
  <c r="B11" i="8" a="1"/>
  <c r="B11" i="8"/>
  <c r="B10" i="8" a="1"/>
  <c r="B10" i="8"/>
  <c r="B9" i="8" a="1"/>
  <c r="B9" i="8"/>
  <c r="B8" i="8" a="1"/>
  <c r="B8" i="8"/>
  <c r="N246" i="8"/>
  <c r="N245" i="8"/>
  <c r="N244" i="8"/>
  <c r="N243" i="8"/>
  <c r="N242" i="8"/>
  <c r="N241" i="8"/>
  <c r="N240" i="8"/>
  <c r="N239" i="8"/>
  <c r="N238" i="8"/>
  <c r="N237" i="8"/>
  <c r="N236" i="8"/>
  <c r="N235" i="8"/>
  <c r="N234" i="8"/>
  <c r="N233" i="8"/>
  <c r="N232" i="8"/>
  <c r="N231" i="8"/>
  <c r="N230" i="8"/>
  <c r="N229" i="8"/>
  <c r="N228" i="8"/>
  <c r="N227" i="8"/>
  <c r="N226" i="8"/>
  <c r="N225" i="8"/>
  <c r="N224" i="8"/>
  <c r="N223" i="8"/>
  <c r="N222" i="8"/>
  <c r="N221" i="8"/>
  <c r="N220" i="8"/>
  <c r="N219" i="8"/>
  <c r="N218" i="8"/>
  <c r="N217" i="8"/>
  <c r="N216" i="8"/>
  <c r="N215" i="8"/>
  <c r="N214" i="8"/>
  <c r="N213" i="8"/>
  <c r="N212" i="8"/>
  <c r="N211" i="8"/>
  <c r="N210" i="8"/>
  <c r="N209" i="8"/>
  <c r="N208" i="8"/>
  <c r="N207" i="8"/>
  <c r="N206" i="8"/>
  <c r="N205" i="8"/>
  <c r="N204" i="8"/>
  <c r="N203" i="8"/>
  <c r="N202" i="8"/>
  <c r="N201" i="8"/>
  <c r="N200" i="8"/>
  <c r="N199" i="8"/>
  <c r="N198" i="8"/>
  <c r="N197" i="8"/>
  <c r="N196" i="8"/>
  <c r="N195" i="8"/>
  <c r="N194" i="8"/>
  <c r="N193" i="8"/>
  <c r="N192" i="8"/>
  <c r="N191" i="8"/>
  <c r="N190" i="8"/>
  <c r="N189" i="8"/>
  <c r="N188" i="8"/>
  <c r="N187" i="8"/>
  <c r="N186" i="8"/>
  <c r="N185" i="8"/>
  <c r="N184" i="8"/>
  <c r="N183" i="8"/>
  <c r="N182" i="8"/>
  <c r="N181" i="8"/>
  <c r="N180" i="8"/>
  <c r="N179" i="8"/>
  <c r="N178" i="8"/>
  <c r="N177" i="8"/>
  <c r="N176" i="8"/>
  <c r="N175" i="8"/>
  <c r="N174" i="8"/>
  <c r="N173" i="8"/>
  <c r="N172" i="8"/>
  <c r="N171" i="8"/>
  <c r="N170" i="8"/>
  <c r="N169" i="8"/>
  <c r="N168" i="8"/>
  <c r="N167" i="8"/>
  <c r="N166" i="8"/>
  <c r="N165" i="8"/>
  <c r="N164" i="8"/>
  <c r="N163" i="8"/>
  <c r="N162" i="8"/>
  <c r="N161" i="8"/>
  <c r="N160" i="8"/>
  <c r="N159" i="8"/>
  <c r="N158" i="8"/>
  <c r="N157" i="8"/>
  <c r="N156" i="8"/>
  <c r="N155" i="8"/>
  <c r="N154" i="8"/>
  <c r="N153" i="8"/>
  <c r="N152" i="8"/>
  <c r="N151" i="8"/>
  <c r="N150" i="8"/>
  <c r="N149" i="8"/>
  <c r="N148" i="8"/>
  <c r="N147" i="8"/>
  <c r="N146" i="8"/>
  <c r="N145" i="8"/>
  <c r="N144" i="8"/>
  <c r="N143" i="8"/>
  <c r="N142" i="8"/>
  <c r="N141" i="8"/>
  <c r="N140" i="8"/>
  <c r="N139" i="8"/>
  <c r="N138" i="8"/>
  <c r="N137" i="8"/>
  <c r="N136" i="8"/>
  <c r="N135" i="8"/>
  <c r="N134" i="8"/>
  <c r="N133" i="8"/>
  <c r="N132" i="8"/>
  <c r="N131" i="8"/>
  <c r="N130" i="8"/>
  <c r="N129" i="8"/>
  <c r="N128" i="8"/>
  <c r="N127" i="8"/>
  <c r="N126" i="8"/>
  <c r="N125" i="8"/>
  <c r="N124" i="8"/>
  <c r="N123" i="8"/>
  <c r="N122" i="8"/>
  <c r="N121" i="8"/>
  <c r="N120" i="8"/>
  <c r="N119" i="8"/>
  <c r="N118" i="8"/>
  <c r="N117" i="8"/>
  <c r="N116" i="8"/>
  <c r="N115" i="8"/>
  <c r="N114" i="8"/>
  <c r="N113" i="8"/>
  <c r="N112" i="8"/>
  <c r="N111" i="8"/>
  <c r="N110" i="8"/>
  <c r="N109" i="8"/>
  <c r="N108" i="8"/>
  <c r="N107" i="8"/>
  <c r="N106" i="8"/>
  <c r="N105" i="8"/>
  <c r="N104" i="8"/>
  <c r="N103" i="8"/>
  <c r="N102" i="8"/>
  <c r="N101" i="8"/>
  <c r="N100" i="8"/>
  <c r="N99" i="8"/>
  <c r="N98" i="8"/>
  <c r="N97" i="8"/>
  <c r="N96" i="8"/>
  <c r="N95" i="8"/>
  <c r="N94" i="8"/>
  <c r="N93" i="8"/>
  <c r="N92" i="8"/>
  <c r="N91" i="8"/>
  <c r="N90" i="8"/>
  <c r="N89" i="8"/>
  <c r="N88" i="8"/>
  <c r="N87" i="8"/>
  <c r="N86" i="8"/>
  <c r="N85" i="8"/>
  <c r="N84" i="8"/>
  <c r="N83" i="8"/>
  <c r="N82" i="8"/>
  <c r="N81" i="8"/>
  <c r="N80" i="8"/>
  <c r="N79" i="8"/>
  <c r="N78" i="8"/>
  <c r="N77" i="8"/>
  <c r="N76" i="8"/>
  <c r="N75" i="8"/>
  <c r="N74" i="8"/>
  <c r="N73" i="8"/>
  <c r="N72" i="8"/>
  <c r="N71" i="8"/>
  <c r="N70" i="8"/>
  <c r="N69" i="8"/>
  <c r="N68" i="8"/>
  <c r="N67" i="8"/>
  <c r="N66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 a="1"/>
  <c r="N7" i="8"/>
  <c r="M246" i="8"/>
  <c r="M245" i="8"/>
  <c r="M244" i="8"/>
  <c r="M243" i="8"/>
  <c r="M242" i="8"/>
  <c r="M241" i="8"/>
  <c r="M240" i="8"/>
  <c r="M239" i="8"/>
  <c r="M238" i="8"/>
  <c r="M237" i="8"/>
  <c r="M236" i="8"/>
  <c r="M235" i="8"/>
  <c r="M234" i="8"/>
  <c r="M233" i="8"/>
  <c r="M232" i="8"/>
  <c r="M231" i="8"/>
  <c r="M230" i="8"/>
  <c r="M229" i="8"/>
  <c r="M228" i="8"/>
  <c r="M227" i="8"/>
  <c r="M226" i="8"/>
  <c r="M225" i="8"/>
  <c r="M224" i="8"/>
  <c r="M223" i="8"/>
  <c r="M222" i="8"/>
  <c r="M221" i="8"/>
  <c r="M220" i="8"/>
  <c r="M219" i="8"/>
  <c r="M218" i="8"/>
  <c r="M217" i="8"/>
  <c r="M216" i="8"/>
  <c r="M215" i="8"/>
  <c r="M214" i="8"/>
  <c r="M213" i="8"/>
  <c r="M212" i="8"/>
  <c r="M211" i="8"/>
  <c r="M210" i="8"/>
  <c r="M209" i="8"/>
  <c r="M208" i="8"/>
  <c r="M207" i="8"/>
  <c r="M206" i="8"/>
  <c r="M205" i="8"/>
  <c r="M204" i="8"/>
  <c r="M203" i="8"/>
  <c r="M202" i="8"/>
  <c r="M201" i="8"/>
  <c r="M200" i="8"/>
  <c r="M199" i="8"/>
  <c r="M198" i="8"/>
  <c r="M197" i="8"/>
  <c r="M196" i="8"/>
  <c r="M195" i="8"/>
  <c r="M194" i="8"/>
  <c r="M193" i="8"/>
  <c r="M192" i="8"/>
  <c r="M191" i="8"/>
  <c r="M190" i="8"/>
  <c r="M189" i="8"/>
  <c r="M188" i="8"/>
  <c r="M187" i="8"/>
  <c r="M186" i="8"/>
  <c r="M185" i="8"/>
  <c r="M184" i="8"/>
  <c r="M183" i="8"/>
  <c r="M182" i="8"/>
  <c r="M181" i="8"/>
  <c r="M180" i="8"/>
  <c r="M179" i="8"/>
  <c r="M178" i="8"/>
  <c r="M177" i="8"/>
  <c r="M176" i="8"/>
  <c r="M175" i="8"/>
  <c r="M174" i="8"/>
  <c r="M173" i="8"/>
  <c r="M172" i="8"/>
  <c r="M171" i="8"/>
  <c r="M170" i="8"/>
  <c r="M169" i="8"/>
  <c r="M168" i="8"/>
  <c r="M167" i="8"/>
  <c r="M166" i="8"/>
  <c r="M165" i="8"/>
  <c r="M164" i="8"/>
  <c r="M163" i="8"/>
  <c r="M162" i="8"/>
  <c r="M161" i="8"/>
  <c r="M160" i="8"/>
  <c r="M159" i="8"/>
  <c r="M158" i="8"/>
  <c r="M157" i="8"/>
  <c r="M156" i="8"/>
  <c r="M155" i="8"/>
  <c r="M154" i="8"/>
  <c r="M153" i="8"/>
  <c r="M152" i="8"/>
  <c r="M151" i="8"/>
  <c r="M150" i="8"/>
  <c r="M149" i="8"/>
  <c r="M148" i="8"/>
  <c r="M147" i="8"/>
  <c r="M146" i="8"/>
  <c r="M145" i="8"/>
  <c r="M144" i="8"/>
  <c r="M143" i="8"/>
  <c r="M142" i="8"/>
  <c r="M141" i="8"/>
  <c r="M140" i="8"/>
  <c r="M139" i="8"/>
  <c r="M138" i="8"/>
  <c r="M137" i="8"/>
  <c r="M136" i="8"/>
  <c r="M135" i="8"/>
  <c r="M134" i="8"/>
  <c r="M133" i="8"/>
  <c r="M132" i="8"/>
  <c r="M131" i="8"/>
  <c r="M130" i="8"/>
  <c r="M129" i="8"/>
  <c r="M128" i="8"/>
  <c r="M127" i="8"/>
  <c r="M126" i="8"/>
  <c r="M125" i="8"/>
  <c r="M124" i="8"/>
  <c r="M123" i="8"/>
  <c r="M122" i="8"/>
  <c r="M121" i="8"/>
  <c r="M120" i="8"/>
  <c r="M119" i="8"/>
  <c r="M118" i="8"/>
  <c r="M117" i="8"/>
  <c r="M116" i="8"/>
  <c r="M115" i="8"/>
  <c r="M114" i="8"/>
  <c r="M113" i="8"/>
  <c r="M112" i="8"/>
  <c r="M111" i="8"/>
  <c r="M110" i="8"/>
  <c r="M109" i="8"/>
  <c r="M108" i="8"/>
  <c r="M107" i="8"/>
  <c r="M106" i="8"/>
  <c r="M105" i="8"/>
  <c r="M104" i="8"/>
  <c r="M103" i="8"/>
  <c r="M102" i="8"/>
  <c r="M101" i="8"/>
  <c r="M100" i="8"/>
  <c r="M99" i="8"/>
  <c r="M98" i="8"/>
  <c r="M97" i="8"/>
  <c r="M96" i="8"/>
  <c r="M95" i="8"/>
  <c r="M94" i="8"/>
  <c r="M93" i="8"/>
  <c r="M92" i="8"/>
  <c r="M91" i="8"/>
  <c r="M90" i="8"/>
  <c r="M89" i="8"/>
  <c r="M88" i="8"/>
  <c r="M87" i="8"/>
  <c r="M86" i="8"/>
  <c r="M85" i="8"/>
  <c r="M84" i="8"/>
  <c r="M83" i="8"/>
  <c r="M82" i="8"/>
  <c r="M81" i="8"/>
  <c r="M80" i="8"/>
  <c r="M79" i="8"/>
  <c r="M78" i="8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 a="1"/>
  <c r="M7" i="8"/>
  <c r="L246" i="8"/>
  <c r="L245" i="8"/>
  <c r="L244" i="8"/>
  <c r="L243" i="8"/>
  <c r="L242" i="8"/>
  <c r="L241" i="8"/>
  <c r="L240" i="8"/>
  <c r="L239" i="8"/>
  <c r="L238" i="8"/>
  <c r="L237" i="8"/>
  <c r="L236" i="8"/>
  <c r="L235" i="8"/>
  <c r="L234" i="8"/>
  <c r="L233" i="8"/>
  <c r="L232" i="8"/>
  <c r="L231" i="8"/>
  <c r="L230" i="8"/>
  <c r="L229" i="8"/>
  <c r="L228" i="8"/>
  <c r="L227" i="8"/>
  <c r="L226" i="8"/>
  <c r="L225" i="8"/>
  <c r="L224" i="8"/>
  <c r="L223" i="8"/>
  <c r="L222" i="8"/>
  <c r="L221" i="8"/>
  <c r="L220" i="8"/>
  <c r="L219" i="8"/>
  <c r="L218" i="8"/>
  <c r="L217" i="8"/>
  <c r="L216" i="8"/>
  <c r="L215" i="8"/>
  <c r="L214" i="8"/>
  <c r="L213" i="8"/>
  <c r="L212" i="8"/>
  <c r="L211" i="8"/>
  <c r="L210" i="8"/>
  <c r="L209" i="8"/>
  <c r="L208" i="8"/>
  <c r="L207" i="8"/>
  <c r="L206" i="8"/>
  <c r="L205" i="8"/>
  <c r="L204" i="8"/>
  <c r="L203" i="8"/>
  <c r="L202" i="8"/>
  <c r="L201" i="8"/>
  <c r="L200" i="8"/>
  <c r="L199" i="8"/>
  <c r="L198" i="8"/>
  <c r="L197" i="8"/>
  <c r="L196" i="8"/>
  <c r="L195" i="8"/>
  <c r="L194" i="8"/>
  <c r="L193" i="8"/>
  <c r="L192" i="8"/>
  <c r="L191" i="8"/>
  <c r="L190" i="8"/>
  <c r="L189" i="8"/>
  <c r="L188" i="8"/>
  <c r="L187" i="8"/>
  <c r="L186" i="8"/>
  <c r="L185" i="8"/>
  <c r="L184" i="8"/>
  <c r="L183" i="8"/>
  <c r="L182" i="8"/>
  <c r="L181" i="8"/>
  <c r="L180" i="8"/>
  <c r="L179" i="8"/>
  <c r="L178" i="8"/>
  <c r="L177" i="8"/>
  <c r="L176" i="8"/>
  <c r="L175" i="8"/>
  <c r="L174" i="8"/>
  <c r="L173" i="8"/>
  <c r="L172" i="8"/>
  <c r="L171" i="8"/>
  <c r="L170" i="8"/>
  <c r="L169" i="8"/>
  <c r="L168" i="8"/>
  <c r="L167" i="8"/>
  <c r="L166" i="8"/>
  <c r="L165" i="8"/>
  <c r="L164" i="8"/>
  <c r="L163" i="8"/>
  <c r="L162" i="8"/>
  <c r="L161" i="8"/>
  <c r="L160" i="8"/>
  <c r="L159" i="8"/>
  <c r="L158" i="8"/>
  <c r="L157" i="8"/>
  <c r="L156" i="8"/>
  <c r="L155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8" i="8"/>
  <c r="L127" i="8"/>
  <c r="L126" i="8"/>
  <c r="L125" i="8"/>
  <c r="L124" i="8"/>
  <c r="L123" i="8"/>
  <c r="L122" i="8"/>
  <c r="L121" i="8"/>
  <c r="L120" i="8"/>
  <c r="L119" i="8"/>
  <c r="L118" i="8"/>
  <c r="L117" i="8"/>
  <c r="L11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 a="1"/>
  <c r="L7" i="8"/>
  <c r="K246" i="8"/>
  <c r="K245" i="8"/>
  <c r="K244" i="8"/>
  <c r="K243" i="8"/>
  <c r="K242" i="8"/>
  <c r="K241" i="8"/>
  <c r="K240" i="8"/>
  <c r="K239" i="8"/>
  <c r="K238" i="8"/>
  <c r="K237" i="8"/>
  <c r="K236" i="8"/>
  <c r="K235" i="8"/>
  <c r="K234" i="8"/>
  <c r="K233" i="8"/>
  <c r="K232" i="8"/>
  <c r="K231" i="8"/>
  <c r="K230" i="8"/>
  <c r="K229" i="8"/>
  <c r="K228" i="8"/>
  <c r="K227" i="8"/>
  <c r="K226" i="8"/>
  <c r="K225" i="8"/>
  <c r="K224" i="8"/>
  <c r="K223" i="8"/>
  <c r="K222" i="8"/>
  <c r="K221" i="8"/>
  <c r="K220" i="8"/>
  <c r="K219" i="8"/>
  <c r="K218" i="8"/>
  <c r="K217" i="8"/>
  <c r="K216" i="8"/>
  <c r="K215" i="8"/>
  <c r="K214" i="8"/>
  <c r="K213" i="8"/>
  <c r="K212" i="8"/>
  <c r="K211" i="8"/>
  <c r="K210" i="8"/>
  <c r="K209" i="8"/>
  <c r="K208" i="8"/>
  <c r="K207" i="8"/>
  <c r="K206" i="8"/>
  <c r="K205" i="8"/>
  <c r="K204" i="8"/>
  <c r="K203" i="8"/>
  <c r="K202" i="8"/>
  <c r="K201" i="8"/>
  <c r="K200" i="8"/>
  <c r="K199" i="8"/>
  <c r="K198" i="8"/>
  <c r="K197" i="8"/>
  <c r="K196" i="8"/>
  <c r="K195" i="8"/>
  <c r="K194" i="8"/>
  <c r="K193" i="8"/>
  <c r="K192" i="8"/>
  <c r="K191" i="8"/>
  <c r="K190" i="8"/>
  <c r="K189" i="8"/>
  <c r="K188" i="8"/>
  <c r="K187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4" i="8"/>
  <c r="K173" i="8"/>
  <c r="K172" i="8"/>
  <c r="K171" i="8"/>
  <c r="K170" i="8"/>
  <c r="K169" i="8"/>
  <c r="K168" i="8"/>
  <c r="K167" i="8"/>
  <c r="K166" i="8"/>
  <c r="K165" i="8"/>
  <c r="K164" i="8"/>
  <c r="K163" i="8"/>
  <c r="K162" i="8"/>
  <c r="K161" i="8"/>
  <c r="K160" i="8"/>
  <c r="K159" i="8"/>
  <c r="K158" i="8"/>
  <c r="K157" i="8"/>
  <c r="K156" i="8"/>
  <c r="K155" i="8"/>
  <c r="K154" i="8"/>
  <c r="K153" i="8"/>
  <c r="K152" i="8"/>
  <c r="K151" i="8"/>
  <c r="K150" i="8"/>
  <c r="K149" i="8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 a="1"/>
  <c r="K7" i="8"/>
  <c r="J246" i="8"/>
  <c r="J245" i="8"/>
  <c r="J244" i="8"/>
  <c r="J243" i="8"/>
  <c r="J242" i="8"/>
  <c r="J241" i="8"/>
  <c r="J240" i="8"/>
  <c r="J239" i="8"/>
  <c r="J238" i="8"/>
  <c r="J237" i="8"/>
  <c r="J236" i="8"/>
  <c r="J235" i="8"/>
  <c r="J234" i="8"/>
  <c r="J233" i="8"/>
  <c r="J232" i="8"/>
  <c r="J231" i="8"/>
  <c r="J230" i="8"/>
  <c r="J229" i="8"/>
  <c r="J228" i="8"/>
  <c r="J227" i="8"/>
  <c r="J226" i="8"/>
  <c r="J225" i="8"/>
  <c r="J224" i="8"/>
  <c r="J223" i="8"/>
  <c r="J222" i="8"/>
  <c r="J221" i="8"/>
  <c r="J220" i="8"/>
  <c r="J219" i="8"/>
  <c r="J218" i="8"/>
  <c r="J217" i="8"/>
  <c r="J216" i="8"/>
  <c r="J215" i="8"/>
  <c r="J214" i="8"/>
  <c r="J213" i="8"/>
  <c r="J212" i="8"/>
  <c r="J211" i="8"/>
  <c r="J210" i="8"/>
  <c r="J209" i="8"/>
  <c r="J208" i="8"/>
  <c r="J207" i="8"/>
  <c r="J206" i="8"/>
  <c r="J205" i="8"/>
  <c r="J204" i="8"/>
  <c r="J203" i="8"/>
  <c r="J202" i="8"/>
  <c r="J201" i="8"/>
  <c r="J200" i="8"/>
  <c r="J199" i="8"/>
  <c r="J198" i="8"/>
  <c r="J197" i="8"/>
  <c r="J196" i="8"/>
  <c r="J195" i="8"/>
  <c r="J194" i="8"/>
  <c r="J193" i="8"/>
  <c r="J192" i="8"/>
  <c r="J191" i="8"/>
  <c r="J190" i="8"/>
  <c r="J189" i="8"/>
  <c r="J188" i="8"/>
  <c r="J187" i="8"/>
  <c r="J186" i="8"/>
  <c r="J185" i="8"/>
  <c r="J184" i="8"/>
  <c r="J183" i="8"/>
  <c r="J182" i="8"/>
  <c r="J181" i="8"/>
  <c r="J180" i="8"/>
  <c r="J179" i="8"/>
  <c r="J178" i="8"/>
  <c r="J177" i="8"/>
  <c r="J176" i="8"/>
  <c r="J175" i="8"/>
  <c r="J174" i="8"/>
  <c r="J173" i="8"/>
  <c r="J172" i="8"/>
  <c r="J171" i="8"/>
  <c r="J170" i="8"/>
  <c r="J169" i="8"/>
  <c r="J168" i="8"/>
  <c r="J167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42" i="8"/>
  <c r="J141" i="8"/>
  <c r="J140" i="8"/>
  <c r="J139" i="8"/>
  <c r="J138" i="8"/>
  <c r="J137" i="8"/>
  <c r="J136" i="8"/>
  <c r="J135" i="8"/>
  <c r="J134" i="8"/>
  <c r="J133" i="8"/>
  <c r="J132" i="8"/>
  <c r="J131" i="8"/>
  <c r="J130" i="8"/>
  <c r="J129" i="8"/>
  <c r="J128" i="8"/>
  <c r="J127" i="8"/>
  <c r="J126" i="8"/>
  <c r="J125" i="8"/>
  <c r="J124" i="8"/>
  <c r="J123" i="8"/>
  <c r="J122" i="8"/>
  <c r="J121" i="8"/>
  <c r="J120" i="8"/>
  <c r="J119" i="8"/>
  <c r="J118" i="8"/>
  <c r="J117" i="8"/>
  <c r="J116" i="8"/>
  <c r="J115" i="8"/>
  <c r="J114" i="8"/>
  <c r="J113" i="8"/>
  <c r="J112" i="8"/>
  <c r="J111" i="8"/>
  <c r="J110" i="8"/>
  <c r="J109" i="8"/>
  <c r="J108" i="8"/>
  <c r="J107" i="8"/>
  <c r="J106" i="8"/>
  <c r="J105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 a="1"/>
  <c r="J7" i="8"/>
  <c r="I246" i="8"/>
  <c r="I245" i="8"/>
  <c r="I244" i="8"/>
  <c r="I243" i="8"/>
  <c r="I242" i="8"/>
  <c r="I241" i="8"/>
  <c r="I240" i="8"/>
  <c r="I239" i="8"/>
  <c r="I238" i="8"/>
  <c r="I237" i="8"/>
  <c r="I236" i="8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20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 a="1"/>
  <c r="I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 a="1"/>
  <c r="H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 a="1"/>
  <c r="G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 a="1"/>
  <c r="F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 a="1"/>
  <c r="E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 a="1"/>
  <c r="D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 a="1"/>
  <c r="C7" i="8"/>
  <c r="B7" i="8" a="1"/>
  <c r="B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 a="1"/>
  <c r="A7" i="8"/>
  <c r="N5" i="8" a="1"/>
  <c r="N5" i="8"/>
  <c r="M5" i="8" a="1"/>
  <c r="M5" i="8"/>
  <c r="L5" i="8" a="1"/>
  <c r="L5" i="8"/>
  <c r="K5" i="8" a="1"/>
  <c r="K5" i="8"/>
  <c r="J5" i="8" a="1"/>
  <c r="J5" i="8"/>
  <c r="I5" i="8" a="1"/>
  <c r="I5" i="8"/>
  <c r="H5" i="8" a="1"/>
  <c r="H5" i="8"/>
  <c r="G5" i="8" a="1"/>
  <c r="G5" i="8"/>
  <c r="F5" i="8" a="1"/>
  <c r="F5" i="8"/>
  <c r="E5" i="8" a="1"/>
  <c r="E5" i="8"/>
  <c r="D5" i="8" a="1"/>
  <c r="D5" i="8"/>
  <c r="C5" i="8" a="1"/>
  <c r="C5" i="8"/>
  <c r="N4" i="8"/>
  <c r="M4" i="8"/>
  <c r="L4" i="8"/>
  <c r="K4" i="8"/>
  <c r="J4" i="8"/>
  <c r="I4" i="8"/>
  <c r="H4" i="8"/>
  <c r="G4" i="8"/>
  <c r="F4" i="8"/>
  <c r="E4" i="8"/>
  <c r="D4" i="8"/>
  <c r="C4" i="8"/>
  <c r="B4" i="8"/>
  <c r="B2" i="8"/>
  <c r="F19" i="54" a="1"/>
  <c r="F19" i="54"/>
  <c r="C19" i="54" a="1"/>
  <c r="C19" i="54"/>
  <c r="F18" i="54" a="1"/>
  <c r="F18" i="54"/>
  <c r="C18" i="54" a="1"/>
  <c r="C18" i="54"/>
  <c r="F17" i="54" a="1"/>
  <c r="F17" i="54"/>
  <c r="C17" i="54" a="1"/>
  <c r="C17" i="54"/>
  <c r="F16" i="54" a="1"/>
  <c r="F16" i="54"/>
  <c r="C16" i="54" a="1"/>
  <c r="C16" i="54"/>
  <c r="F15" i="54" a="1"/>
  <c r="F15" i="54"/>
  <c r="C15" i="54" a="1"/>
  <c r="C15" i="54"/>
  <c r="F14" i="54" a="1"/>
  <c r="F14" i="54"/>
  <c r="C14" i="54" a="1"/>
  <c r="C14" i="54"/>
  <c r="F13" i="54" a="1"/>
  <c r="F13" i="54"/>
  <c r="C13" i="54" a="1"/>
  <c r="C13" i="54"/>
  <c r="F12" i="54" a="1"/>
  <c r="F12" i="54"/>
  <c r="C12" i="54" a="1"/>
  <c r="C12" i="54"/>
  <c r="F11" i="54" a="1"/>
  <c r="F11" i="54"/>
  <c r="C11" i="54" a="1"/>
  <c r="C11" i="54"/>
  <c r="F10" i="54" a="1"/>
  <c r="F10" i="54"/>
  <c r="C10" i="54" a="1"/>
  <c r="C10" i="54"/>
  <c r="F9" i="54" a="1"/>
  <c r="F9" i="54"/>
  <c r="C9" i="54" a="1"/>
  <c r="C9" i="54"/>
  <c r="F8" i="54" a="1"/>
  <c r="F8" i="54"/>
  <c r="C8" i="54" a="1"/>
  <c r="C8" i="54"/>
  <c r="C7" i="54" a="1"/>
  <c r="C7" i="54"/>
  <c r="H26" i="62"/>
  <c r="BZ21" i="62"/>
  <c r="BY21" i="62"/>
  <c r="BX21" i="62"/>
  <c r="BW21" i="62"/>
  <c r="BV21" i="62"/>
  <c r="BU21" i="62"/>
  <c r="BR21" i="62"/>
  <c r="BQ21" i="62"/>
  <c r="BP21" i="62"/>
  <c r="BO21" i="62"/>
  <c r="BN21" i="62"/>
  <c r="BJ21" i="62"/>
  <c r="BI21" i="62"/>
  <c r="BH21" i="62"/>
  <c r="BG21" i="62"/>
  <c r="BF21" i="62"/>
  <c r="BE21" i="62"/>
  <c r="BD21" i="62"/>
  <c r="BB21" i="62"/>
  <c r="BA21" i="62"/>
  <c r="AY21" i="62"/>
  <c r="AX21" i="62"/>
  <c r="AV21" i="62"/>
  <c r="AU21" i="62"/>
  <c r="AS21" i="62"/>
  <c r="AR21" i="62"/>
  <c r="AQ21" i="62"/>
  <c r="AO21" i="62"/>
  <c r="AN21" i="62"/>
  <c r="AM21" i="62"/>
  <c r="AL21" i="62"/>
  <c r="AK21" i="62"/>
  <c r="AJ21" i="62"/>
  <c r="AI21" i="62"/>
  <c r="AG21" i="62"/>
  <c r="AF21" i="62"/>
  <c r="AD21" i="62"/>
  <c r="AC21" i="62"/>
  <c r="AA21" i="62"/>
  <c r="Z21" i="62"/>
  <c r="Y21" i="62"/>
  <c r="W21" i="62"/>
  <c r="V21" i="62"/>
  <c r="T21" i="62"/>
  <c r="S21" i="62"/>
  <c r="Q21" i="62"/>
  <c r="P21" i="62"/>
  <c r="O21" i="62"/>
  <c r="M21" i="62"/>
  <c r="L21" i="62"/>
  <c r="J21" i="62"/>
  <c r="I21" i="62"/>
  <c r="BZ20" i="62"/>
  <c r="BY20" i="62"/>
  <c r="BX20" i="62"/>
  <c r="BW20" i="62"/>
  <c r="BV20" i="62"/>
  <c r="BU20" i="62"/>
  <c r="BR20" i="62"/>
  <c r="BQ20" i="62"/>
  <c r="BP20" i="62"/>
  <c r="BO20" i="62"/>
  <c r="BN20" i="62"/>
  <c r="BJ20" i="62"/>
  <c r="BI20" i="62"/>
  <c r="BH20" i="62"/>
  <c r="BG20" i="62"/>
  <c r="BF20" i="62"/>
  <c r="BE20" i="62"/>
  <c r="BD20" i="62"/>
  <c r="BB20" i="62"/>
  <c r="BA20" i="62"/>
  <c r="AY20" i="62"/>
  <c r="AX20" i="62"/>
  <c r="AV20" i="62"/>
  <c r="AU20" i="62"/>
  <c r="AS20" i="62"/>
  <c r="AR20" i="62"/>
  <c r="AQ20" i="62"/>
  <c r="AO20" i="62"/>
  <c r="AN20" i="62"/>
  <c r="AM20" i="62"/>
  <c r="AL20" i="62"/>
  <c r="AK20" i="62"/>
  <c r="AJ20" i="62"/>
  <c r="AI20" i="62"/>
  <c r="AG20" i="62"/>
  <c r="AF20" i="62"/>
  <c r="AD20" i="62"/>
  <c r="AC20" i="62"/>
  <c r="AA20" i="62"/>
  <c r="Z20" i="62"/>
  <c r="Y20" i="62"/>
  <c r="W20" i="62"/>
  <c r="V20" i="62"/>
  <c r="T20" i="62"/>
  <c r="S20" i="62"/>
  <c r="Q20" i="62"/>
  <c r="P20" i="62"/>
  <c r="O20" i="62"/>
  <c r="M20" i="62"/>
  <c r="L20" i="62"/>
  <c r="J20" i="62"/>
  <c r="I20" i="62"/>
  <c r="BZ19" i="62"/>
  <c r="BY19" i="62"/>
  <c r="BX19" i="62"/>
  <c r="BW19" i="62"/>
  <c r="BV19" i="62"/>
  <c r="BU19" i="62"/>
  <c r="BR19" i="62"/>
  <c r="BQ19" i="62"/>
  <c r="BP19" i="62"/>
  <c r="BO19" i="62"/>
  <c r="BN19" i="62"/>
  <c r="BJ19" i="62"/>
  <c r="BI19" i="62"/>
  <c r="BH19" i="62"/>
  <c r="BG19" i="62"/>
  <c r="BF19" i="62"/>
  <c r="BE19" i="62"/>
  <c r="BD19" i="62"/>
  <c r="BB19" i="62"/>
  <c r="BA19" i="62"/>
  <c r="AY19" i="62"/>
  <c r="AX19" i="62"/>
  <c r="AV19" i="62"/>
  <c r="AU19" i="62"/>
  <c r="AS19" i="62"/>
  <c r="AR19" i="62"/>
  <c r="AQ19" i="62"/>
  <c r="AO19" i="62"/>
  <c r="AN19" i="62"/>
  <c r="AM19" i="62"/>
  <c r="AL19" i="62"/>
  <c r="AK19" i="62"/>
  <c r="AJ19" i="62"/>
  <c r="AI19" i="62"/>
  <c r="AG19" i="62"/>
  <c r="AF19" i="62"/>
  <c r="AD19" i="62"/>
  <c r="AC19" i="62"/>
  <c r="AA19" i="62"/>
  <c r="Z19" i="62"/>
  <c r="Y19" i="62"/>
  <c r="W19" i="62"/>
  <c r="V19" i="62"/>
  <c r="T19" i="62"/>
  <c r="S19" i="62"/>
  <c r="Q19" i="62"/>
  <c r="P19" i="62"/>
  <c r="O19" i="62"/>
  <c r="M19" i="62"/>
  <c r="L19" i="62"/>
  <c r="J19" i="62"/>
  <c r="I19" i="62"/>
  <c r="BZ18" i="62"/>
  <c r="BY18" i="62"/>
  <c r="BX18" i="62"/>
  <c r="BW18" i="62"/>
  <c r="BV18" i="62"/>
  <c r="BU18" i="62"/>
  <c r="BR18" i="62"/>
  <c r="BQ18" i="62"/>
  <c r="BP18" i="62"/>
  <c r="BO18" i="62"/>
  <c r="BN18" i="62"/>
  <c r="BJ18" i="62"/>
  <c r="BI18" i="62"/>
  <c r="BH18" i="62"/>
  <c r="BG18" i="62"/>
  <c r="BF18" i="62"/>
  <c r="BE18" i="62"/>
  <c r="BD18" i="62"/>
  <c r="BB18" i="62"/>
  <c r="BA18" i="62"/>
  <c r="AY18" i="62"/>
  <c r="AX18" i="62"/>
  <c r="AV18" i="62"/>
  <c r="AU18" i="62"/>
  <c r="AS18" i="62"/>
  <c r="AR18" i="62"/>
  <c r="AQ18" i="62"/>
  <c r="AO18" i="62"/>
  <c r="AN18" i="62"/>
  <c r="AM18" i="62"/>
  <c r="AL18" i="62"/>
  <c r="AK18" i="62"/>
  <c r="AJ18" i="62"/>
  <c r="AI18" i="62"/>
  <c r="AG18" i="62"/>
  <c r="AF18" i="62"/>
  <c r="AD18" i="62"/>
  <c r="AC18" i="62"/>
  <c r="AA18" i="62"/>
  <c r="Z18" i="62"/>
  <c r="Y18" i="62"/>
  <c r="W18" i="62"/>
  <c r="V18" i="62"/>
  <c r="T18" i="62"/>
  <c r="S18" i="62"/>
  <c r="Q18" i="62"/>
  <c r="P18" i="62"/>
  <c r="O18" i="62"/>
  <c r="M18" i="62"/>
  <c r="L18" i="62"/>
  <c r="J18" i="62"/>
  <c r="I18" i="62"/>
  <c r="BZ17" i="62"/>
  <c r="BY17" i="62"/>
  <c r="BX17" i="62"/>
  <c r="BW17" i="62"/>
  <c r="BV17" i="62"/>
  <c r="BU17" i="62"/>
  <c r="BR17" i="62"/>
  <c r="BQ17" i="62"/>
  <c r="BP17" i="62"/>
  <c r="BO17" i="62"/>
  <c r="BN17" i="62"/>
  <c r="BJ17" i="62"/>
  <c r="BI17" i="62"/>
  <c r="BH17" i="62"/>
  <c r="BG17" i="62"/>
  <c r="BF17" i="62"/>
  <c r="BE17" i="62"/>
  <c r="BD17" i="62"/>
  <c r="BB17" i="62"/>
  <c r="BA17" i="62"/>
  <c r="AY17" i="62"/>
  <c r="AX17" i="62"/>
  <c r="AV17" i="62"/>
  <c r="AU17" i="62"/>
  <c r="AS17" i="62"/>
  <c r="AR17" i="62"/>
  <c r="AQ17" i="62"/>
  <c r="AO17" i="62"/>
  <c r="AN17" i="62"/>
  <c r="AM17" i="62"/>
  <c r="AL17" i="62"/>
  <c r="AK17" i="62"/>
  <c r="AJ17" i="62"/>
  <c r="AI17" i="62"/>
  <c r="AG17" i="62"/>
  <c r="AF17" i="62"/>
  <c r="AD17" i="62"/>
  <c r="AC17" i="62"/>
  <c r="AA17" i="62"/>
  <c r="Z17" i="62"/>
  <c r="Y17" i="62"/>
  <c r="W17" i="62"/>
  <c r="V17" i="62"/>
  <c r="T17" i="62"/>
  <c r="S17" i="62"/>
  <c r="Q17" i="62"/>
  <c r="P17" i="62"/>
  <c r="O17" i="62"/>
  <c r="M17" i="62"/>
  <c r="L17" i="62"/>
  <c r="J17" i="62"/>
  <c r="I17" i="62"/>
  <c r="BZ16" i="62"/>
  <c r="BY16" i="62"/>
  <c r="BX16" i="62"/>
  <c r="BW16" i="62"/>
  <c r="BV16" i="62"/>
  <c r="BU16" i="62"/>
  <c r="BR16" i="62"/>
  <c r="BQ16" i="62"/>
  <c r="BP16" i="62"/>
  <c r="BO16" i="62"/>
  <c r="BN16" i="62"/>
  <c r="BJ16" i="62"/>
  <c r="BI16" i="62"/>
  <c r="BH16" i="62"/>
  <c r="BG16" i="62"/>
  <c r="BF16" i="62"/>
  <c r="BE16" i="62"/>
  <c r="BD16" i="62"/>
  <c r="BB16" i="62"/>
  <c r="BA16" i="62"/>
  <c r="AY16" i="62"/>
  <c r="AX16" i="62"/>
  <c r="AV16" i="62"/>
  <c r="AU16" i="62"/>
  <c r="AS16" i="62"/>
  <c r="AR16" i="62"/>
  <c r="AQ16" i="62"/>
  <c r="AO16" i="62"/>
  <c r="AN16" i="62"/>
  <c r="AM16" i="62"/>
  <c r="AL16" i="62"/>
  <c r="AK16" i="62"/>
  <c r="AJ16" i="62"/>
  <c r="AI16" i="62"/>
  <c r="AG16" i="62"/>
  <c r="AF16" i="62"/>
  <c r="AD16" i="62"/>
  <c r="AC16" i="62"/>
  <c r="AA16" i="62"/>
  <c r="Z16" i="62"/>
  <c r="Y16" i="62"/>
  <c r="W16" i="62"/>
  <c r="V16" i="62"/>
  <c r="T16" i="62"/>
  <c r="S16" i="62"/>
  <c r="Q16" i="62"/>
  <c r="P16" i="62"/>
  <c r="O16" i="62"/>
  <c r="M16" i="62"/>
  <c r="L16" i="62"/>
  <c r="J16" i="62"/>
  <c r="I16" i="62"/>
  <c r="BZ15" i="62"/>
  <c r="BY15" i="62"/>
  <c r="BX15" i="62"/>
  <c r="BW15" i="62"/>
  <c r="BV15" i="62"/>
  <c r="BU15" i="62"/>
  <c r="BR15" i="62"/>
  <c r="BQ15" i="62"/>
  <c r="BP15" i="62"/>
  <c r="BO15" i="62"/>
  <c r="BN15" i="62"/>
  <c r="BJ15" i="62"/>
  <c r="BI15" i="62"/>
  <c r="BH15" i="62"/>
  <c r="BG15" i="62"/>
  <c r="BF15" i="62"/>
  <c r="BE15" i="62"/>
  <c r="BD15" i="62"/>
  <c r="BB15" i="62"/>
  <c r="BA15" i="62"/>
  <c r="AY15" i="62"/>
  <c r="AX15" i="62"/>
  <c r="AV15" i="62"/>
  <c r="AU15" i="62"/>
  <c r="AS15" i="62"/>
  <c r="AR15" i="62"/>
  <c r="AQ15" i="62"/>
  <c r="AO15" i="62"/>
  <c r="AN15" i="62"/>
  <c r="AM15" i="62"/>
  <c r="AL15" i="62"/>
  <c r="AK15" i="62"/>
  <c r="AJ15" i="62"/>
  <c r="AI15" i="62"/>
  <c r="AG15" i="62"/>
  <c r="AF15" i="62"/>
  <c r="AD15" i="62"/>
  <c r="AC15" i="62"/>
  <c r="AA15" i="62"/>
  <c r="Z15" i="62"/>
  <c r="Y15" i="62"/>
  <c r="W15" i="62"/>
  <c r="V15" i="62"/>
  <c r="T15" i="62"/>
  <c r="S15" i="62"/>
  <c r="Q15" i="62"/>
  <c r="P15" i="62"/>
  <c r="O15" i="62"/>
  <c r="M15" i="62"/>
  <c r="L15" i="62"/>
  <c r="J15" i="62"/>
  <c r="I15" i="62"/>
  <c r="CD14" i="62"/>
  <c r="BZ14" i="62"/>
  <c r="BY14" i="62"/>
  <c r="BX14" i="62"/>
  <c r="BW14" i="62"/>
  <c r="BV14" i="62"/>
  <c r="BU14" i="62"/>
  <c r="BR14" i="62"/>
  <c r="BQ14" i="62"/>
  <c r="BP14" i="62"/>
  <c r="BO14" i="62"/>
  <c r="BN14" i="62"/>
  <c r="BJ14" i="62"/>
  <c r="BI14" i="62"/>
  <c r="BH14" i="62"/>
  <c r="BG14" i="62"/>
  <c r="BF14" i="62"/>
  <c r="BE14" i="62"/>
  <c r="BD14" i="62"/>
  <c r="BB14" i="62"/>
  <c r="BA14" i="62"/>
  <c r="AY14" i="62"/>
  <c r="AX14" i="62"/>
  <c r="AV14" i="62"/>
  <c r="AU14" i="62"/>
  <c r="AS14" i="62"/>
  <c r="AR14" i="62"/>
  <c r="AQ14" i="62"/>
  <c r="AO14" i="62"/>
  <c r="AN14" i="62"/>
  <c r="AM14" i="62"/>
  <c r="AL14" i="62"/>
  <c r="AK14" i="62"/>
  <c r="AJ14" i="62"/>
  <c r="AI14" i="62"/>
  <c r="AG14" i="62"/>
  <c r="AF14" i="62"/>
  <c r="AD14" i="62"/>
  <c r="AC14" i="62"/>
  <c r="AA14" i="62"/>
  <c r="Z14" i="62"/>
  <c r="Y14" i="62"/>
  <c r="W14" i="62"/>
  <c r="V14" i="62"/>
  <c r="T14" i="62"/>
  <c r="S14" i="62"/>
  <c r="Q14" i="62"/>
  <c r="P14" i="62"/>
  <c r="O14" i="62"/>
  <c r="M14" i="62"/>
  <c r="L14" i="62"/>
  <c r="J14" i="62"/>
  <c r="I14" i="62"/>
  <c r="CD13" i="62"/>
  <c r="BZ13" i="62"/>
  <c r="BY13" i="62"/>
  <c r="BX13" i="62"/>
  <c r="BW13" i="62"/>
  <c r="BV13" i="62"/>
  <c r="BU13" i="62"/>
  <c r="BR13" i="62"/>
  <c r="BQ13" i="62"/>
  <c r="BP13" i="62"/>
  <c r="BO13" i="62"/>
  <c r="BN13" i="62"/>
  <c r="BJ13" i="62"/>
  <c r="BI13" i="62"/>
  <c r="BH13" i="62"/>
  <c r="BG13" i="62"/>
  <c r="BF13" i="62"/>
  <c r="BE13" i="62"/>
  <c r="BD13" i="62"/>
  <c r="BB13" i="62"/>
  <c r="BA13" i="62"/>
  <c r="AY13" i="62"/>
  <c r="AX13" i="62"/>
  <c r="AV13" i="62"/>
  <c r="AU13" i="62"/>
  <c r="AS13" i="62"/>
  <c r="AR13" i="62"/>
  <c r="AQ13" i="62"/>
  <c r="AO13" i="62"/>
  <c r="AN13" i="62"/>
  <c r="AM13" i="62"/>
  <c r="AL13" i="62"/>
  <c r="AK13" i="62"/>
  <c r="AJ13" i="62"/>
  <c r="AI13" i="62"/>
  <c r="AG13" i="62"/>
  <c r="AF13" i="62"/>
  <c r="AD13" i="62"/>
  <c r="AC13" i="62"/>
  <c r="AA13" i="62"/>
  <c r="Z13" i="62"/>
  <c r="Y13" i="62"/>
  <c r="W13" i="62"/>
  <c r="V13" i="62"/>
  <c r="T13" i="62"/>
  <c r="S13" i="62"/>
  <c r="Q13" i="62"/>
  <c r="P13" i="62"/>
  <c r="O13" i="62"/>
  <c r="M13" i="62"/>
  <c r="L13" i="62"/>
  <c r="J13" i="62"/>
  <c r="I13" i="62"/>
  <c r="CD12" i="62"/>
  <c r="BZ12" i="62"/>
  <c r="BY12" i="62"/>
  <c r="BX12" i="62"/>
  <c r="BW12" i="62"/>
  <c r="BV12" i="62"/>
  <c r="BU12" i="62"/>
  <c r="BR12" i="62"/>
  <c r="BQ12" i="62"/>
  <c r="BP12" i="62"/>
  <c r="BO12" i="62"/>
  <c r="BN12" i="62"/>
  <c r="BJ12" i="62"/>
  <c r="BI12" i="62"/>
  <c r="BH12" i="62"/>
  <c r="BG12" i="62"/>
  <c r="BF12" i="62"/>
  <c r="BE12" i="62"/>
  <c r="BD12" i="62"/>
  <c r="BB12" i="62"/>
  <c r="BA12" i="62"/>
  <c r="AY12" i="62"/>
  <c r="AX12" i="62"/>
  <c r="AV12" i="62"/>
  <c r="AU12" i="62"/>
  <c r="AS12" i="62"/>
  <c r="AR12" i="62"/>
  <c r="AQ12" i="62"/>
  <c r="AO12" i="62"/>
  <c r="AN12" i="62"/>
  <c r="AM12" i="62"/>
  <c r="AL12" i="62"/>
  <c r="AK12" i="62"/>
  <c r="AJ12" i="62"/>
  <c r="AI12" i="62"/>
  <c r="AG12" i="62"/>
  <c r="AF12" i="62"/>
  <c r="AD12" i="62"/>
  <c r="AC12" i="62"/>
  <c r="AA12" i="62"/>
  <c r="Z12" i="62"/>
  <c r="Y12" i="62"/>
  <c r="W12" i="62"/>
  <c r="V12" i="62"/>
  <c r="T12" i="62"/>
  <c r="S12" i="62"/>
  <c r="Q12" i="62"/>
  <c r="P12" i="62"/>
  <c r="O12" i="62"/>
  <c r="M12" i="62"/>
  <c r="L12" i="62"/>
  <c r="J12" i="62"/>
  <c r="I12" i="62"/>
  <c r="CD11" i="62"/>
  <c r="BZ11" i="62"/>
  <c r="BY11" i="62"/>
  <c r="BX11" i="62"/>
  <c r="BW11" i="62"/>
  <c r="BV11" i="62"/>
  <c r="BU11" i="62"/>
  <c r="BR11" i="62"/>
  <c r="BQ11" i="62"/>
  <c r="BP11" i="62"/>
  <c r="BO11" i="62"/>
  <c r="BN11" i="62"/>
  <c r="BJ11" i="62"/>
  <c r="BI11" i="62"/>
  <c r="BH11" i="62"/>
  <c r="BG11" i="62"/>
  <c r="BF11" i="62"/>
  <c r="BE11" i="62"/>
  <c r="BD11" i="62"/>
  <c r="BB11" i="62"/>
  <c r="BA11" i="62"/>
  <c r="AY11" i="62"/>
  <c r="AX11" i="62"/>
  <c r="AV11" i="62"/>
  <c r="AU11" i="62"/>
  <c r="AS11" i="62"/>
  <c r="AR11" i="62"/>
  <c r="AQ11" i="62"/>
  <c r="AO11" i="62"/>
  <c r="AN11" i="62"/>
  <c r="AM11" i="62"/>
  <c r="AL11" i="62"/>
  <c r="AK11" i="62"/>
  <c r="AJ11" i="62"/>
  <c r="AI11" i="62"/>
  <c r="AG11" i="62"/>
  <c r="AF11" i="62"/>
  <c r="AD11" i="62"/>
  <c r="AC11" i="62"/>
  <c r="AA11" i="62"/>
  <c r="Z11" i="62"/>
  <c r="Y11" i="62"/>
  <c r="W11" i="62"/>
  <c r="V11" i="62"/>
  <c r="T11" i="62"/>
  <c r="S11" i="62"/>
  <c r="Q11" i="62"/>
  <c r="P11" i="62"/>
  <c r="O11" i="62"/>
  <c r="M11" i="62"/>
  <c r="L11" i="62"/>
  <c r="J11" i="62"/>
  <c r="I11" i="62"/>
  <c r="CD10" i="62"/>
  <c r="BZ10" i="62"/>
  <c r="BY10" i="62"/>
  <c r="BX10" i="62"/>
  <c r="BW10" i="62"/>
  <c r="BV10" i="62"/>
  <c r="BU10" i="62"/>
  <c r="BR10" i="62"/>
  <c r="BQ10" i="62"/>
  <c r="BP10" i="62"/>
  <c r="BO10" i="62"/>
  <c r="BN10" i="62"/>
  <c r="BK10" i="62"/>
  <c r="BJ10" i="62"/>
  <c r="BI10" i="62"/>
  <c r="BH10" i="62"/>
  <c r="BG10" i="62"/>
  <c r="BF10" i="62"/>
  <c r="BE10" i="62"/>
  <c r="BD10" i="62"/>
  <c r="BB10" i="62"/>
  <c r="BA10" i="62"/>
  <c r="AY10" i="62"/>
  <c r="AX10" i="62"/>
  <c r="AV10" i="62"/>
  <c r="AU10" i="62"/>
  <c r="AS10" i="62"/>
  <c r="AR10" i="62"/>
  <c r="AQ10" i="62"/>
  <c r="AO10" i="62"/>
  <c r="AN10" i="62"/>
  <c r="AM10" i="62"/>
  <c r="AL10" i="62"/>
  <c r="AK10" i="62"/>
  <c r="AJ10" i="62"/>
  <c r="AI10" i="62"/>
  <c r="AG10" i="62"/>
  <c r="AF10" i="62"/>
  <c r="AD10" i="62"/>
  <c r="AC10" i="62"/>
  <c r="AA10" i="62"/>
  <c r="Z10" i="62"/>
  <c r="Y10" i="62"/>
  <c r="W10" i="62"/>
  <c r="V10" i="62"/>
  <c r="T10" i="62"/>
  <c r="S10" i="62"/>
  <c r="Q10" i="62"/>
  <c r="P10" i="62"/>
  <c r="O10" i="62"/>
  <c r="M10" i="62"/>
  <c r="L10" i="62"/>
  <c r="J10" i="62"/>
  <c r="I10" i="62"/>
  <c r="BZ9" i="62"/>
  <c r="BY9" i="62"/>
  <c r="BJ8" i="62"/>
  <c r="BV6" i="62"/>
  <c r="BP6" i="62"/>
  <c r="BQ4" i="62"/>
  <c r="BP4" i="62"/>
  <c r="BO4" i="6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<sst xmlns="http://schemas.openxmlformats.org/spreadsheetml/2006/main" count="2733" uniqueCount="274">
  <si>
    <t>Materials</t>
  </si>
  <si>
    <t>Fin</t>
  </si>
  <si>
    <t>Tech</t>
  </si>
  <si>
    <t>Telco</t>
  </si>
  <si>
    <t>Utili</t>
  </si>
  <si>
    <t>EQUITY</t>
  </si>
  <si>
    <t>StartDate:</t>
  </si>
  <si>
    <t>EndDate:</t>
  </si>
  <si>
    <t>CUMRET TIME SERIES</t>
  </si>
  <si>
    <t>FACTSET Ids</t>
  </si>
  <si>
    <t>INDEX NAME</t>
  </si>
  <si>
    <t>IND_Mat</t>
  </si>
  <si>
    <t>IND_Fin</t>
  </si>
  <si>
    <t>IND_ConsGd</t>
  </si>
  <si>
    <t>IND_Health</t>
  </si>
  <si>
    <t>IND_Indus</t>
  </si>
  <si>
    <t>IND_Oil</t>
  </si>
  <si>
    <t>IND_Tech</t>
  </si>
  <si>
    <t>IND_Telco</t>
  </si>
  <si>
    <t>IND_Utili</t>
  </si>
  <si>
    <t>Named Range</t>
  </si>
  <si>
    <t>Secto Name</t>
  </si>
  <si>
    <t>HealthCare</t>
  </si>
  <si>
    <t>Indus</t>
  </si>
  <si>
    <t>Oil</t>
  </si>
  <si>
    <t>IND_Bench</t>
  </si>
  <si>
    <t>SCORECARD</t>
  </si>
  <si>
    <t>Date:</t>
  </si>
  <si>
    <t>Global - Weighted Score</t>
  </si>
  <si>
    <t>Financials</t>
  </si>
  <si>
    <t>Industrials</t>
  </si>
  <si>
    <t>Utilities</t>
  </si>
  <si>
    <t>Long Portfolio</t>
  </si>
  <si>
    <t>Short Portfolio</t>
  </si>
  <si>
    <t>L/S Portfolio</t>
  </si>
  <si>
    <t>1M</t>
  </si>
  <si>
    <t>Reco</t>
  </si>
  <si>
    <t>Last Month EQ Performance</t>
  </si>
  <si>
    <t>Previous Reco</t>
  </si>
  <si>
    <t>SP50</t>
  </si>
  <si>
    <t>I00072</t>
  </si>
  <si>
    <t>I00144</t>
  </si>
  <si>
    <t>I00288</t>
  </si>
  <si>
    <t>I21862</t>
  </si>
  <si>
    <t>I00108</t>
  </si>
  <si>
    <t>I21852</t>
  </si>
  <si>
    <t>I21904</t>
  </si>
  <si>
    <t>I21881</t>
  </si>
  <si>
    <t>I00612</t>
  </si>
  <si>
    <t>US SECTORS</t>
  </si>
  <si>
    <t>Date</t>
  </si>
  <si>
    <t>Nb of Const</t>
  </si>
  <si>
    <t>S&amp;P 500</t>
  </si>
  <si>
    <t>diff vs. moy</t>
  </si>
  <si>
    <t>WIUSAU Index</t>
  </si>
  <si>
    <t>PX_LAST</t>
  </si>
  <si>
    <t>I01044</t>
  </si>
  <si>
    <t>Retail</t>
  </si>
  <si>
    <t>IND_Retail</t>
  </si>
  <si>
    <t>ConsStaples</t>
  </si>
  <si>
    <t>I00936</t>
  </si>
  <si>
    <t>IND_Travel</t>
  </si>
  <si>
    <t>Travel &amp; leisure</t>
  </si>
  <si>
    <t>I00972</t>
  </si>
  <si>
    <t>IND_Media</t>
  </si>
  <si>
    <t>Media</t>
  </si>
  <si>
    <t>US 10Y</t>
  </si>
  <si>
    <t>USGG10YR Index</t>
  </si>
  <si>
    <t>USGG10YR Index  (R1)</t>
  </si>
  <si>
    <t>Net debt to EBITDA</t>
  </si>
  <si>
    <t>FCF to Total Debt</t>
  </si>
  <si>
    <t>Operating margin</t>
  </si>
  <si>
    <t>Net margin</t>
  </si>
  <si>
    <t>EBITDA margin</t>
  </si>
  <si>
    <t>PFCF</t>
  </si>
  <si>
    <t>EV / EBITDA</t>
  </si>
  <si>
    <t>Price to sales</t>
  </si>
  <si>
    <t>Perf 6M-1M</t>
  </si>
  <si>
    <t>Perf 12M-1M</t>
  </si>
  <si>
    <t>Earnings revision ratio</t>
  </si>
  <si>
    <t>EPS 12M growth forecast</t>
  </si>
  <si>
    <t>Sales 12M growth forecast</t>
  </si>
  <si>
    <t>EBITDA 12M growth forecast</t>
  </si>
  <si>
    <t>Vol 6M</t>
  </si>
  <si>
    <t>Vol downside 18M</t>
  </si>
  <si>
    <t xml:space="preserve"> Δ Reco</t>
  </si>
  <si>
    <t>Previous nb piliers Top 3</t>
  </si>
  <si>
    <t>Previous nb piliers Worst 3</t>
  </si>
  <si>
    <t>Previous global - Weighted Score</t>
  </si>
  <si>
    <t>vs. moy secteurs perc. 5y</t>
  </si>
  <si>
    <t>vs. moy secteurs histo 5y</t>
  </si>
  <si>
    <t>metric</t>
  </si>
  <si>
    <t>Perf</t>
  </si>
  <si>
    <t>Ratio histo 5y</t>
  </si>
  <si>
    <t>Ratio</t>
  </si>
  <si>
    <t>Vol</t>
  </si>
  <si>
    <t>Consumer Staples</t>
  </si>
  <si>
    <t>Energy</t>
  </si>
  <si>
    <t>Teleco</t>
  </si>
  <si>
    <t>Cash Flow 12M growth forecast</t>
  </si>
  <si>
    <t xml:space="preserve">Margin rank </t>
  </si>
  <si>
    <t>Valuation rank</t>
  </si>
  <si>
    <t>Momentum rank</t>
  </si>
  <si>
    <t>Growth rank</t>
  </si>
  <si>
    <t>Low volatility rank</t>
  </si>
  <si>
    <t>rank (rank)</t>
  </si>
  <si>
    <t xml:space="preserve">Low leverage rank </t>
  </si>
  <si>
    <t>Basic Materials</t>
  </si>
  <si>
    <t>Health Care</t>
  </si>
  <si>
    <t>Technology</t>
  </si>
  <si>
    <t>Telecommunications</t>
  </si>
  <si>
    <t>Travel &amp; Leisure</t>
  </si>
  <si>
    <t>SP500_bench</t>
  </si>
  <si>
    <t>Ptf dev secto</t>
  </si>
  <si>
    <t>Nb Top 3 pillars</t>
  </si>
  <si>
    <t>Nb Worst 3 pillars</t>
  </si>
  <si>
    <t>Rate signal - Bonus Leverage &amp; Value</t>
  </si>
  <si>
    <r>
      <t>A sector that is</t>
    </r>
    <r>
      <rPr>
        <b/>
        <sz val="12"/>
        <color theme="1"/>
        <rFont val="Apercu Light"/>
        <family val="3"/>
      </rPr>
      <t xml:space="preserve"> at least 3 times in worst 3 sectors</t>
    </r>
    <r>
      <rPr>
        <sz val="12"/>
        <color theme="1"/>
        <rFont val="Apercu Light"/>
        <family val="3"/>
      </rPr>
      <t xml:space="preserve"> (resp. top 3) of different pillars </t>
    </r>
    <r>
      <rPr>
        <b/>
        <sz val="12"/>
        <color theme="1"/>
        <rFont val="Apercu Light"/>
        <family val="3"/>
      </rPr>
      <t>can not have a positive recommendation</t>
    </r>
    <r>
      <rPr>
        <sz val="12"/>
        <color theme="1"/>
        <rFont val="Apercu Light"/>
        <family val="3"/>
      </rPr>
      <t xml:space="preserve"> (resp. negative). 
If two sectors are as many times in the top or worst 3, we differentiate them by their mean score. If </t>
    </r>
    <r>
      <rPr>
        <b/>
        <sz val="12"/>
        <color theme="1"/>
        <rFont val="Apercu Light"/>
        <family val="3"/>
      </rPr>
      <t xml:space="preserve">rate signal </t>
    </r>
    <r>
      <rPr>
        <sz val="12"/>
        <color theme="1"/>
        <rFont val="Apercu Light"/>
        <family val="3"/>
      </rPr>
      <t>is</t>
    </r>
    <r>
      <rPr>
        <b/>
        <sz val="12"/>
        <color theme="1"/>
        <rFont val="Apercu Light"/>
        <family val="3"/>
      </rPr>
      <t xml:space="preserve"> on</t>
    </r>
    <r>
      <rPr>
        <sz val="12"/>
        <color theme="1"/>
        <rFont val="Apercu Light"/>
        <family val="3"/>
      </rPr>
      <t xml:space="preserve">, </t>
    </r>
    <r>
      <rPr>
        <b/>
        <sz val="12"/>
        <color theme="1"/>
        <rFont val="Apercu Light"/>
        <family val="3"/>
      </rPr>
      <t xml:space="preserve">value and leverage </t>
    </r>
    <r>
      <rPr>
        <sz val="12"/>
        <color theme="1"/>
        <rFont val="Apercu Light"/>
        <family val="3"/>
      </rPr>
      <t>pillars</t>
    </r>
    <r>
      <rPr>
        <b/>
        <sz val="12"/>
        <color theme="1"/>
        <rFont val="Apercu Light"/>
        <family val="3"/>
      </rPr>
      <t xml:space="preserve"> count twice. 
</t>
    </r>
    <r>
      <rPr>
        <sz val="12"/>
        <color theme="1"/>
        <rFont val="Apercu Light"/>
        <family val="3"/>
      </rPr>
      <t>Negative recommendation doesn't include margin pillar.</t>
    </r>
  </si>
  <si>
    <t>S</t>
  </si>
  <si>
    <t>Last Month Allocation Performance</t>
  </si>
  <si>
    <t>Marché</t>
  </si>
  <si>
    <t>Time frame</t>
  </si>
  <si>
    <t>Net Debt to EBITDA</t>
  </si>
  <si>
    <t>FMA_NDEBT_EBITDA</t>
  </si>
  <si>
    <t>Historical Ratio</t>
  </si>
  <si>
    <t>Operating Margin</t>
  </si>
  <si>
    <t>Net Margin</t>
  </si>
  <si>
    <t>EBITDA Margin</t>
  </si>
  <si>
    <t>FMA_OPER_INC_SALES</t>
  </si>
  <si>
    <t>FMA_NET_MGN</t>
  </si>
  <si>
    <t>FMA_EBITDA_MARGIN</t>
  </si>
  <si>
    <t>Price Earnings</t>
  </si>
  <si>
    <t>Price to Free Cash Flow</t>
  </si>
  <si>
    <t>EV to EBITDA</t>
  </si>
  <si>
    <t>Price to Sales</t>
  </si>
  <si>
    <t>FMA_PE</t>
  </si>
  <si>
    <t>FMA_PFCF</t>
  </si>
  <si>
    <t>FMA_EVAL_EBITDA</t>
  </si>
  <si>
    <t>FMA_PSALES</t>
  </si>
  <si>
    <t>12M Forecast Ratio</t>
  </si>
  <si>
    <t>6M Returns - 1M</t>
  </si>
  <si>
    <t>Number of Companies with Upward Revisions</t>
  </si>
  <si>
    <t>Number of Companies with Downward Revisions</t>
  </si>
  <si>
    <t>Number of Companies with Unchanged Estimates</t>
  </si>
  <si>
    <t>P_PRICE_RETURNS_PR('52W'</t>
  </si>
  <si>
    <t>FMA_COS_UP</t>
  </si>
  <si>
    <t>FMA_COS_DOWN</t>
  </si>
  <si>
    <t>FMA_COS_UNCH</t>
  </si>
  <si>
    <t>EPS NTMA Growth</t>
  </si>
  <si>
    <t>Cash Flow NTMA Growth</t>
  </si>
  <si>
    <t>Sales NTMA Growth</t>
  </si>
  <si>
    <t>EBITDA NTMA Growth</t>
  </si>
  <si>
    <t>FMA_GROWTH_1YR(""EPS""</t>
  </si>
  <si>
    <t>FMA_GROWTH_1YR(""CPS""</t>
  </si>
  <si>
    <t>FMA_GROWTH_1YR(""SALES""</t>
  </si>
  <si>
    <t>FMA_GROWTH_1YR(""EBITDA""</t>
  </si>
  <si>
    <t>Top</t>
  </si>
  <si>
    <t>Worst</t>
  </si>
  <si>
    <t>US</t>
  </si>
  <si>
    <t>Secteur</t>
  </si>
  <si>
    <t>Leverage</t>
  </si>
  <si>
    <t>Score net debt ebitda</t>
  </si>
  <si>
    <t>net debt ebitda</t>
  </si>
  <si>
    <t>Score fcf total debt</t>
  </si>
  <si>
    <t>fcf total debt</t>
  </si>
  <si>
    <t>Margin</t>
  </si>
  <si>
    <t>Score operating margin</t>
  </si>
  <si>
    <t>operating margin</t>
  </si>
  <si>
    <t>Score net margin</t>
  </si>
  <si>
    <t>net margin</t>
  </si>
  <si>
    <t>Score ebitda margin</t>
  </si>
  <si>
    <t>ebitda margin</t>
  </si>
  <si>
    <t>Value</t>
  </si>
  <si>
    <t>Score price fcf</t>
  </si>
  <si>
    <t>price fcf</t>
  </si>
  <si>
    <t>Score ev ebitda</t>
  </si>
  <si>
    <t>ev ebitda</t>
  </si>
  <si>
    <t>Score price sales</t>
  </si>
  <si>
    <t>price sales</t>
  </si>
  <si>
    <t>Momentum</t>
  </si>
  <si>
    <t>Score momentum 6m 1m</t>
  </si>
  <si>
    <t>momentum 6m 1m</t>
  </si>
  <si>
    <t>Score momentum 12m 1m</t>
  </si>
  <si>
    <t>momentum 12m 1m</t>
  </si>
  <si>
    <t>Score earnings revision ratio</t>
  </si>
  <si>
    <t>earnings revision ratio</t>
  </si>
  <si>
    <t>Growth</t>
  </si>
  <si>
    <t>Score eps growth</t>
  </si>
  <si>
    <t>eps growth</t>
  </si>
  <si>
    <t>Score sales growth</t>
  </si>
  <si>
    <t>sales growth</t>
  </si>
  <si>
    <t>Score ebitda growth</t>
  </si>
  <si>
    <t>ebitda growth</t>
  </si>
  <si>
    <t>Score cash flow growth</t>
  </si>
  <si>
    <t>cash flow growth</t>
  </si>
  <si>
    <t>Volatility</t>
  </si>
  <si>
    <t>Score volatility 6m</t>
  </si>
  <si>
    <t>volatility 6m</t>
  </si>
  <si>
    <t>Score downside volatility 18m</t>
  </si>
  <si>
    <t>downside volatility 18m</t>
  </si>
  <si>
    <t>Macro</t>
  </si>
  <si>
    <t>Votes Top</t>
  </si>
  <si>
    <t>Votes Worst</t>
  </si>
  <si>
    <t>Score global</t>
  </si>
  <si>
    <t>Variation reco</t>
  </si>
  <si>
    <t>Votes Top précédents</t>
  </si>
  <si>
    <t>Votes Worst précédents</t>
  </si>
  <si>
    <t>Score précédent</t>
  </si>
  <si>
    <t>Reco précédente</t>
  </si>
  <si>
    <t>Date modèle</t>
  </si>
  <si>
    <t>Neutral</t>
  </si>
  <si>
    <t>Derniers piliers</t>
  </si>
  <si>
    <t>Negative</t>
  </si>
  <si>
    <t>Allocation</t>
  </si>
  <si>
    <t>Cycle</t>
  </si>
  <si>
    <t>E</t>
  </si>
  <si>
    <t>n.a.</t>
  </si>
  <si>
    <t>Positive</t>
  </si>
  <si>
    <t>Signal taux</t>
  </si>
  <si>
    <t>On</t>
  </si>
  <si>
    <t>Derniers poids benchmark</t>
  </si>
  <si>
    <t>Derniers rendements</t>
  </si>
  <si>
    <t>Mois allocation</t>
  </si>
  <si>
    <t>Mois signal</t>
  </si>
  <si>
    <t>Classement courant</t>
  </si>
  <si>
    <t>Classement précédent</t>
  </si>
  <si>
    <t>Classement macro</t>
  </si>
  <si>
    <t>Macro rank - Currently in Expansion</t>
  </si>
  <si>
    <t>Référence</t>
  </si>
  <si>
    <t>Short</t>
  </si>
  <si>
    <t>Long / Short</t>
  </si>
  <si>
    <t>Portefeuille</t>
  </si>
  <si>
    <t>Benchmark</t>
  </si>
  <si>
    <t>US Reco</t>
  </si>
  <si>
    <t>US equity sectors Performance</t>
  </si>
  <si>
    <t>3M</t>
  </si>
  <si>
    <t>YTD</t>
  </si>
  <si>
    <t>1Y</t>
  </si>
  <si>
    <t>3Y</t>
  </si>
  <si>
    <t>5Y</t>
  </si>
  <si>
    <t>Variable</t>
  </si>
  <si>
    <t>net_debt_ebitda</t>
  </si>
  <si>
    <t>fcf_total_debt</t>
  </si>
  <si>
    <t>operating_margin</t>
  </si>
  <si>
    <t>net_margin</t>
  </si>
  <si>
    <t>ebitda_margin</t>
  </si>
  <si>
    <t>price_fcf</t>
  </si>
  <si>
    <t>ev_ebitda</t>
  </si>
  <si>
    <t>price_sales</t>
  </si>
  <si>
    <t>earnings_revision_ratio</t>
  </si>
  <si>
    <t>eps_growth</t>
  </si>
  <si>
    <t>sales_growth</t>
  </si>
  <si>
    <t>ebitda_growth</t>
  </si>
  <si>
    <t>cash_flow_growth</t>
  </si>
  <si>
    <t>Pilier</t>
  </si>
  <si>
    <t>Mesure</t>
  </si>
  <si>
    <t>Score</t>
  </si>
  <si>
    <t>pe</t>
  </si>
  <si>
    <t>momentum_6m_1m</t>
  </si>
  <si>
    <t>momentum_12m_1m</t>
  </si>
  <si>
    <t>volatility_6m</t>
  </si>
  <si>
    <t>downside_volatility_18m</t>
  </si>
  <si>
    <t>CumRet_Sector deviations portfolio</t>
  </si>
  <si>
    <t>CumRet_Top</t>
  </si>
  <si>
    <t>CumRet_Bottom</t>
  </si>
  <si>
    <t>CumRet_Long Short</t>
  </si>
  <si>
    <t>Sept-2026 EQ Performance</t>
  </si>
  <si>
    <t>Oct-2026</t>
  </si>
  <si>
    <t>Sept-2026</t>
  </si>
  <si>
    <t>Sectors Ranking Oct-2026</t>
  </si>
  <si>
    <t>Sectors Ranking Sept-2026</t>
  </si>
  <si>
    <t>Bench</t>
  </si>
  <si>
    <t>Sept-2026 XSRet vs WIUSAU Index</t>
  </si>
  <si>
    <t>CumRet_WIUSAU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</si>
</sst>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0.0"/>
    <numFmt numFmtId="166" formatCode="[$-40C]mmmm\-yy;@"/>
    <numFmt numFmtId="167" formatCode="0.0000"/>
    <numFmt numFmtId="168" formatCode="[$-40C]mmm\-yyyy"/>
    <numFmt numFmtId="169" formatCode="mm/yy"/>
    <numFmt numFmtId="170" formatCode="[$-40C]mmm\-yy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Arial"/>
      <family val="2"/>
    </font>
    <font>
      <sz val="1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Arial"/>
      <family val="2"/>
    </font>
    <font>
      <b/>
      <i/>
      <sz val="10"/>
      <color theme="0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0" tint="-4.9989318521683403E-2"/>
      <name val="Apercu Light"/>
      <family val="3"/>
    </font>
    <font>
      <sz val="10"/>
      <color theme="1"/>
      <name val="Apercu Light"/>
      <family val="3"/>
    </font>
    <font>
      <sz val="12"/>
      <color theme="1"/>
      <name val="Apercu Light"/>
      <family val="3"/>
    </font>
    <font>
      <b/>
      <sz val="12"/>
      <color theme="1"/>
      <name val="Apercu Light"/>
      <family val="3"/>
    </font>
    <font>
      <b/>
      <u/>
      <sz val="14"/>
      <color theme="4" tint="-0.499984740745262"/>
      <name val="Apercu Light"/>
      <family val="3"/>
    </font>
    <font>
      <b/>
      <u/>
      <sz val="12"/>
      <color theme="4" tint="-0.499984740745262"/>
      <name val="Apercu Light"/>
      <family val="3"/>
    </font>
    <font>
      <b/>
      <u/>
      <sz val="12"/>
      <color theme="1"/>
      <name val="Apercu Light"/>
      <family val="3"/>
    </font>
    <font>
      <b/>
      <sz val="16"/>
      <color theme="0" tint="-4.9989318521683403E-2"/>
      <name val="Apercu Light"/>
      <family val="3"/>
    </font>
    <font>
      <b/>
      <sz val="20"/>
      <color theme="0" tint="-4.9989318521683403E-2"/>
      <name val="Apercu Light"/>
      <family val="3"/>
    </font>
    <font>
      <b/>
      <sz val="12"/>
      <color rgb="FF00B050"/>
      <name val="Apercu Light"/>
      <family val="3"/>
    </font>
    <font>
      <b/>
      <sz val="12"/>
      <color rgb="FFFF0000"/>
      <name val="Apercu Light"/>
      <family val="3"/>
    </font>
    <font>
      <b/>
      <sz val="14"/>
      <color theme="1"/>
      <name val="Apercu Light"/>
      <family val="3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auto="1"/>
      </right>
      <top/>
      <bottom/>
      <diagonal/>
    </border>
    <border>
      <left style="dashed">
        <color theme="3" tint="-0.499984740745262"/>
      </left>
      <right/>
      <top style="dashed">
        <color theme="3" tint="-0.499984740745262"/>
      </top>
      <bottom/>
      <diagonal/>
    </border>
    <border>
      <left/>
      <right/>
      <top style="dashed">
        <color theme="3" tint="-0.499984740745262"/>
      </top>
      <bottom/>
      <diagonal/>
    </border>
    <border>
      <left/>
      <right style="dashed">
        <color theme="3" tint="-0.499984740745262"/>
      </right>
      <top style="dashed">
        <color theme="3" tint="-0.499984740745262"/>
      </top>
      <bottom/>
      <diagonal/>
    </border>
    <border>
      <left style="dashed">
        <color theme="3" tint="-0.499984740745262"/>
      </left>
      <right/>
      <top/>
      <bottom/>
      <diagonal/>
    </border>
    <border>
      <left/>
      <right style="dashed">
        <color theme="3" tint="-0.499984740745262"/>
      </right>
      <top/>
      <bottom/>
      <diagonal/>
    </border>
    <border>
      <left style="dashed">
        <color theme="3" tint="-0.499984740745262"/>
      </left>
      <right/>
      <top/>
      <bottom style="dashed">
        <color theme="3" tint="-0.499984740745262"/>
      </bottom>
      <diagonal/>
    </border>
    <border>
      <left/>
      <right/>
      <top/>
      <bottom style="dashed">
        <color theme="3" tint="-0.499984740745262"/>
      </bottom>
      <diagonal/>
    </border>
    <border>
      <left/>
      <right style="dashed">
        <color theme="3" tint="-0.499984740745262"/>
      </right>
      <top/>
      <bottom style="dashed">
        <color theme="3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0" fontId="25" fillId="0" borderId="0"/>
  </cellStyleXfs>
  <cellXfs count="143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2" fontId="18" fillId="0" borderId="0" xfId="0" applyNumberFormat="1" applyFont="1"/>
    <xf numFmtId="0" fontId="0" fillId="34" borderId="0" xfId="0" applyFill="1"/>
    <xf numFmtId="0" fontId="0" fillId="33" borderId="0" xfId="0" applyFill="1"/>
    <xf numFmtId="0" fontId="0" fillId="36" borderId="0" xfId="0" applyFill="1"/>
    <xf numFmtId="0" fontId="13" fillId="36" borderId="0" xfId="0" applyFont="1" applyFill="1"/>
    <xf numFmtId="2" fontId="0" fillId="36" borderId="0" xfId="0" applyNumberFormat="1" applyFill="1"/>
    <xf numFmtId="49" fontId="0" fillId="36" borderId="0" xfId="0" applyNumberFormat="1" applyFill="1"/>
    <xf numFmtId="0" fontId="17" fillId="34" borderId="0" xfId="0" applyFont="1" applyFill="1"/>
    <xf numFmtId="14" fontId="17" fillId="35" borderId="0" xfId="0" applyNumberFormat="1" applyFont="1" applyFill="1"/>
    <xf numFmtId="2" fontId="13" fillId="36" borderId="0" xfId="0" applyNumberFormat="1" applyFont="1" applyFill="1" applyAlignment="1">
      <alignment horizontal="center" vertical="center" wrapText="1"/>
    </xf>
    <xf numFmtId="2" fontId="13" fillId="36" borderId="0" xfId="0" applyNumberFormat="1" applyFont="1" applyFill="1"/>
    <xf numFmtId="0" fontId="0" fillId="36" borderId="0" xfId="0" quotePrefix="1" applyFill="1"/>
    <xf numFmtId="2" fontId="17" fillId="37" borderId="0" xfId="0" applyNumberFormat="1" applyFont="1" applyFill="1" applyAlignment="1">
      <alignment horizontal="center" vertical="center"/>
    </xf>
    <xf numFmtId="1" fontId="20" fillId="34" borderId="0" xfId="0" applyNumberFormat="1" applyFont="1" applyFill="1" applyAlignment="1">
      <alignment horizontal="center" vertical="center"/>
    </xf>
    <xf numFmtId="2" fontId="20" fillId="34" borderId="0" xfId="0" applyNumberFormat="1" applyFont="1" applyFill="1" applyAlignment="1">
      <alignment horizontal="center" vertical="center"/>
    </xf>
    <xf numFmtId="0" fontId="22" fillId="33" borderId="0" xfId="0" applyFont="1" applyFill="1" applyAlignment="1">
      <alignment horizontal="center" vertical="center"/>
    </xf>
    <xf numFmtId="2" fontId="16" fillId="38" borderId="0" xfId="0" applyNumberFormat="1" applyFont="1" applyFill="1"/>
    <xf numFmtId="0" fontId="23" fillId="38" borderId="0" xfId="0" applyFont="1" applyFill="1"/>
    <xf numFmtId="0" fontId="21" fillId="33" borderId="0" xfId="0" applyFont="1" applyFill="1" applyAlignment="1">
      <alignment horizontal="center" vertical="center"/>
    </xf>
    <xf numFmtId="0" fontId="26" fillId="37" borderId="0" xfId="0" applyFont="1" applyFill="1" applyAlignment="1">
      <alignment horizontal="center" vertical="center"/>
    </xf>
    <xf numFmtId="2" fontId="20" fillId="37" borderId="0" xfId="0" applyNumberFormat="1" applyFont="1" applyFill="1" applyAlignment="1">
      <alignment horizontal="center" vertical="center"/>
    </xf>
    <xf numFmtId="2" fontId="20" fillId="37" borderId="0" xfId="0" applyNumberFormat="1" applyFont="1" applyFill="1" applyAlignment="1">
      <alignment horizontal="center" vertical="center" wrapText="1"/>
    </xf>
    <xf numFmtId="0" fontId="13" fillId="37" borderId="0" xfId="0" applyFont="1" applyFill="1"/>
    <xf numFmtId="14" fontId="13" fillId="37" borderId="0" xfId="0" applyNumberFormat="1" applyFont="1" applyFill="1"/>
    <xf numFmtId="14" fontId="13" fillId="37" borderId="0" xfId="0" applyNumberFormat="1" applyFont="1" applyFill="1" applyAlignment="1">
      <alignment horizontal="center" vertical="center"/>
    </xf>
    <xf numFmtId="0" fontId="19" fillId="37" borderId="0" xfId="0" applyFont="1" applyFill="1"/>
    <xf numFmtId="0" fontId="17" fillId="37" borderId="0" xfId="0" applyFont="1" applyFill="1" applyAlignment="1">
      <alignment horizontal="center" vertical="center"/>
    </xf>
    <xf numFmtId="2" fontId="17" fillId="37" borderId="0" xfId="0" applyNumberFormat="1" applyFont="1" applyFill="1"/>
    <xf numFmtId="2" fontId="27" fillId="0" borderId="0" xfId="42" applyNumberFormat="1" applyFont="1" applyFill="1" applyAlignment="1">
      <alignment horizontal="center" vertical="center"/>
    </xf>
    <xf numFmtId="2" fontId="28" fillId="0" borderId="0" xfId="42" applyNumberFormat="1" applyFont="1" applyFill="1" applyAlignment="1">
      <alignment horizontal="center" vertical="center"/>
    </xf>
    <xf numFmtId="2" fontId="28" fillId="0" borderId="0" xfId="42" applyNumberFormat="1" applyFont="1" applyAlignment="1">
      <alignment horizontal="center" vertical="center"/>
    </xf>
    <xf numFmtId="0" fontId="29" fillId="39" borderId="10" xfId="0" applyFont="1" applyFill="1" applyBorder="1" applyAlignment="1">
      <alignment horizontal="center" vertical="center" wrapText="1"/>
    </xf>
    <xf numFmtId="0" fontId="30" fillId="33" borderId="0" xfId="0" applyFont="1" applyFill="1"/>
    <xf numFmtId="0" fontId="31" fillId="33" borderId="0" xfId="0" applyFont="1" applyFill="1"/>
    <xf numFmtId="0" fontId="31" fillId="33" borderId="0" xfId="0" applyFont="1" applyFill="1" applyAlignment="1">
      <alignment horizontal="center" vertical="center"/>
    </xf>
    <xf numFmtId="0" fontId="32" fillId="33" borderId="0" xfId="0" applyFont="1" applyFill="1" applyAlignment="1">
      <alignment horizontal="center" vertical="center"/>
    </xf>
    <xf numFmtId="0" fontId="33" fillId="33" borderId="0" xfId="0" applyFont="1" applyFill="1"/>
    <xf numFmtId="0" fontId="29" fillId="39" borderId="10" xfId="0" applyFont="1" applyFill="1" applyBorder="1" applyAlignment="1">
      <alignment horizontal="center" vertical="center"/>
    </xf>
    <xf numFmtId="0" fontId="34" fillId="33" borderId="0" xfId="0" applyFont="1" applyFill="1"/>
    <xf numFmtId="0" fontId="29" fillId="39" borderId="12" xfId="0" applyFont="1" applyFill="1" applyBorder="1" applyAlignment="1">
      <alignment horizontal="center" vertical="center" wrapText="1"/>
    </xf>
    <xf numFmtId="0" fontId="31" fillId="33" borderId="14" xfId="0" applyFont="1" applyFill="1" applyBorder="1"/>
    <xf numFmtId="166" fontId="29" fillId="39" borderId="10" xfId="0" applyNumberFormat="1" applyFont="1" applyFill="1" applyBorder="1" applyAlignment="1">
      <alignment horizontal="center" vertical="center" wrapText="1"/>
    </xf>
    <xf numFmtId="0" fontId="32" fillId="33" borderId="14" xfId="0" applyFont="1" applyFill="1" applyBorder="1" applyAlignment="1">
      <alignment horizontal="center" vertical="center"/>
    </xf>
    <xf numFmtId="10" fontId="31" fillId="33" borderId="0" xfId="42" applyNumberFormat="1" applyFont="1" applyFill="1" applyAlignment="1">
      <alignment horizontal="center" vertical="center"/>
    </xf>
    <xf numFmtId="0" fontId="31" fillId="33" borderId="16" xfId="0" applyFont="1" applyFill="1" applyBorder="1"/>
    <xf numFmtId="0" fontId="31" fillId="33" borderId="17" xfId="0" applyFont="1" applyFill="1" applyBorder="1"/>
    <xf numFmtId="0" fontId="31" fillId="33" borderId="18" xfId="0" applyFont="1" applyFill="1" applyBorder="1"/>
    <xf numFmtId="0" fontId="31" fillId="33" borderId="19" xfId="0" applyFont="1" applyFill="1" applyBorder="1"/>
    <xf numFmtId="0" fontId="31" fillId="33" borderId="20" xfId="0" applyFont="1" applyFill="1" applyBorder="1"/>
    <xf numFmtId="0" fontId="31" fillId="33" borderId="21" xfId="0" applyFont="1" applyFill="1" applyBorder="1"/>
    <xf numFmtId="0" fontId="31" fillId="33" borderId="22" xfId="0" applyFont="1" applyFill="1" applyBorder="1"/>
    <xf numFmtId="2" fontId="32" fillId="33" borderId="0" xfId="0" applyNumberFormat="1" applyFont="1" applyFill="1" applyAlignment="1">
      <alignment horizontal="center" vertical="center"/>
    </xf>
    <xf numFmtId="2" fontId="31" fillId="33" borderId="0" xfId="0" applyNumberFormat="1" applyFont="1" applyFill="1"/>
    <xf numFmtId="164" fontId="32" fillId="33" borderId="0" xfId="42" applyNumberFormat="1" applyFont="1" applyFill="1" applyAlignment="1">
      <alignment horizontal="center"/>
    </xf>
    <xf numFmtId="165" fontId="32" fillId="33" borderId="13" xfId="42" applyNumberFormat="1" applyFont="1" applyFill="1" applyBorder="1" applyAlignment="1">
      <alignment horizontal="center" vertical="center"/>
    </xf>
    <xf numFmtId="0" fontId="13" fillId="37" borderId="0" xfId="0" applyFont="1" applyFill="1" applyAlignment="1">
      <alignment horizontal="center" vertical="center"/>
    </xf>
    <xf numFmtId="14" fontId="27" fillId="0" borderId="0" xfId="42" applyNumberFormat="1" applyFont="1" applyFill="1" applyAlignment="1">
      <alignment horizontal="center" vertical="center"/>
    </xf>
    <xf numFmtId="14" fontId="28" fillId="0" borderId="0" xfId="42" applyNumberFormat="1" applyFont="1" applyFill="1" applyAlignment="1">
      <alignment horizontal="center" vertical="center"/>
    </xf>
    <xf numFmtId="14" fontId="28" fillId="0" borderId="0" xfId="42" applyNumberFormat="1" applyFont="1" applyAlignment="1">
      <alignment horizontal="center" vertical="center"/>
    </xf>
    <xf numFmtId="0" fontId="24" fillId="37" borderId="0" xfId="0" applyFont="1" applyFill="1" applyAlignment="1">
      <alignment horizontal="center" vertical="center"/>
    </xf>
    <xf numFmtId="0" fontId="31" fillId="33" borderId="0" xfId="0" applyFont="1" applyFill="1" applyAlignment="1">
      <alignment horizontal="right"/>
    </xf>
    <xf numFmtId="0" fontId="32" fillId="33" borderId="0" xfId="0" applyFont="1" applyFill="1"/>
    <xf numFmtId="0" fontId="38" fillId="33" borderId="0" xfId="0" applyFont="1" applyFill="1"/>
    <xf numFmtId="0" fontId="39" fillId="33" borderId="0" xfId="0" applyFont="1" applyFill="1"/>
    <xf numFmtId="0" fontId="0" fillId="0" borderId="0" xfId="0" applyAlignment="1">
      <alignment horizontal="center"/>
    </xf>
    <xf numFmtId="2" fontId="16" fillId="41" borderId="0" xfId="0" applyNumberFormat="1" applyFont="1" applyFill="1"/>
    <xf numFmtId="0" fontId="23" fillId="41" borderId="0" xfId="0" applyFont="1" applyFill="1"/>
    <xf numFmtId="0" fontId="23" fillId="40" borderId="0" xfId="0" applyFont="1" applyFill="1"/>
    <xf numFmtId="0" fontId="0" fillId="0" borderId="0" xfId="0" applyAlignment="1">
      <alignment horizontal="center" vertical="center" wrapText="1"/>
    </xf>
    <xf numFmtId="10" fontId="0" fillId="0" borderId="0" xfId="42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43" borderId="0" xfId="0" applyFill="1" applyAlignment="1">
      <alignment horizontal="center" vertical="center" wrapText="1"/>
    </xf>
    <xf numFmtId="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29" fillId="44" borderId="25" xfId="0" applyFont="1" applyFill="1" applyBorder="1" applyAlignment="1">
      <alignment horizontal="center" vertical="center" wrapText="1"/>
    </xf>
    <xf numFmtId="1" fontId="40" fillId="33" borderId="0" xfId="0" applyNumberFormat="1" applyFont="1" applyFill="1" applyAlignment="1">
      <alignment horizontal="center" vertical="center"/>
    </xf>
    <xf numFmtId="166" fontId="29" fillId="39" borderId="25" xfId="0" applyNumberFormat="1" applyFont="1" applyFill="1" applyBorder="1" applyAlignment="1">
      <alignment horizontal="center" vertical="center" wrapText="1"/>
    </xf>
    <xf numFmtId="1" fontId="32" fillId="33" borderId="13" xfId="42" applyNumberFormat="1" applyFont="1" applyFill="1" applyBorder="1" applyAlignment="1">
      <alignment horizontal="center" vertical="center"/>
    </xf>
    <xf numFmtId="165" fontId="32" fillId="33" borderId="31" xfId="42" applyNumberFormat="1" applyFont="1" applyFill="1" applyBorder="1" applyAlignment="1">
      <alignment horizontal="center" vertical="center"/>
    </xf>
    <xf numFmtId="10" fontId="32" fillId="33" borderId="13" xfId="42" applyNumberFormat="1" applyFont="1" applyFill="1" applyBorder="1" applyAlignment="1">
      <alignment horizontal="center" vertical="center"/>
    </xf>
    <xf numFmtId="0" fontId="32" fillId="33" borderId="13" xfId="0" applyFont="1" applyFill="1" applyBorder="1" applyAlignment="1">
      <alignment horizontal="center" vertical="center"/>
    </xf>
    <xf numFmtId="165" fontId="32" fillId="45" borderId="13" xfId="42" applyNumberFormat="1" applyFont="1" applyFill="1" applyBorder="1" applyAlignment="1">
      <alignment horizontal="center" vertical="center"/>
    </xf>
    <xf numFmtId="0" fontId="35" fillId="33" borderId="15" xfId="0" applyFont="1" applyFill="1" applyBorder="1" applyAlignment="1">
      <alignment wrapText="1"/>
    </xf>
    <xf numFmtId="1" fontId="32" fillId="33" borderId="0" xfId="0" applyNumberFormat="1" applyFont="1" applyFill="1" applyAlignment="1">
      <alignment horizontal="center" vertical="center"/>
    </xf>
    <xf numFmtId="164" fontId="0" fillId="0" borderId="0" xfId="42" applyNumberFormat="1" applyFont="1" applyAlignment="1">
      <alignment horizontal="center"/>
    </xf>
    <xf numFmtId="0" fontId="24" fillId="39" borderId="0" xfId="0" applyFont="1" applyFill="1" applyAlignment="1">
      <alignment horizontal="center" vertical="center" wrapText="1"/>
    </xf>
    <xf numFmtId="9" fontId="32" fillId="33" borderId="13" xfId="42" applyFont="1" applyFill="1" applyBorder="1" applyAlignment="1">
      <alignment horizontal="center" vertical="center"/>
    </xf>
    <xf numFmtId="169" fontId="29" fillId="39" borderId="10" xfId="0" applyNumberFormat="1" applyFont="1" applyFill="1" applyBorder="1" applyAlignment="1">
      <alignment horizontal="center" vertical="center" wrapText="1"/>
    </xf>
    <xf numFmtId="0" fontId="19" fillId="34" borderId="0" xfId="0" applyFont="1" applyFill="1"/>
    <xf numFmtId="0" fontId="17" fillId="41" borderId="0" xfId="0" applyFont="1" applyFill="1"/>
    <xf numFmtId="0" fontId="17" fillId="46" borderId="0" xfId="0" applyFont="1" applyFill="1"/>
    <xf numFmtId="2" fontId="19" fillId="34" borderId="0" xfId="0" applyNumberFormat="1" applyFont="1" applyFill="1"/>
    <xf numFmtId="14" fontId="19" fillId="0" borderId="0" xfId="42" applyNumberFormat="1" applyFont="1" applyFill="1"/>
    <xf numFmtId="0" fontId="42" fillId="33" borderId="0" xfId="0" applyFont="1" applyFill="1" applyAlignment="1">
      <alignment horizontal="center" vertical="center"/>
    </xf>
    <xf numFmtId="168" fontId="21" fillId="33" borderId="13" xfId="0" applyNumberFormat="1" applyFont="1" applyFill="1" applyBorder="1" applyAlignment="1">
      <alignment horizontal="left" vertical="center"/>
    </xf>
    <xf numFmtId="0" fontId="0" fillId="33" borderId="0" xfId="0" applyFill="1" applyAlignment="1">
      <alignment vertical="center"/>
    </xf>
    <xf numFmtId="2" fontId="13" fillId="42" borderId="0" xfId="0" applyNumberFormat="1" applyFont="1" applyFill="1" applyAlignment="1">
      <alignment horizontal="center" vertical="center"/>
    </xf>
    <xf numFmtId="0" fontId="17" fillId="33" borderId="13" xfId="0" applyFont="1" applyFill="1" applyBorder="1" applyAlignment="1">
      <alignment vertical="center"/>
    </xf>
    <xf numFmtId="0" fontId="17" fillId="33" borderId="23" xfId="0" applyFont="1" applyFill="1" applyBorder="1" applyAlignment="1">
      <alignment vertical="center"/>
    </xf>
    <xf numFmtId="0" fontId="13" fillId="39" borderId="0" xfId="0" applyFont="1" applyFill="1" applyAlignment="1">
      <alignment horizontal="center" vertical="center"/>
    </xf>
    <xf numFmtId="10" fontId="0" fillId="0" borderId="0" xfId="42" applyNumberFormat="1" applyFont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49" fontId="31" fillId="33" borderId="0" xfId="0" quotePrefix="1" applyNumberFormat="1" applyFont="1" applyFill="1"/>
    <xf numFmtId="0" fontId="13" fillId="42" borderId="0" xfId="0" applyFont="1" applyFill="1" applyAlignment="1">
      <alignment horizontal="center" vertical="center" wrapText="1"/>
    </xf>
    <xf numFmtId="0" fontId="13" fillId="42" borderId="0" xfId="0" applyFont="1" applyFill="1" applyAlignment="1">
      <alignment horizontal="center" vertical="center"/>
    </xf>
    <xf numFmtId="0" fontId="16" fillId="47" borderId="0" xfId="0" applyFont="1" applyFill="1" applyAlignment="1">
      <alignment vertical="center" wrapText="1"/>
    </xf>
    <xf numFmtId="0" fontId="0" fillId="43" borderId="0" xfId="0" applyFill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0" fillId="33" borderId="0" xfId="0" applyFill="1" applyAlignment="1">
      <alignment horizontal="center" vertical="center"/>
    </xf>
    <xf numFmtId="0" fontId="41" fillId="39" borderId="0" xfId="0" applyFont="1" applyFill="1" applyAlignment="1">
      <alignment horizontal="center" vertical="center"/>
    </xf>
    <xf numFmtId="170" fontId="16" fillId="47" borderId="0" xfId="0" applyNumberFormat="1" applyFont="1" applyFill="1" applyAlignment="1">
      <alignment vertical="center" wrapText="1"/>
    </xf>
    <xf numFmtId="0" fontId="0" fillId="47" borderId="0" xfId="0" applyFill="1" applyAlignment="1">
      <alignment vertical="center"/>
    </xf>
    <xf numFmtId="0" fontId="16" fillId="47" borderId="0" xfId="0" applyFont="1" applyFill="1" applyAlignment="1">
      <alignment horizontal="center" vertical="center" wrapText="1"/>
    </xf>
    <xf numFmtId="14" fontId="0" fillId="47" borderId="0" xfId="0" applyNumberFormat="1" applyFill="1" applyAlignment="1">
      <alignment horizontal="center" vertical="center"/>
    </xf>
    <xf numFmtId="170" fontId="0" fillId="47" borderId="0" xfId="0" applyNumberFormat="1" applyFill="1" applyAlignment="1">
      <alignment horizontal="center" vertical="center"/>
    </xf>
    <xf numFmtId="0" fontId="42" fillId="47" borderId="0" xfId="0" applyFont="1" applyFill="1" applyAlignment="1">
      <alignment horizontal="center" vertical="center"/>
    </xf>
    <xf numFmtId="168" fontId="21" fillId="47" borderId="13" xfId="0" applyNumberFormat="1" applyFont="1" applyFill="1" applyBorder="1" applyAlignment="1">
      <alignment horizontal="center" vertical="center"/>
    </xf>
    <xf numFmtId="168" fontId="21" fillId="47" borderId="0" xfId="0" applyNumberFormat="1" applyFont="1" applyFill="1" applyAlignment="1">
      <alignment horizontal="center" vertical="center"/>
    </xf>
    <xf numFmtId="0" fontId="37" fillId="39" borderId="11" xfId="0" applyFont="1" applyFill="1" applyBorder="1" applyAlignment="1">
      <alignment horizontal="center" vertical="center" wrapText="1"/>
    </xf>
    <xf numFmtId="0" fontId="37" fillId="39" borderId="0" xfId="0" applyFont="1" applyFill="1" applyAlignment="1">
      <alignment horizontal="center" vertical="center" wrapText="1"/>
    </xf>
    <xf numFmtId="0" fontId="36" fillId="39" borderId="11" xfId="0" applyFont="1" applyFill="1" applyBorder="1" applyAlignment="1">
      <alignment horizontal="center" vertical="center" wrapText="1"/>
    </xf>
    <xf numFmtId="0" fontId="36" fillId="39" borderId="0" xfId="0" applyFont="1" applyFill="1" applyAlignment="1">
      <alignment horizontal="center" vertical="center" wrapText="1"/>
    </xf>
    <xf numFmtId="0" fontId="29" fillId="39" borderId="24" xfId="0" applyFont="1" applyFill="1" applyBorder="1" applyAlignment="1">
      <alignment horizontal="center" vertical="center" wrapText="1"/>
    </xf>
    <xf numFmtId="0" fontId="29" fillId="39" borderId="28" xfId="0" applyFont="1" applyFill="1" applyBorder="1" applyAlignment="1">
      <alignment horizontal="center" vertical="center" wrapText="1"/>
    </xf>
    <xf numFmtId="0" fontId="29" fillId="44" borderId="10" xfId="0" applyFont="1" applyFill="1" applyBorder="1" applyAlignment="1">
      <alignment horizontal="center" vertical="center" wrapText="1"/>
    </xf>
    <xf numFmtId="0" fontId="29" fillId="44" borderId="32" xfId="0" applyFont="1" applyFill="1" applyBorder="1" applyAlignment="1">
      <alignment horizontal="center" vertical="center" wrapText="1"/>
    </xf>
    <xf numFmtId="0" fontId="29" fillId="44" borderId="27" xfId="0" applyFont="1" applyFill="1" applyBorder="1" applyAlignment="1">
      <alignment horizontal="center" vertical="center" wrapText="1"/>
    </xf>
    <xf numFmtId="0" fontId="29" fillId="39" borderId="26" xfId="0" applyFont="1" applyFill="1" applyBorder="1" applyAlignment="1">
      <alignment horizontal="center" vertical="center" wrapText="1"/>
    </xf>
    <xf numFmtId="0" fontId="29" fillId="39" borderId="29" xfId="0" applyFont="1" applyFill="1" applyBorder="1" applyAlignment="1">
      <alignment horizontal="center" vertical="center" wrapText="1"/>
    </xf>
    <xf numFmtId="167" fontId="31" fillId="33" borderId="13" xfId="0" applyNumberFormat="1" applyFont="1" applyFill="1" applyBorder="1" applyAlignment="1">
      <alignment horizontal="center" vertical="center" wrapText="1"/>
    </xf>
    <xf numFmtId="0" fontId="29" fillId="39" borderId="12" xfId="0" applyFont="1" applyFill="1" applyBorder="1" applyAlignment="1">
      <alignment horizontal="center" vertical="center" wrapText="1"/>
    </xf>
    <xf numFmtId="0" fontId="29" fillId="39" borderId="30" xfId="0" applyFont="1" applyFill="1" applyBorder="1" applyAlignment="1">
      <alignment horizontal="center" vertical="center" wrapText="1"/>
    </xf>
  </cellXfs>
  <cellStyles count="44">
    <cellStyle name="20 % - Accent1" xfId="19" builtinId="30" customBuiltin="1"/>
    <cellStyle name="20 % - Accent2" xfId="23" builtinId="34" customBuiltin="1"/>
    <cellStyle name="20 % - Accent3" xfId="27" builtinId="38" customBuiltin="1"/>
    <cellStyle name="20 % - Accent4" xfId="31" builtinId="42" customBuiltin="1"/>
    <cellStyle name="20 % - Accent5" xfId="35" builtinId="46" customBuiltin="1"/>
    <cellStyle name="20 % - Accent6" xfId="39" builtinId="50" customBuiltin="1"/>
    <cellStyle name="40 % - Accent1" xfId="20" builtinId="31" customBuiltin="1"/>
    <cellStyle name="40 % - Accent2" xfId="24" builtinId="35" customBuiltin="1"/>
    <cellStyle name="40 % - Accent3" xfId="28" builtinId="39" customBuiltin="1"/>
    <cellStyle name="40 % - Accent4" xfId="32" builtinId="43" customBuiltin="1"/>
    <cellStyle name="40 % - Accent5" xfId="36" builtinId="47" customBuiltin="1"/>
    <cellStyle name="40 % - Accent6" xfId="40" builtinId="51" customBuiltin="1"/>
    <cellStyle name="60 % - Accent1" xfId="21" builtinId="32" customBuiltin="1"/>
    <cellStyle name="60 % - Accent2" xfId="25" builtinId="36" customBuiltin="1"/>
    <cellStyle name="60 % - Accent3" xfId="29" builtinId="40" customBuiltin="1"/>
    <cellStyle name="60 % - Accent4" xfId="33" builtinId="44" customBuiltin="1"/>
    <cellStyle name="60 % - Accent5" xfId="37" builtinId="48" customBuiltin="1"/>
    <cellStyle name="60 % - Accent6" xfId="41" builtinId="52" customBuiltin="1"/>
    <cellStyle name="Normal 2" xfId="43" xr:uid="{00000000-0005-0000-0000-00001F000000}"/>
    <cellStyle name="Percent" xfId="42" builtinId="5"/>
    <cellStyle name="Title" xfId="1" builtinId="15" customBuiltin="1"/>
    <cellStyle name="Headline 1" xfId="2" builtinId="16" customBuiltin="1"/>
    <cellStyle name="Headline 2" xfId="3" builtinId="17" customBuiltin="1"/>
    <cellStyle name="Headline 3" xfId="4" builtinId="18" customBuiltin="1"/>
    <cellStyle name="Headline 4" xfId="5" builtinId="19" customBuiltin="1"/>
    <cellStyle name="Bad" xfId="7" builtinId="27" customBuiltin="1"/>
    <cellStyle name="Normal" xfId="0" builtinId="0"/>
    <cellStyle name="Good" xfId="6" builtinId="26" customBuiltin="1"/>
    <cellStyle name="Total" xfId="17" builtinId="25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Warning Text" xfId="14" builtinId="11" customBuiltin="1"/>
    <cellStyle name="Linked Cell" xfId="12" builtinId="24" customBuiltin="1"/>
    <cellStyle name="Neutral" xfId="8" builtinId="28" customBuiltin="1"/>
    <cellStyle name="Output" xfId="10" builtinId="21" customBuiltin="1"/>
    <cellStyle name="Input" xfId="9" builtinId="20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Note" xfId="15" builtinId="10" customBuiltin="1"/>
  </cellStyles>
  <dxfs count="34"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C00000"/>
      </font>
      <fill>
        <patternFill>
          <bgColor rgb="FFC00000"/>
        </patternFill>
      </fill>
    </dxf>
    <dxf>
      <fill>
        <patternFill>
          <bgColor rgb="FFFF6565"/>
        </patternFill>
      </fill>
    </dxf>
    <dxf>
      <fill>
        <patternFill>
          <bgColor theme="8" tint="0.39994506668294322"/>
        </patternFill>
      </fill>
    </dxf>
    <dxf>
      <fill>
        <patternFill>
          <bgColor rgb="FFFF6565"/>
        </patternFill>
      </fill>
    </dxf>
    <dxf>
      <fill>
        <patternFill>
          <bgColor theme="8" tint="0.39994506668294322"/>
        </patternFill>
      </fill>
    </dxf>
    <dxf>
      <fill>
        <patternFill>
          <bgColor rgb="FFFF6565"/>
        </patternFill>
      </fill>
    </dxf>
    <dxf>
      <fill>
        <patternFill>
          <bgColor theme="8" tint="0.39994506668294322"/>
        </patternFill>
      </fill>
    </dxf>
    <dxf>
      <fill>
        <patternFill>
          <bgColor rgb="FFFF6565"/>
        </patternFill>
      </fill>
    </dxf>
    <dxf>
      <fill>
        <patternFill>
          <bgColor theme="8" tint="0.39994506668294322"/>
        </patternFill>
      </fill>
    </dxf>
    <dxf>
      <fill>
        <patternFill>
          <bgColor rgb="FFFF6565"/>
        </patternFill>
      </fill>
    </dxf>
    <dxf>
      <fill>
        <patternFill>
          <bgColor theme="8" tint="0.39994506668294322"/>
        </patternFill>
      </fill>
    </dxf>
    <dxf>
      <fill>
        <patternFill>
          <bgColor rgb="FFFF6565"/>
        </patternFill>
      </fill>
    </dxf>
    <dxf>
      <fill>
        <patternFill>
          <bgColor theme="8" tint="0.39994506668294322"/>
        </patternFill>
      </fill>
    </dxf>
    <dxf>
      <fill>
        <patternFill>
          <bgColor rgb="FFFF6565"/>
        </patternFill>
      </fill>
    </dxf>
    <dxf>
      <fill>
        <patternFill>
          <bgColor theme="8" tint="0.39994506668294322"/>
        </patternFill>
      </fill>
    </dxf>
    <dxf>
      <fill>
        <patternFill>
          <bgColor rgb="FFFF6565"/>
        </patternFill>
      </fill>
    </dxf>
    <dxf>
      <fill>
        <patternFill>
          <bgColor theme="8" tint="0.39994506668294322"/>
        </patternFill>
      </fill>
    </dxf>
    <dxf>
      <fill>
        <patternFill>
          <bgColor rgb="FFFF6565"/>
        </patternFill>
      </fill>
    </dxf>
    <dxf>
      <fill>
        <patternFill>
          <bgColor theme="8" tint="0.39994506668294322"/>
        </pattern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Data...3788213763</v>
        <stp/>
        <stp>BDH|14738263398840338591</stp>
        <tr r="B107" s="8"/>
      </tp>
      <tp t="s">
        <v>#N/A Requesting Data...3937752420</v>
        <stp/>
        <stp>BDH|16749392578131702979</stp>
        <tr r="B145" s="8"/>
      </tp>
      <tp t="s">
        <v>#N/A Requesting Data...3906906338</v>
        <stp/>
        <stp>BDH|14077958195259151785</stp>
        <tr r="B8" s="8"/>
      </tp>
      <tp t="s">
        <v>#N/A Requesting Data...3985194729</v>
        <stp/>
        <stp>BDH|12000159589160194142</stp>
        <tr r="B138" s="8"/>
      </tp>
      <tp t="s">
        <v>#N/A Requesting Data...4196562377</v>
        <stp/>
        <stp>BDH|10108378929548110361</stp>
        <tr r="B41" s="8"/>
      </tp>
      <tp t="s">
        <v>#N/A Requesting Data...4193984396</v>
        <stp/>
        <stp>BDH|16138382789517983047</stp>
        <tr r="U450" s="97"/>
      </tp>
      <tp t="s">
        <v>#N/A Requesting Data...4057704846</v>
        <stp/>
        <stp>BDH|16921956973980909284</stp>
        <tr r="U457" s="97"/>
      </tp>
      <tp t="s">
        <v>#N/A Requesting Data...4267829469</v>
        <stp/>
        <stp>BDH|16700860927144856209</stp>
        <tr r="U424" s="97"/>
      </tp>
      <tp t="s">
        <v>#N/A Requesting Data...3857503860</v>
        <stp/>
        <stp>BDH|10123911004710423221</stp>
        <tr r="B190" s="8"/>
      </tp>
      <tp t="s">
        <v>#N/A Requesting Data...4183267916</v>
        <stp/>
        <stp>BDH|14353971285569258779</stp>
        <tr r="B23" s="8"/>
      </tp>
      <tp t="s">
        <v>#N/A Requesting Data...3784897934</v>
        <stp/>
        <stp>BDH|16674868971040601206</stp>
        <tr r="B92" s="8"/>
      </tp>
      <tp t="s">
        <v>#N/A Requesting Data...3770316171</v>
        <stp/>
        <stp>BDH|17261434510878553138</stp>
        <tr r="B233" s="8"/>
      </tp>
      <tp t="s">
        <v>#N/A Requesting Data...4276140776</v>
        <stp/>
        <stp>BDH|17824131184643178685</stp>
        <tr r="B143" s="8"/>
      </tp>
      <tp t="s">
        <v>#N/A Requesting Data...3758791876</v>
        <stp/>
        <stp>BDH|14022241497035312198</stp>
        <tr r="B108" s="8"/>
      </tp>
      <tp t="s">
        <v>#N/A Requesting Data...3729917729</v>
        <stp/>
        <stp>BDH|12277686600788450771</stp>
        <tr r="B65" s="8"/>
      </tp>
      <tp t="s">
        <v>#N/A Requesting Data...4270203247</v>
        <stp/>
        <stp>BDH|17080995381959032430</stp>
        <tr r="B203" s="8"/>
      </tp>
      <tp t="s">
        <v>#N/A Requesting Data...4036648333</v>
        <stp/>
        <stp>BDH|11905221799767009686</stp>
        <tr r="B222" s="8"/>
      </tp>
      <tp t="s">
        <v>#N/A Requesting Data...3902356858</v>
        <stp/>
        <stp>BDH|10634415368340215974</stp>
        <tr r="B232" s="8"/>
      </tp>
      <tp t="s">
        <v>#N/A Requesting Data...4129516190</v>
        <stp/>
        <stp>BDH|13903743718398439529</stp>
        <tr r="B225" s="8"/>
      </tp>
      <tp t="s">
        <v>#N/A Requesting Data...4183333468</v>
        <stp/>
        <stp>BDH|17953677722332269994</stp>
        <tr r="B59" s="8"/>
      </tp>
      <tp t="s">
        <v>#N/A Requesting Data...3720559267</v>
        <stp/>
        <stp>BDH|18282026275614009332</stp>
        <tr r="B106" s="8"/>
      </tp>
      <tp t="s">
        <v>#N/A Requesting Data...3977072901</v>
        <stp/>
        <stp>BDH|16223717745209316438</stp>
        <tr r="B141" s="8"/>
      </tp>
      <tp t="s">
        <v>#N/A Requesting Data...4161428891</v>
        <stp/>
        <stp>BDH|12275345493952424282</stp>
        <tr r="B219" s="8"/>
      </tp>
      <tp t="s">
        <v>#N/A Requesting Data...4191651834</v>
        <stp/>
        <stp>BDH|13464960343786243089</stp>
        <tr r="U458" s="97"/>
      </tp>
      <tp t="s">
        <v>#N/A Requesting Data...4029289710</v>
        <stp/>
        <stp>BDH|10553004895701241085</stp>
        <tr r="U464" s="97"/>
      </tp>
      <tp t="s">
        <v>#N/A Requesting Data...4080917456</v>
        <stp/>
        <stp>BDH|14860874754802487326</stp>
        <tr r="B7" s="8"/>
      </tp>
      <tp t="s">
        <v>#N/A Requesting Data...4177006980</v>
        <stp/>
        <stp>BDH|11523989211643134234</stp>
        <tr r="B19" s="8"/>
      </tp>
      <tp t="s">
        <v>#N/A Requesting Data...3681301430</v>
        <stp/>
        <stp>BDH|18423148140341481559</stp>
        <tr r="B22" s="8"/>
      </tp>
      <tp t="s">
        <v>#N/A Requesting Data...3724203558</v>
        <stp/>
        <stp>BDH|14739907251847550612</stp>
        <tr r="B155" s="8"/>
      </tp>
      <tp t="s">
        <v>#N/A Requesting Data...4252220501</v>
        <stp/>
        <stp>BDH|11798002189846309686</stp>
        <tr r="U440" s="97"/>
      </tp>
      <tp t="s">
        <v>#N/A Requesting Data...4233584516</v>
        <stp/>
        <stp>BDH|10015337042478534630</stp>
        <tr r="B13" s="8"/>
      </tp>
      <tp t="s">
        <v>#N/A Requesting Data...4116678680</v>
        <stp/>
        <stp>BDH|14196976608491164597</stp>
        <tr r="B227" s="8"/>
      </tp>
      <tp t="s">
        <v>#N/A Requesting Data...3933493972</v>
        <stp/>
        <stp>BDH|11727509008235781848</stp>
        <tr r="B21" s="8"/>
      </tp>
      <tp t="s">
        <v>#N/A Requesting Data...4173888302</v>
        <stp/>
        <stp>BDH|14826733621441082956</stp>
        <tr r="B179" s="8"/>
      </tp>
      <tp t="s">
        <v>#N/A Requesting Data...3856266109</v>
        <stp/>
        <stp>BDH|15765888863503461162</stp>
        <tr r="B136" s="8"/>
      </tp>
      <tp t="s">
        <v>#N/A Requesting Data...4229205920</v>
        <stp/>
        <stp>BDH|15023387588629217932</stp>
        <tr r="B133" s="8"/>
      </tp>
      <tp t="s">
        <v>#N/A Requesting Data...3923265064</v>
        <stp/>
        <stp>BDH|17556363097034672736</stp>
        <tr r="B47" s="8"/>
      </tp>
      <tp t="s">
        <v>#N/A Requesting Data...4152994204</v>
        <stp/>
        <stp>BDH|15568427696457635102</stp>
        <tr r="B244" s="8"/>
      </tp>
      <tp t="s">
        <v>#N/A Requesting Data...4025285776</v>
        <stp/>
        <stp>BDH|14765246745854404847</stp>
        <tr r="B86" s="8"/>
      </tp>
      <tp t="s">
        <v>#N/A Requesting Data...3980191330</v>
        <stp/>
        <stp>BDH|16546299384713024112</stp>
        <tr r="B9" s="8"/>
      </tp>
      <tp t="s">
        <v>#N/A Requesting Data...4149546208</v>
        <stp/>
        <stp>BDH|16695834688230893887</stp>
        <tr r="U442" s="97"/>
      </tp>
      <tp t="s">
        <v>#N/A Requesting Data...4049632213</v>
        <stp/>
        <stp>BDH|14979896204092553108</stp>
        <tr r="U430" s="97"/>
      </tp>
      <tp t="s">
        <v>#N/A Requesting Data...3914059695</v>
        <stp/>
        <stp>BDH|13441578611671283913</stp>
        <tr r="B62" s="8"/>
      </tp>
      <tp t="s">
        <v>#N/A Requesting Data...3847469997</v>
        <stp/>
        <stp>BDH|16271446718938590413</stp>
        <tr r="B185" s="8"/>
      </tp>
      <tp t="s">
        <v>#N/A Requesting Data...4093112519</v>
        <stp/>
        <stp>BDH|14655381894101710001</stp>
        <tr r="U463" s="97"/>
      </tp>
      <tp t="s">
        <v>#N/A Requesting Data...3827290189</v>
        <stp/>
        <stp>BDH|12584919160968386925</stp>
        <tr r="B199" s="8"/>
      </tp>
      <tp t="s">
        <v>#N/A Requesting Data...4057483456</v>
        <stp/>
        <stp>BDH|16610237754534825908</stp>
        <tr r="B172" s="8"/>
      </tp>
      <tp t="s">
        <v>#N/A Requesting Data...4054702528</v>
        <stp/>
        <stp>BDH|12072166891466511080</stp>
        <tr r="B168" s="8"/>
      </tp>
      <tp t="s">
        <v>#N/A Requesting Data...3780376705</v>
        <stp/>
        <stp>BDH|15552249406092968931</stp>
        <tr r="B49" s="8"/>
      </tp>
      <tp t="s">
        <v>#N/A Requesting Data...4197753514</v>
        <stp/>
        <stp>BDH|17623610191332829619</stp>
        <tr r="B40" s="8"/>
      </tp>
      <tp t="s">
        <v>#N/A Requesting Data...4292020455</v>
        <stp/>
        <stp>BDH|18073425234433286112</stp>
        <tr r="B32" s="8"/>
      </tp>
      <tp t="s">
        <v>#N/A Requesting Data...4104677861</v>
        <stp/>
        <stp>BDH|12433252891446473214</stp>
        <tr r="B157" s="8"/>
      </tp>
      <tp t="s">
        <v>#N/A Requesting Data...3889908599</v>
        <stp/>
        <stp>BDH|17566767696831224533</stp>
        <tr r="B91" s="8"/>
      </tp>
      <tp t="s">
        <v>#N/A Requesting Data...4227242423</v>
        <stp/>
        <stp>BDH|13631653413958170171</stp>
        <tr r="U436" s="97"/>
      </tp>
      <tp t="s">
        <v>#N/A Requesting Data...4145697090</v>
        <stp/>
        <stp>BDH|17092066381121180300</stp>
        <tr r="B28" s="8"/>
      </tp>
      <tp t="s">
        <v>#N/A Requesting Data...4129443700</v>
        <stp/>
        <stp>BDH|11057756699101371353</stp>
        <tr r="B161" s="8"/>
      </tp>
      <tp t="s">
        <v>#N/A Requesting Data...4162352838</v>
        <stp/>
        <stp>BDH|13990107283116795126</stp>
        <tr r="B242" s="8"/>
      </tp>
      <tp t="s">
        <v>#N/A Requesting Data...3853124025</v>
        <stp/>
        <stp>BDH|14229401213391796261</stp>
        <tr r="B202" s="8"/>
      </tp>
      <tp t="s">
        <v>#N/A Requesting Data...3755940295</v>
        <stp/>
        <stp>BDH|14918524738976071602</stp>
        <tr r="B112" s="8"/>
      </tp>
      <tp t="s">
        <v>#N/A Requesting Data...4166528790</v>
        <stp/>
        <stp>BDH|18338395998413302327</stp>
        <tr r="B186" s="8"/>
      </tp>
      <tp t="s">
        <v>#N/A Requesting Data...3877819107</v>
        <stp/>
        <stp>BDH|16962288946485132746</stp>
        <tr r="B116" s="8"/>
      </tp>
      <tp t="s">
        <v>#N/A Requesting Data...4291428634</v>
        <stp/>
        <stp>BDH|13054690804427709007</stp>
        <tr r="U449" s="97"/>
      </tp>
      <tp t="s">
        <v>#N/A Requesting Data...4235809688</v>
        <stp/>
        <stp>BDH|10595693626212291450</stp>
        <tr r="B69" s="8"/>
      </tp>
      <tp t="s">
        <v>#N/A Requesting Data...3747252476</v>
        <stp/>
        <stp>BDH|16771568957275191195</stp>
        <tr r="B128" s="8"/>
      </tp>
      <tp t="s">
        <v>#N/A Requesting Data...3757890030</v>
        <stp/>
        <stp>BDH|16066204505342594506</stp>
        <tr r="B160" s="8"/>
      </tp>
      <tp t="s">
        <v>#N/A Requesting Data...4290307815</v>
        <stp/>
        <stp>BDH|15119256624302046401</stp>
        <tr r="B193" s="8"/>
      </tp>
      <tp t="s">
        <v>#N/A Requesting Data...4265268143</v>
        <stp/>
        <stp>BDH|14802780724482607013</stp>
        <tr r="U443" s="97"/>
      </tp>
      <tp t="s">
        <v>#N/A Requesting Data...4219267666</v>
        <stp/>
        <stp>BDH|11682446180328583643</stp>
        <tr r="U456" s="97"/>
      </tp>
      <tp t="s">
        <v>#N/A Requesting Data...4087844776</v>
        <stp/>
        <stp>BDH|11361379743426144328</stp>
        <tr r="U438" s="97"/>
      </tp>
      <tp t="s">
        <v>#N/A Requesting Data...3871611609</v>
        <stp/>
        <stp>BDH|18003928253940388749</stp>
        <tr r="B132" s="8"/>
      </tp>
      <tp t="s">
        <v>#N/A Requesting Data...3941722230</v>
        <stp/>
        <stp>BDH|14998629972571590747</stp>
        <tr r="B55" s="8"/>
      </tp>
      <tp t="s">
        <v>#N/A Requesting Data...4205023619</v>
        <stp/>
        <stp>BDH|13787663086896544890</stp>
        <tr r="B201" s="8"/>
      </tp>
      <tp t="s">
        <v>#N/A Requesting Data...3903341550</v>
        <stp/>
        <stp>BDH|13965544878358220978</stp>
        <tr r="B76" s="8"/>
      </tp>
      <tp t="s">
        <v>#N/A Requesting Data...3858574268</v>
        <stp/>
        <stp>BDH|12417045632865578448</stp>
        <tr r="B150" s="8"/>
      </tp>
      <tp t="s">
        <v>#N/A Requesting Data...4084191589</v>
        <stp/>
        <stp>BDH|11301525903234120074</stp>
        <tr r="B216" s="8"/>
      </tp>
      <tp t="s">
        <v>#N/A Requesting Data...4109280126</v>
        <stp/>
        <stp>BDH|13207340647843274779</stp>
        <tr r="U432" s="97"/>
      </tp>
      <tp t="s">
        <v>#N/A Requesting Data...4180324028</v>
        <stp/>
        <stp>BDH|14482462803323499339</stp>
        <tr r="U434" s="97"/>
      </tp>
      <tp t="s">
        <v>#N/A Requesting Data...3806337454</v>
        <stp/>
        <stp>BDH|12901916295306134444</stp>
        <tr r="B158" s="8"/>
      </tp>
      <tp t="s">
        <v>#N/A Requesting Data...3924989312</v>
        <stp/>
        <stp>BDH|16416162362942397393</stp>
        <tr r="B58" s="8"/>
      </tp>
      <tp t="s">
        <v>#N/A Requesting Data...4291530231</v>
        <stp/>
        <stp>BDH|16948260254656531739</stp>
        <tr r="U435" s="97"/>
      </tp>
      <tp t="s">
        <v>#N/A Requesting Data...3942303686</v>
        <stp/>
        <stp>BDH|17942659724707562595</stp>
        <tr r="B51" s="8"/>
      </tp>
      <tp t="s">
        <v>#N/A Requesting Data...3929556609</v>
        <stp/>
        <stp>BDH|12634621259357933702</stp>
        <tr r="B130" s="8"/>
      </tp>
      <tp t="s">
        <v>#N/A Requesting Data...4004721282</v>
        <stp/>
        <stp>BDH|14227829510468584413</stp>
        <tr r="B162" s="8"/>
      </tp>
      <tp t="s">
        <v>#N/A Requesting Data...4221921087</v>
        <stp/>
        <stp>BDH|11414022053922412772</stp>
        <tr r="U439" s="97"/>
      </tp>
      <tp t="s">
        <v>#N/A Requesting Data...3877955245</v>
        <stp/>
        <stp>BDH|12009682953496911645</stp>
        <tr r="B129" s="8"/>
      </tp>
      <tp t="s">
        <v>#N/A Requesting Data...4242115547</v>
        <stp/>
        <stp>BDH|12997283708989084817</stp>
        <tr r="U425" s="97"/>
      </tp>
      <tp t="s">
        <v>#N/A Requesting Data...4269322170</v>
        <stp/>
        <stp>BDH|13972347326565749676</stp>
        <tr r="B178" s="8"/>
      </tp>
      <tp t="s">
        <v>#N/A Requesting Data...3832651911</v>
        <stp/>
        <stp>BDH|12170841057328139696</stp>
        <tr r="B50" s="8"/>
      </tp>
      <tp t="s">
        <v>#N/A Requesting Data...3933561046</v>
        <stp/>
        <stp>BDH|12959377303671762179</stp>
        <tr r="B36" s="8"/>
      </tp>
      <tp t="s">
        <v>#N/A Requesting Data...4078355205</v>
        <stp/>
        <stp>BDH|13399735706246636404</stp>
        <tr r="B187" s="8"/>
      </tp>
      <tp t="s">
        <v>#N/A Requesting Data...3940687482</v>
        <stp/>
        <stp>BDH|10290161708116812147</stp>
        <tr r="U459" s="97"/>
      </tp>
      <tp t="s">
        <v>#N/A Requesting Data...3834460885</v>
        <stp/>
        <stp>BDH|17329929762047353908</stp>
        <tr r="B142" s="8"/>
      </tp>
      <tp t="s">
        <v>#N/A Requesting Data...4291823471</v>
        <stp/>
        <stp>BDH|13808917357808795192</stp>
        <tr r="B147" s="8"/>
      </tp>
      <tp t="s">
        <v>#N/A Requesting Data...3891327868</v>
        <stp/>
        <stp>BDH|12219690907017610595</stp>
        <tr r="B53" s="8"/>
      </tp>
      <tp t="s">
        <v>#N/A Requesting Data...3999863752</v>
        <stp/>
        <stp>BDH|14266875312563241867</stp>
        <tr r="B189" s="8"/>
      </tp>
      <tp t="s">
        <v>#N/A Requesting Data...3905659456</v>
        <stp/>
        <stp>BDH|10254251402286343233</stp>
        <tr r="B177" s="8"/>
      </tp>
      <tp t="s">
        <v>#N/A Requesting Data...4158051376</v>
        <stp/>
        <stp>BDH|12004608163785711124</stp>
        <tr r="U453" s="97"/>
      </tp>
      <tp t="s">
        <v>#N/A Requesting Data...4042613330</v>
        <stp/>
        <stp>BDH|17047532491878385583</stp>
        <tr r="B35" s="8"/>
      </tp>
      <tp t="s">
        <v>#N/A Requesting Data...4027594509</v>
        <stp/>
        <stp>BDH|10437493003942633062</stp>
        <tr r="U444" s="97"/>
      </tp>
      <tp t="s">
        <v>#N/A Requesting Data...3764744107</v>
        <stp/>
        <stp>BDH|14687826219179771245</stp>
        <tr r="B118" s="8"/>
      </tp>
      <tp t="s">
        <v>#N/A Requesting Data...4239425427</v>
        <stp/>
        <stp>BDH|14950719820292041566</stp>
        <tr r="B192" s="8"/>
      </tp>
      <tp t="s">
        <v>#N/A Requesting Data...3903525900</v>
        <stp/>
        <stp>BDH|10937209684958600455</stp>
        <tr r="B215" s="8"/>
      </tp>
      <tp t="s">
        <v>#N/A Requesting Data...4128883872</v>
        <stp/>
        <stp>BDH|10784831770801562919</stp>
        <tr r="B48" s="8"/>
      </tp>
      <tp t="s">
        <v>#N/A Requesting Data...4221342813</v>
        <stp/>
        <stp>BDH|17254131514315778527</stp>
        <tr r="B181" s="8"/>
      </tp>
      <tp t="s">
        <v>#N/A Requesting Data...4053283467</v>
        <stp/>
        <stp>BDH|14711666112051703570</stp>
        <tr r="B214" s="8"/>
      </tp>
      <tp t="s">
        <v>#N/A Requesting Data...4051245993</v>
        <stp/>
        <stp>BDH|16176524364555081721</stp>
        <tr r="B60" s="8"/>
      </tp>
      <tp t="s">
        <v>#N/A Requesting Data...3731773431</v>
        <stp/>
        <stp>BDH|15609992088264550756</stp>
        <tr r="B195" s="8"/>
      </tp>
      <tp t="s">
        <v>#N/A Requesting Data...4212879817</v>
        <stp/>
        <stp>BDH|11082976186141502621</stp>
        <tr r="B183" s="8"/>
      </tp>
      <tp t="s">
        <v>#N/A Requesting Data...4094902792</v>
        <stp/>
        <stp>BDH|16536731653854253713</stp>
        <tr r="B121" s="8"/>
      </tp>
      <tp t="s">
        <v>#N/A Requesting Data...3999953539</v>
        <stp/>
        <stp>BDH|15878420480456649805</stp>
        <tr r="B218" s="8"/>
      </tp>
      <tp t="s">
        <v>#N/A Requesting Data...4127426121</v>
        <stp/>
        <stp>BDH|10990139718311402680</stp>
        <tr r="B221" s="8"/>
      </tp>
      <tp t="s">
        <v>#N/A Requesting Data...4229467984</v>
        <stp/>
        <stp>BDH|13648385875914200478</stp>
        <tr r="B175" s="8"/>
      </tp>
      <tp t="s">
        <v>#N/A Requesting Data...4042114298</v>
        <stp/>
        <stp>BDH|13974991452703496876</stp>
        <tr r="B82" s="8"/>
      </tp>
      <tp t="s">
        <v>#N/A Requesting Data...4169911783</v>
        <stp/>
        <stp>BDH|12545596113277934541</stp>
        <tr r="B217" s="8"/>
      </tp>
      <tp t="s">
        <v>#N/A Requesting Data...3916080521</v>
        <stp/>
        <stp>BDH|12100449681422441857</stp>
        <tr r="B103" s="8"/>
      </tp>
      <tp t="s">
        <v>#N/A Requesting Data...4224542067</v>
        <stp/>
        <stp>BDH|11876336241786821450</stp>
        <tr r="B44" s="8"/>
      </tp>
      <tp t="s">
        <v>#N/A Requesting Data...3759314806</v>
        <stp/>
        <stp>BDH|11132913390795331085</stp>
        <tr r="B182" s="8"/>
      </tp>
      <tp t="s">
        <v>#N/A Requesting Data...3852438507</v>
        <stp/>
        <stp>BDH|12592488784419040324</stp>
        <tr r="B231" s="8"/>
      </tp>
      <tp t="s">
        <v>#N/A Requesting Data...3852253550</v>
        <stp/>
        <stp>BDH|13693854734528893419</stp>
        <tr r="B83" s="8"/>
      </tp>
      <tp t="s">
        <v>#N/A Requesting Data...4288604800</v>
        <stp/>
        <stp>BDH|11112968737349954678</stp>
        <tr r="U437" s="97"/>
      </tp>
      <tp t="s">
        <v>#N/A Requesting Data...4240376810</v>
        <stp/>
        <stp>BDH|15636813662039903625</stp>
        <tr r="B24" s="8"/>
      </tp>
      <tp t="s">
        <v>#N/A Requesting Data...4092971918</v>
        <stp/>
        <stp>BDH|13567117984828993787</stp>
        <tr r="B246" s="8"/>
      </tp>
      <tp t="s">
        <v>#N/A Requesting Data...4043968429</v>
        <stp/>
        <stp>BDH|15065001610559569854</stp>
        <tr r="U431" s="97"/>
      </tp>
      <tp t="s">
        <v>#N/A Requesting Data...4043179938</v>
        <stp/>
        <stp>BDH|15716428031011809693</stp>
        <tr r="B125" s="8"/>
      </tp>
      <tp t="s">
        <v>#N/A Requesting Data...4024597768</v>
        <stp/>
        <stp>BDH|12980784465255232330</stp>
        <tr r="B63" s="8"/>
      </tp>
      <tp t="s">
        <v>#N/A Requesting Data...3817861513</v>
        <stp/>
        <stp>BDH|16333461430233486763</stp>
        <tr r="B224" s="8"/>
      </tp>
      <tp t="s">
        <v>#N/A Requesting Data...4235336997</v>
        <stp/>
        <stp>BDH|10291123588365875981</stp>
        <tr r="B105" s="8"/>
      </tp>
      <tp t="s">
        <v>#N/A Requesting Data...3985779995</v>
        <stp/>
        <stp>BDH|14676023555032881643</stp>
        <tr r="B94" s="8"/>
      </tp>
      <tp t="s">
        <v>#N/A Requesting Data...4139712233</v>
        <stp/>
        <stp>BDH|15368089057312104728</stp>
        <tr r="B228" s="8"/>
      </tp>
      <tp t="s">
        <v>#N/A Requesting Data...4279908809</v>
        <stp/>
        <stp>BDH|2459108887706866109</stp>
        <tr r="B61" s="8"/>
      </tp>
      <tp t="s">
        <v>#N/A Requesting Data...4050156665</v>
        <stp/>
        <stp>BDH|7887664347661456866</stp>
        <tr r="U452" s="97"/>
      </tp>
      <tp t="s">
        <v>#N/A Requesting Data...4013550138</v>
        <stp/>
        <stp>BDH|8748860161743993973</stp>
        <tr r="B137" s="8"/>
      </tp>
      <tp t="s">
        <v>#N/A Requesting Data...3957896428</v>
        <stp/>
        <stp>BDH|3618878467136094701</stp>
        <tr r="B237" s="8"/>
      </tp>
      <tp t="s">
        <v>#N/A Requesting Data...3878264728</v>
        <stp/>
        <stp>BDH|6218856856555290256</stp>
        <tr r="B27" s="8"/>
      </tp>
      <tp t="s">
        <v>#N/A Requesting Data...3961681010</v>
        <stp/>
        <stp>BDH|8441015345292337381</stp>
        <tr r="B11" s="8"/>
      </tp>
      <tp t="s">
        <v>#N/A Requesting Data...3821039580</v>
        <stp/>
        <stp>BDH|2840903369129685988</stp>
        <tr r="B64" s="8"/>
      </tp>
      <tp t="s">
        <v>#N/A Requesting Data...3801042704</v>
        <stp/>
        <stp>BDH|6946164910469052236</stp>
        <tr r="B239" s="8"/>
      </tp>
      <tp t="s">
        <v>#N/A Requesting Data...4290960656</v>
        <stp/>
        <stp>BDH|3453401610002178965</stp>
        <tr r="U455" s="97"/>
      </tp>
      <tp t="s">
        <v>#N/A Requesting Data...3965460402</v>
        <stp/>
        <stp>BDH|7683878477007701211</stp>
        <tr r="B20" s="8"/>
      </tp>
      <tp t="s">
        <v>#N/A Requesting Data...4096083148</v>
        <stp/>
        <stp>BDH|8954190237677632002</stp>
        <tr r="B25" s="8"/>
      </tp>
      <tp t="s">
        <v>#N/A Requesting Data...4262678768</v>
        <stp/>
        <stp>BDH|8076447123154984788</stp>
        <tr r="U451" s="97"/>
      </tp>
      <tp t="s">
        <v>#N/A Requesting Data...4221585453</v>
        <stp/>
        <stp>BDH|9057096072693541081</stp>
        <tr r="B176" s="8"/>
      </tp>
      <tp t="s">
        <v>#N/A Requesting Data...3837551023</v>
        <stp/>
        <stp>BDH|2585287869852297910</stp>
        <tr r="B42" s="8"/>
      </tp>
      <tp t="s">
        <v>#N/A Requesting Data...3944745109</v>
        <stp/>
        <stp>BDH|6993998626308775856</stp>
        <tr r="B45" s="8"/>
      </tp>
      <tp t="s">
        <v>#N/A Requesting Data...3998678866</v>
        <stp/>
        <stp>BDH|2765181928155122937</stp>
        <tr r="B88" s="8"/>
      </tp>
      <tp t="s">
        <v>#N/A Requesting Data...3791963256</v>
        <stp/>
        <stp>BDH|29509450297972738</stp>
        <tr r="B56" s="8"/>
      </tp>
      <tp t="s">
        <v>#N/A Requesting Data...3996573765</v>
        <stp/>
        <stp>BDH|6409896605063222331</stp>
        <tr r="B68" s="8"/>
      </tp>
      <tp t="s">
        <v>#N/A Requesting Data...4276457790</v>
        <stp/>
        <stp>BDH|1441110306148939632</stp>
        <tr r="B81" s="8"/>
      </tp>
      <tp t="s">
        <v>#N/A Requesting Data...4123809762</v>
        <stp/>
        <stp>BDH|8744044076749580894</stp>
        <tr r="B85" s="8"/>
      </tp>
      <tp t="s">
        <v>#N/A Requesting Data...3883259516</v>
        <stp/>
        <stp>BDH|1310022529445772826</stp>
        <tr r="B115" s="8"/>
      </tp>
      <tp t="s">
        <v>#N/A Requesting Data...4047683398</v>
        <stp/>
        <stp>BDH|9780006557355857790</stp>
        <tr r="B196" s="8"/>
      </tp>
      <tp t="s">
        <v>#N/A Requesting Data...3900433101</v>
        <stp/>
        <stp>BDH|7029401946088699117</stp>
        <tr r="B131" s="8"/>
      </tp>
      <tp t="s">
        <v>#N/A Requesting Data...4027008826</v>
        <stp/>
        <stp>BDH|1457812483478263734</stp>
        <tr r="B188" s="8"/>
      </tp>
      <tp t="s">
        <v>#N/A Requesting Data...3919588559</v>
        <stp/>
        <stp>BDH|5786855624298695975</stp>
        <tr r="B124" s="8"/>
      </tp>
      <tp t="s">
        <v>#N/A Requesting Data...3806733623</v>
        <stp/>
        <stp>BDH|2356431084592191227</stp>
        <tr r="B99" s="8"/>
      </tp>
      <tp t="s">
        <v>#N/A Requesting Data...4107780885</v>
        <stp/>
        <stp>BDH|4584826620808415906</stp>
        <tr r="B171" s="8"/>
      </tp>
      <tp t="s">
        <v>#N/A Requesting Data...4145606655</v>
        <stp/>
        <stp>BDH|8106360757906083703</stp>
        <tr r="B30" s="8"/>
      </tp>
      <tp t="s">
        <v>#N/A Requesting Data...3771929135</v>
        <stp/>
        <stp>BDH|9158070914745764240</stp>
        <tr r="B98" s="8"/>
      </tp>
      <tp t="s">
        <v>#N/A Requesting Data...4117674751</v>
        <stp/>
        <stp>BDH|6020942918519279880</stp>
        <tr r="B38" s="8"/>
      </tp>
      <tp t="s">
        <v>#N/A Requesting Data...3836911753</v>
        <stp/>
        <stp>BDH|6410680958373161939</stp>
        <tr r="B75" s="8"/>
      </tp>
      <tp t="s">
        <v>#N/A Requesting Data...3794678203</v>
        <stp/>
        <stp>BDH|9030117513422041466</stp>
        <tr r="B43" s="8"/>
      </tp>
      <tp t="s">
        <v>#N/A Requesting Data...4226826617</v>
        <stp/>
        <stp>BDH|9082319424716395138</stp>
        <tr r="U462" s="97"/>
      </tp>
      <tp t="s">
        <v>#N/A Requesting Data...3767765975</v>
        <stp/>
        <stp>BDH|1793669188604096335</stp>
        <tr r="B113" s="8"/>
      </tp>
      <tp t="s">
        <v>#N/A Requesting Data...3886414518</v>
        <stp/>
        <stp>BDH|3235148839771609818</stp>
        <tr r="B120" s="8"/>
      </tp>
      <tp t="s">
        <v>#N/A Requesting Data...4100126973</v>
        <stp/>
        <stp>BDH|7842878477805015547</stp>
        <tr r="U461" s="97"/>
      </tp>
      <tp t="s">
        <v>#N/A Requesting Data...3982636077</v>
        <stp/>
        <stp>BDH|1595557316039873435</stp>
        <tr r="B235" s="8"/>
      </tp>
      <tp t="s">
        <v>#N/A Requesting Data...4231486493</v>
        <stp/>
        <stp>BDH|9417583269321760300</stp>
        <tr r="B73" s="8"/>
      </tp>
      <tp t="s">
        <v>#N/A Requesting Data...3845864710</v>
        <stp/>
        <stp>BDH|9711188688111034918</stp>
        <tr r="B154" s="8"/>
      </tp>
      <tp t="s">
        <v>#N/A Requesting Data...3817368521</v>
        <stp/>
        <stp>BDH|16345192419619662</stp>
        <tr r="B34" s="8"/>
      </tp>
      <tp t="s">
        <v>#N/A Requesting Data...3843697844</v>
        <stp/>
        <stp>BDH|7959996908295050234</stp>
        <tr r="B229" s="8"/>
      </tp>
      <tp t="s">
        <v>#N/A Requesting Data...4285189583</v>
        <stp/>
        <stp>BDH|8232985857584683901</stp>
        <tr r="B134" s="8"/>
      </tp>
      <tp t="s">
        <v>#N/A Requesting Data...3786557992</v>
        <stp/>
        <stp>BDH|9853107093961579907</stp>
        <tr r="B78" s="8"/>
      </tp>
      <tp t="s">
        <v>#N/A Requesting Data...4268283875</v>
        <stp/>
        <stp>BDH|6859839560654263561</stp>
        <tr r="B144" s="8"/>
      </tp>
      <tp t="s">
        <v>#N/A Requesting Data...4108956216</v>
        <stp/>
        <stp>BDH|5028795990915483701</stp>
        <tr r="B211" s="8"/>
      </tp>
      <tp t="s">
        <v>#N/A Requesting Data...4051050935</v>
        <stp/>
        <stp>BDH|6030975967815493560</stp>
        <tr r="B166" s="8"/>
      </tp>
      <tp t="s">
        <v>#N/A Requesting Data...4043359326</v>
        <stp/>
        <stp>BDH|5462363387470212746</stp>
        <tr r="U433" s="97"/>
      </tp>
      <tp t="s">
        <v>#N/A Requesting Data...4276912985</v>
        <stp/>
        <stp>BDH|5494869531251774630</stp>
        <tr r="B16" s="8"/>
      </tp>
      <tp t="s">
        <v>#N/A Requesting Data...3814565673</v>
        <stp/>
        <stp>BDH|5884997166205415668</stp>
        <tr r="B180" s="8"/>
      </tp>
      <tp t="s">
        <v>#N/A Requesting Data...4124746873</v>
        <stp/>
        <stp>BDH|3636420763078957343</stp>
        <tr r="B102" s="8"/>
      </tp>
      <tp t="s">
        <v>#N/A Requesting Data...4259864771</v>
        <stp/>
        <stp>BDH|6249357689701991647</stp>
        <tr r="B140" s="8"/>
      </tp>
      <tp t="s">
        <v>#N/A Requesting Data...4246862772</v>
        <stp/>
        <stp>BDH|7829404842839903431</stp>
        <tr r="B184" s="8"/>
      </tp>
      <tp t="s">
        <v>#N/A Requesting Data...4227271152</v>
        <stp/>
        <stp>BDH|4074943428304962136</stp>
        <tr r="B109" s="8"/>
      </tp>
      <tp t="s">
        <v>#N/A Requesting Data...3930340403</v>
        <stp/>
        <stp>BDH|4110075844319281343</stp>
        <tr r="B66" s="8"/>
      </tp>
      <tp t="s">
        <v>#N/A Requesting Data...4217987514</v>
        <stp/>
        <stp>BDH|7083377062140465845</stp>
        <tr r="B72" s="8"/>
      </tp>
      <tp t="s">
        <v>#N/A Requesting Data...4030663140</v>
        <stp/>
        <stp>BDH|7707989612656647229</stp>
        <tr r="B223" s="8"/>
      </tp>
      <tp t="s">
        <v>#N/A Requesting Data...4176953785</v>
        <stp/>
        <stp>BDH|2771699853418770234</stp>
        <tr r="U427" s="97"/>
      </tp>
      <tp t="s">
        <v>#N/A Requesting Data...4260718244</v>
        <stp/>
        <stp>BDH|2608043880249511892</stp>
        <tr r="B52" s="8"/>
      </tp>
      <tp t="s">
        <v>#N/A Requesting Data...4085406063</v>
        <stp/>
        <stp>BDH|9378080315180242316</stp>
        <tr r="U446" s="97"/>
      </tp>
      <tp t="s">
        <v>#N/A Requesting Data...4162149045</v>
        <stp/>
        <stp>BDH|5258362510484620814</stp>
        <tr r="B46" s="8"/>
      </tp>
      <tp t="s">
        <v>#N/A Requesting Data...4278784195</v>
        <stp/>
        <stp>BDH|6751752542058104605</stp>
        <tr r="B194" s="8"/>
      </tp>
      <tp t="s">
        <v>#N/A Requesting Data...4113907221</v>
        <stp/>
        <stp>BDH|9980945920781139762</stp>
        <tr r="U448" s="97"/>
      </tp>
      <tp t="s">
        <v>#N/A Requesting Data...3881175920</v>
        <stp/>
        <stp>BDH|1655764306034730686</stp>
        <tr r="B57" s="8"/>
      </tp>
      <tp t="s">
        <v>#N/A Requesting Data...4212018791</v>
        <stp/>
        <stp>BDH|1309916734179686698</stp>
        <tr r="B54" s="8"/>
      </tp>
      <tp t="s">
        <v>#N/A Requesting Data...3857868187</v>
        <stp/>
        <stp>BDH|7759260929121017267</stp>
        <tr r="B243" s="8"/>
      </tp>
      <tp t="s">
        <v>#N/A Requesting Data...3944316817</v>
        <stp/>
        <stp>BDH|4894611919205334205</stp>
        <tr r="B169" s="8"/>
      </tp>
      <tp t="s">
        <v>#N/A Requesting Data...4228392531</v>
        <stp/>
        <stp>BDH|2432233056439303844</stp>
        <tr r="B135" s="8"/>
      </tp>
      <tp t="s">
        <v>#N/A Requesting Data...4233174949</v>
        <stp/>
        <stp>BDH|7646893799025027703</stp>
        <tr r="B14" s="8"/>
      </tp>
      <tp t="s">
        <v>#N/A Requesting Data...3992255011</v>
        <stp/>
        <stp>BDH|8882458129819362311</stp>
        <tr r="U460" s="97"/>
      </tp>
      <tp t="s">
        <v>#N/A Requesting Data...3817525471</v>
        <stp/>
        <stp>BDH|4055750658347229586</stp>
        <tr r="B29" s="8"/>
      </tp>
      <tp t="s">
        <v>#N/A Requesting Data...3946394298</v>
        <stp/>
        <stp>BDH|4191080015613991201</stp>
        <tr r="B241" s="8"/>
      </tp>
      <tp t="s">
        <v>#N/A Requesting Data...4144684374</v>
        <stp/>
        <stp>BDH|7180586973001422149</stp>
        <tr r="B197" s="8"/>
      </tp>
      <tp t="s">
        <v>#N/A Requesting Data...3827163413</v>
        <stp/>
        <stp>BDH|8617858249061811094</stp>
        <tr r="B152" s="8"/>
      </tp>
      <tp t="s">
        <v>#N/A Requesting Data...4134838466</v>
        <stp/>
        <stp>BDH|8273175091923155694</stp>
        <tr r="B97" s="8"/>
      </tp>
      <tp t="s">
        <v>#N/A Requesting Data...3857320611</v>
        <stp/>
        <stp>BDH|2891124230384122173</stp>
        <tr r="B210" s="8"/>
      </tp>
      <tp t="s">
        <v>#N/A Requesting Data...3936443023</v>
        <stp/>
        <stp>BDH|4420379287682049860</stp>
        <tr r="B93" s="8"/>
      </tp>
      <tp t="s">
        <v>#N/A Requesting Data...4051713589</v>
        <stp/>
        <stp>BDH|2033419023206712773</stp>
        <tr r="B167" s="8"/>
      </tp>
      <tp t="s">
        <v>#N/A Requesting Data...4121907700</v>
        <stp/>
        <stp>BDH|1461628885863422976</stp>
        <tr r="B159" s="8"/>
      </tp>
      <tp t="s">
        <v>#N/A Requesting Data...4286722237</v>
        <stp/>
        <stp>BDH|7573258271653106468</stp>
        <tr r="U428" s="97"/>
      </tp>
      <tp t="s">
        <v>#N/A Requesting Data...3938181189</v>
        <stp/>
        <stp>BDH|3804757170492327482</stp>
        <tr r="B126" s="8"/>
      </tp>
      <tp t="s">
        <v>#N/A Requesting Data...4051662861</v>
        <stp/>
        <stp>BDH|9561248686604799271</stp>
        <tr r="B33" s="8"/>
      </tp>
      <tp t="s">
        <v>#N/A Requesting Data...4290613873</v>
        <stp/>
        <stp>BDH|1667550063387269068</stp>
        <tr r="B146" s="8"/>
      </tp>
      <tp t="s">
        <v>#N/A Requesting Data...4114052187</v>
        <stp/>
        <stp>BDH|1613080465430923190</stp>
        <tr r="U429" s="97"/>
      </tp>
      <tp t="s">
        <v>#N/A Requesting Data...4167122966</v>
        <stp/>
        <stp>BDH|4891007956962164513</stp>
        <tr r="B70" s="8"/>
      </tp>
      <tp t="s">
        <v>#N/A Requesting Data...4122522828</v>
        <stp/>
        <stp>BDH|5694455140776782561</stp>
        <tr r="B80" s="8"/>
      </tp>
      <tp t="s">
        <v>#N/A Requesting Data...3896666388</v>
        <stp/>
        <stp>BDH|3726359811092610571</stp>
        <tr r="B39" s="8"/>
      </tp>
      <tp t="s">
        <v>#N/A Requesting Data...4257225738</v>
        <stp/>
        <stp>BDH|7139677544132574177</stp>
        <tr r="B204" s="8"/>
      </tp>
      <tp t="s">
        <v>#N/A Requesting Data...4115018827</v>
        <stp/>
        <stp>BDH|7454088619193212369</stp>
        <tr r="B119" s="8"/>
      </tp>
      <tp t="s">
        <v>#N/A Requesting Data...4184770666</v>
        <stp/>
        <stp>BDH|5166659168666896505</stp>
        <tr r="B205" s="8"/>
      </tp>
      <tp t="s">
        <v>#N/A Requesting Data...4253978889</v>
        <stp/>
        <stp>BDH|6670222632954724553</stp>
        <tr r="B95" s="8"/>
      </tp>
      <tp t="s">
        <v>#N/A Requesting Data...3897046821</v>
        <stp/>
        <stp>BDH|7748541362475178752</stp>
        <tr r="B245" s="8"/>
      </tp>
      <tp t="s">
        <v>#N/A Requesting Data...3873965026</v>
        <stp/>
        <stp>BDH|7134241209410410218</stp>
        <tr r="B149" s="8"/>
      </tp>
      <tp t="s">
        <v>#N/A Requesting Data...4232361842</v>
        <stp/>
        <stp>BDH|5770731799819135524</stp>
        <tr r="B156" s="8"/>
      </tp>
      <tp t="s">
        <v>#N/A Requesting Data...4124887629</v>
        <stp/>
        <stp>BDH|9180785867557530856</stp>
        <tr r="U447" s="97"/>
      </tp>
      <tp t="s">
        <v>#N/A Requesting Data...4205219049</v>
        <stp/>
        <stp>BDH|5099422875727217694</stp>
        <tr r="B240" s="8"/>
      </tp>
      <tp t="s">
        <v>#N/A Requesting Data...4260086159</v>
        <stp/>
        <stp>BDH|2941159861342248036</stp>
        <tr r="U454" s="97"/>
      </tp>
      <tp t="s">
        <v>#N/A Requesting Data...4158940471</v>
        <stp/>
        <stp>BDH|4106412602844914365</stp>
        <tr r="B79" s="8"/>
      </tp>
      <tp t="s">
        <v>#N/A Requesting Data...4027062102</v>
        <stp/>
        <stp>BDH|2797475625424371754</stp>
        <tr r="B198" s="8"/>
      </tp>
      <tp t="s">
        <v>#N/A Requesting Data...4083222330</v>
        <stp/>
        <stp>BDH|5769116716681067312</stp>
        <tr r="B165" s="8"/>
      </tp>
      <tp t="s">
        <v>#N/A Requesting Data...4149885210</v>
        <stp/>
        <stp>BDH|9917681933138711325</stp>
        <tr r="B122" s="8"/>
      </tp>
      <tp t="s">
        <v>#N/A Requesting Data...3878763344</v>
        <stp/>
        <stp>BDH|7104375812647834592</stp>
        <tr r="B123" s="8"/>
      </tp>
      <tp t="s">
        <v>#N/A Requesting Data...4124651269</v>
        <stp/>
        <stp>BDH|5109228157944166103</stp>
        <tr r="B164" s="8"/>
      </tp>
      <tp t="s">
        <v>#N/A Requesting Data...4121415051</v>
        <stp/>
        <stp>BDH|6851630422404577677</stp>
        <tr r="B117" s="8"/>
      </tp>
      <tp t="s">
        <v>#N/A Requesting Data...4263603117</v>
        <stp/>
        <stp>BDH|7492706640054507098</stp>
        <tr r="B74" s="8"/>
      </tp>
      <tp t="s">
        <v>#N/A Requesting Data...4172926566</v>
        <stp/>
        <stp>BDH|2572216389150006899</stp>
        <tr r="B220" s="8"/>
      </tp>
      <tp t="s">
        <v>#N/A Requesting Data...4198407822</v>
        <stp/>
        <stp>BDH|2304655823380315633</stp>
        <tr r="B67" s="8"/>
      </tp>
      <tp t="s">
        <v>#N/A Requesting Data...4279297835</v>
        <stp/>
        <stp>BDH|2665047929847372638</stp>
        <tr r="U441" s="97"/>
      </tp>
      <tp t="s">
        <v>#N/A Requesting Data...4083001971</v>
        <stp/>
        <stp>BDH|5955601478771199483</stp>
        <tr r="B71" s="8"/>
      </tp>
      <tp t="s">
        <v>#N/A Requesting Data...4099885221</v>
        <stp/>
        <stp>BDH|9946498698336084379</stp>
        <tr r="B89" s="8"/>
      </tp>
      <tp t="s">
        <v>#N/A Requesting Data...4195127448</v>
        <stp/>
        <stp>BDH|3340515521287605297</stp>
        <tr r="B207" s="8"/>
      </tp>
      <tp t="s">
        <v>#N/A Requesting Data...4257869045</v>
        <stp/>
        <stp>BDH|5431297770575352428</stp>
        <tr r="B163" s="8"/>
      </tp>
      <tp t="s">
        <v>#N/A Requesting Data...4230258888</v>
        <stp/>
        <stp>BDH|8916669496707387169</stp>
        <tr r="B12" s="8"/>
      </tp>
      <tp t="s">
        <v>#N/A Requesting Data...4123009524</v>
        <stp/>
        <stp>BDH|4804296860002591397</stp>
        <tr r="U445" s="97"/>
      </tp>
      <tp t="s">
        <v>#N/A Requesting Data...4194805031</v>
        <stp/>
        <stp>BDH|8793097629499269263</stp>
        <tr r="B206" s="8"/>
      </tp>
      <tp t="s">
        <v>#N/A Requesting Data...4238178459</v>
        <stp/>
        <stp>BDH|5898018481295063984</stp>
        <tr r="B148" s="8"/>
      </tp>
      <tp t="s">
        <v>#N/A Requesting Data...4007568383</v>
        <stp/>
        <stp>BDH|5030732234151381144</stp>
        <tr r="B234" s="8"/>
      </tp>
      <tp t="s">
        <v>#N/A Requesting Data...3958816432</v>
        <stp/>
        <stp>BDH|2380061421396719734</stp>
        <tr r="B101" s="8"/>
      </tp>
      <tp t="s">
        <v>#N/A Requesting Data...3827109823</v>
        <stp/>
        <stp>BDH|8834166381786834617</stp>
        <tr r="B110" s="8"/>
      </tp>
      <tp t="s">
        <v>#N/A Requesting Data...4094796129</v>
        <stp/>
        <stp>BDH|3575430867470149074</stp>
        <tr r="B90" s="8"/>
      </tp>
      <tp t="s">
        <v>#N/A Requesting Data...4030961029</v>
        <stp/>
        <stp>BDH|5979180991114469801</stp>
        <tr r="B200" s="8"/>
      </tp>
      <tp t="s">
        <v>#N/A Requesting Data...4072697945</v>
        <stp/>
        <stp>BDH|73294779961105809</stp>
        <tr r="B100" s="8"/>
      </tp>
      <tp t="s">
        <v>#N/A Requesting Data...4270282888</v>
        <stp/>
        <stp>BDH|6600041420137593185</stp>
        <tr r="B174" s="8"/>
      </tp>
      <tp t="s">
        <v>#N/A Requesting Data...3926994275</v>
        <stp/>
        <stp>BDH|6338401592359598085</stp>
        <tr r="B139" s="8"/>
      </tp>
      <tp t="s">
        <v>#N/A Requesting Data...3958881474</v>
        <stp/>
        <stp>BDH|3293063295698482059</stp>
        <tr r="B17" s="8"/>
      </tp>
      <tp t="s">
        <v>#N/A Requesting Data...3920279743</v>
        <stp/>
        <stp>BDH|1465916443147602979</stp>
        <tr r="B18" s="8"/>
      </tp>
      <tp t="s">
        <v>#N/A Requesting Data...4157850445</v>
        <stp/>
        <stp>BDH|2293036575913335439</stp>
        <tr r="B173" s="8"/>
      </tp>
      <tp t="s">
        <v>#N/A Requesting Data...3893413381</v>
        <stp/>
        <stp>BDH|3766407565486460534</stp>
        <tr r="B191" s="8"/>
      </tp>
      <tp t="s">
        <v>#N/A Requesting Data...4266297590</v>
        <stp/>
        <stp>BDH|6385636838927856792</stp>
        <tr r="B104" s="8"/>
      </tp>
      <tp t="s">
        <v>#N/A Requesting Data...4182718895</v>
        <stp/>
        <stp>BDH|6483423373855825322</stp>
        <tr r="B213" s="8"/>
      </tp>
      <tp t="s">
        <v>#N/A Requesting Data...4194147897</v>
        <stp/>
        <stp>BDH|4307893359388926260</stp>
        <tr r="B26" s="8"/>
      </tp>
      <tp t="s">
        <v>#N/A Requesting Data...4086002306</v>
        <stp/>
        <stp>BDH|9322485099140794771</stp>
        <tr r="B87" s="8"/>
      </tp>
      <tp t="s">
        <v>#N/A Requesting Data...4188960794</v>
        <stp/>
        <stp>BDH|8513264422582066976</stp>
        <tr r="B127" s="8"/>
      </tp>
      <tp t="s">
        <v>#N/A Requesting Data...4294871126</v>
        <stp/>
        <stp>BDH|8023873985832628936</stp>
        <tr r="B15" s="8"/>
      </tp>
      <tp t="s">
        <v>#N/A Requesting Data...3988933445</v>
        <stp/>
        <stp>BDH|2660572016142666756</stp>
        <tr r="B114" s="8"/>
      </tp>
      <tp t="s">
        <v>#N/A Requesting Data...4213914318</v>
        <stp/>
        <stp>BDH|92285756051435859</stp>
        <tr r="B111" s="8"/>
      </tp>
      <tp t="s">
        <v>#N/A Requesting Data...4234728109</v>
        <stp/>
        <stp>BDH|487871872623043934</stp>
        <tr r="B212" s="8"/>
      </tp>
      <tp t="s">
        <v>#N/A Requesting Data...4157790944</v>
        <stp/>
        <stp>BDH|202686525141628259</stp>
        <tr r="U426" s="97"/>
      </tp>
      <tp t="s">
        <v>#N/A Requesting Data...4137012672</v>
        <stp/>
        <stp>BDH|337238474682983020</stp>
        <tr r="B37" s="8"/>
      </tp>
      <tp t="s">
        <v>#N/A Requesting Data...3868402309</v>
        <stp/>
        <stp>BDH|129154870884889562</stp>
        <tr r="B209" s="8"/>
      </tp>
      <tp t="s">
        <v>#N/A Requesting Data...4062172166</v>
        <stp/>
        <stp>BDH|576457196408942419</stp>
        <tr r="B170" s="8"/>
      </tp>
      <tp t="s">
        <v>#N/A Requesting Data...4157305991</v>
        <stp/>
        <stp>BDH|367719109054167366</stp>
        <tr r="B208" s="8"/>
      </tp>
      <tp t="s">
        <v>#N/A Requesting Data...4291848924</v>
        <stp/>
        <stp>BDH|396793171671947180</stp>
        <tr r="B77" s="8"/>
      </tp>
      <tp t="s">
        <v>#N/A Requesting Data...4003318518</v>
        <stp/>
        <stp>BDH|476295249647293255</stp>
        <tr r="B151" s="8"/>
      </tp>
      <tp t="s">
        <v>#N/A Requesting Data...3874237821</v>
        <stp/>
        <stp>BDH|152348817755423456</stp>
        <tr r="B10" s="8"/>
      </tp>
      <tp t="s">
        <v>#N/A Requesting Data...3981426111</v>
        <stp/>
        <stp>BDH|923717994084595776</stp>
        <tr r="B84" s="8"/>
      </tp>
      <tp t="s">
        <v>#N/A Requesting Data...4142749051</v>
        <stp/>
        <stp>BDH|481510596001170034</stp>
        <tr r="B96" s="8"/>
      </tp>
      <tp t="s">
        <v>#N/A Requesting Data...4215729275</v>
        <stp/>
        <stp>BDH|915661188696958162</stp>
        <tr r="B226" s="8"/>
      </tp>
      <tp t="s">
        <v>#N/A Requesting Data...4169660109</v>
        <stp/>
        <stp>BDH|835955391629666092</stp>
        <tr r="B153" s="8"/>
      </tp>
      <tp t="s">
        <v>#N/A Requesting Data...4242642598</v>
        <stp/>
        <stp>BDH|143355279124330801</stp>
        <tr r="B238" s="8"/>
      </tp>
      <tp t="s">
        <v>#N/A Requesting Data...4087263931</v>
        <stp/>
        <stp>BDH|402092273278371421</stp>
        <tr r="B230" s="8"/>
      </tp>
      <tp t="s">
        <v>#N/A Requesting Data...3924762819</v>
        <stp/>
        <stp>BDH|453887110015643723</stp>
        <tr r="B31" s="8"/>
      </tp>
      <tp t="s">
        <v>#N/A Requesting Data...4031644752</v>
        <stp/>
        <stp>BDH|274701710344593968</stp>
        <tr r="B236" s="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Cumulative 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3.877967329473847E-2"/>
          <c:y val="9.2612428647552827E-2"/>
          <c:w val="0.94626801836104935"/>
          <c:h val="0.72156765971838521"/>
        </c:manualLayout>
      </c:layout>
      <c:lineChart>
        <c:grouping val="standard"/>
        <c:varyColors val="0"/>
        <c:ser>
          <c:idx val="2"/>
          <c:order val="0"/>
          <c:tx>
            <c:strRef>
              <c:f>Output!$G$415</c:f>
              <c:strCache>
                <c:ptCount val="1"/>
                <c:pt idx="0">
                  <c:v>CumRet_Top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numRef>
              <c:f>[0]!Courbe_Date</c:f>
              <c:numCache>
                <c:formatCode>[$-40C]mmm\-yy</c:formatCode>
                <c:ptCount val="179"/>
                <c:pt idx="0">
                  <c:v>40877</c:v>
                </c:pt>
                <c:pt idx="1">
                  <c:v>40908</c:v>
                </c:pt>
                <c:pt idx="2">
                  <c:v>40939</c:v>
                </c:pt>
                <c:pt idx="3">
                  <c:v>40968</c:v>
                </c:pt>
                <c:pt idx="4">
                  <c:v>40999</c:v>
                </c:pt>
                <c:pt idx="5">
                  <c:v>41029</c:v>
                </c:pt>
                <c:pt idx="6">
                  <c:v>41060</c:v>
                </c:pt>
                <c:pt idx="7">
                  <c:v>41090</c:v>
                </c:pt>
                <c:pt idx="8">
                  <c:v>41121</c:v>
                </c:pt>
                <c:pt idx="9">
                  <c:v>41152</c:v>
                </c:pt>
                <c:pt idx="10">
                  <c:v>41182</c:v>
                </c:pt>
                <c:pt idx="11">
                  <c:v>41213</c:v>
                </c:pt>
                <c:pt idx="12">
                  <c:v>41243</c:v>
                </c:pt>
                <c:pt idx="13">
                  <c:v>41274</c:v>
                </c:pt>
                <c:pt idx="14">
                  <c:v>41305</c:v>
                </c:pt>
                <c:pt idx="15">
                  <c:v>41333</c:v>
                </c:pt>
                <c:pt idx="16">
                  <c:v>41364</c:v>
                </c:pt>
                <c:pt idx="17">
                  <c:v>41394</c:v>
                </c:pt>
                <c:pt idx="18">
                  <c:v>41425</c:v>
                </c:pt>
                <c:pt idx="19">
                  <c:v>41455</c:v>
                </c:pt>
                <c:pt idx="20">
                  <c:v>41486</c:v>
                </c:pt>
                <c:pt idx="21">
                  <c:v>41517</c:v>
                </c:pt>
                <c:pt idx="22">
                  <c:v>41547</c:v>
                </c:pt>
                <c:pt idx="23">
                  <c:v>41578</c:v>
                </c:pt>
                <c:pt idx="24">
                  <c:v>41608</c:v>
                </c:pt>
                <c:pt idx="25">
                  <c:v>41639</c:v>
                </c:pt>
                <c:pt idx="26">
                  <c:v>41670</c:v>
                </c:pt>
                <c:pt idx="27">
                  <c:v>41698</c:v>
                </c:pt>
                <c:pt idx="28">
                  <c:v>41729</c:v>
                </c:pt>
                <c:pt idx="29">
                  <c:v>41759</c:v>
                </c:pt>
                <c:pt idx="30">
                  <c:v>41790</c:v>
                </c:pt>
                <c:pt idx="31">
                  <c:v>41820</c:v>
                </c:pt>
                <c:pt idx="32">
                  <c:v>41851</c:v>
                </c:pt>
                <c:pt idx="33">
                  <c:v>41882</c:v>
                </c:pt>
                <c:pt idx="34">
                  <c:v>41912</c:v>
                </c:pt>
                <c:pt idx="35">
                  <c:v>41943</c:v>
                </c:pt>
                <c:pt idx="36">
                  <c:v>41973</c:v>
                </c:pt>
                <c:pt idx="37">
                  <c:v>42004</c:v>
                </c:pt>
                <c:pt idx="38">
                  <c:v>42035</c:v>
                </c:pt>
                <c:pt idx="39">
                  <c:v>42063</c:v>
                </c:pt>
                <c:pt idx="40">
                  <c:v>42094</c:v>
                </c:pt>
                <c:pt idx="41">
                  <c:v>42124</c:v>
                </c:pt>
                <c:pt idx="42">
                  <c:v>42155</c:v>
                </c:pt>
                <c:pt idx="43">
                  <c:v>42185</c:v>
                </c:pt>
                <c:pt idx="44">
                  <c:v>42216</c:v>
                </c:pt>
                <c:pt idx="45">
                  <c:v>42247</c:v>
                </c:pt>
                <c:pt idx="46">
                  <c:v>42277</c:v>
                </c:pt>
                <c:pt idx="47">
                  <c:v>42308</c:v>
                </c:pt>
                <c:pt idx="48">
                  <c:v>42338</c:v>
                </c:pt>
                <c:pt idx="49">
                  <c:v>42369</c:v>
                </c:pt>
                <c:pt idx="50">
                  <c:v>42400</c:v>
                </c:pt>
                <c:pt idx="51">
                  <c:v>42429</c:v>
                </c:pt>
                <c:pt idx="52">
                  <c:v>42460</c:v>
                </c:pt>
                <c:pt idx="53">
                  <c:v>42490</c:v>
                </c:pt>
                <c:pt idx="54">
                  <c:v>42521</c:v>
                </c:pt>
                <c:pt idx="55">
                  <c:v>42551</c:v>
                </c:pt>
                <c:pt idx="56">
                  <c:v>42582</c:v>
                </c:pt>
                <c:pt idx="57">
                  <c:v>42613</c:v>
                </c:pt>
                <c:pt idx="58">
                  <c:v>42643</c:v>
                </c:pt>
                <c:pt idx="59">
                  <c:v>42674</c:v>
                </c:pt>
                <c:pt idx="60">
                  <c:v>42704</c:v>
                </c:pt>
                <c:pt idx="61">
                  <c:v>42735</c:v>
                </c:pt>
                <c:pt idx="62">
                  <c:v>42766</c:v>
                </c:pt>
                <c:pt idx="63">
                  <c:v>42794</c:v>
                </c:pt>
                <c:pt idx="64">
                  <c:v>42825</c:v>
                </c:pt>
                <c:pt idx="65">
                  <c:v>42855</c:v>
                </c:pt>
                <c:pt idx="66">
                  <c:v>42886</c:v>
                </c:pt>
                <c:pt idx="67">
                  <c:v>42916</c:v>
                </c:pt>
                <c:pt idx="68">
                  <c:v>42947</c:v>
                </c:pt>
                <c:pt idx="69">
                  <c:v>42978</c:v>
                </c:pt>
                <c:pt idx="70">
                  <c:v>43008</c:v>
                </c:pt>
                <c:pt idx="71">
                  <c:v>43039</c:v>
                </c:pt>
                <c:pt idx="72">
                  <c:v>43069</c:v>
                </c:pt>
                <c:pt idx="73">
                  <c:v>43100</c:v>
                </c:pt>
                <c:pt idx="74">
                  <c:v>43131</c:v>
                </c:pt>
                <c:pt idx="75">
                  <c:v>43159</c:v>
                </c:pt>
                <c:pt idx="76">
                  <c:v>43190</c:v>
                </c:pt>
                <c:pt idx="77">
                  <c:v>43220</c:v>
                </c:pt>
                <c:pt idx="78">
                  <c:v>43251</c:v>
                </c:pt>
                <c:pt idx="79">
                  <c:v>43281</c:v>
                </c:pt>
                <c:pt idx="80">
                  <c:v>43312</c:v>
                </c:pt>
                <c:pt idx="81">
                  <c:v>43343</c:v>
                </c:pt>
                <c:pt idx="82">
                  <c:v>43373</c:v>
                </c:pt>
                <c:pt idx="83">
                  <c:v>43404</c:v>
                </c:pt>
                <c:pt idx="84">
                  <c:v>43434</c:v>
                </c:pt>
                <c:pt idx="85">
                  <c:v>43465</c:v>
                </c:pt>
                <c:pt idx="86">
                  <c:v>43496</c:v>
                </c:pt>
                <c:pt idx="87">
                  <c:v>43524</c:v>
                </c:pt>
                <c:pt idx="88">
                  <c:v>43555</c:v>
                </c:pt>
                <c:pt idx="89">
                  <c:v>43585</c:v>
                </c:pt>
                <c:pt idx="90">
                  <c:v>43616</c:v>
                </c:pt>
                <c:pt idx="91">
                  <c:v>43646</c:v>
                </c:pt>
                <c:pt idx="92">
                  <c:v>43677</c:v>
                </c:pt>
                <c:pt idx="93">
                  <c:v>43708</c:v>
                </c:pt>
                <c:pt idx="94">
                  <c:v>43738</c:v>
                </c:pt>
                <c:pt idx="95">
                  <c:v>43769</c:v>
                </c:pt>
                <c:pt idx="96">
                  <c:v>43799</c:v>
                </c:pt>
                <c:pt idx="97">
                  <c:v>43830</c:v>
                </c:pt>
                <c:pt idx="98">
                  <c:v>43861</c:v>
                </c:pt>
                <c:pt idx="99">
                  <c:v>43890</c:v>
                </c:pt>
                <c:pt idx="100">
                  <c:v>43921</c:v>
                </c:pt>
                <c:pt idx="101">
                  <c:v>43951</c:v>
                </c:pt>
                <c:pt idx="102">
                  <c:v>43982</c:v>
                </c:pt>
                <c:pt idx="103">
                  <c:v>44012</c:v>
                </c:pt>
                <c:pt idx="104">
                  <c:v>44043</c:v>
                </c:pt>
                <c:pt idx="105">
                  <c:v>44074</c:v>
                </c:pt>
                <c:pt idx="106">
                  <c:v>44104</c:v>
                </c:pt>
                <c:pt idx="107">
                  <c:v>44135</c:v>
                </c:pt>
                <c:pt idx="108">
                  <c:v>44165</c:v>
                </c:pt>
                <c:pt idx="109">
                  <c:v>44196</c:v>
                </c:pt>
                <c:pt idx="110">
                  <c:v>44227</c:v>
                </c:pt>
                <c:pt idx="111">
                  <c:v>44255</c:v>
                </c:pt>
                <c:pt idx="112">
                  <c:v>44286</c:v>
                </c:pt>
                <c:pt idx="113">
                  <c:v>44316</c:v>
                </c:pt>
                <c:pt idx="114">
                  <c:v>44347</c:v>
                </c:pt>
                <c:pt idx="115">
                  <c:v>44377</c:v>
                </c:pt>
                <c:pt idx="116">
                  <c:v>44408</c:v>
                </c:pt>
                <c:pt idx="117">
                  <c:v>44439</c:v>
                </c:pt>
                <c:pt idx="118">
                  <c:v>44469</c:v>
                </c:pt>
                <c:pt idx="119">
                  <c:v>44500</c:v>
                </c:pt>
                <c:pt idx="120">
                  <c:v>44530</c:v>
                </c:pt>
                <c:pt idx="121">
                  <c:v>44561</c:v>
                </c:pt>
                <c:pt idx="122">
                  <c:v>44592</c:v>
                </c:pt>
                <c:pt idx="123">
                  <c:v>44620</c:v>
                </c:pt>
                <c:pt idx="124">
                  <c:v>44651</c:v>
                </c:pt>
                <c:pt idx="125">
                  <c:v>44681</c:v>
                </c:pt>
                <c:pt idx="126">
                  <c:v>44712</c:v>
                </c:pt>
                <c:pt idx="127">
                  <c:v>44742</c:v>
                </c:pt>
                <c:pt idx="128">
                  <c:v>44773</c:v>
                </c:pt>
                <c:pt idx="129">
                  <c:v>44804</c:v>
                </c:pt>
                <c:pt idx="130">
                  <c:v>44834</c:v>
                </c:pt>
                <c:pt idx="131">
                  <c:v>44865</c:v>
                </c:pt>
                <c:pt idx="132">
                  <c:v>44895</c:v>
                </c:pt>
                <c:pt idx="133">
                  <c:v>44926</c:v>
                </c:pt>
                <c:pt idx="134">
                  <c:v>44957</c:v>
                </c:pt>
                <c:pt idx="135">
                  <c:v>44985</c:v>
                </c:pt>
                <c:pt idx="136">
                  <c:v>45016</c:v>
                </c:pt>
                <c:pt idx="137">
                  <c:v>45046</c:v>
                </c:pt>
                <c:pt idx="138">
                  <c:v>45077</c:v>
                </c:pt>
                <c:pt idx="139">
                  <c:v>45107</c:v>
                </c:pt>
                <c:pt idx="140">
                  <c:v>45138</c:v>
                </c:pt>
                <c:pt idx="141">
                  <c:v>45169</c:v>
                </c:pt>
                <c:pt idx="142">
                  <c:v>45199</c:v>
                </c:pt>
                <c:pt idx="143">
                  <c:v>45230</c:v>
                </c:pt>
                <c:pt idx="144">
                  <c:v>45260</c:v>
                </c:pt>
                <c:pt idx="145">
                  <c:v>45291</c:v>
                </c:pt>
                <c:pt idx="146">
                  <c:v>45322</c:v>
                </c:pt>
                <c:pt idx="147">
                  <c:v>45351</c:v>
                </c:pt>
                <c:pt idx="148">
                  <c:v>45382</c:v>
                </c:pt>
                <c:pt idx="149">
                  <c:v>45412</c:v>
                </c:pt>
                <c:pt idx="150">
                  <c:v>45443</c:v>
                </c:pt>
                <c:pt idx="151">
                  <c:v>45473</c:v>
                </c:pt>
                <c:pt idx="152">
                  <c:v>45504</c:v>
                </c:pt>
                <c:pt idx="153">
                  <c:v>45535</c:v>
                </c:pt>
                <c:pt idx="154">
                  <c:v>45565</c:v>
                </c:pt>
                <c:pt idx="155">
                  <c:v>45596</c:v>
                </c:pt>
                <c:pt idx="156">
                  <c:v>45626</c:v>
                </c:pt>
                <c:pt idx="157">
                  <c:v>45657</c:v>
                </c:pt>
                <c:pt idx="158">
                  <c:v>45688</c:v>
                </c:pt>
                <c:pt idx="159">
                  <c:v>45716</c:v>
                </c:pt>
                <c:pt idx="160">
                  <c:v>45747</c:v>
                </c:pt>
                <c:pt idx="161">
                  <c:v>45777</c:v>
                </c:pt>
                <c:pt idx="162">
                  <c:v>45808</c:v>
                </c:pt>
                <c:pt idx="163">
                  <c:v>45838</c:v>
                </c:pt>
                <c:pt idx="164">
                  <c:v>45869</c:v>
                </c:pt>
                <c:pt idx="165">
                  <c:v>45900</c:v>
                </c:pt>
                <c:pt idx="166">
                  <c:v>45930</c:v>
                </c:pt>
                <c:pt idx="167">
                  <c:v>45961</c:v>
                </c:pt>
                <c:pt idx="168">
                  <c:v>45991</c:v>
                </c:pt>
                <c:pt idx="169">
                  <c:v>46022</c:v>
                </c:pt>
                <c:pt idx="170">
                  <c:v>46053</c:v>
                </c:pt>
                <c:pt idx="171">
                  <c:v>46081</c:v>
                </c:pt>
                <c:pt idx="172">
                  <c:v>46112</c:v>
                </c:pt>
                <c:pt idx="173">
                  <c:v>46142</c:v>
                </c:pt>
                <c:pt idx="174">
                  <c:v>46173</c:v>
                </c:pt>
                <c:pt idx="175">
                  <c:v>46203</c:v>
                </c:pt>
                <c:pt idx="176">
                  <c:v>46234</c:v>
                </c:pt>
                <c:pt idx="177">
                  <c:v>46265</c:v>
                </c:pt>
                <c:pt idx="178">
                  <c:v>46295</c:v>
                </c:pt>
              </c:numCache>
            </c:numRef>
          </c:cat>
          <c:val>
            <c:numRef>
              <c:f>[0]!Courbe_Top</c:f>
              <c:numCache>
                <c:formatCode>0.00</c:formatCode>
                <c:ptCount val="179"/>
                <c:pt idx="0">
                  <c:v>100</c:v>
                </c:pt>
                <c:pt idx="1">
                  <c:v>100.32257847618251</c:v>
                </c:pt>
                <c:pt idx="2">
                  <c:v>103.44908567497004</c:v>
                </c:pt>
                <c:pt idx="3">
                  <c:v>108.42927132194392</c:v>
                </c:pt>
                <c:pt idx="4">
                  <c:v>113.50445537256644</c:v>
                </c:pt>
                <c:pt idx="5">
                  <c:v>113.24104143553035</c:v>
                </c:pt>
                <c:pt idx="6">
                  <c:v>108.05373642859213</c:v>
                </c:pt>
                <c:pt idx="7">
                  <c:v>113.27442961605392</c:v>
                </c:pt>
                <c:pt idx="8">
                  <c:v>115.20887906949532</c:v>
                </c:pt>
                <c:pt idx="9">
                  <c:v>120.45463638502416</c:v>
                </c:pt>
                <c:pt idx="10">
                  <c:v>123.03375680036251</c:v>
                </c:pt>
                <c:pt idx="11">
                  <c:v>120.71572866102818</c:v>
                </c:pt>
                <c:pt idx="12">
                  <c:v>121.68225663076757</c:v>
                </c:pt>
                <c:pt idx="13">
                  <c:v>121.45127125405688</c:v>
                </c:pt>
                <c:pt idx="14">
                  <c:v>126.56865371667985</c:v>
                </c:pt>
                <c:pt idx="15">
                  <c:v>127.54530130371255</c:v>
                </c:pt>
                <c:pt idx="16">
                  <c:v>132.25583028275256</c:v>
                </c:pt>
                <c:pt idx="17">
                  <c:v>136.62588008885081</c:v>
                </c:pt>
                <c:pt idx="18">
                  <c:v>141.18420472277015</c:v>
                </c:pt>
                <c:pt idx="19">
                  <c:v>140.27451590253378</c:v>
                </c:pt>
                <c:pt idx="20">
                  <c:v>147.94925763560238</c:v>
                </c:pt>
                <c:pt idx="21">
                  <c:v>144.15405718038753</c:v>
                </c:pt>
                <c:pt idx="22">
                  <c:v>149.59676705166157</c:v>
                </c:pt>
                <c:pt idx="23">
                  <c:v>156.21832534312713</c:v>
                </c:pt>
                <c:pt idx="24">
                  <c:v>161.19330921033233</c:v>
                </c:pt>
                <c:pt idx="25">
                  <c:v>166.92859493716995</c:v>
                </c:pt>
                <c:pt idx="26">
                  <c:v>159.82358812796548</c:v>
                </c:pt>
                <c:pt idx="27">
                  <c:v>168.14226123582657</c:v>
                </c:pt>
                <c:pt idx="28">
                  <c:v>171.34090402066684</c:v>
                </c:pt>
                <c:pt idx="29">
                  <c:v>171.84627377281717</c:v>
                </c:pt>
                <c:pt idx="30">
                  <c:v>176.68557743170362</c:v>
                </c:pt>
                <c:pt idx="31">
                  <c:v>179.3933844129337</c:v>
                </c:pt>
                <c:pt idx="32">
                  <c:v>174.09324629197874</c:v>
                </c:pt>
                <c:pt idx="33">
                  <c:v>180.91130545013755</c:v>
                </c:pt>
                <c:pt idx="34">
                  <c:v>179.80670810993908</c:v>
                </c:pt>
                <c:pt idx="35">
                  <c:v>189.81344605256047</c:v>
                </c:pt>
                <c:pt idx="36">
                  <c:v>193.92241547477934</c:v>
                </c:pt>
                <c:pt idx="37">
                  <c:v>195.32472326125946</c:v>
                </c:pt>
                <c:pt idx="38">
                  <c:v>189.73584777508574</c:v>
                </c:pt>
                <c:pt idx="39">
                  <c:v>203.40641931432765</c:v>
                </c:pt>
                <c:pt idx="40">
                  <c:v>202.03269212561628</c:v>
                </c:pt>
                <c:pt idx="41">
                  <c:v>202.52516312240667</c:v>
                </c:pt>
                <c:pt idx="42">
                  <c:v>206.80905228911786</c:v>
                </c:pt>
                <c:pt idx="43">
                  <c:v>204.79429520061547</c:v>
                </c:pt>
                <c:pt idx="44">
                  <c:v>212.12962283337441</c:v>
                </c:pt>
                <c:pt idx="45">
                  <c:v>200.3583797849947</c:v>
                </c:pt>
                <c:pt idx="46">
                  <c:v>196.29954573742069</c:v>
                </c:pt>
                <c:pt idx="47">
                  <c:v>209.46048578610254</c:v>
                </c:pt>
                <c:pt idx="48">
                  <c:v>210.94533573024555</c:v>
                </c:pt>
                <c:pt idx="49">
                  <c:v>208.92065590496563</c:v>
                </c:pt>
                <c:pt idx="50">
                  <c:v>203.39103981560859</c:v>
                </c:pt>
                <c:pt idx="51">
                  <c:v>204.89248635842426</c:v>
                </c:pt>
                <c:pt idx="52">
                  <c:v>220.26516018689111</c:v>
                </c:pt>
                <c:pt idx="53">
                  <c:v>218.25551124146986</c:v>
                </c:pt>
                <c:pt idx="54">
                  <c:v>220.29552924098087</c:v>
                </c:pt>
                <c:pt idx="55">
                  <c:v>234.99810604159927</c:v>
                </c:pt>
                <c:pt idx="56">
                  <c:v>237.88206987209247</c:v>
                </c:pt>
                <c:pt idx="57">
                  <c:v>230.13922349851293</c:v>
                </c:pt>
                <c:pt idx="58">
                  <c:v>231.37307261629672</c:v>
                </c:pt>
                <c:pt idx="59">
                  <c:v>225.63142211108814</c:v>
                </c:pt>
                <c:pt idx="60">
                  <c:v>243.43804268966878</c:v>
                </c:pt>
                <c:pt idx="61">
                  <c:v>246.72276959975568</c:v>
                </c:pt>
                <c:pt idx="62">
                  <c:v>257.00656826257051</c:v>
                </c:pt>
                <c:pt idx="63">
                  <c:v>262.64216759014869</c:v>
                </c:pt>
                <c:pt idx="64">
                  <c:v>264.57974865587022</c:v>
                </c:pt>
                <c:pt idx="65">
                  <c:v>268.28246991238103</c:v>
                </c:pt>
                <c:pt idx="66">
                  <c:v>270.15853683547772</c:v>
                </c:pt>
                <c:pt idx="67">
                  <c:v>269.87770579427303</c:v>
                </c:pt>
                <c:pt idx="68">
                  <c:v>275.162727144396</c:v>
                </c:pt>
                <c:pt idx="69">
                  <c:v>272.59062099360659</c:v>
                </c:pt>
                <c:pt idx="70">
                  <c:v>289.08280966054679</c:v>
                </c:pt>
                <c:pt idx="71">
                  <c:v>293.36224742441198</c:v>
                </c:pt>
                <c:pt idx="72">
                  <c:v>300.96210021387606</c:v>
                </c:pt>
                <c:pt idx="73">
                  <c:v>308.89646490795116</c:v>
                </c:pt>
                <c:pt idx="74">
                  <c:v>335.50392755261072</c:v>
                </c:pt>
                <c:pt idx="75">
                  <c:v>325.75623359038076</c:v>
                </c:pt>
                <c:pt idx="76">
                  <c:v>313.76923519019545</c:v>
                </c:pt>
                <c:pt idx="77">
                  <c:v>311.11556254763235</c:v>
                </c:pt>
                <c:pt idx="78">
                  <c:v>322.72423880656453</c:v>
                </c:pt>
                <c:pt idx="79">
                  <c:v>319.04444238123097</c:v>
                </c:pt>
                <c:pt idx="80">
                  <c:v>332.05889319463421</c:v>
                </c:pt>
                <c:pt idx="81">
                  <c:v>346.37563911191643</c:v>
                </c:pt>
                <c:pt idx="82">
                  <c:v>349.6798544014934</c:v>
                </c:pt>
                <c:pt idx="83">
                  <c:v>310.35930051166616</c:v>
                </c:pt>
                <c:pt idx="84">
                  <c:v>317.01179906291969</c:v>
                </c:pt>
                <c:pt idx="85">
                  <c:v>294.44786737533906</c:v>
                </c:pt>
                <c:pt idx="86">
                  <c:v>309.61007578523009</c:v>
                </c:pt>
                <c:pt idx="87">
                  <c:v>318.26052263165752</c:v>
                </c:pt>
                <c:pt idx="88">
                  <c:v>323.74905734102521</c:v>
                </c:pt>
                <c:pt idx="89">
                  <c:v>336.18610148969617</c:v>
                </c:pt>
                <c:pt idx="90">
                  <c:v>322.821243648495</c:v>
                </c:pt>
                <c:pt idx="91">
                  <c:v>341.75522654223658</c:v>
                </c:pt>
                <c:pt idx="92">
                  <c:v>338.73860358579947</c:v>
                </c:pt>
                <c:pt idx="93">
                  <c:v>341.27793431169925</c:v>
                </c:pt>
                <c:pt idx="94">
                  <c:v>343.35636144708957</c:v>
                </c:pt>
                <c:pt idx="95">
                  <c:v>351.329982026219</c:v>
                </c:pt>
                <c:pt idx="96">
                  <c:v>357.45097687086866</c:v>
                </c:pt>
                <c:pt idx="97">
                  <c:v>369.44324697913447</c:v>
                </c:pt>
                <c:pt idx="98">
                  <c:v>364.91486534036437</c:v>
                </c:pt>
                <c:pt idx="99">
                  <c:v>342.67768531730923</c:v>
                </c:pt>
                <c:pt idx="100">
                  <c:v>321.76776105437727</c:v>
                </c:pt>
                <c:pt idx="101">
                  <c:v>373.28885823762329</c:v>
                </c:pt>
                <c:pt idx="102">
                  <c:v>387.88965136738335</c:v>
                </c:pt>
                <c:pt idx="103">
                  <c:v>390.16031317902036</c:v>
                </c:pt>
                <c:pt idx="104">
                  <c:v>419.05793123697362</c:v>
                </c:pt>
                <c:pt idx="105">
                  <c:v>451.35074664749891</c:v>
                </c:pt>
                <c:pt idx="106">
                  <c:v>436.03835486724154</c:v>
                </c:pt>
                <c:pt idx="107">
                  <c:v>420.79949800415289</c:v>
                </c:pt>
                <c:pt idx="108">
                  <c:v>466.52029009808348</c:v>
                </c:pt>
                <c:pt idx="109">
                  <c:v>477.8602179606662</c:v>
                </c:pt>
                <c:pt idx="110">
                  <c:v>466.28649311432309</c:v>
                </c:pt>
                <c:pt idx="111">
                  <c:v>471.13422220001996</c:v>
                </c:pt>
                <c:pt idx="112">
                  <c:v>492.17169280673073</c:v>
                </c:pt>
                <c:pt idx="113">
                  <c:v>524.25304068525361</c:v>
                </c:pt>
                <c:pt idx="114">
                  <c:v>527.80352586405536</c:v>
                </c:pt>
                <c:pt idx="115">
                  <c:v>539.40010892584201</c:v>
                </c:pt>
                <c:pt idx="116">
                  <c:v>551.85904685484979</c:v>
                </c:pt>
                <c:pt idx="117">
                  <c:v>558.30700617458353</c:v>
                </c:pt>
                <c:pt idx="118">
                  <c:v>521.56511729760268</c:v>
                </c:pt>
                <c:pt idx="119">
                  <c:v>560.42499537232482</c:v>
                </c:pt>
                <c:pt idx="120">
                  <c:v>526.60850032831195</c:v>
                </c:pt>
                <c:pt idx="121">
                  <c:v>554.69438355259649</c:v>
                </c:pt>
                <c:pt idx="122">
                  <c:v>572.86869497706789</c:v>
                </c:pt>
                <c:pt idx="123">
                  <c:v>565.84178743638608</c:v>
                </c:pt>
                <c:pt idx="124">
                  <c:v>584.29841049180106</c:v>
                </c:pt>
                <c:pt idx="125">
                  <c:v>566.26991011547818</c:v>
                </c:pt>
                <c:pt idx="126">
                  <c:v>603.74098472520882</c:v>
                </c:pt>
                <c:pt idx="127">
                  <c:v>525.85283384176989</c:v>
                </c:pt>
                <c:pt idx="128">
                  <c:v>596.07833560505469</c:v>
                </c:pt>
                <c:pt idx="129">
                  <c:v>593.42956850903647</c:v>
                </c:pt>
                <c:pt idx="130">
                  <c:v>552.9592880150401</c:v>
                </c:pt>
                <c:pt idx="131">
                  <c:v>626.28415372296843</c:v>
                </c:pt>
                <c:pt idx="132">
                  <c:v>663.78107971693089</c:v>
                </c:pt>
                <c:pt idx="133">
                  <c:v>632.66307150818898</c:v>
                </c:pt>
                <c:pt idx="134">
                  <c:v>655.4836207856066</c:v>
                </c:pt>
                <c:pt idx="135">
                  <c:v>623.33590939429428</c:v>
                </c:pt>
                <c:pt idx="136">
                  <c:v>638.55709263298627</c:v>
                </c:pt>
                <c:pt idx="137">
                  <c:v>650.06950569143044</c:v>
                </c:pt>
                <c:pt idx="138">
                  <c:v>635.98492162692924</c:v>
                </c:pt>
                <c:pt idx="139">
                  <c:v>676.80602534184334</c:v>
                </c:pt>
                <c:pt idx="140">
                  <c:v>700.28837205740138</c:v>
                </c:pt>
                <c:pt idx="141">
                  <c:v>689.11304103285147</c:v>
                </c:pt>
                <c:pt idx="142">
                  <c:v>665.5504285283007</c:v>
                </c:pt>
                <c:pt idx="143">
                  <c:v>654.36460938603602</c:v>
                </c:pt>
                <c:pt idx="144">
                  <c:v>694.31753209803708</c:v>
                </c:pt>
                <c:pt idx="145">
                  <c:v>731.80224707741036</c:v>
                </c:pt>
                <c:pt idx="146">
                  <c:v>752.36122306438904</c:v>
                </c:pt>
                <c:pt idx="147">
                  <c:v>807.76864815295414</c:v>
                </c:pt>
                <c:pt idx="148">
                  <c:v>834.0795845727863</c:v>
                </c:pt>
                <c:pt idx="149">
                  <c:v>795.75120115411789</c:v>
                </c:pt>
                <c:pt idx="150">
                  <c:v>808.13350932519472</c:v>
                </c:pt>
                <c:pt idx="151">
                  <c:v>847.11610768468529</c:v>
                </c:pt>
                <c:pt idx="152">
                  <c:v>861.72209201962016</c:v>
                </c:pt>
                <c:pt idx="153">
                  <c:v>876.72557848383087</c:v>
                </c:pt>
                <c:pt idx="154">
                  <c:v>893.62871401562211</c:v>
                </c:pt>
                <c:pt idx="155">
                  <c:v>902.48357234169919</c:v>
                </c:pt>
                <c:pt idx="156">
                  <c:v>970.21201758944267</c:v>
                </c:pt>
                <c:pt idx="157">
                  <c:v>930.16751358116051</c:v>
                </c:pt>
                <c:pt idx="158">
                  <c:v>972.43584453840288</c:v>
                </c:pt>
                <c:pt idx="159">
                  <c:v>991.16374721816476</c:v>
                </c:pt>
                <c:pt idx="160">
                  <c:v>969.5794506650841</c:v>
                </c:pt>
                <c:pt idx="161">
                  <c:v>963.08791623911281</c:v>
                </c:pt>
                <c:pt idx="162">
                  <c:v>1030.857797580104</c:v>
                </c:pt>
                <c:pt idx="163">
                  <c:v>1115.1060322120395</c:v>
                </c:pt>
                <c:pt idx="164">
                  <c:v>1081.5088247723579</c:v>
                </c:pt>
                <c:pt idx="165">
                  <c:v>1111.9126368656293</c:v>
                </c:pt>
                <c:pt idx="166">
                  <c:v>1149.6199770266835</c:v>
                </c:pt>
                <c:pt idx="167">
                  <c:v>1152.4840563395551</c:v>
                </c:pt>
                <c:pt idx="168">
                  <c:v>1149.919709252586</c:v>
                </c:pt>
                <c:pt idx="169">
                  <c:v>1154.0276691647093</c:v>
                </c:pt>
                <c:pt idx="170">
                  <c:v>1168.076913377455</c:v>
                </c:pt>
                <c:pt idx="171">
                  <c:v>1152.944624958662</c:v>
                </c:pt>
                <c:pt idx="172">
                  <c:v>1109.6199329866959</c:v>
                </c:pt>
                <c:pt idx="173">
                  <c:v>1254.9989062236846</c:v>
                </c:pt>
                <c:pt idx="174">
                  <c:v>1282.4929835922705</c:v>
                </c:pt>
                <c:pt idx="175">
                  <c:v>1240.7911587143867</c:v>
                </c:pt>
                <c:pt idx="176">
                  <c:v>1259.781009940019</c:v>
                </c:pt>
                <c:pt idx="177">
                  <c:v>1330.931707913234</c:v>
                </c:pt>
                <c:pt idx="178">
                  <c:v>1301.866724004502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7F-45C2-AA21-1F5B1E66BF51}"/>
            </c:ext>
          </c:extLst>
        </c:ser>
        <c:ser>
          <c:idx val="0"/>
          <c:order val="1"/>
          <c:tx>
            <c:v>CumRet_Bottom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[0]!Courbe_Date</c:f>
              <c:numCache>
                <c:formatCode>[$-40C]mmm\-yy</c:formatCode>
                <c:ptCount val="179"/>
                <c:pt idx="0">
                  <c:v>40877</c:v>
                </c:pt>
                <c:pt idx="1">
                  <c:v>40908</c:v>
                </c:pt>
                <c:pt idx="2">
                  <c:v>40939</c:v>
                </c:pt>
                <c:pt idx="3">
                  <c:v>40968</c:v>
                </c:pt>
                <c:pt idx="4">
                  <c:v>40999</c:v>
                </c:pt>
                <c:pt idx="5">
                  <c:v>41029</c:v>
                </c:pt>
                <c:pt idx="6">
                  <c:v>41060</c:v>
                </c:pt>
                <c:pt idx="7">
                  <c:v>41090</c:v>
                </c:pt>
                <c:pt idx="8">
                  <c:v>41121</c:v>
                </c:pt>
                <c:pt idx="9">
                  <c:v>41152</c:v>
                </c:pt>
                <c:pt idx="10">
                  <c:v>41182</c:v>
                </c:pt>
                <c:pt idx="11">
                  <c:v>41213</c:v>
                </c:pt>
                <c:pt idx="12">
                  <c:v>41243</c:v>
                </c:pt>
                <c:pt idx="13">
                  <c:v>41274</c:v>
                </c:pt>
                <c:pt idx="14">
                  <c:v>41305</c:v>
                </c:pt>
                <c:pt idx="15">
                  <c:v>41333</c:v>
                </c:pt>
                <c:pt idx="16">
                  <c:v>41364</c:v>
                </c:pt>
                <c:pt idx="17">
                  <c:v>41394</c:v>
                </c:pt>
                <c:pt idx="18">
                  <c:v>41425</c:v>
                </c:pt>
                <c:pt idx="19">
                  <c:v>41455</c:v>
                </c:pt>
                <c:pt idx="20">
                  <c:v>41486</c:v>
                </c:pt>
                <c:pt idx="21">
                  <c:v>41517</c:v>
                </c:pt>
                <c:pt idx="22">
                  <c:v>41547</c:v>
                </c:pt>
                <c:pt idx="23">
                  <c:v>41578</c:v>
                </c:pt>
                <c:pt idx="24">
                  <c:v>41608</c:v>
                </c:pt>
                <c:pt idx="25">
                  <c:v>41639</c:v>
                </c:pt>
                <c:pt idx="26">
                  <c:v>41670</c:v>
                </c:pt>
                <c:pt idx="27">
                  <c:v>41698</c:v>
                </c:pt>
                <c:pt idx="28">
                  <c:v>41729</c:v>
                </c:pt>
                <c:pt idx="29">
                  <c:v>41759</c:v>
                </c:pt>
                <c:pt idx="30">
                  <c:v>41790</c:v>
                </c:pt>
                <c:pt idx="31">
                  <c:v>41820</c:v>
                </c:pt>
                <c:pt idx="32">
                  <c:v>41851</c:v>
                </c:pt>
                <c:pt idx="33">
                  <c:v>41882</c:v>
                </c:pt>
                <c:pt idx="34">
                  <c:v>41912</c:v>
                </c:pt>
                <c:pt idx="35">
                  <c:v>41943</c:v>
                </c:pt>
                <c:pt idx="36">
                  <c:v>41973</c:v>
                </c:pt>
                <c:pt idx="37">
                  <c:v>42004</c:v>
                </c:pt>
                <c:pt idx="38">
                  <c:v>42035</c:v>
                </c:pt>
                <c:pt idx="39">
                  <c:v>42063</c:v>
                </c:pt>
                <c:pt idx="40">
                  <c:v>42094</c:v>
                </c:pt>
                <c:pt idx="41">
                  <c:v>42124</c:v>
                </c:pt>
                <c:pt idx="42">
                  <c:v>42155</c:v>
                </c:pt>
                <c:pt idx="43">
                  <c:v>42185</c:v>
                </c:pt>
                <c:pt idx="44">
                  <c:v>42216</c:v>
                </c:pt>
                <c:pt idx="45">
                  <c:v>42247</c:v>
                </c:pt>
                <c:pt idx="46">
                  <c:v>42277</c:v>
                </c:pt>
                <c:pt idx="47">
                  <c:v>42308</c:v>
                </c:pt>
                <c:pt idx="48">
                  <c:v>42338</c:v>
                </c:pt>
                <c:pt idx="49">
                  <c:v>42369</c:v>
                </c:pt>
                <c:pt idx="50">
                  <c:v>42400</c:v>
                </c:pt>
                <c:pt idx="51">
                  <c:v>42429</c:v>
                </c:pt>
                <c:pt idx="52">
                  <c:v>42460</c:v>
                </c:pt>
                <c:pt idx="53">
                  <c:v>42490</c:v>
                </c:pt>
                <c:pt idx="54">
                  <c:v>42521</c:v>
                </c:pt>
                <c:pt idx="55">
                  <c:v>42551</c:v>
                </c:pt>
                <c:pt idx="56">
                  <c:v>42582</c:v>
                </c:pt>
                <c:pt idx="57">
                  <c:v>42613</c:v>
                </c:pt>
                <c:pt idx="58">
                  <c:v>42643</c:v>
                </c:pt>
                <c:pt idx="59">
                  <c:v>42674</c:v>
                </c:pt>
                <c:pt idx="60">
                  <c:v>42704</c:v>
                </c:pt>
                <c:pt idx="61">
                  <c:v>42735</c:v>
                </c:pt>
                <c:pt idx="62">
                  <c:v>42766</c:v>
                </c:pt>
                <c:pt idx="63">
                  <c:v>42794</c:v>
                </c:pt>
                <c:pt idx="64">
                  <c:v>42825</c:v>
                </c:pt>
                <c:pt idx="65">
                  <c:v>42855</c:v>
                </c:pt>
                <c:pt idx="66">
                  <c:v>42886</c:v>
                </c:pt>
                <c:pt idx="67">
                  <c:v>42916</c:v>
                </c:pt>
                <c:pt idx="68">
                  <c:v>42947</c:v>
                </c:pt>
                <c:pt idx="69">
                  <c:v>42978</c:v>
                </c:pt>
                <c:pt idx="70">
                  <c:v>43008</c:v>
                </c:pt>
                <c:pt idx="71">
                  <c:v>43039</c:v>
                </c:pt>
                <c:pt idx="72">
                  <c:v>43069</c:v>
                </c:pt>
                <c:pt idx="73">
                  <c:v>43100</c:v>
                </c:pt>
                <c:pt idx="74">
                  <c:v>43131</c:v>
                </c:pt>
                <c:pt idx="75">
                  <c:v>43159</c:v>
                </c:pt>
                <c:pt idx="76">
                  <c:v>43190</c:v>
                </c:pt>
                <c:pt idx="77">
                  <c:v>43220</c:v>
                </c:pt>
                <c:pt idx="78">
                  <c:v>43251</c:v>
                </c:pt>
                <c:pt idx="79">
                  <c:v>43281</c:v>
                </c:pt>
                <c:pt idx="80">
                  <c:v>43312</c:v>
                </c:pt>
                <c:pt idx="81">
                  <c:v>43343</c:v>
                </c:pt>
                <c:pt idx="82">
                  <c:v>43373</c:v>
                </c:pt>
                <c:pt idx="83">
                  <c:v>43404</c:v>
                </c:pt>
                <c:pt idx="84">
                  <c:v>43434</c:v>
                </c:pt>
                <c:pt idx="85">
                  <c:v>43465</c:v>
                </c:pt>
                <c:pt idx="86">
                  <c:v>43496</c:v>
                </c:pt>
                <c:pt idx="87">
                  <c:v>43524</c:v>
                </c:pt>
                <c:pt idx="88">
                  <c:v>43555</c:v>
                </c:pt>
                <c:pt idx="89">
                  <c:v>43585</c:v>
                </c:pt>
                <c:pt idx="90">
                  <c:v>43616</c:v>
                </c:pt>
                <c:pt idx="91">
                  <c:v>43646</c:v>
                </c:pt>
                <c:pt idx="92">
                  <c:v>43677</c:v>
                </c:pt>
                <c:pt idx="93">
                  <c:v>43708</c:v>
                </c:pt>
                <c:pt idx="94">
                  <c:v>43738</c:v>
                </c:pt>
                <c:pt idx="95">
                  <c:v>43769</c:v>
                </c:pt>
                <c:pt idx="96">
                  <c:v>43799</c:v>
                </c:pt>
                <c:pt idx="97">
                  <c:v>43830</c:v>
                </c:pt>
                <c:pt idx="98">
                  <c:v>43861</c:v>
                </c:pt>
                <c:pt idx="99">
                  <c:v>43890</c:v>
                </c:pt>
                <c:pt idx="100">
                  <c:v>43921</c:v>
                </c:pt>
                <c:pt idx="101">
                  <c:v>43951</c:v>
                </c:pt>
                <c:pt idx="102">
                  <c:v>43982</c:v>
                </c:pt>
                <c:pt idx="103">
                  <c:v>44012</c:v>
                </c:pt>
                <c:pt idx="104">
                  <c:v>44043</c:v>
                </c:pt>
                <c:pt idx="105">
                  <c:v>44074</c:v>
                </c:pt>
                <c:pt idx="106">
                  <c:v>44104</c:v>
                </c:pt>
                <c:pt idx="107">
                  <c:v>44135</c:v>
                </c:pt>
                <c:pt idx="108">
                  <c:v>44165</c:v>
                </c:pt>
                <c:pt idx="109">
                  <c:v>44196</c:v>
                </c:pt>
                <c:pt idx="110">
                  <c:v>44227</c:v>
                </c:pt>
                <c:pt idx="111">
                  <c:v>44255</c:v>
                </c:pt>
                <c:pt idx="112">
                  <c:v>44286</c:v>
                </c:pt>
                <c:pt idx="113">
                  <c:v>44316</c:v>
                </c:pt>
                <c:pt idx="114">
                  <c:v>44347</c:v>
                </c:pt>
                <c:pt idx="115">
                  <c:v>44377</c:v>
                </c:pt>
                <c:pt idx="116">
                  <c:v>44408</c:v>
                </c:pt>
                <c:pt idx="117">
                  <c:v>44439</c:v>
                </c:pt>
                <c:pt idx="118">
                  <c:v>44469</c:v>
                </c:pt>
                <c:pt idx="119">
                  <c:v>44500</c:v>
                </c:pt>
                <c:pt idx="120">
                  <c:v>44530</c:v>
                </c:pt>
                <c:pt idx="121">
                  <c:v>44561</c:v>
                </c:pt>
                <c:pt idx="122">
                  <c:v>44592</c:v>
                </c:pt>
                <c:pt idx="123">
                  <c:v>44620</c:v>
                </c:pt>
                <c:pt idx="124">
                  <c:v>44651</c:v>
                </c:pt>
                <c:pt idx="125">
                  <c:v>44681</c:v>
                </c:pt>
                <c:pt idx="126">
                  <c:v>44712</c:v>
                </c:pt>
                <c:pt idx="127">
                  <c:v>44742</c:v>
                </c:pt>
                <c:pt idx="128">
                  <c:v>44773</c:v>
                </c:pt>
                <c:pt idx="129">
                  <c:v>44804</c:v>
                </c:pt>
                <c:pt idx="130">
                  <c:v>44834</c:v>
                </c:pt>
                <c:pt idx="131">
                  <c:v>44865</c:v>
                </c:pt>
                <c:pt idx="132">
                  <c:v>44895</c:v>
                </c:pt>
                <c:pt idx="133">
                  <c:v>44926</c:v>
                </c:pt>
                <c:pt idx="134">
                  <c:v>44957</c:v>
                </c:pt>
                <c:pt idx="135">
                  <c:v>44985</c:v>
                </c:pt>
                <c:pt idx="136">
                  <c:v>45016</c:v>
                </c:pt>
                <c:pt idx="137">
                  <c:v>45046</c:v>
                </c:pt>
                <c:pt idx="138">
                  <c:v>45077</c:v>
                </c:pt>
                <c:pt idx="139">
                  <c:v>45107</c:v>
                </c:pt>
                <c:pt idx="140">
                  <c:v>45138</c:v>
                </c:pt>
                <c:pt idx="141">
                  <c:v>45169</c:v>
                </c:pt>
                <c:pt idx="142">
                  <c:v>45199</c:v>
                </c:pt>
                <c:pt idx="143">
                  <c:v>45230</c:v>
                </c:pt>
                <c:pt idx="144">
                  <c:v>45260</c:v>
                </c:pt>
                <c:pt idx="145">
                  <c:v>45291</c:v>
                </c:pt>
                <c:pt idx="146">
                  <c:v>45322</c:v>
                </c:pt>
                <c:pt idx="147">
                  <c:v>45351</c:v>
                </c:pt>
                <c:pt idx="148">
                  <c:v>45382</c:v>
                </c:pt>
                <c:pt idx="149">
                  <c:v>45412</c:v>
                </c:pt>
                <c:pt idx="150">
                  <c:v>45443</c:v>
                </c:pt>
                <c:pt idx="151">
                  <c:v>45473</c:v>
                </c:pt>
                <c:pt idx="152">
                  <c:v>45504</c:v>
                </c:pt>
                <c:pt idx="153">
                  <c:v>45535</c:v>
                </c:pt>
                <c:pt idx="154">
                  <c:v>45565</c:v>
                </c:pt>
                <c:pt idx="155">
                  <c:v>45596</c:v>
                </c:pt>
                <c:pt idx="156">
                  <c:v>45626</c:v>
                </c:pt>
                <c:pt idx="157">
                  <c:v>45657</c:v>
                </c:pt>
                <c:pt idx="158">
                  <c:v>45688</c:v>
                </c:pt>
                <c:pt idx="159">
                  <c:v>45716</c:v>
                </c:pt>
                <c:pt idx="160">
                  <c:v>45747</c:v>
                </c:pt>
                <c:pt idx="161">
                  <c:v>45777</c:v>
                </c:pt>
                <c:pt idx="162">
                  <c:v>45808</c:v>
                </c:pt>
                <c:pt idx="163">
                  <c:v>45838</c:v>
                </c:pt>
                <c:pt idx="164">
                  <c:v>45869</c:v>
                </c:pt>
                <c:pt idx="165">
                  <c:v>45900</c:v>
                </c:pt>
                <c:pt idx="166">
                  <c:v>45930</c:v>
                </c:pt>
                <c:pt idx="167">
                  <c:v>45961</c:v>
                </c:pt>
                <c:pt idx="168">
                  <c:v>45991</c:v>
                </c:pt>
                <c:pt idx="169">
                  <c:v>46022</c:v>
                </c:pt>
                <c:pt idx="170">
                  <c:v>46053</c:v>
                </c:pt>
                <c:pt idx="171">
                  <c:v>46081</c:v>
                </c:pt>
                <c:pt idx="172">
                  <c:v>46112</c:v>
                </c:pt>
                <c:pt idx="173">
                  <c:v>46142</c:v>
                </c:pt>
                <c:pt idx="174">
                  <c:v>46173</c:v>
                </c:pt>
                <c:pt idx="175">
                  <c:v>46203</c:v>
                </c:pt>
                <c:pt idx="176">
                  <c:v>46234</c:v>
                </c:pt>
                <c:pt idx="177">
                  <c:v>46265</c:v>
                </c:pt>
                <c:pt idx="178">
                  <c:v>46295</c:v>
                </c:pt>
              </c:numCache>
            </c:numRef>
          </c:cat>
          <c:val>
            <c:numRef>
              <c:f>[0]!Courbe_Bottom</c:f>
              <c:numCache>
                <c:formatCode>0.00</c:formatCode>
                <c:ptCount val="179"/>
                <c:pt idx="0">
                  <c:v>100</c:v>
                </c:pt>
                <c:pt idx="1">
                  <c:v>99.213591351408979</c:v>
                </c:pt>
                <c:pt idx="2">
                  <c:v>104.61184859847302</c:v>
                </c:pt>
                <c:pt idx="3">
                  <c:v>108.51981783938314</c:v>
                </c:pt>
                <c:pt idx="4">
                  <c:v>109.48556734994142</c:v>
                </c:pt>
                <c:pt idx="5">
                  <c:v>109.32451060551421</c:v>
                </c:pt>
                <c:pt idx="6">
                  <c:v>102.07524621352853</c:v>
                </c:pt>
                <c:pt idx="7">
                  <c:v>107.20961172433525</c:v>
                </c:pt>
                <c:pt idx="8">
                  <c:v>108.36057174606557</c:v>
                </c:pt>
                <c:pt idx="9">
                  <c:v>111.28379904907291</c:v>
                </c:pt>
                <c:pt idx="10">
                  <c:v>114.61051471887207</c:v>
                </c:pt>
                <c:pt idx="11">
                  <c:v>113.24478377134545</c:v>
                </c:pt>
                <c:pt idx="12">
                  <c:v>112.03862003330507</c:v>
                </c:pt>
                <c:pt idx="13">
                  <c:v>112.16207243016211</c:v>
                </c:pt>
                <c:pt idx="14">
                  <c:v>119.72545907084687</c:v>
                </c:pt>
                <c:pt idx="15">
                  <c:v>121.2810811326257</c:v>
                </c:pt>
                <c:pt idx="16">
                  <c:v>127.0014589478575</c:v>
                </c:pt>
                <c:pt idx="17">
                  <c:v>130.50877064087621</c:v>
                </c:pt>
                <c:pt idx="18">
                  <c:v>128.59449233528738</c:v>
                </c:pt>
                <c:pt idx="19">
                  <c:v>128.31547052661134</c:v>
                </c:pt>
                <c:pt idx="20">
                  <c:v>135.32363692418258</c:v>
                </c:pt>
                <c:pt idx="21">
                  <c:v>129.70783478506962</c:v>
                </c:pt>
                <c:pt idx="22">
                  <c:v>131.95656711566036</c:v>
                </c:pt>
                <c:pt idx="23">
                  <c:v>139.52299845779956</c:v>
                </c:pt>
                <c:pt idx="24">
                  <c:v>139.44384561343355</c:v>
                </c:pt>
                <c:pt idx="25">
                  <c:v>143.47668211171271</c:v>
                </c:pt>
                <c:pt idx="26">
                  <c:v>143.67820891336393</c:v>
                </c:pt>
                <c:pt idx="27">
                  <c:v>146.43713974104804</c:v>
                </c:pt>
                <c:pt idx="28">
                  <c:v>149.13873628686872</c:v>
                </c:pt>
                <c:pt idx="29">
                  <c:v>151.22149391451444</c:v>
                </c:pt>
                <c:pt idx="30">
                  <c:v>153.18828342944741</c:v>
                </c:pt>
                <c:pt idx="31">
                  <c:v>153.67052254612196</c:v>
                </c:pt>
                <c:pt idx="32">
                  <c:v>152.86350265615914</c:v>
                </c:pt>
                <c:pt idx="33">
                  <c:v>156.15338013058272</c:v>
                </c:pt>
                <c:pt idx="34">
                  <c:v>154.09849190087149</c:v>
                </c:pt>
                <c:pt idx="35">
                  <c:v>156.63607333132705</c:v>
                </c:pt>
                <c:pt idx="36">
                  <c:v>154.99443081447896</c:v>
                </c:pt>
                <c:pt idx="37">
                  <c:v>151.0094922755066</c:v>
                </c:pt>
                <c:pt idx="38">
                  <c:v>148.51420464290015</c:v>
                </c:pt>
                <c:pt idx="39">
                  <c:v>153.01390377932196</c:v>
                </c:pt>
                <c:pt idx="40">
                  <c:v>149.27046665767418</c:v>
                </c:pt>
                <c:pt idx="41">
                  <c:v>155.15393438337512</c:v>
                </c:pt>
                <c:pt idx="42">
                  <c:v>152.7386422136986</c:v>
                </c:pt>
                <c:pt idx="43">
                  <c:v>146.824599049124</c:v>
                </c:pt>
                <c:pt idx="44">
                  <c:v>139.55798660673142</c:v>
                </c:pt>
                <c:pt idx="45">
                  <c:v>130.50429707447867</c:v>
                </c:pt>
                <c:pt idx="46">
                  <c:v>123.99719922690188</c:v>
                </c:pt>
                <c:pt idx="47">
                  <c:v>138.99096290274369</c:v>
                </c:pt>
                <c:pt idx="48">
                  <c:v>138.99961445253319</c:v>
                </c:pt>
                <c:pt idx="49">
                  <c:v>132.86348511850554</c:v>
                </c:pt>
                <c:pt idx="50">
                  <c:v>126.2484641512962</c:v>
                </c:pt>
                <c:pt idx="51">
                  <c:v>125.50332732982248</c:v>
                </c:pt>
                <c:pt idx="52">
                  <c:v>135.81608241332668</c:v>
                </c:pt>
                <c:pt idx="53">
                  <c:v>142.83716714894143</c:v>
                </c:pt>
                <c:pt idx="54">
                  <c:v>143.66520568347363</c:v>
                </c:pt>
                <c:pt idx="55">
                  <c:v>144.01914487826721</c:v>
                </c:pt>
                <c:pt idx="56">
                  <c:v>152.31685618589091</c:v>
                </c:pt>
                <c:pt idx="57">
                  <c:v>155.61722831685162</c:v>
                </c:pt>
                <c:pt idx="58">
                  <c:v>156.9829385629051</c:v>
                </c:pt>
                <c:pt idx="59">
                  <c:v>155.09605286896183</c:v>
                </c:pt>
                <c:pt idx="60">
                  <c:v>150.721425915124</c:v>
                </c:pt>
                <c:pt idx="61">
                  <c:v>155.57322116094554</c:v>
                </c:pt>
                <c:pt idx="62">
                  <c:v>153.42377023069182</c:v>
                </c:pt>
                <c:pt idx="63">
                  <c:v>157.38782731733613</c:v>
                </c:pt>
                <c:pt idx="64">
                  <c:v>157.02396473859724</c:v>
                </c:pt>
                <c:pt idx="65">
                  <c:v>154.16972379768862</c:v>
                </c:pt>
                <c:pt idx="66">
                  <c:v>156.57591926558979</c:v>
                </c:pt>
                <c:pt idx="67">
                  <c:v>153.47210751790885</c:v>
                </c:pt>
                <c:pt idx="68">
                  <c:v>157.05840403206591</c:v>
                </c:pt>
                <c:pt idx="69">
                  <c:v>156.91462168142897</c:v>
                </c:pt>
                <c:pt idx="70">
                  <c:v>157.20623856073124</c:v>
                </c:pt>
                <c:pt idx="71">
                  <c:v>155.20432160111375</c:v>
                </c:pt>
                <c:pt idx="72">
                  <c:v>161.57748769218588</c:v>
                </c:pt>
                <c:pt idx="73">
                  <c:v>167.87636531854756</c:v>
                </c:pt>
                <c:pt idx="74">
                  <c:v>172.28837298322253</c:v>
                </c:pt>
                <c:pt idx="75">
                  <c:v>162.25951556057402</c:v>
                </c:pt>
                <c:pt idx="76">
                  <c:v>164.28010608036158</c:v>
                </c:pt>
                <c:pt idx="77">
                  <c:v>163.15686960997013</c:v>
                </c:pt>
                <c:pt idx="78">
                  <c:v>162.49210714542468</c:v>
                </c:pt>
                <c:pt idx="79">
                  <c:v>170.67514247439112</c:v>
                </c:pt>
                <c:pt idx="80">
                  <c:v>174.60533337460109</c:v>
                </c:pt>
                <c:pt idx="81">
                  <c:v>175.22806192820565</c:v>
                </c:pt>
                <c:pt idx="82">
                  <c:v>176.51262328989668</c:v>
                </c:pt>
                <c:pt idx="83">
                  <c:v>177.08374471669404</c:v>
                </c:pt>
                <c:pt idx="84">
                  <c:v>181.42693811914222</c:v>
                </c:pt>
                <c:pt idx="85">
                  <c:v>165.84153915589087</c:v>
                </c:pt>
                <c:pt idx="86">
                  <c:v>182.97967326930902</c:v>
                </c:pt>
                <c:pt idx="87">
                  <c:v>190.49750062666016</c:v>
                </c:pt>
                <c:pt idx="88">
                  <c:v>196.83461934492706</c:v>
                </c:pt>
                <c:pt idx="89">
                  <c:v>203.30371224590959</c:v>
                </c:pt>
                <c:pt idx="90">
                  <c:v>188.51909918111221</c:v>
                </c:pt>
                <c:pt idx="91">
                  <c:v>203.03977618140263</c:v>
                </c:pt>
                <c:pt idx="92">
                  <c:v>202.23910361137021</c:v>
                </c:pt>
                <c:pt idx="93">
                  <c:v>193.30693660748872</c:v>
                </c:pt>
                <c:pt idx="94">
                  <c:v>199.85969444507666</c:v>
                </c:pt>
                <c:pt idx="95">
                  <c:v>200.04835571763434</c:v>
                </c:pt>
                <c:pt idx="96">
                  <c:v>210.03430823856255</c:v>
                </c:pt>
                <c:pt idx="97">
                  <c:v>215.48494375497788</c:v>
                </c:pt>
                <c:pt idx="98">
                  <c:v>218.76823476692775</c:v>
                </c:pt>
                <c:pt idx="99">
                  <c:v>194.73750375991915</c:v>
                </c:pt>
                <c:pt idx="100">
                  <c:v>150.28039715509672</c:v>
                </c:pt>
                <c:pt idx="101">
                  <c:v>172.17285814363771</c:v>
                </c:pt>
                <c:pt idx="102">
                  <c:v>178.89695470120131</c:v>
                </c:pt>
                <c:pt idx="103">
                  <c:v>180.87943435802472</c:v>
                </c:pt>
                <c:pt idx="104">
                  <c:v>185.19733152447648</c:v>
                </c:pt>
                <c:pt idx="105">
                  <c:v>192.94636572105577</c:v>
                </c:pt>
                <c:pt idx="106">
                  <c:v>179.772661910116</c:v>
                </c:pt>
                <c:pt idx="107">
                  <c:v>178.48129172736421</c:v>
                </c:pt>
                <c:pt idx="108">
                  <c:v>204.86952626218419</c:v>
                </c:pt>
                <c:pt idx="109">
                  <c:v>217.68770241370709</c:v>
                </c:pt>
                <c:pt idx="110">
                  <c:v>212.38701636698619</c:v>
                </c:pt>
                <c:pt idx="111">
                  <c:v>228.43448652052211</c:v>
                </c:pt>
                <c:pt idx="112">
                  <c:v>231.02965424374779</c:v>
                </c:pt>
                <c:pt idx="113">
                  <c:v>239.20390440752132</c:v>
                </c:pt>
                <c:pt idx="114">
                  <c:v>235.79601016689824</c:v>
                </c:pt>
                <c:pt idx="115">
                  <c:v>236.16775824811606</c:v>
                </c:pt>
                <c:pt idx="116">
                  <c:v>237.59261019109692</c:v>
                </c:pt>
                <c:pt idx="117">
                  <c:v>244.93600402247009</c:v>
                </c:pt>
                <c:pt idx="118">
                  <c:v>232.3776191979351</c:v>
                </c:pt>
                <c:pt idx="119">
                  <c:v>243.48919499250434</c:v>
                </c:pt>
                <c:pt idx="120">
                  <c:v>241.5697323539712</c:v>
                </c:pt>
                <c:pt idx="121">
                  <c:v>256.06911978361302</c:v>
                </c:pt>
                <c:pt idx="122">
                  <c:v>236.367846699707</c:v>
                </c:pt>
                <c:pt idx="123">
                  <c:v>233.08812254307526</c:v>
                </c:pt>
                <c:pt idx="124">
                  <c:v>236.2735727148403</c:v>
                </c:pt>
                <c:pt idx="125">
                  <c:v>204.84356914711097</c:v>
                </c:pt>
                <c:pt idx="126">
                  <c:v>211.51766077434476</c:v>
                </c:pt>
                <c:pt idx="127">
                  <c:v>202.67684315404563</c:v>
                </c:pt>
                <c:pt idx="128">
                  <c:v>207.676297070326</c:v>
                </c:pt>
                <c:pt idx="129">
                  <c:v>204.41658022721322</c:v>
                </c:pt>
                <c:pt idx="130">
                  <c:v>180.84374246759415</c:v>
                </c:pt>
                <c:pt idx="131">
                  <c:v>196.15785670153383</c:v>
                </c:pt>
                <c:pt idx="132">
                  <c:v>204.88332707566877</c:v>
                </c:pt>
                <c:pt idx="133">
                  <c:v>192.29018518377404</c:v>
                </c:pt>
                <c:pt idx="134">
                  <c:v>210.68191820709092</c:v>
                </c:pt>
                <c:pt idx="135">
                  <c:v>201.93112703125377</c:v>
                </c:pt>
                <c:pt idx="136">
                  <c:v>208.07004594921256</c:v>
                </c:pt>
                <c:pt idx="137">
                  <c:v>207.32116346890689</c:v>
                </c:pt>
                <c:pt idx="138">
                  <c:v>201.14666377939562</c:v>
                </c:pt>
                <c:pt idx="139">
                  <c:v>215.98555113703756</c:v>
                </c:pt>
                <c:pt idx="140">
                  <c:v>220.32156674994104</c:v>
                </c:pt>
                <c:pt idx="141">
                  <c:v>219.64266059733978</c:v>
                </c:pt>
                <c:pt idx="142">
                  <c:v>209.33509580717606</c:v>
                </c:pt>
                <c:pt idx="143">
                  <c:v>212.51507666759383</c:v>
                </c:pt>
                <c:pt idx="144">
                  <c:v>226.59471519968636</c:v>
                </c:pt>
                <c:pt idx="145">
                  <c:v>233.2352888653335</c:v>
                </c:pt>
                <c:pt idx="146">
                  <c:v>229.0679291536228</c:v>
                </c:pt>
                <c:pt idx="147">
                  <c:v>234.71174028142565</c:v>
                </c:pt>
                <c:pt idx="148">
                  <c:v>245.15764553629106</c:v>
                </c:pt>
                <c:pt idx="149">
                  <c:v>238.0501974902819</c:v>
                </c:pt>
                <c:pt idx="150">
                  <c:v>245.42315117653737</c:v>
                </c:pt>
                <c:pt idx="151">
                  <c:v>245.77865872221003</c:v>
                </c:pt>
                <c:pt idx="152">
                  <c:v>253.53918690913309</c:v>
                </c:pt>
                <c:pt idx="153">
                  <c:v>262.30964729264656</c:v>
                </c:pt>
                <c:pt idx="154">
                  <c:v>266.23873193215218</c:v>
                </c:pt>
                <c:pt idx="155">
                  <c:v>264.10731797954128</c:v>
                </c:pt>
                <c:pt idx="156">
                  <c:v>268.23641674176412</c:v>
                </c:pt>
                <c:pt idx="157">
                  <c:v>252.60688675385757</c:v>
                </c:pt>
                <c:pt idx="158">
                  <c:v>263.41693612742176</c:v>
                </c:pt>
                <c:pt idx="159">
                  <c:v>273.15079118222457</c:v>
                </c:pt>
                <c:pt idx="160">
                  <c:v>273.68516765575998</c:v>
                </c:pt>
                <c:pt idx="161">
                  <c:v>270.95357564388598</c:v>
                </c:pt>
                <c:pt idx="162">
                  <c:v>275.34407902181704</c:v>
                </c:pt>
                <c:pt idx="163">
                  <c:v>279.196572334086</c:v>
                </c:pt>
                <c:pt idx="164">
                  <c:v>283.94236635564448</c:v>
                </c:pt>
                <c:pt idx="165">
                  <c:v>286.78841820273328</c:v>
                </c:pt>
                <c:pt idx="166">
                  <c:v>283.47097265173028</c:v>
                </c:pt>
                <c:pt idx="167">
                  <c:v>286.71638808930612</c:v>
                </c:pt>
                <c:pt idx="168">
                  <c:v>287.39828723297495</c:v>
                </c:pt>
                <c:pt idx="169">
                  <c:v>290.43077095322701</c:v>
                </c:pt>
                <c:pt idx="170">
                  <c:v>316.89372547051175</c:v>
                </c:pt>
                <c:pt idx="171">
                  <c:v>348.28969909188498</c:v>
                </c:pt>
                <c:pt idx="172">
                  <c:v>326.16971173581493</c:v>
                </c:pt>
                <c:pt idx="173">
                  <c:v>339.01693699034843</c:v>
                </c:pt>
                <c:pt idx="174">
                  <c:v>339.87293707474123</c:v>
                </c:pt>
                <c:pt idx="175">
                  <c:v>339.80848501039532</c:v>
                </c:pt>
                <c:pt idx="176">
                  <c:v>343.3545125024317</c:v>
                </c:pt>
                <c:pt idx="177">
                  <c:v>351.89121936483969</c:v>
                </c:pt>
                <c:pt idx="178">
                  <c:v>335.42078790726981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7F-45C2-AA21-1F5B1E66BF51}"/>
            </c:ext>
          </c:extLst>
        </c:ser>
        <c:ser>
          <c:idx val="1"/>
          <c:order val="2"/>
          <c:tx>
            <c:strRef>
              <c:f>Output!$B$14</c:f>
              <c:strCache>
                <c:ptCount val="1"/>
                <c:pt idx="0">
                  <c:v>Bench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[0]!Courbe_Date</c:f>
              <c:numCache>
                <c:formatCode>[$-40C]mmm\-yy</c:formatCode>
                <c:ptCount val="179"/>
                <c:pt idx="0">
                  <c:v>40877</c:v>
                </c:pt>
                <c:pt idx="1">
                  <c:v>40908</c:v>
                </c:pt>
                <c:pt idx="2">
                  <c:v>40939</c:v>
                </c:pt>
                <c:pt idx="3">
                  <c:v>40968</c:v>
                </c:pt>
                <c:pt idx="4">
                  <c:v>40999</c:v>
                </c:pt>
                <c:pt idx="5">
                  <c:v>41029</c:v>
                </c:pt>
                <c:pt idx="6">
                  <c:v>41060</c:v>
                </c:pt>
                <c:pt idx="7">
                  <c:v>41090</c:v>
                </c:pt>
                <c:pt idx="8">
                  <c:v>41121</c:v>
                </c:pt>
                <c:pt idx="9">
                  <c:v>41152</c:v>
                </c:pt>
                <c:pt idx="10">
                  <c:v>41182</c:v>
                </c:pt>
                <c:pt idx="11">
                  <c:v>41213</c:v>
                </c:pt>
                <c:pt idx="12">
                  <c:v>41243</c:v>
                </c:pt>
                <c:pt idx="13">
                  <c:v>41274</c:v>
                </c:pt>
                <c:pt idx="14">
                  <c:v>41305</c:v>
                </c:pt>
                <c:pt idx="15">
                  <c:v>41333</c:v>
                </c:pt>
                <c:pt idx="16">
                  <c:v>41364</c:v>
                </c:pt>
                <c:pt idx="17">
                  <c:v>41394</c:v>
                </c:pt>
                <c:pt idx="18">
                  <c:v>41425</c:v>
                </c:pt>
                <c:pt idx="19">
                  <c:v>41455</c:v>
                </c:pt>
                <c:pt idx="20">
                  <c:v>41486</c:v>
                </c:pt>
                <c:pt idx="21">
                  <c:v>41517</c:v>
                </c:pt>
                <c:pt idx="22">
                  <c:v>41547</c:v>
                </c:pt>
                <c:pt idx="23">
                  <c:v>41578</c:v>
                </c:pt>
                <c:pt idx="24">
                  <c:v>41608</c:v>
                </c:pt>
                <c:pt idx="25">
                  <c:v>41639</c:v>
                </c:pt>
                <c:pt idx="26">
                  <c:v>41670</c:v>
                </c:pt>
                <c:pt idx="27">
                  <c:v>41698</c:v>
                </c:pt>
                <c:pt idx="28">
                  <c:v>41729</c:v>
                </c:pt>
                <c:pt idx="29">
                  <c:v>41759</c:v>
                </c:pt>
                <c:pt idx="30">
                  <c:v>41790</c:v>
                </c:pt>
                <c:pt idx="31">
                  <c:v>41820</c:v>
                </c:pt>
                <c:pt idx="32">
                  <c:v>41851</c:v>
                </c:pt>
                <c:pt idx="33">
                  <c:v>41882</c:v>
                </c:pt>
                <c:pt idx="34">
                  <c:v>41912</c:v>
                </c:pt>
                <c:pt idx="35">
                  <c:v>41943</c:v>
                </c:pt>
                <c:pt idx="36">
                  <c:v>41973</c:v>
                </c:pt>
                <c:pt idx="37">
                  <c:v>42004</c:v>
                </c:pt>
                <c:pt idx="38">
                  <c:v>42035</c:v>
                </c:pt>
                <c:pt idx="39">
                  <c:v>42063</c:v>
                </c:pt>
                <c:pt idx="40">
                  <c:v>42094</c:v>
                </c:pt>
                <c:pt idx="41">
                  <c:v>42124</c:v>
                </c:pt>
                <c:pt idx="42">
                  <c:v>42155</c:v>
                </c:pt>
                <c:pt idx="43">
                  <c:v>42185</c:v>
                </c:pt>
                <c:pt idx="44">
                  <c:v>42216</c:v>
                </c:pt>
                <c:pt idx="45">
                  <c:v>42247</c:v>
                </c:pt>
                <c:pt idx="46">
                  <c:v>42277</c:v>
                </c:pt>
                <c:pt idx="47">
                  <c:v>42308</c:v>
                </c:pt>
                <c:pt idx="48">
                  <c:v>42338</c:v>
                </c:pt>
                <c:pt idx="49">
                  <c:v>42369</c:v>
                </c:pt>
                <c:pt idx="50">
                  <c:v>42400</c:v>
                </c:pt>
                <c:pt idx="51">
                  <c:v>42429</c:v>
                </c:pt>
                <c:pt idx="52">
                  <c:v>42460</c:v>
                </c:pt>
                <c:pt idx="53">
                  <c:v>42490</c:v>
                </c:pt>
                <c:pt idx="54">
                  <c:v>42521</c:v>
                </c:pt>
                <c:pt idx="55">
                  <c:v>42551</c:v>
                </c:pt>
                <c:pt idx="56">
                  <c:v>42582</c:v>
                </c:pt>
                <c:pt idx="57">
                  <c:v>42613</c:v>
                </c:pt>
                <c:pt idx="58">
                  <c:v>42643</c:v>
                </c:pt>
                <c:pt idx="59">
                  <c:v>42674</c:v>
                </c:pt>
                <c:pt idx="60">
                  <c:v>42704</c:v>
                </c:pt>
                <c:pt idx="61">
                  <c:v>42735</c:v>
                </c:pt>
                <c:pt idx="62">
                  <c:v>42766</c:v>
                </c:pt>
                <c:pt idx="63">
                  <c:v>42794</c:v>
                </c:pt>
                <c:pt idx="64">
                  <c:v>42825</c:v>
                </c:pt>
                <c:pt idx="65">
                  <c:v>42855</c:v>
                </c:pt>
                <c:pt idx="66">
                  <c:v>42886</c:v>
                </c:pt>
                <c:pt idx="67">
                  <c:v>42916</c:v>
                </c:pt>
                <c:pt idx="68">
                  <c:v>42947</c:v>
                </c:pt>
                <c:pt idx="69">
                  <c:v>42978</c:v>
                </c:pt>
                <c:pt idx="70">
                  <c:v>43008</c:v>
                </c:pt>
                <c:pt idx="71">
                  <c:v>43039</c:v>
                </c:pt>
                <c:pt idx="72">
                  <c:v>43069</c:v>
                </c:pt>
                <c:pt idx="73">
                  <c:v>43100</c:v>
                </c:pt>
                <c:pt idx="74">
                  <c:v>43131</c:v>
                </c:pt>
                <c:pt idx="75">
                  <c:v>43159</c:v>
                </c:pt>
                <c:pt idx="76">
                  <c:v>43190</c:v>
                </c:pt>
                <c:pt idx="77">
                  <c:v>43220</c:v>
                </c:pt>
                <c:pt idx="78">
                  <c:v>43251</c:v>
                </c:pt>
                <c:pt idx="79">
                  <c:v>43281</c:v>
                </c:pt>
                <c:pt idx="80">
                  <c:v>43312</c:v>
                </c:pt>
                <c:pt idx="81">
                  <c:v>43343</c:v>
                </c:pt>
                <c:pt idx="82">
                  <c:v>43373</c:v>
                </c:pt>
                <c:pt idx="83">
                  <c:v>43404</c:v>
                </c:pt>
                <c:pt idx="84">
                  <c:v>43434</c:v>
                </c:pt>
                <c:pt idx="85">
                  <c:v>43465</c:v>
                </c:pt>
                <c:pt idx="86">
                  <c:v>43496</c:v>
                </c:pt>
                <c:pt idx="87">
                  <c:v>43524</c:v>
                </c:pt>
                <c:pt idx="88">
                  <c:v>43555</c:v>
                </c:pt>
                <c:pt idx="89">
                  <c:v>43585</c:v>
                </c:pt>
                <c:pt idx="90">
                  <c:v>43616</c:v>
                </c:pt>
                <c:pt idx="91">
                  <c:v>43646</c:v>
                </c:pt>
                <c:pt idx="92">
                  <c:v>43677</c:v>
                </c:pt>
                <c:pt idx="93">
                  <c:v>43708</c:v>
                </c:pt>
                <c:pt idx="94">
                  <c:v>43738</c:v>
                </c:pt>
                <c:pt idx="95">
                  <c:v>43769</c:v>
                </c:pt>
                <c:pt idx="96">
                  <c:v>43799</c:v>
                </c:pt>
                <c:pt idx="97">
                  <c:v>43830</c:v>
                </c:pt>
                <c:pt idx="98">
                  <c:v>43861</c:v>
                </c:pt>
                <c:pt idx="99">
                  <c:v>43890</c:v>
                </c:pt>
                <c:pt idx="100">
                  <c:v>43921</c:v>
                </c:pt>
                <c:pt idx="101">
                  <c:v>43951</c:v>
                </c:pt>
                <c:pt idx="102">
                  <c:v>43982</c:v>
                </c:pt>
                <c:pt idx="103">
                  <c:v>44012</c:v>
                </c:pt>
                <c:pt idx="104">
                  <c:v>44043</c:v>
                </c:pt>
                <c:pt idx="105">
                  <c:v>44074</c:v>
                </c:pt>
                <c:pt idx="106">
                  <c:v>44104</c:v>
                </c:pt>
                <c:pt idx="107">
                  <c:v>44135</c:v>
                </c:pt>
                <c:pt idx="108">
                  <c:v>44165</c:v>
                </c:pt>
                <c:pt idx="109">
                  <c:v>44196</c:v>
                </c:pt>
                <c:pt idx="110">
                  <c:v>44227</c:v>
                </c:pt>
                <c:pt idx="111">
                  <c:v>44255</c:v>
                </c:pt>
                <c:pt idx="112">
                  <c:v>44286</c:v>
                </c:pt>
                <c:pt idx="113">
                  <c:v>44316</c:v>
                </c:pt>
                <c:pt idx="114">
                  <c:v>44347</c:v>
                </c:pt>
                <c:pt idx="115">
                  <c:v>44377</c:v>
                </c:pt>
                <c:pt idx="116">
                  <c:v>44408</c:v>
                </c:pt>
                <c:pt idx="117">
                  <c:v>44439</c:v>
                </c:pt>
                <c:pt idx="118">
                  <c:v>44469</c:v>
                </c:pt>
                <c:pt idx="119">
                  <c:v>44500</c:v>
                </c:pt>
                <c:pt idx="120">
                  <c:v>44530</c:v>
                </c:pt>
                <c:pt idx="121">
                  <c:v>44561</c:v>
                </c:pt>
                <c:pt idx="122">
                  <c:v>44592</c:v>
                </c:pt>
                <c:pt idx="123">
                  <c:v>44620</c:v>
                </c:pt>
                <c:pt idx="124">
                  <c:v>44651</c:v>
                </c:pt>
                <c:pt idx="125">
                  <c:v>44681</c:v>
                </c:pt>
                <c:pt idx="126">
                  <c:v>44712</c:v>
                </c:pt>
                <c:pt idx="127">
                  <c:v>44742</c:v>
                </c:pt>
                <c:pt idx="128">
                  <c:v>44773</c:v>
                </c:pt>
                <c:pt idx="129">
                  <c:v>44804</c:v>
                </c:pt>
                <c:pt idx="130">
                  <c:v>44834</c:v>
                </c:pt>
                <c:pt idx="131">
                  <c:v>44865</c:v>
                </c:pt>
                <c:pt idx="132">
                  <c:v>44895</c:v>
                </c:pt>
                <c:pt idx="133">
                  <c:v>44926</c:v>
                </c:pt>
                <c:pt idx="134">
                  <c:v>44957</c:v>
                </c:pt>
                <c:pt idx="135">
                  <c:v>44985</c:v>
                </c:pt>
                <c:pt idx="136">
                  <c:v>45016</c:v>
                </c:pt>
                <c:pt idx="137">
                  <c:v>45046</c:v>
                </c:pt>
                <c:pt idx="138">
                  <c:v>45077</c:v>
                </c:pt>
                <c:pt idx="139">
                  <c:v>45107</c:v>
                </c:pt>
                <c:pt idx="140">
                  <c:v>45138</c:v>
                </c:pt>
                <c:pt idx="141">
                  <c:v>45169</c:v>
                </c:pt>
                <c:pt idx="142">
                  <c:v>45199</c:v>
                </c:pt>
                <c:pt idx="143">
                  <c:v>45230</c:v>
                </c:pt>
                <c:pt idx="144">
                  <c:v>45260</c:v>
                </c:pt>
                <c:pt idx="145">
                  <c:v>45291</c:v>
                </c:pt>
                <c:pt idx="146">
                  <c:v>45322</c:v>
                </c:pt>
                <c:pt idx="147">
                  <c:v>45351</c:v>
                </c:pt>
                <c:pt idx="148">
                  <c:v>45382</c:v>
                </c:pt>
                <c:pt idx="149">
                  <c:v>45412</c:v>
                </c:pt>
                <c:pt idx="150">
                  <c:v>45443</c:v>
                </c:pt>
                <c:pt idx="151">
                  <c:v>45473</c:v>
                </c:pt>
                <c:pt idx="152">
                  <c:v>45504</c:v>
                </c:pt>
                <c:pt idx="153">
                  <c:v>45535</c:v>
                </c:pt>
                <c:pt idx="154">
                  <c:v>45565</c:v>
                </c:pt>
                <c:pt idx="155">
                  <c:v>45596</c:v>
                </c:pt>
                <c:pt idx="156">
                  <c:v>45626</c:v>
                </c:pt>
                <c:pt idx="157">
                  <c:v>45657</c:v>
                </c:pt>
                <c:pt idx="158">
                  <c:v>45688</c:v>
                </c:pt>
                <c:pt idx="159">
                  <c:v>45716</c:v>
                </c:pt>
                <c:pt idx="160">
                  <c:v>45747</c:v>
                </c:pt>
                <c:pt idx="161">
                  <c:v>45777</c:v>
                </c:pt>
                <c:pt idx="162">
                  <c:v>45808</c:v>
                </c:pt>
                <c:pt idx="163">
                  <c:v>45838</c:v>
                </c:pt>
                <c:pt idx="164">
                  <c:v>45869</c:v>
                </c:pt>
                <c:pt idx="165">
                  <c:v>45900</c:v>
                </c:pt>
                <c:pt idx="166">
                  <c:v>45930</c:v>
                </c:pt>
                <c:pt idx="167">
                  <c:v>45961</c:v>
                </c:pt>
                <c:pt idx="168">
                  <c:v>45991</c:v>
                </c:pt>
                <c:pt idx="169">
                  <c:v>46022</c:v>
                </c:pt>
                <c:pt idx="170">
                  <c:v>46053</c:v>
                </c:pt>
                <c:pt idx="171">
                  <c:v>46081</c:v>
                </c:pt>
                <c:pt idx="172">
                  <c:v>46112</c:v>
                </c:pt>
                <c:pt idx="173">
                  <c:v>46142</c:v>
                </c:pt>
                <c:pt idx="174">
                  <c:v>46173</c:v>
                </c:pt>
                <c:pt idx="175">
                  <c:v>46203</c:v>
                </c:pt>
                <c:pt idx="176">
                  <c:v>46234</c:v>
                </c:pt>
                <c:pt idx="177">
                  <c:v>46265</c:v>
                </c:pt>
                <c:pt idx="178">
                  <c:v>46295</c:v>
                </c:pt>
              </c:numCache>
            </c:numRef>
          </c:cat>
          <c:val>
            <c:numRef>
              <c:f>[0]!Courbe_Bench</c:f>
              <c:numCache>
                <c:formatCode>0.00</c:formatCode>
                <c:ptCount val="179"/>
                <c:pt idx="0">
                  <c:v>100</c:v>
                </c:pt>
                <c:pt idx="1">
                  <c:v>100.72451333676523</c:v>
                </c:pt>
                <c:pt idx="2">
                  <c:v>105.37855821845984</c:v>
                </c:pt>
                <c:pt idx="3">
                  <c:v>109.6970390283895</c:v>
                </c:pt>
                <c:pt idx="4">
                  <c:v>113.04314667581841</c:v>
                </c:pt>
                <c:pt idx="5">
                  <c:v>112.26524814581784</c:v>
                </c:pt>
                <c:pt idx="6">
                  <c:v>105.22984232301853</c:v>
                </c:pt>
                <c:pt idx="7">
                  <c:v>109.29474346508034</c:v>
                </c:pt>
                <c:pt idx="8">
                  <c:v>110.63890636618427</c:v>
                </c:pt>
                <c:pt idx="9">
                  <c:v>112.84104558714179</c:v>
                </c:pt>
                <c:pt idx="10">
                  <c:v>115.55415737192318</c:v>
                </c:pt>
                <c:pt idx="11">
                  <c:v>113.36917767736274</c:v>
                </c:pt>
                <c:pt idx="12">
                  <c:v>113.73524757383358</c:v>
                </c:pt>
                <c:pt idx="13">
                  <c:v>114.56081145493712</c:v>
                </c:pt>
                <c:pt idx="14">
                  <c:v>120.48275467597087</c:v>
                </c:pt>
                <c:pt idx="15">
                  <c:v>121.76209269957477</c:v>
                </c:pt>
                <c:pt idx="16">
                  <c:v>126.17781082575448</c:v>
                </c:pt>
                <c:pt idx="17">
                  <c:v>128.5191328719327</c:v>
                </c:pt>
                <c:pt idx="18">
                  <c:v>131.03014356803746</c:v>
                </c:pt>
                <c:pt idx="19">
                  <c:v>129.08730385708014</c:v>
                </c:pt>
                <c:pt idx="20">
                  <c:v>135.70706781826146</c:v>
                </c:pt>
                <c:pt idx="21">
                  <c:v>131.63072699193495</c:v>
                </c:pt>
                <c:pt idx="22">
                  <c:v>135.747106713188</c:v>
                </c:pt>
                <c:pt idx="23">
                  <c:v>141.6118515128982</c:v>
                </c:pt>
                <c:pt idx="24">
                  <c:v>145.35644149554798</c:v>
                </c:pt>
                <c:pt idx="25">
                  <c:v>149.03429998665362</c:v>
                </c:pt>
                <c:pt idx="26">
                  <c:v>143.83687010238509</c:v>
                </c:pt>
                <c:pt idx="27">
                  <c:v>150.14013613224267</c:v>
                </c:pt>
                <c:pt idx="28">
                  <c:v>151.07056378577278</c:v>
                </c:pt>
                <c:pt idx="29">
                  <c:v>151.8446490876851</c:v>
                </c:pt>
                <c:pt idx="30">
                  <c:v>155.11449217334925</c:v>
                </c:pt>
                <c:pt idx="31">
                  <c:v>158.16698125798385</c:v>
                </c:pt>
                <c:pt idx="32">
                  <c:v>155.68456977254084</c:v>
                </c:pt>
                <c:pt idx="33">
                  <c:v>161.62557913401579</c:v>
                </c:pt>
                <c:pt idx="34">
                  <c:v>158.82857633129314</c:v>
                </c:pt>
                <c:pt idx="35">
                  <c:v>162.39966443592814</c:v>
                </c:pt>
                <c:pt idx="36">
                  <c:v>166.30822322637221</c:v>
                </c:pt>
                <c:pt idx="37">
                  <c:v>165.46931304695983</c:v>
                </c:pt>
                <c:pt idx="38">
                  <c:v>160.52927605864738</c:v>
                </c:pt>
                <c:pt idx="39">
                  <c:v>169.47892238174219</c:v>
                </c:pt>
                <c:pt idx="40">
                  <c:v>166.71814524585778</c:v>
                </c:pt>
                <c:pt idx="41">
                  <c:v>168.04133539247644</c:v>
                </c:pt>
                <c:pt idx="42">
                  <c:v>169.87359148887484</c:v>
                </c:pt>
                <c:pt idx="43">
                  <c:v>166.33110259490164</c:v>
                </c:pt>
                <c:pt idx="44">
                  <c:v>169.42744380255098</c:v>
                </c:pt>
                <c:pt idx="45">
                  <c:v>158.87814829644029</c:v>
                </c:pt>
                <c:pt idx="46">
                  <c:v>154.3461267135693</c:v>
                </c:pt>
                <c:pt idx="47">
                  <c:v>166.78868996549022</c:v>
                </c:pt>
                <c:pt idx="48">
                  <c:v>166.90499342218149</c:v>
                </c:pt>
                <c:pt idx="49">
                  <c:v>163.7724265476939</c:v>
                </c:pt>
                <c:pt idx="50">
                  <c:v>154.92192415489328</c:v>
                </c:pt>
                <c:pt idx="51">
                  <c:v>154.292741520334</c:v>
                </c:pt>
                <c:pt idx="52">
                  <c:v>164.63993593776806</c:v>
                </c:pt>
                <c:pt idx="53">
                  <c:v>165.26911857232736</c:v>
                </c:pt>
                <c:pt idx="54">
                  <c:v>167.86592690041749</c:v>
                </c:pt>
                <c:pt idx="55">
                  <c:v>167.98223035710873</c:v>
                </c:pt>
                <c:pt idx="56">
                  <c:v>174.0643291578485</c:v>
                </c:pt>
                <c:pt idx="57">
                  <c:v>173.91751987645131</c:v>
                </c:pt>
                <c:pt idx="58">
                  <c:v>173.83362885851011</c:v>
                </c:pt>
                <c:pt idx="59">
                  <c:v>170.38647066674284</c:v>
                </c:pt>
                <c:pt idx="60">
                  <c:v>176.21117657152655</c:v>
                </c:pt>
                <c:pt idx="61">
                  <c:v>179.28273179660238</c:v>
                </c:pt>
                <c:pt idx="62">
                  <c:v>182.84810005910498</c:v>
                </c:pt>
                <c:pt idx="63">
                  <c:v>189.58035424888934</c:v>
                </c:pt>
                <c:pt idx="64">
                  <c:v>189.58798070506583</c:v>
                </c:pt>
                <c:pt idx="65">
                  <c:v>191.38591774867004</c:v>
                </c:pt>
                <c:pt idx="66">
                  <c:v>193.54611146065693</c:v>
                </c:pt>
                <c:pt idx="67">
                  <c:v>194.5070449388929</c:v>
                </c:pt>
                <c:pt idx="68">
                  <c:v>198.27070106198394</c:v>
                </c:pt>
                <c:pt idx="69">
                  <c:v>198.55287994051358</c:v>
                </c:pt>
                <c:pt idx="70">
                  <c:v>202.38326755514873</c:v>
                </c:pt>
                <c:pt idx="71">
                  <c:v>206.76847985662255</c:v>
                </c:pt>
                <c:pt idx="72">
                  <c:v>212.48832198897972</c:v>
                </c:pt>
                <c:pt idx="73">
                  <c:v>214.64279585883421</c:v>
                </c:pt>
                <c:pt idx="74">
                  <c:v>226.77839424965197</c:v>
                </c:pt>
                <c:pt idx="75">
                  <c:v>218.05944822589555</c:v>
                </c:pt>
                <c:pt idx="76">
                  <c:v>212.29003412839131</c:v>
                </c:pt>
                <c:pt idx="77">
                  <c:v>212.88299109611231</c:v>
                </c:pt>
                <c:pt idx="78">
                  <c:v>217.5332227497187</c:v>
                </c:pt>
                <c:pt idx="79">
                  <c:v>218.67528456214603</c:v>
                </c:pt>
                <c:pt idx="80">
                  <c:v>226.23119601898978</c:v>
                </c:pt>
                <c:pt idx="81">
                  <c:v>233.05306106884771</c:v>
                </c:pt>
                <c:pt idx="82">
                  <c:v>233.88625140612777</c:v>
                </c:pt>
                <c:pt idx="83">
                  <c:v>217.56563518846872</c:v>
                </c:pt>
                <c:pt idx="84">
                  <c:v>221.32738469751564</c:v>
                </c:pt>
                <c:pt idx="85">
                  <c:v>201.03910465404488</c:v>
                </c:pt>
                <c:pt idx="86">
                  <c:v>217.08326183530664</c:v>
                </c:pt>
                <c:pt idx="87">
                  <c:v>223.77166390207628</c:v>
                </c:pt>
                <c:pt idx="88">
                  <c:v>227.65353009590262</c:v>
                </c:pt>
                <c:pt idx="89">
                  <c:v>236.63940208583568</c:v>
                </c:pt>
                <c:pt idx="90">
                  <c:v>221.04711243303007</c:v>
                </c:pt>
                <c:pt idx="91">
                  <c:v>236.20850731186476</c:v>
                </c:pt>
                <c:pt idx="92">
                  <c:v>239.51266945032305</c:v>
                </c:pt>
                <c:pt idx="93">
                  <c:v>234.7537607962019</c:v>
                </c:pt>
                <c:pt idx="94">
                  <c:v>238.80531563995487</c:v>
                </c:pt>
                <c:pt idx="95">
                  <c:v>243.71675341760556</c:v>
                </c:pt>
                <c:pt idx="96">
                  <c:v>252.2793570897442</c:v>
                </c:pt>
                <c:pt idx="97">
                  <c:v>259.46538542202882</c:v>
                </c:pt>
                <c:pt idx="98">
                  <c:v>259.70943201967606</c:v>
                </c:pt>
                <c:pt idx="99">
                  <c:v>238.08652214532188</c:v>
                </c:pt>
                <c:pt idx="100">
                  <c:v>207.52159240404947</c:v>
                </c:pt>
                <c:pt idx="101">
                  <c:v>234.42391656656923</c:v>
                </c:pt>
                <c:pt idx="102">
                  <c:v>245.9265190947394</c:v>
                </c:pt>
                <c:pt idx="103">
                  <c:v>251.03815134702262</c:v>
                </c:pt>
                <c:pt idx="104">
                  <c:v>265.39304848519492</c:v>
                </c:pt>
                <c:pt idx="105">
                  <c:v>285.13222368395941</c:v>
                </c:pt>
                <c:pt idx="106">
                  <c:v>273.81074948998048</c:v>
                </c:pt>
                <c:pt idx="107">
                  <c:v>266.12518827813665</c:v>
                </c:pt>
                <c:pt idx="108">
                  <c:v>296.44797803580593</c:v>
                </c:pt>
                <c:pt idx="109">
                  <c:v>308.01921866956445</c:v>
                </c:pt>
                <c:pt idx="110">
                  <c:v>304.81610707544445</c:v>
                </c:pt>
                <c:pt idx="111">
                  <c:v>312.37964498846475</c:v>
                </c:pt>
                <c:pt idx="112">
                  <c:v>324.17395946538517</c:v>
                </c:pt>
                <c:pt idx="113">
                  <c:v>341.34111231863307</c:v>
                </c:pt>
                <c:pt idx="114">
                  <c:v>342.56325192091339</c:v>
                </c:pt>
                <c:pt idx="115">
                  <c:v>351.35846250643453</c:v>
                </c:pt>
                <c:pt idx="116">
                  <c:v>359.03258403401372</c:v>
                </c:pt>
                <c:pt idx="117">
                  <c:v>368.950790291521</c:v>
                </c:pt>
                <c:pt idx="118">
                  <c:v>351.12585559305205</c:v>
                </c:pt>
                <c:pt idx="119">
                  <c:v>375.58008732292296</c:v>
                </c:pt>
                <c:pt idx="120">
                  <c:v>370.75444717725759</c:v>
                </c:pt>
                <c:pt idx="121">
                  <c:v>385.37627028160659</c:v>
                </c:pt>
                <c:pt idx="122">
                  <c:v>363.63896356460532</c:v>
                </c:pt>
                <c:pt idx="123">
                  <c:v>352.2297851245969</c:v>
                </c:pt>
                <c:pt idx="124">
                  <c:v>364.11561707563499</c:v>
                </c:pt>
                <c:pt idx="125">
                  <c:v>330.93862609391948</c:v>
                </c:pt>
                <c:pt idx="126">
                  <c:v>329.89761482583049</c:v>
                </c:pt>
                <c:pt idx="127">
                  <c:v>302.33178897595729</c:v>
                </c:pt>
                <c:pt idx="128">
                  <c:v>329.88426852752167</c:v>
                </c:pt>
                <c:pt idx="129">
                  <c:v>316.38353448111468</c:v>
                </c:pt>
                <c:pt idx="130">
                  <c:v>286.70518027035763</c:v>
                </c:pt>
                <c:pt idx="131">
                  <c:v>309.1784400083888</c:v>
                </c:pt>
                <c:pt idx="132">
                  <c:v>325.40563213788596</c:v>
                </c:pt>
                <c:pt idx="133">
                  <c:v>306.02680699345996</c:v>
                </c:pt>
                <c:pt idx="134">
                  <c:v>325.71450361303323</c:v>
                </c:pt>
                <c:pt idx="135">
                  <c:v>317.42835897729196</c:v>
                </c:pt>
                <c:pt idx="136">
                  <c:v>328.30940532707928</c:v>
                </c:pt>
                <c:pt idx="137">
                  <c:v>332.45438425899408</c:v>
                </c:pt>
                <c:pt idx="138">
                  <c:v>333.93582337127452</c:v>
                </c:pt>
                <c:pt idx="139">
                  <c:v>355.44242978893743</c:v>
                </c:pt>
                <c:pt idx="140">
                  <c:v>367.15094663387254</c:v>
                </c:pt>
                <c:pt idx="141">
                  <c:v>360.4797040935</c:v>
                </c:pt>
                <c:pt idx="142">
                  <c:v>343.37165627561978</c:v>
                </c:pt>
                <c:pt idx="143">
                  <c:v>335.41535586951096</c:v>
                </c:pt>
                <c:pt idx="144">
                  <c:v>366.12137505004819</c:v>
                </c:pt>
                <c:pt idx="145">
                  <c:v>382.63646590020744</c:v>
                </c:pt>
                <c:pt idx="146">
                  <c:v>388.52218345440292</c:v>
                </c:pt>
                <c:pt idx="147">
                  <c:v>408.55879044404998</c:v>
                </c:pt>
                <c:pt idx="148">
                  <c:v>420.66769623825013</c:v>
                </c:pt>
                <c:pt idx="149">
                  <c:v>403.07536845316366</c:v>
                </c:pt>
                <c:pt idx="150">
                  <c:v>421.78497206810385</c:v>
                </c:pt>
                <c:pt idx="151">
                  <c:v>436.48305973421759</c:v>
                </c:pt>
                <c:pt idx="152">
                  <c:v>441.74912772407441</c:v>
                </c:pt>
                <c:pt idx="153">
                  <c:v>452.30414307231746</c:v>
                </c:pt>
                <c:pt idx="154">
                  <c:v>461.12032641232395</c:v>
                </c:pt>
                <c:pt idx="155">
                  <c:v>457.24036683254161</c:v>
                </c:pt>
                <c:pt idx="156">
                  <c:v>484.99304085873848</c:v>
                </c:pt>
                <c:pt idx="157">
                  <c:v>472.27020534233219</c:v>
                </c:pt>
                <c:pt idx="158">
                  <c:v>486.51451886594555</c:v>
                </c:pt>
                <c:pt idx="159">
                  <c:v>478.5162729508661</c:v>
                </c:pt>
                <c:pt idx="160">
                  <c:v>450.47188697591906</c:v>
                </c:pt>
                <c:pt idx="161">
                  <c:v>448.10959217525561</c:v>
                </c:pt>
                <c:pt idx="162">
                  <c:v>476.2817212911587</c:v>
                </c:pt>
                <c:pt idx="163">
                  <c:v>500.19256801845569</c:v>
                </c:pt>
                <c:pt idx="164">
                  <c:v>510.9058323323606</c:v>
                </c:pt>
                <c:pt idx="165">
                  <c:v>520.45606207935293</c:v>
                </c:pt>
                <c:pt idx="166">
                  <c:v>539.12944002745496</c:v>
                </c:pt>
                <c:pt idx="167">
                  <c:v>551.26503841827287</c:v>
                </c:pt>
                <c:pt idx="168">
                  <c:v>550.99239260996387</c:v>
                </c:pt>
                <c:pt idx="169">
                  <c:v>550.22021392209558</c:v>
                </c:pt>
                <c:pt idx="170">
                  <c:v>556.40717649526198</c:v>
                </c:pt>
                <c:pt idx="171">
                  <c:v>550.78457167915485</c:v>
                </c:pt>
                <c:pt idx="172">
                  <c:v>522.94419340692843</c:v>
                </c:pt>
                <c:pt idx="173">
                  <c:v>577.28650689240965</c:v>
                </c:pt>
                <c:pt idx="174">
                  <c:v>607.79995805449096</c:v>
                </c:pt>
                <c:pt idx="175">
                  <c:v>601.82653625426599</c:v>
                </c:pt>
                <c:pt idx="176">
                  <c:v>601.06389063661834</c:v>
                </c:pt>
                <c:pt idx="177">
                  <c:v>617.66859234685126</c:v>
                </c:pt>
                <c:pt idx="178">
                  <c:v>614.93450780758451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7F-45C2-AA21-1F5B1E66B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115031"/>
        <c:axId val="81120279"/>
      </c:lineChart>
      <c:dateAx>
        <c:axId val="81115031"/>
        <c:scaling>
          <c:orientation val="minMax"/>
        </c:scaling>
        <c:delete val="0"/>
        <c:axPos val="b"/>
        <c:numFmt formatCode="[$-40C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20279"/>
        <c:crosses val="autoZero"/>
        <c:auto val="1"/>
        <c:lblOffset val="100"/>
        <c:baseTimeUnit val="months"/>
      </c:dateAx>
      <c:valAx>
        <c:axId val="81120279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15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591866425182242"/>
          <c:y val="0.94230728851201295"/>
          <c:w val="0.47371822765947369"/>
          <c:h val="5.7692711487987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/>
              <a:t>US equity sectors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Output!$V$24</c:f>
              <c:strCache>
                <c:ptCount val="1"/>
                <c:pt idx="0">
                  <c:v>1M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Output!$W$23:$AH$23</c:f>
              <c:strCache>
                <c:ptCount val="12"/>
                <c:pt idx="0">
                  <c:v>Materials</c:v>
                </c:pt>
                <c:pt idx="1">
                  <c:v>ConsStaples</c:v>
                </c:pt>
                <c:pt idx="2">
                  <c:v>Retail</c:v>
                </c:pt>
                <c:pt idx="3">
                  <c:v>Fin</c:v>
                </c:pt>
                <c:pt idx="4">
                  <c:v>HealthCare</c:v>
                </c:pt>
                <c:pt idx="5">
                  <c:v>Indus</c:v>
                </c:pt>
                <c:pt idx="6">
                  <c:v>Oil</c:v>
                </c:pt>
                <c:pt idx="7">
                  <c:v>Tech</c:v>
                </c:pt>
                <c:pt idx="8">
                  <c:v>Telco</c:v>
                </c:pt>
                <c:pt idx="9">
                  <c:v>Utili</c:v>
                </c:pt>
                <c:pt idx="10">
                  <c:v>Travel &amp; leisure</c:v>
                </c:pt>
                <c:pt idx="11">
                  <c:v>Media</c:v>
                </c:pt>
              </c:strCache>
            </c:strRef>
          </c:cat>
          <c:val>
            <c:numRef>
              <c:f>Output!$W$24:$AH$24</c:f>
              <c:numCache>
                <c:formatCode>0.00%</c:formatCode>
                <c:ptCount val="12"/>
                <c:pt idx="0">
                  <c:v>-5.4387893511912089E-2</c:v>
                </c:pt>
                <c:pt idx="1">
                  <c:v>-3.6884392473495065E-2</c:v>
                </c:pt>
                <c:pt idx="2">
                  <c:v>-4.3559021337422066E-2</c:v>
                </c:pt>
                <c:pt idx="3">
                  <c:v>-7.4213842486103077E-2</c:v>
                </c:pt>
                <c:pt idx="4">
                  <c:v>-6.7022413238039258E-3</c:v>
                </c:pt>
                <c:pt idx="5">
                  <c:v>-4.84312036422333E-2</c:v>
                </c:pt>
                <c:pt idx="6">
                  <c:v>-2.9401702927402629E-2</c:v>
                </c:pt>
                <c:pt idx="7">
                  <c:v>5.2258644568121682E-2</c:v>
                </c:pt>
                <c:pt idx="8">
                  <c:v>-4.3942082881115119E-2</c:v>
                </c:pt>
                <c:pt idx="9">
                  <c:v>-5.9589913726926236E-2</c:v>
                </c:pt>
                <c:pt idx="10">
                  <c:v>-9.5295802835408061E-2</c:v>
                </c:pt>
                <c:pt idx="11">
                  <c:v>-8.2060778251323296E-2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9-44EA-B599-7389C8D9F63A}"/>
            </c:ext>
          </c:extLst>
        </c:ser>
        <c:ser>
          <c:idx val="1"/>
          <c:order val="1"/>
          <c:tx>
            <c:strRef>
              <c:f>Output!$V$25</c:f>
              <c:strCache>
                <c:ptCount val="1"/>
                <c:pt idx="0">
                  <c:v>3M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Output!$W$23:$AH$23</c:f>
              <c:strCache>
                <c:ptCount val="12"/>
                <c:pt idx="0">
                  <c:v>Materials</c:v>
                </c:pt>
                <c:pt idx="1">
                  <c:v>ConsStaples</c:v>
                </c:pt>
                <c:pt idx="2">
                  <c:v>Retail</c:v>
                </c:pt>
                <c:pt idx="3">
                  <c:v>Fin</c:v>
                </c:pt>
                <c:pt idx="4">
                  <c:v>HealthCare</c:v>
                </c:pt>
                <c:pt idx="5">
                  <c:v>Indus</c:v>
                </c:pt>
                <c:pt idx="6">
                  <c:v>Oil</c:v>
                </c:pt>
                <c:pt idx="7">
                  <c:v>Tech</c:v>
                </c:pt>
                <c:pt idx="8">
                  <c:v>Telco</c:v>
                </c:pt>
                <c:pt idx="9">
                  <c:v>Utili</c:v>
                </c:pt>
                <c:pt idx="10">
                  <c:v>Travel &amp; leisure</c:v>
                </c:pt>
                <c:pt idx="11">
                  <c:v>Media</c:v>
                </c:pt>
              </c:strCache>
            </c:strRef>
          </c:cat>
          <c:val>
            <c:numRef>
              <c:f>Output!$W$25:$AH$25</c:f>
              <c:numCache>
                <c:formatCode>0.00%</c:formatCode>
                <c:ptCount val="12"/>
                <c:pt idx="0">
                  <c:v>2.200422268098623E-2</c:v>
                </c:pt>
                <c:pt idx="1">
                  <c:v>-1.1157370306629333E-2</c:v>
                </c:pt>
                <c:pt idx="2">
                  <c:v>-1.1006284740644467E-2</c:v>
                </c:pt>
                <c:pt idx="3">
                  <c:v>-1.0102394932205661E-2</c:v>
                </c:pt>
                <c:pt idx="4">
                  <c:v>6.3765977602654011E-2</c:v>
                </c:pt>
                <c:pt idx="5">
                  <c:v>-6.1903480254500876E-2</c:v>
                </c:pt>
                <c:pt idx="6">
                  <c:v>0.16545087584471196</c:v>
                </c:pt>
                <c:pt idx="7">
                  <c:v>6.9973117417200248E-2</c:v>
                </c:pt>
                <c:pt idx="8">
                  <c:v>6.2520227342164336E-3</c:v>
                </c:pt>
                <c:pt idx="9">
                  <c:v>-0.11929194951809119</c:v>
                </c:pt>
                <c:pt idx="10">
                  <c:v>-8.5463462773034515E-2</c:v>
                </c:pt>
                <c:pt idx="11">
                  <c:v>3.7707570995570094E-2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E9-44EA-B599-7389C8D9F63A}"/>
            </c:ext>
          </c:extLst>
        </c:ser>
        <c:ser>
          <c:idx val="2"/>
          <c:order val="2"/>
          <c:tx>
            <c:strRef>
              <c:f>Output!$V$26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Output!$W$23:$AH$23</c:f>
              <c:strCache>
                <c:ptCount val="12"/>
                <c:pt idx="0">
                  <c:v>Materials</c:v>
                </c:pt>
                <c:pt idx="1">
                  <c:v>ConsStaples</c:v>
                </c:pt>
                <c:pt idx="2">
                  <c:v>Retail</c:v>
                </c:pt>
                <c:pt idx="3">
                  <c:v>Fin</c:v>
                </c:pt>
                <c:pt idx="4">
                  <c:v>HealthCare</c:v>
                </c:pt>
                <c:pt idx="5">
                  <c:v>Indus</c:v>
                </c:pt>
                <c:pt idx="6">
                  <c:v>Oil</c:v>
                </c:pt>
                <c:pt idx="7">
                  <c:v>Tech</c:v>
                </c:pt>
                <c:pt idx="8">
                  <c:v>Telco</c:v>
                </c:pt>
                <c:pt idx="9">
                  <c:v>Utili</c:v>
                </c:pt>
                <c:pt idx="10">
                  <c:v>Travel &amp; leisure</c:v>
                </c:pt>
                <c:pt idx="11">
                  <c:v>Media</c:v>
                </c:pt>
              </c:strCache>
            </c:strRef>
          </c:cat>
          <c:val>
            <c:numRef>
              <c:f>Output!$W$26:$AH$26</c:f>
              <c:numCache>
                <c:formatCode>0.00%</c:formatCode>
                <c:ptCount val="12"/>
                <c:pt idx="0">
                  <c:v>0.20541071458871518</c:v>
                </c:pt>
                <c:pt idx="1">
                  <c:v>8.7228865091743657E-2</c:v>
                </c:pt>
                <c:pt idx="2">
                  <c:v>1.4974823872135001E-2</c:v>
                </c:pt>
                <c:pt idx="3">
                  <c:v>-1.0013544154964693E-2</c:v>
                </c:pt>
                <c:pt idx="4">
                  <c:v>9.4659587129872547E-2</c:v>
                </c:pt>
                <c:pt idx="5">
                  <c:v>4.3231187705378593E-2</c:v>
                </c:pt>
                <c:pt idx="6">
                  <c:v>0.38988130066553839</c:v>
                </c:pt>
                <c:pt idx="7">
                  <c:v>0.25419520564807674</c:v>
                </c:pt>
                <c:pt idx="8">
                  <c:v>0.16771374344108425</c:v>
                </c:pt>
                <c:pt idx="9">
                  <c:v>-5.6915905995881033E-2</c:v>
                </c:pt>
                <c:pt idx="10">
                  <c:v>-9.2342556831436107E-2</c:v>
                </c:pt>
                <c:pt idx="11">
                  <c:v>-0.16301120823660298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E9-44EA-B599-7389C8D9F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9549151"/>
        <c:axId val="1469549631"/>
      </c:barChart>
      <c:catAx>
        <c:axId val="146954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16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9549631"/>
        <c:crosses val="autoZero"/>
        <c:auto val="1"/>
        <c:lblAlgn val="ctr"/>
        <c:lblOffset val="100"/>
        <c:noMultiLvlLbl val="0"/>
      </c:catAx>
      <c:valAx>
        <c:axId val="146954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954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Returns benchmarked</a:t>
            </a:r>
            <a:r>
              <a:rPr lang="en-US" baseline="0"/>
              <a:t> portfolio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77967329473847E-2"/>
          <c:y val="8.324777722234801E-2"/>
          <c:w val="0.94626801836104935"/>
          <c:h val="0.72346550283220368"/>
        </c:manualLayout>
      </c:layout>
      <c:lineChart>
        <c:grouping val="standard"/>
        <c:varyColors val="0"/>
        <c:ser>
          <c:idx val="1"/>
          <c:order val="2"/>
          <c:tx>
            <c:strRef>
              <c:f>Output!$E$415</c:f>
              <c:strCache>
                <c:ptCount val="1"/>
                <c:pt idx="0">
                  <c:v>CumRet_WIUSAU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[0]!Courbe_Date</c:f>
              <c:numCache>
                <c:formatCode>[$-40C]mmm\-yy</c:formatCode>
                <c:ptCount val="179"/>
                <c:pt idx="0">
                  <c:v>40877</c:v>
                </c:pt>
                <c:pt idx="1">
                  <c:v>40908</c:v>
                </c:pt>
                <c:pt idx="2">
                  <c:v>40939</c:v>
                </c:pt>
                <c:pt idx="3">
                  <c:v>40968</c:v>
                </c:pt>
                <c:pt idx="4">
                  <c:v>40999</c:v>
                </c:pt>
                <c:pt idx="5">
                  <c:v>41029</c:v>
                </c:pt>
                <c:pt idx="6">
                  <c:v>41060</c:v>
                </c:pt>
                <c:pt idx="7">
                  <c:v>41090</c:v>
                </c:pt>
                <c:pt idx="8">
                  <c:v>41121</c:v>
                </c:pt>
                <c:pt idx="9">
                  <c:v>41152</c:v>
                </c:pt>
                <c:pt idx="10">
                  <c:v>41182</c:v>
                </c:pt>
                <c:pt idx="11">
                  <c:v>41213</c:v>
                </c:pt>
                <c:pt idx="12">
                  <c:v>41243</c:v>
                </c:pt>
                <c:pt idx="13">
                  <c:v>41274</c:v>
                </c:pt>
                <c:pt idx="14">
                  <c:v>41305</c:v>
                </c:pt>
                <c:pt idx="15">
                  <c:v>41333</c:v>
                </c:pt>
                <c:pt idx="16">
                  <c:v>41364</c:v>
                </c:pt>
                <c:pt idx="17">
                  <c:v>41394</c:v>
                </c:pt>
                <c:pt idx="18">
                  <c:v>41425</c:v>
                </c:pt>
                <c:pt idx="19">
                  <c:v>41455</c:v>
                </c:pt>
                <c:pt idx="20">
                  <c:v>41486</c:v>
                </c:pt>
                <c:pt idx="21">
                  <c:v>41517</c:v>
                </c:pt>
                <c:pt idx="22">
                  <c:v>41547</c:v>
                </c:pt>
                <c:pt idx="23">
                  <c:v>41578</c:v>
                </c:pt>
                <c:pt idx="24">
                  <c:v>41608</c:v>
                </c:pt>
                <c:pt idx="25">
                  <c:v>41639</c:v>
                </c:pt>
                <c:pt idx="26">
                  <c:v>41670</c:v>
                </c:pt>
                <c:pt idx="27">
                  <c:v>41698</c:v>
                </c:pt>
                <c:pt idx="28">
                  <c:v>41729</c:v>
                </c:pt>
                <c:pt idx="29">
                  <c:v>41759</c:v>
                </c:pt>
                <c:pt idx="30">
                  <c:v>41790</c:v>
                </c:pt>
                <c:pt idx="31">
                  <c:v>41820</c:v>
                </c:pt>
                <c:pt idx="32">
                  <c:v>41851</c:v>
                </c:pt>
                <c:pt idx="33">
                  <c:v>41882</c:v>
                </c:pt>
                <c:pt idx="34">
                  <c:v>41912</c:v>
                </c:pt>
                <c:pt idx="35">
                  <c:v>41943</c:v>
                </c:pt>
                <c:pt idx="36">
                  <c:v>41973</c:v>
                </c:pt>
                <c:pt idx="37">
                  <c:v>42004</c:v>
                </c:pt>
                <c:pt idx="38">
                  <c:v>42035</c:v>
                </c:pt>
                <c:pt idx="39">
                  <c:v>42063</c:v>
                </c:pt>
                <c:pt idx="40">
                  <c:v>42094</c:v>
                </c:pt>
                <c:pt idx="41">
                  <c:v>42124</c:v>
                </c:pt>
                <c:pt idx="42">
                  <c:v>42155</c:v>
                </c:pt>
                <c:pt idx="43">
                  <c:v>42185</c:v>
                </c:pt>
                <c:pt idx="44">
                  <c:v>42216</c:v>
                </c:pt>
                <c:pt idx="45">
                  <c:v>42247</c:v>
                </c:pt>
                <c:pt idx="46">
                  <c:v>42277</c:v>
                </c:pt>
                <c:pt idx="47">
                  <c:v>42308</c:v>
                </c:pt>
                <c:pt idx="48">
                  <c:v>42338</c:v>
                </c:pt>
                <c:pt idx="49">
                  <c:v>42369</c:v>
                </c:pt>
                <c:pt idx="50">
                  <c:v>42400</c:v>
                </c:pt>
                <c:pt idx="51">
                  <c:v>42429</c:v>
                </c:pt>
                <c:pt idx="52">
                  <c:v>42460</c:v>
                </c:pt>
                <c:pt idx="53">
                  <c:v>42490</c:v>
                </c:pt>
                <c:pt idx="54">
                  <c:v>42521</c:v>
                </c:pt>
                <c:pt idx="55">
                  <c:v>42551</c:v>
                </c:pt>
                <c:pt idx="56">
                  <c:v>42582</c:v>
                </c:pt>
                <c:pt idx="57">
                  <c:v>42613</c:v>
                </c:pt>
                <c:pt idx="58">
                  <c:v>42643</c:v>
                </c:pt>
                <c:pt idx="59">
                  <c:v>42674</c:v>
                </c:pt>
                <c:pt idx="60">
                  <c:v>42704</c:v>
                </c:pt>
                <c:pt idx="61">
                  <c:v>42735</c:v>
                </c:pt>
                <c:pt idx="62">
                  <c:v>42766</c:v>
                </c:pt>
                <c:pt idx="63">
                  <c:v>42794</c:v>
                </c:pt>
                <c:pt idx="64">
                  <c:v>42825</c:v>
                </c:pt>
                <c:pt idx="65">
                  <c:v>42855</c:v>
                </c:pt>
                <c:pt idx="66">
                  <c:v>42886</c:v>
                </c:pt>
                <c:pt idx="67">
                  <c:v>42916</c:v>
                </c:pt>
                <c:pt idx="68">
                  <c:v>42947</c:v>
                </c:pt>
                <c:pt idx="69">
                  <c:v>42978</c:v>
                </c:pt>
                <c:pt idx="70">
                  <c:v>43008</c:v>
                </c:pt>
                <c:pt idx="71">
                  <c:v>43039</c:v>
                </c:pt>
                <c:pt idx="72">
                  <c:v>43069</c:v>
                </c:pt>
                <c:pt idx="73">
                  <c:v>43100</c:v>
                </c:pt>
                <c:pt idx="74">
                  <c:v>43131</c:v>
                </c:pt>
                <c:pt idx="75">
                  <c:v>43159</c:v>
                </c:pt>
                <c:pt idx="76">
                  <c:v>43190</c:v>
                </c:pt>
                <c:pt idx="77">
                  <c:v>43220</c:v>
                </c:pt>
                <c:pt idx="78">
                  <c:v>43251</c:v>
                </c:pt>
                <c:pt idx="79">
                  <c:v>43281</c:v>
                </c:pt>
                <c:pt idx="80">
                  <c:v>43312</c:v>
                </c:pt>
                <c:pt idx="81">
                  <c:v>43343</c:v>
                </c:pt>
                <c:pt idx="82">
                  <c:v>43373</c:v>
                </c:pt>
                <c:pt idx="83">
                  <c:v>43404</c:v>
                </c:pt>
                <c:pt idx="84">
                  <c:v>43434</c:v>
                </c:pt>
                <c:pt idx="85">
                  <c:v>43465</c:v>
                </c:pt>
                <c:pt idx="86">
                  <c:v>43496</c:v>
                </c:pt>
                <c:pt idx="87">
                  <c:v>43524</c:v>
                </c:pt>
                <c:pt idx="88">
                  <c:v>43555</c:v>
                </c:pt>
                <c:pt idx="89">
                  <c:v>43585</c:v>
                </c:pt>
                <c:pt idx="90">
                  <c:v>43616</c:v>
                </c:pt>
                <c:pt idx="91">
                  <c:v>43646</c:v>
                </c:pt>
                <c:pt idx="92">
                  <c:v>43677</c:v>
                </c:pt>
                <c:pt idx="93">
                  <c:v>43708</c:v>
                </c:pt>
                <c:pt idx="94">
                  <c:v>43738</c:v>
                </c:pt>
                <c:pt idx="95">
                  <c:v>43769</c:v>
                </c:pt>
                <c:pt idx="96">
                  <c:v>43799</c:v>
                </c:pt>
                <c:pt idx="97">
                  <c:v>43830</c:v>
                </c:pt>
                <c:pt idx="98">
                  <c:v>43861</c:v>
                </c:pt>
                <c:pt idx="99">
                  <c:v>43890</c:v>
                </c:pt>
                <c:pt idx="100">
                  <c:v>43921</c:v>
                </c:pt>
                <c:pt idx="101">
                  <c:v>43951</c:v>
                </c:pt>
                <c:pt idx="102">
                  <c:v>43982</c:v>
                </c:pt>
                <c:pt idx="103">
                  <c:v>44012</c:v>
                </c:pt>
                <c:pt idx="104">
                  <c:v>44043</c:v>
                </c:pt>
                <c:pt idx="105">
                  <c:v>44074</c:v>
                </c:pt>
                <c:pt idx="106">
                  <c:v>44104</c:v>
                </c:pt>
                <c:pt idx="107">
                  <c:v>44135</c:v>
                </c:pt>
                <c:pt idx="108">
                  <c:v>44165</c:v>
                </c:pt>
                <c:pt idx="109">
                  <c:v>44196</c:v>
                </c:pt>
                <c:pt idx="110">
                  <c:v>44227</c:v>
                </c:pt>
                <c:pt idx="111">
                  <c:v>44255</c:v>
                </c:pt>
                <c:pt idx="112">
                  <c:v>44286</c:v>
                </c:pt>
                <c:pt idx="113">
                  <c:v>44316</c:v>
                </c:pt>
                <c:pt idx="114">
                  <c:v>44347</c:v>
                </c:pt>
                <c:pt idx="115">
                  <c:v>44377</c:v>
                </c:pt>
                <c:pt idx="116">
                  <c:v>44408</c:v>
                </c:pt>
                <c:pt idx="117">
                  <c:v>44439</c:v>
                </c:pt>
                <c:pt idx="118">
                  <c:v>44469</c:v>
                </c:pt>
                <c:pt idx="119">
                  <c:v>44500</c:v>
                </c:pt>
                <c:pt idx="120">
                  <c:v>44530</c:v>
                </c:pt>
                <c:pt idx="121">
                  <c:v>44561</c:v>
                </c:pt>
                <c:pt idx="122">
                  <c:v>44592</c:v>
                </c:pt>
                <c:pt idx="123">
                  <c:v>44620</c:v>
                </c:pt>
                <c:pt idx="124">
                  <c:v>44651</c:v>
                </c:pt>
                <c:pt idx="125">
                  <c:v>44681</c:v>
                </c:pt>
                <c:pt idx="126">
                  <c:v>44712</c:v>
                </c:pt>
                <c:pt idx="127">
                  <c:v>44742</c:v>
                </c:pt>
                <c:pt idx="128">
                  <c:v>44773</c:v>
                </c:pt>
                <c:pt idx="129">
                  <c:v>44804</c:v>
                </c:pt>
                <c:pt idx="130">
                  <c:v>44834</c:v>
                </c:pt>
                <c:pt idx="131">
                  <c:v>44865</c:v>
                </c:pt>
                <c:pt idx="132">
                  <c:v>44895</c:v>
                </c:pt>
                <c:pt idx="133">
                  <c:v>44926</c:v>
                </c:pt>
                <c:pt idx="134">
                  <c:v>44957</c:v>
                </c:pt>
                <c:pt idx="135">
                  <c:v>44985</c:v>
                </c:pt>
                <c:pt idx="136">
                  <c:v>45016</c:v>
                </c:pt>
                <c:pt idx="137">
                  <c:v>45046</c:v>
                </c:pt>
                <c:pt idx="138">
                  <c:v>45077</c:v>
                </c:pt>
                <c:pt idx="139">
                  <c:v>45107</c:v>
                </c:pt>
                <c:pt idx="140">
                  <c:v>45138</c:v>
                </c:pt>
                <c:pt idx="141">
                  <c:v>45169</c:v>
                </c:pt>
                <c:pt idx="142">
                  <c:v>45199</c:v>
                </c:pt>
                <c:pt idx="143">
                  <c:v>45230</c:v>
                </c:pt>
                <c:pt idx="144">
                  <c:v>45260</c:v>
                </c:pt>
                <c:pt idx="145">
                  <c:v>45291</c:v>
                </c:pt>
                <c:pt idx="146">
                  <c:v>45322</c:v>
                </c:pt>
                <c:pt idx="147">
                  <c:v>45351</c:v>
                </c:pt>
                <c:pt idx="148">
                  <c:v>45382</c:v>
                </c:pt>
                <c:pt idx="149">
                  <c:v>45412</c:v>
                </c:pt>
                <c:pt idx="150">
                  <c:v>45443</c:v>
                </c:pt>
                <c:pt idx="151">
                  <c:v>45473</c:v>
                </c:pt>
                <c:pt idx="152">
                  <c:v>45504</c:v>
                </c:pt>
                <c:pt idx="153">
                  <c:v>45535</c:v>
                </c:pt>
                <c:pt idx="154">
                  <c:v>45565</c:v>
                </c:pt>
                <c:pt idx="155">
                  <c:v>45596</c:v>
                </c:pt>
                <c:pt idx="156">
                  <c:v>45626</c:v>
                </c:pt>
                <c:pt idx="157">
                  <c:v>45657</c:v>
                </c:pt>
                <c:pt idx="158">
                  <c:v>45688</c:v>
                </c:pt>
                <c:pt idx="159">
                  <c:v>45716</c:v>
                </c:pt>
                <c:pt idx="160">
                  <c:v>45747</c:v>
                </c:pt>
                <c:pt idx="161">
                  <c:v>45777</c:v>
                </c:pt>
                <c:pt idx="162">
                  <c:v>45808</c:v>
                </c:pt>
                <c:pt idx="163">
                  <c:v>45838</c:v>
                </c:pt>
                <c:pt idx="164">
                  <c:v>45869</c:v>
                </c:pt>
                <c:pt idx="165">
                  <c:v>45900</c:v>
                </c:pt>
                <c:pt idx="166">
                  <c:v>45930</c:v>
                </c:pt>
                <c:pt idx="167">
                  <c:v>45961</c:v>
                </c:pt>
                <c:pt idx="168">
                  <c:v>45991</c:v>
                </c:pt>
                <c:pt idx="169">
                  <c:v>46022</c:v>
                </c:pt>
                <c:pt idx="170">
                  <c:v>46053</c:v>
                </c:pt>
                <c:pt idx="171">
                  <c:v>46081</c:v>
                </c:pt>
                <c:pt idx="172">
                  <c:v>46112</c:v>
                </c:pt>
                <c:pt idx="173">
                  <c:v>46142</c:v>
                </c:pt>
                <c:pt idx="174">
                  <c:v>46173</c:v>
                </c:pt>
                <c:pt idx="175">
                  <c:v>46203</c:v>
                </c:pt>
                <c:pt idx="176">
                  <c:v>46234</c:v>
                </c:pt>
                <c:pt idx="177">
                  <c:v>46265</c:v>
                </c:pt>
                <c:pt idx="178">
                  <c:v>46295</c:v>
                </c:pt>
              </c:numCache>
            </c:numRef>
          </c:cat>
          <c:val>
            <c:numRef>
              <c:f>[0]!Courbe_Bench</c:f>
              <c:numCache>
                <c:formatCode>0.00</c:formatCode>
                <c:ptCount val="179"/>
                <c:pt idx="0">
                  <c:v>100</c:v>
                </c:pt>
                <c:pt idx="1">
                  <c:v>100.72451333676523</c:v>
                </c:pt>
                <c:pt idx="2">
                  <c:v>105.37855821845984</c:v>
                </c:pt>
                <c:pt idx="3">
                  <c:v>109.6970390283895</c:v>
                </c:pt>
                <c:pt idx="4">
                  <c:v>113.04314667581841</c:v>
                </c:pt>
                <c:pt idx="5">
                  <c:v>112.26524814581784</c:v>
                </c:pt>
                <c:pt idx="6">
                  <c:v>105.22984232301853</c:v>
                </c:pt>
                <c:pt idx="7">
                  <c:v>109.29474346508034</c:v>
                </c:pt>
                <c:pt idx="8">
                  <c:v>110.63890636618427</c:v>
                </c:pt>
                <c:pt idx="9">
                  <c:v>112.84104558714179</c:v>
                </c:pt>
                <c:pt idx="10">
                  <c:v>115.55415737192318</c:v>
                </c:pt>
                <c:pt idx="11">
                  <c:v>113.36917767736274</c:v>
                </c:pt>
                <c:pt idx="12">
                  <c:v>113.73524757383358</c:v>
                </c:pt>
                <c:pt idx="13">
                  <c:v>114.56081145493712</c:v>
                </c:pt>
                <c:pt idx="14">
                  <c:v>120.48275467597087</c:v>
                </c:pt>
                <c:pt idx="15">
                  <c:v>121.76209269957477</c:v>
                </c:pt>
                <c:pt idx="16">
                  <c:v>126.17781082575448</c:v>
                </c:pt>
                <c:pt idx="17">
                  <c:v>128.5191328719327</c:v>
                </c:pt>
                <c:pt idx="18">
                  <c:v>131.03014356803746</c:v>
                </c:pt>
                <c:pt idx="19">
                  <c:v>129.08730385708014</c:v>
                </c:pt>
                <c:pt idx="20">
                  <c:v>135.70706781826146</c:v>
                </c:pt>
                <c:pt idx="21">
                  <c:v>131.63072699193495</c:v>
                </c:pt>
                <c:pt idx="22">
                  <c:v>135.747106713188</c:v>
                </c:pt>
                <c:pt idx="23">
                  <c:v>141.6118515128982</c:v>
                </c:pt>
                <c:pt idx="24">
                  <c:v>145.35644149554798</c:v>
                </c:pt>
                <c:pt idx="25">
                  <c:v>149.03429998665362</c:v>
                </c:pt>
                <c:pt idx="26">
                  <c:v>143.83687010238509</c:v>
                </c:pt>
                <c:pt idx="27">
                  <c:v>150.14013613224267</c:v>
                </c:pt>
                <c:pt idx="28">
                  <c:v>151.07056378577278</c:v>
                </c:pt>
                <c:pt idx="29">
                  <c:v>151.8446490876851</c:v>
                </c:pt>
                <c:pt idx="30">
                  <c:v>155.11449217334925</c:v>
                </c:pt>
                <c:pt idx="31">
                  <c:v>158.16698125798385</c:v>
                </c:pt>
                <c:pt idx="32">
                  <c:v>155.68456977254084</c:v>
                </c:pt>
                <c:pt idx="33">
                  <c:v>161.62557913401579</c:v>
                </c:pt>
                <c:pt idx="34">
                  <c:v>158.82857633129314</c:v>
                </c:pt>
                <c:pt idx="35">
                  <c:v>162.39966443592814</c:v>
                </c:pt>
                <c:pt idx="36">
                  <c:v>166.30822322637221</c:v>
                </c:pt>
                <c:pt idx="37">
                  <c:v>165.46931304695983</c:v>
                </c:pt>
                <c:pt idx="38">
                  <c:v>160.52927605864738</c:v>
                </c:pt>
                <c:pt idx="39">
                  <c:v>169.47892238174219</c:v>
                </c:pt>
                <c:pt idx="40">
                  <c:v>166.71814524585778</c:v>
                </c:pt>
                <c:pt idx="41">
                  <c:v>168.04133539247644</c:v>
                </c:pt>
                <c:pt idx="42">
                  <c:v>169.87359148887484</c:v>
                </c:pt>
                <c:pt idx="43">
                  <c:v>166.33110259490164</c:v>
                </c:pt>
                <c:pt idx="44">
                  <c:v>169.42744380255098</c:v>
                </c:pt>
                <c:pt idx="45">
                  <c:v>158.87814829644029</c:v>
                </c:pt>
                <c:pt idx="46">
                  <c:v>154.3461267135693</c:v>
                </c:pt>
                <c:pt idx="47">
                  <c:v>166.78868996549022</c:v>
                </c:pt>
                <c:pt idx="48">
                  <c:v>166.90499342218149</c:v>
                </c:pt>
                <c:pt idx="49">
                  <c:v>163.7724265476939</c:v>
                </c:pt>
                <c:pt idx="50">
                  <c:v>154.92192415489328</c:v>
                </c:pt>
                <c:pt idx="51">
                  <c:v>154.292741520334</c:v>
                </c:pt>
                <c:pt idx="52">
                  <c:v>164.63993593776806</c:v>
                </c:pt>
                <c:pt idx="53">
                  <c:v>165.26911857232736</c:v>
                </c:pt>
                <c:pt idx="54">
                  <c:v>167.86592690041749</c:v>
                </c:pt>
                <c:pt idx="55">
                  <c:v>167.98223035710873</c:v>
                </c:pt>
                <c:pt idx="56">
                  <c:v>174.0643291578485</c:v>
                </c:pt>
                <c:pt idx="57">
                  <c:v>173.91751987645131</c:v>
                </c:pt>
                <c:pt idx="58">
                  <c:v>173.83362885851011</c:v>
                </c:pt>
                <c:pt idx="59">
                  <c:v>170.38647066674284</c:v>
                </c:pt>
                <c:pt idx="60">
                  <c:v>176.21117657152655</c:v>
                </c:pt>
                <c:pt idx="61">
                  <c:v>179.28273179660238</c:v>
                </c:pt>
                <c:pt idx="62">
                  <c:v>182.84810005910498</c:v>
                </c:pt>
                <c:pt idx="63">
                  <c:v>189.58035424888934</c:v>
                </c:pt>
                <c:pt idx="64">
                  <c:v>189.58798070506583</c:v>
                </c:pt>
                <c:pt idx="65">
                  <c:v>191.38591774867004</c:v>
                </c:pt>
                <c:pt idx="66">
                  <c:v>193.54611146065693</c:v>
                </c:pt>
                <c:pt idx="67">
                  <c:v>194.5070449388929</c:v>
                </c:pt>
                <c:pt idx="68">
                  <c:v>198.27070106198394</c:v>
                </c:pt>
                <c:pt idx="69">
                  <c:v>198.55287994051358</c:v>
                </c:pt>
                <c:pt idx="70">
                  <c:v>202.38326755514873</c:v>
                </c:pt>
                <c:pt idx="71">
                  <c:v>206.76847985662255</c:v>
                </c:pt>
                <c:pt idx="72">
                  <c:v>212.48832198897972</c:v>
                </c:pt>
                <c:pt idx="73">
                  <c:v>214.64279585883421</c:v>
                </c:pt>
                <c:pt idx="74">
                  <c:v>226.77839424965197</c:v>
                </c:pt>
                <c:pt idx="75">
                  <c:v>218.05944822589555</c:v>
                </c:pt>
                <c:pt idx="76">
                  <c:v>212.29003412839131</c:v>
                </c:pt>
                <c:pt idx="77">
                  <c:v>212.88299109611231</c:v>
                </c:pt>
                <c:pt idx="78">
                  <c:v>217.5332227497187</c:v>
                </c:pt>
                <c:pt idx="79">
                  <c:v>218.67528456214603</c:v>
                </c:pt>
                <c:pt idx="80">
                  <c:v>226.23119601898978</c:v>
                </c:pt>
                <c:pt idx="81">
                  <c:v>233.05306106884771</c:v>
                </c:pt>
                <c:pt idx="82">
                  <c:v>233.88625140612777</c:v>
                </c:pt>
                <c:pt idx="83">
                  <c:v>217.56563518846872</c:v>
                </c:pt>
                <c:pt idx="84">
                  <c:v>221.32738469751564</c:v>
                </c:pt>
                <c:pt idx="85">
                  <c:v>201.03910465404488</c:v>
                </c:pt>
                <c:pt idx="86">
                  <c:v>217.08326183530664</c:v>
                </c:pt>
                <c:pt idx="87">
                  <c:v>223.77166390207628</c:v>
                </c:pt>
                <c:pt idx="88">
                  <c:v>227.65353009590262</c:v>
                </c:pt>
                <c:pt idx="89">
                  <c:v>236.63940208583568</c:v>
                </c:pt>
                <c:pt idx="90">
                  <c:v>221.04711243303007</c:v>
                </c:pt>
                <c:pt idx="91">
                  <c:v>236.20850731186476</c:v>
                </c:pt>
                <c:pt idx="92">
                  <c:v>239.51266945032305</c:v>
                </c:pt>
                <c:pt idx="93">
                  <c:v>234.7537607962019</c:v>
                </c:pt>
                <c:pt idx="94">
                  <c:v>238.80531563995487</c:v>
                </c:pt>
                <c:pt idx="95">
                  <c:v>243.71675341760556</c:v>
                </c:pt>
                <c:pt idx="96">
                  <c:v>252.2793570897442</c:v>
                </c:pt>
                <c:pt idx="97">
                  <c:v>259.46538542202882</c:v>
                </c:pt>
                <c:pt idx="98">
                  <c:v>259.70943201967606</c:v>
                </c:pt>
                <c:pt idx="99">
                  <c:v>238.08652214532188</c:v>
                </c:pt>
                <c:pt idx="100">
                  <c:v>207.52159240404947</c:v>
                </c:pt>
                <c:pt idx="101">
                  <c:v>234.42391656656923</c:v>
                </c:pt>
                <c:pt idx="102">
                  <c:v>245.9265190947394</c:v>
                </c:pt>
                <c:pt idx="103">
                  <c:v>251.03815134702262</c:v>
                </c:pt>
                <c:pt idx="104">
                  <c:v>265.39304848519492</c:v>
                </c:pt>
                <c:pt idx="105">
                  <c:v>285.13222368395941</c:v>
                </c:pt>
                <c:pt idx="106">
                  <c:v>273.81074948998048</c:v>
                </c:pt>
                <c:pt idx="107">
                  <c:v>266.12518827813665</c:v>
                </c:pt>
                <c:pt idx="108">
                  <c:v>296.44797803580593</c:v>
                </c:pt>
                <c:pt idx="109">
                  <c:v>308.01921866956445</c:v>
                </c:pt>
                <c:pt idx="110">
                  <c:v>304.81610707544445</c:v>
                </c:pt>
                <c:pt idx="111">
                  <c:v>312.37964498846475</c:v>
                </c:pt>
                <c:pt idx="112">
                  <c:v>324.17395946538517</c:v>
                </c:pt>
                <c:pt idx="113">
                  <c:v>341.34111231863307</c:v>
                </c:pt>
                <c:pt idx="114">
                  <c:v>342.56325192091339</c:v>
                </c:pt>
                <c:pt idx="115">
                  <c:v>351.35846250643453</c:v>
                </c:pt>
                <c:pt idx="116">
                  <c:v>359.03258403401372</c:v>
                </c:pt>
                <c:pt idx="117">
                  <c:v>368.950790291521</c:v>
                </c:pt>
                <c:pt idx="118">
                  <c:v>351.12585559305205</c:v>
                </c:pt>
                <c:pt idx="119">
                  <c:v>375.58008732292296</c:v>
                </c:pt>
                <c:pt idx="120">
                  <c:v>370.75444717725759</c:v>
                </c:pt>
                <c:pt idx="121">
                  <c:v>385.37627028160659</c:v>
                </c:pt>
                <c:pt idx="122">
                  <c:v>363.63896356460532</c:v>
                </c:pt>
                <c:pt idx="123">
                  <c:v>352.2297851245969</c:v>
                </c:pt>
                <c:pt idx="124">
                  <c:v>364.11561707563499</c:v>
                </c:pt>
                <c:pt idx="125">
                  <c:v>330.93862609391948</c:v>
                </c:pt>
                <c:pt idx="126">
                  <c:v>329.89761482583049</c:v>
                </c:pt>
                <c:pt idx="127">
                  <c:v>302.33178897595729</c:v>
                </c:pt>
                <c:pt idx="128">
                  <c:v>329.88426852752167</c:v>
                </c:pt>
                <c:pt idx="129">
                  <c:v>316.38353448111468</c:v>
                </c:pt>
                <c:pt idx="130">
                  <c:v>286.70518027035763</c:v>
                </c:pt>
                <c:pt idx="131">
                  <c:v>309.1784400083888</c:v>
                </c:pt>
                <c:pt idx="132">
                  <c:v>325.40563213788596</c:v>
                </c:pt>
                <c:pt idx="133">
                  <c:v>306.02680699345996</c:v>
                </c:pt>
                <c:pt idx="134">
                  <c:v>325.71450361303323</c:v>
                </c:pt>
                <c:pt idx="135">
                  <c:v>317.42835897729196</c:v>
                </c:pt>
                <c:pt idx="136">
                  <c:v>328.30940532707928</c:v>
                </c:pt>
                <c:pt idx="137">
                  <c:v>332.45438425899408</c:v>
                </c:pt>
                <c:pt idx="138">
                  <c:v>333.93582337127452</c:v>
                </c:pt>
                <c:pt idx="139">
                  <c:v>355.44242978893743</c:v>
                </c:pt>
                <c:pt idx="140">
                  <c:v>367.15094663387254</c:v>
                </c:pt>
                <c:pt idx="141">
                  <c:v>360.4797040935</c:v>
                </c:pt>
                <c:pt idx="142">
                  <c:v>343.37165627561978</c:v>
                </c:pt>
                <c:pt idx="143">
                  <c:v>335.41535586951096</c:v>
                </c:pt>
                <c:pt idx="144">
                  <c:v>366.12137505004819</c:v>
                </c:pt>
                <c:pt idx="145">
                  <c:v>382.63646590020744</c:v>
                </c:pt>
                <c:pt idx="146">
                  <c:v>388.52218345440292</c:v>
                </c:pt>
                <c:pt idx="147">
                  <c:v>408.55879044404998</c:v>
                </c:pt>
                <c:pt idx="148">
                  <c:v>420.66769623825013</c:v>
                </c:pt>
                <c:pt idx="149">
                  <c:v>403.07536845316366</c:v>
                </c:pt>
                <c:pt idx="150">
                  <c:v>421.78497206810385</c:v>
                </c:pt>
                <c:pt idx="151">
                  <c:v>436.48305973421759</c:v>
                </c:pt>
                <c:pt idx="152">
                  <c:v>441.74912772407441</c:v>
                </c:pt>
                <c:pt idx="153">
                  <c:v>452.30414307231746</c:v>
                </c:pt>
                <c:pt idx="154">
                  <c:v>461.12032641232395</c:v>
                </c:pt>
                <c:pt idx="155">
                  <c:v>457.24036683254161</c:v>
                </c:pt>
                <c:pt idx="156">
                  <c:v>484.99304085873848</c:v>
                </c:pt>
                <c:pt idx="157">
                  <c:v>472.27020534233219</c:v>
                </c:pt>
                <c:pt idx="158">
                  <c:v>486.51451886594555</c:v>
                </c:pt>
                <c:pt idx="159">
                  <c:v>478.5162729508661</c:v>
                </c:pt>
                <c:pt idx="160">
                  <c:v>450.47188697591906</c:v>
                </c:pt>
                <c:pt idx="161">
                  <c:v>448.10959217525561</c:v>
                </c:pt>
                <c:pt idx="162">
                  <c:v>476.2817212911587</c:v>
                </c:pt>
                <c:pt idx="163">
                  <c:v>500.19256801845569</c:v>
                </c:pt>
                <c:pt idx="164">
                  <c:v>510.9058323323606</c:v>
                </c:pt>
                <c:pt idx="165">
                  <c:v>520.45606207935293</c:v>
                </c:pt>
                <c:pt idx="166">
                  <c:v>539.12944002745496</c:v>
                </c:pt>
                <c:pt idx="167">
                  <c:v>551.26503841827287</c:v>
                </c:pt>
                <c:pt idx="168">
                  <c:v>550.99239260996387</c:v>
                </c:pt>
                <c:pt idx="169">
                  <c:v>550.22021392209558</c:v>
                </c:pt>
                <c:pt idx="170">
                  <c:v>556.40717649526198</c:v>
                </c:pt>
                <c:pt idx="171">
                  <c:v>550.78457167915485</c:v>
                </c:pt>
                <c:pt idx="172">
                  <c:v>522.94419340692843</c:v>
                </c:pt>
                <c:pt idx="173">
                  <c:v>577.28650689240965</c:v>
                </c:pt>
                <c:pt idx="174">
                  <c:v>607.79995805449096</c:v>
                </c:pt>
                <c:pt idx="175">
                  <c:v>601.82653625426599</c:v>
                </c:pt>
                <c:pt idx="176">
                  <c:v>601.06389063661834</c:v>
                </c:pt>
                <c:pt idx="177">
                  <c:v>617.66859234685126</c:v>
                </c:pt>
                <c:pt idx="178">
                  <c:v>614.93450780758451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D7-48FD-8E94-F9D2624AD7D5}"/>
            </c:ext>
          </c:extLst>
        </c:ser>
        <c:ser>
          <c:idx val="3"/>
          <c:order val="3"/>
          <c:tx>
            <c:strRef>
              <c:f>Output!$F$415</c:f>
              <c:strCache>
                <c:ptCount val="1"/>
                <c:pt idx="0">
                  <c:v>CumRet_Sector deviations portfolio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[0]!Courbe_Date</c:f>
              <c:numCache>
                <c:formatCode>[$-40C]mmm\-yy</c:formatCode>
                <c:ptCount val="179"/>
                <c:pt idx="0">
                  <c:v>40877</c:v>
                </c:pt>
                <c:pt idx="1">
                  <c:v>40908</c:v>
                </c:pt>
                <c:pt idx="2">
                  <c:v>40939</c:v>
                </c:pt>
                <c:pt idx="3">
                  <c:v>40968</c:v>
                </c:pt>
                <c:pt idx="4">
                  <c:v>40999</c:v>
                </c:pt>
                <c:pt idx="5">
                  <c:v>41029</c:v>
                </c:pt>
                <c:pt idx="6">
                  <c:v>41060</c:v>
                </c:pt>
                <c:pt idx="7">
                  <c:v>41090</c:v>
                </c:pt>
                <c:pt idx="8">
                  <c:v>41121</c:v>
                </c:pt>
                <c:pt idx="9">
                  <c:v>41152</c:v>
                </c:pt>
                <c:pt idx="10">
                  <c:v>41182</c:v>
                </c:pt>
                <c:pt idx="11">
                  <c:v>41213</c:v>
                </c:pt>
                <c:pt idx="12">
                  <c:v>41243</c:v>
                </c:pt>
                <c:pt idx="13">
                  <c:v>41274</c:v>
                </c:pt>
                <c:pt idx="14">
                  <c:v>41305</c:v>
                </c:pt>
                <c:pt idx="15">
                  <c:v>41333</c:v>
                </c:pt>
                <c:pt idx="16">
                  <c:v>41364</c:v>
                </c:pt>
                <c:pt idx="17">
                  <c:v>41394</c:v>
                </c:pt>
                <c:pt idx="18">
                  <c:v>41425</c:v>
                </c:pt>
                <c:pt idx="19">
                  <c:v>41455</c:v>
                </c:pt>
                <c:pt idx="20">
                  <c:v>41486</c:v>
                </c:pt>
                <c:pt idx="21">
                  <c:v>41517</c:v>
                </c:pt>
                <c:pt idx="22">
                  <c:v>41547</c:v>
                </c:pt>
                <c:pt idx="23">
                  <c:v>41578</c:v>
                </c:pt>
                <c:pt idx="24">
                  <c:v>41608</c:v>
                </c:pt>
                <c:pt idx="25">
                  <c:v>41639</c:v>
                </c:pt>
                <c:pt idx="26">
                  <c:v>41670</c:v>
                </c:pt>
                <c:pt idx="27">
                  <c:v>41698</c:v>
                </c:pt>
                <c:pt idx="28">
                  <c:v>41729</c:v>
                </c:pt>
                <c:pt idx="29">
                  <c:v>41759</c:v>
                </c:pt>
                <c:pt idx="30">
                  <c:v>41790</c:v>
                </c:pt>
                <c:pt idx="31">
                  <c:v>41820</c:v>
                </c:pt>
                <c:pt idx="32">
                  <c:v>41851</c:v>
                </c:pt>
                <c:pt idx="33">
                  <c:v>41882</c:v>
                </c:pt>
                <c:pt idx="34">
                  <c:v>41912</c:v>
                </c:pt>
                <c:pt idx="35">
                  <c:v>41943</c:v>
                </c:pt>
                <c:pt idx="36">
                  <c:v>41973</c:v>
                </c:pt>
                <c:pt idx="37">
                  <c:v>42004</c:v>
                </c:pt>
                <c:pt idx="38">
                  <c:v>42035</c:v>
                </c:pt>
                <c:pt idx="39">
                  <c:v>42063</c:v>
                </c:pt>
                <c:pt idx="40">
                  <c:v>42094</c:v>
                </c:pt>
                <c:pt idx="41">
                  <c:v>42124</c:v>
                </c:pt>
                <c:pt idx="42">
                  <c:v>42155</c:v>
                </c:pt>
                <c:pt idx="43">
                  <c:v>42185</c:v>
                </c:pt>
                <c:pt idx="44">
                  <c:v>42216</c:v>
                </c:pt>
                <c:pt idx="45">
                  <c:v>42247</c:v>
                </c:pt>
                <c:pt idx="46">
                  <c:v>42277</c:v>
                </c:pt>
                <c:pt idx="47">
                  <c:v>42308</c:v>
                </c:pt>
                <c:pt idx="48">
                  <c:v>42338</c:v>
                </c:pt>
                <c:pt idx="49">
                  <c:v>42369</c:v>
                </c:pt>
                <c:pt idx="50">
                  <c:v>42400</c:v>
                </c:pt>
                <c:pt idx="51">
                  <c:v>42429</c:v>
                </c:pt>
                <c:pt idx="52">
                  <c:v>42460</c:v>
                </c:pt>
                <c:pt idx="53">
                  <c:v>42490</c:v>
                </c:pt>
                <c:pt idx="54">
                  <c:v>42521</c:v>
                </c:pt>
                <c:pt idx="55">
                  <c:v>42551</c:v>
                </c:pt>
                <c:pt idx="56">
                  <c:v>42582</c:v>
                </c:pt>
                <c:pt idx="57">
                  <c:v>42613</c:v>
                </c:pt>
                <c:pt idx="58">
                  <c:v>42643</c:v>
                </c:pt>
                <c:pt idx="59">
                  <c:v>42674</c:v>
                </c:pt>
                <c:pt idx="60">
                  <c:v>42704</c:v>
                </c:pt>
                <c:pt idx="61">
                  <c:v>42735</c:v>
                </c:pt>
                <c:pt idx="62">
                  <c:v>42766</c:v>
                </c:pt>
                <c:pt idx="63">
                  <c:v>42794</c:v>
                </c:pt>
                <c:pt idx="64">
                  <c:v>42825</c:v>
                </c:pt>
                <c:pt idx="65">
                  <c:v>42855</c:v>
                </c:pt>
                <c:pt idx="66">
                  <c:v>42886</c:v>
                </c:pt>
                <c:pt idx="67">
                  <c:v>42916</c:v>
                </c:pt>
                <c:pt idx="68">
                  <c:v>42947</c:v>
                </c:pt>
                <c:pt idx="69">
                  <c:v>42978</c:v>
                </c:pt>
                <c:pt idx="70">
                  <c:v>43008</c:v>
                </c:pt>
                <c:pt idx="71">
                  <c:v>43039</c:v>
                </c:pt>
                <c:pt idx="72">
                  <c:v>43069</c:v>
                </c:pt>
                <c:pt idx="73">
                  <c:v>43100</c:v>
                </c:pt>
                <c:pt idx="74">
                  <c:v>43131</c:v>
                </c:pt>
                <c:pt idx="75">
                  <c:v>43159</c:v>
                </c:pt>
                <c:pt idx="76">
                  <c:v>43190</c:v>
                </c:pt>
                <c:pt idx="77">
                  <c:v>43220</c:v>
                </c:pt>
                <c:pt idx="78">
                  <c:v>43251</c:v>
                </c:pt>
                <c:pt idx="79">
                  <c:v>43281</c:v>
                </c:pt>
                <c:pt idx="80">
                  <c:v>43312</c:v>
                </c:pt>
                <c:pt idx="81">
                  <c:v>43343</c:v>
                </c:pt>
                <c:pt idx="82">
                  <c:v>43373</c:v>
                </c:pt>
                <c:pt idx="83">
                  <c:v>43404</c:v>
                </c:pt>
                <c:pt idx="84">
                  <c:v>43434</c:v>
                </c:pt>
                <c:pt idx="85">
                  <c:v>43465</c:v>
                </c:pt>
                <c:pt idx="86">
                  <c:v>43496</c:v>
                </c:pt>
                <c:pt idx="87">
                  <c:v>43524</c:v>
                </c:pt>
                <c:pt idx="88">
                  <c:v>43555</c:v>
                </c:pt>
                <c:pt idx="89">
                  <c:v>43585</c:v>
                </c:pt>
                <c:pt idx="90">
                  <c:v>43616</c:v>
                </c:pt>
                <c:pt idx="91">
                  <c:v>43646</c:v>
                </c:pt>
                <c:pt idx="92">
                  <c:v>43677</c:v>
                </c:pt>
                <c:pt idx="93">
                  <c:v>43708</c:v>
                </c:pt>
                <c:pt idx="94">
                  <c:v>43738</c:v>
                </c:pt>
                <c:pt idx="95">
                  <c:v>43769</c:v>
                </c:pt>
                <c:pt idx="96">
                  <c:v>43799</c:v>
                </c:pt>
                <c:pt idx="97">
                  <c:v>43830</c:v>
                </c:pt>
                <c:pt idx="98">
                  <c:v>43861</c:v>
                </c:pt>
                <c:pt idx="99">
                  <c:v>43890</c:v>
                </c:pt>
                <c:pt idx="100">
                  <c:v>43921</c:v>
                </c:pt>
                <c:pt idx="101">
                  <c:v>43951</c:v>
                </c:pt>
                <c:pt idx="102">
                  <c:v>43982</c:v>
                </c:pt>
                <c:pt idx="103">
                  <c:v>44012</c:v>
                </c:pt>
                <c:pt idx="104">
                  <c:v>44043</c:v>
                </c:pt>
                <c:pt idx="105">
                  <c:v>44074</c:v>
                </c:pt>
                <c:pt idx="106">
                  <c:v>44104</c:v>
                </c:pt>
                <c:pt idx="107">
                  <c:v>44135</c:v>
                </c:pt>
                <c:pt idx="108">
                  <c:v>44165</c:v>
                </c:pt>
                <c:pt idx="109">
                  <c:v>44196</c:v>
                </c:pt>
                <c:pt idx="110">
                  <c:v>44227</c:v>
                </c:pt>
                <c:pt idx="111">
                  <c:v>44255</c:v>
                </c:pt>
                <c:pt idx="112">
                  <c:v>44286</c:v>
                </c:pt>
                <c:pt idx="113">
                  <c:v>44316</c:v>
                </c:pt>
                <c:pt idx="114">
                  <c:v>44347</c:v>
                </c:pt>
                <c:pt idx="115">
                  <c:v>44377</c:v>
                </c:pt>
                <c:pt idx="116">
                  <c:v>44408</c:v>
                </c:pt>
                <c:pt idx="117">
                  <c:v>44439</c:v>
                </c:pt>
                <c:pt idx="118">
                  <c:v>44469</c:v>
                </c:pt>
                <c:pt idx="119">
                  <c:v>44500</c:v>
                </c:pt>
                <c:pt idx="120">
                  <c:v>44530</c:v>
                </c:pt>
                <c:pt idx="121">
                  <c:v>44561</c:v>
                </c:pt>
                <c:pt idx="122">
                  <c:v>44592</c:v>
                </c:pt>
                <c:pt idx="123">
                  <c:v>44620</c:v>
                </c:pt>
                <c:pt idx="124">
                  <c:v>44651</c:v>
                </c:pt>
                <c:pt idx="125">
                  <c:v>44681</c:v>
                </c:pt>
                <c:pt idx="126">
                  <c:v>44712</c:v>
                </c:pt>
                <c:pt idx="127">
                  <c:v>44742</c:v>
                </c:pt>
                <c:pt idx="128">
                  <c:v>44773</c:v>
                </c:pt>
                <c:pt idx="129">
                  <c:v>44804</c:v>
                </c:pt>
                <c:pt idx="130">
                  <c:v>44834</c:v>
                </c:pt>
                <c:pt idx="131">
                  <c:v>44865</c:v>
                </c:pt>
                <c:pt idx="132">
                  <c:v>44895</c:v>
                </c:pt>
                <c:pt idx="133">
                  <c:v>44926</c:v>
                </c:pt>
                <c:pt idx="134">
                  <c:v>44957</c:v>
                </c:pt>
                <c:pt idx="135">
                  <c:v>44985</c:v>
                </c:pt>
                <c:pt idx="136">
                  <c:v>45016</c:v>
                </c:pt>
                <c:pt idx="137">
                  <c:v>45046</c:v>
                </c:pt>
                <c:pt idx="138">
                  <c:v>45077</c:v>
                </c:pt>
                <c:pt idx="139">
                  <c:v>45107</c:v>
                </c:pt>
                <c:pt idx="140">
                  <c:v>45138</c:v>
                </c:pt>
                <c:pt idx="141">
                  <c:v>45169</c:v>
                </c:pt>
                <c:pt idx="142">
                  <c:v>45199</c:v>
                </c:pt>
                <c:pt idx="143">
                  <c:v>45230</c:v>
                </c:pt>
                <c:pt idx="144">
                  <c:v>45260</c:v>
                </c:pt>
                <c:pt idx="145">
                  <c:v>45291</c:v>
                </c:pt>
                <c:pt idx="146">
                  <c:v>45322</c:v>
                </c:pt>
                <c:pt idx="147">
                  <c:v>45351</c:v>
                </c:pt>
                <c:pt idx="148">
                  <c:v>45382</c:v>
                </c:pt>
                <c:pt idx="149">
                  <c:v>45412</c:v>
                </c:pt>
                <c:pt idx="150">
                  <c:v>45443</c:v>
                </c:pt>
                <c:pt idx="151">
                  <c:v>45473</c:v>
                </c:pt>
                <c:pt idx="152">
                  <c:v>45504</c:v>
                </c:pt>
                <c:pt idx="153">
                  <c:v>45535</c:v>
                </c:pt>
                <c:pt idx="154">
                  <c:v>45565</c:v>
                </c:pt>
                <c:pt idx="155">
                  <c:v>45596</c:v>
                </c:pt>
                <c:pt idx="156">
                  <c:v>45626</c:v>
                </c:pt>
                <c:pt idx="157">
                  <c:v>45657</c:v>
                </c:pt>
                <c:pt idx="158">
                  <c:v>45688</c:v>
                </c:pt>
                <c:pt idx="159">
                  <c:v>45716</c:v>
                </c:pt>
                <c:pt idx="160">
                  <c:v>45747</c:v>
                </c:pt>
                <c:pt idx="161">
                  <c:v>45777</c:v>
                </c:pt>
                <c:pt idx="162">
                  <c:v>45808</c:v>
                </c:pt>
                <c:pt idx="163">
                  <c:v>45838</c:v>
                </c:pt>
                <c:pt idx="164">
                  <c:v>45869</c:v>
                </c:pt>
                <c:pt idx="165">
                  <c:v>45900</c:v>
                </c:pt>
                <c:pt idx="166">
                  <c:v>45930</c:v>
                </c:pt>
                <c:pt idx="167">
                  <c:v>45961</c:v>
                </c:pt>
                <c:pt idx="168">
                  <c:v>45991</c:v>
                </c:pt>
                <c:pt idx="169">
                  <c:v>46022</c:v>
                </c:pt>
                <c:pt idx="170">
                  <c:v>46053</c:v>
                </c:pt>
                <c:pt idx="171">
                  <c:v>46081</c:v>
                </c:pt>
                <c:pt idx="172">
                  <c:v>46112</c:v>
                </c:pt>
                <c:pt idx="173">
                  <c:v>46142</c:v>
                </c:pt>
                <c:pt idx="174">
                  <c:v>46173</c:v>
                </c:pt>
                <c:pt idx="175">
                  <c:v>46203</c:v>
                </c:pt>
                <c:pt idx="176">
                  <c:v>46234</c:v>
                </c:pt>
                <c:pt idx="177">
                  <c:v>46265</c:v>
                </c:pt>
                <c:pt idx="178">
                  <c:v>46295</c:v>
                </c:pt>
              </c:numCache>
            </c:numRef>
          </c:cat>
          <c:val>
            <c:numRef>
              <c:f>[0]!Courbe_Ptf</c:f>
              <c:numCache>
                <c:formatCode>0.00</c:formatCode>
                <c:ptCount val="179"/>
                <c:pt idx="0">
                  <c:v>100</c:v>
                </c:pt>
                <c:pt idx="1">
                  <c:v>100.92145194910027</c:v>
                </c:pt>
                <c:pt idx="2">
                  <c:v>105.6017692979736</c:v>
                </c:pt>
                <c:pt idx="3">
                  <c:v>110.21584345832673</c:v>
                </c:pt>
                <c:pt idx="4">
                  <c:v>114.1401493956147</c:v>
                </c:pt>
                <c:pt idx="5">
                  <c:v>113.57842995246745</c:v>
                </c:pt>
                <c:pt idx="6">
                  <c:v>107.05515390378511</c:v>
                </c:pt>
                <c:pt idx="7">
                  <c:v>111.42066865426976</c:v>
                </c:pt>
                <c:pt idx="8">
                  <c:v>113.0041424618389</c:v>
                </c:pt>
                <c:pt idx="9">
                  <c:v>116.00797640074545</c:v>
                </c:pt>
                <c:pt idx="10">
                  <c:v>118.78690399546888</c:v>
                </c:pt>
                <c:pt idx="11">
                  <c:v>116.47671489480381</c:v>
                </c:pt>
                <c:pt idx="12">
                  <c:v>117.42555629319924</c:v>
                </c:pt>
                <c:pt idx="13">
                  <c:v>118.35946098796302</c:v>
                </c:pt>
                <c:pt idx="14">
                  <c:v>124.13930686788616</c:v>
                </c:pt>
                <c:pt idx="15">
                  <c:v>125.61915604894341</c:v>
                </c:pt>
                <c:pt idx="16">
                  <c:v>130.03206183860337</c:v>
                </c:pt>
                <c:pt idx="17">
                  <c:v>132.59239481010584</c:v>
                </c:pt>
                <c:pt idx="18">
                  <c:v>136.45428263619704</c:v>
                </c:pt>
                <c:pt idx="19">
                  <c:v>134.59515875367819</c:v>
                </c:pt>
                <c:pt idx="20">
                  <c:v>141.70781071019601</c:v>
                </c:pt>
                <c:pt idx="21">
                  <c:v>138.15108664151637</c:v>
                </c:pt>
                <c:pt idx="22">
                  <c:v>143.07007168233727</c:v>
                </c:pt>
                <c:pt idx="23">
                  <c:v>149.18765597606796</c:v>
                </c:pt>
                <c:pt idx="24">
                  <c:v>153.94026692636319</c:v>
                </c:pt>
                <c:pt idx="25">
                  <c:v>158.39980364686653</c:v>
                </c:pt>
                <c:pt idx="26">
                  <c:v>152.16697047116321</c:v>
                </c:pt>
                <c:pt idx="27">
                  <c:v>159.70457811785764</c:v>
                </c:pt>
                <c:pt idx="28">
                  <c:v>160.83088518374345</c:v>
                </c:pt>
                <c:pt idx="29">
                  <c:v>161.65536579340315</c:v>
                </c:pt>
                <c:pt idx="30">
                  <c:v>165.6564053845126</c:v>
                </c:pt>
                <c:pt idx="31">
                  <c:v>169.40792101183365</c:v>
                </c:pt>
                <c:pt idx="32">
                  <c:v>166.6233285722663</c:v>
                </c:pt>
                <c:pt idx="33">
                  <c:v>173.71070564079247</c:v>
                </c:pt>
                <c:pt idx="34">
                  <c:v>170.96678954807078</c:v>
                </c:pt>
                <c:pt idx="35">
                  <c:v>175.82099946670209</c:v>
                </c:pt>
                <c:pt idx="36">
                  <c:v>180.96548477788946</c:v>
                </c:pt>
                <c:pt idx="37">
                  <c:v>180.94077366724716</c:v>
                </c:pt>
                <c:pt idx="38">
                  <c:v>175.6836637183373</c:v>
                </c:pt>
                <c:pt idx="39">
                  <c:v>186.84889136866306</c:v>
                </c:pt>
                <c:pt idx="40">
                  <c:v>184.49901555077278</c:v>
                </c:pt>
                <c:pt idx="41">
                  <c:v>185.4325216147962</c:v>
                </c:pt>
                <c:pt idx="42">
                  <c:v>188.70045408739088</c:v>
                </c:pt>
                <c:pt idx="43">
                  <c:v>185.61412722176948</c:v>
                </c:pt>
                <c:pt idx="44">
                  <c:v>190.88427476088631</c:v>
                </c:pt>
                <c:pt idx="45">
                  <c:v>179.88715344943711</c:v>
                </c:pt>
                <c:pt idx="46">
                  <c:v>175.50168347969034</c:v>
                </c:pt>
                <c:pt idx="47">
                  <c:v>189.20719444480099</c:v>
                </c:pt>
                <c:pt idx="48">
                  <c:v>190.14374641758218</c:v>
                </c:pt>
                <c:pt idx="49">
                  <c:v>187.45364205126685</c:v>
                </c:pt>
                <c:pt idx="50">
                  <c:v>178.26864782593702</c:v>
                </c:pt>
                <c:pt idx="51">
                  <c:v>178.55217055767798</c:v>
                </c:pt>
                <c:pt idx="52">
                  <c:v>190.94979979614715</c:v>
                </c:pt>
                <c:pt idx="53">
                  <c:v>190.47781480292429</c:v>
                </c:pt>
                <c:pt idx="54">
                  <c:v>194.04680828325743</c:v>
                </c:pt>
                <c:pt idx="55">
                  <c:v>196.5442717356234</c:v>
                </c:pt>
                <c:pt idx="56">
                  <c:v>203.11037024942365</c:v>
                </c:pt>
                <c:pt idx="57">
                  <c:v>201.45435617568435</c:v>
                </c:pt>
                <c:pt idx="58">
                  <c:v>201.99435682816295</c:v>
                </c:pt>
                <c:pt idx="59">
                  <c:v>197.65865816150762</c:v>
                </c:pt>
                <c:pt idx="60">
                  <c:v>208.2323472491324</c:v>
                </c:pt>
                <c:pt idx="61">
                  <c:v>211.37663062547594</c:v>
                </c:pt>
                <c:pt idx="62">
                  <c:v>217.36527844697986</c:v>
                </c:pt>
                <c:pt idx="63">
                  <c:v>225.35769381153469</c:v>
                </c:pt>
                <c:pt idx="64">
                  <c:v>226.1904601856875</c:v>
                </c:pt>
                <c:pt idx="65">
                  <c:v>229.76017461349386</c:v>
                </c:pt>
                <c:pt idx="66">
                  <c:v>232.58856487482103</c:v>
                </c:pt>
                <c:pt idx="67">
                  <c:v>234.10766757145458</c:v>
                </c:pt>
                <c:pt idx="68">
                  <c:v>239.17050066629679</c:v>
                </c:pt>
                <c:pt idx="69">
                  <c:v>240.02312080553514</c:v>
                </c:pt>
                <c:pt idx="70">
                  <c:v>247.40004508066912</c:v>
                </c:pt>
                <c:pt idx="71">
                  <c:v>254.1416824778654</c:v>
                </c:pt>
                <c:pt idx="72">
                  <c:v>261.47255666603144</c:v>
                </c:pt>
                <c:pt idx="73">
                  <c:v>264.50219449737784</c:v>
                </c:pt>
                <c:pt idx="74">
                  <c:v>282.4813375398125</c:v>
                </c:pt>
                <c:pt idx="75">
                  <c:v>273.56076693811565</c:v>
                </c:pt>
                <c:pt idx="76">
                  <c:v>265.75908154464679</c:v>
                </c:pt>
                <c:pt idx="77">
                  <c:v>266.83615509066198</c:v>
                </c:pt>
                <c:pt idx="78">
                  <c:v>275.20235097027194</c:v>
                </c:pt>
                <c:pt idx="79">
                  <c:v>275.04563399251896</c:v>
                </c:pt>
                <c:pt idx="80">
                  <c:v>285.60550778782499</c:v>
                </c:pt>
                <c:pt idx="81">
                  <c:v>296.84781217301168</c:v>
                </c:pt>
                <c:pt idx="82">
                  <c:v>298.76509957732884</c:v>
                </c:pt>
                <c:pt idx="83">
                  <c:v>272.79423312697838</c:v>
                </c:pt>
                <c:pt idx="84">
                  <c:v>278.05172461551587</c:v>
                </c:pt>
                <c:pt idx="85">
                  <c:v>253.94843253245378</c:v>
                </c:pt>
                <c:pt idx="86">
                  <c:v>273.12371365671822</c:v>
                </c:pt>
                <c:pt idx="87">
                  <c:v>282.21602358920205</c:v>
                </c:pt>
                <c:pt idx="88">
                  <c:v>287.35837411331181</c:v>
                </c:pt>
                <c:pt idx="89">
                  <c:v>299.19544331125161</c:v>
                </c:pt>
                <c:pt idx="90">
                  <c:v>281.49113979241582</c:v>
                </c:pt>
                <c:pt idx="91">
                  <c:v>300.9224258881415</c:v>
                </c:pt>
                <c:pt idx="92">
                  <c:v>304.72804863909488</c:v>
                </c:pt>
                <c:pt idx="93">
                  <c:v>301.19931056923537</c:v>
                </c:pt>
                <c:pt idx="94">
                  <c:v>305.38963518651877</c:v>
                </c:pt>
                <c:pt idx="95">
                  <c:v>312.89944089240691</c:v>
                </c:pt>
                <c:pt idx="96">
                  <c:v>323.24046562864311</c:v>
                </c:pt>
                <c:pt idx="97">
                  <c:v>332.84465032358594</c:v>
                </c:pt>
                <c:pt idx="98">
                  <c:v>332.89799056753628</c:v>
                </c:pt>
                <c:pt idx="99">
                  <c:v>308.15006028774326</c:v>
                </c:pt>
                <c:pt idx="100">
                  <c:v>275.6390432558369</c:v>
                </c:pt>
                <c:pt idx="101">
                  <c:v>313.96012460890972</c:v>
                </c:pt>
                <c:pt idx="102">
                  <c:v>330.49271710022521</c:v>
                </c:pt>
                <c:pt idx="103">
                  <c:v>337.7977029076294</c:v>
                </c:pt>
                <c:pt idx="104">
                  <c:v>359.61359674208325</c:v>
                </c:pt>
                <c:pt idx="105">
                  <c:v>388.17554717411412</c:v>
                </c:pt>
                <c:pt idx="106">
                  <c:v>374.64840193533774</c:v>
                </c:pt>
                <c:pt idx="107">
                  <c:v>363.79293226302718</c:v>
                </c:pt>
                <c:pt idx="108">
                  <c:v>404.99221612495882</c:v>
                </c:pt>
                <c:pt idx="109">
                  <c:v>418.343560915588</c:v>
                </c:pt>
                <c:pt idx="110">
                  <c:v>413.5206629349878</c:v>
                </c:pt>
                <c:pt idx="111">
                  <c:v>422.83922719525009</c:v>
                </c:pt>
                <c:pt idx="112">
                  <c:v>440.40950624053198</c:v>
                </c:pt>
                <c:pt idx="113">
                  <c:v>465.51760448722234</c:v>
                </c:pt>
                <c:pt idx="114">
                  <c:v>468.87141935208325</c:v>
                </c:pt>
                <c:pt idx="115">
                  <c:v>481.85006188209769</c:v>
                </c:pt>
                <c:pt idx="116">
                  <c:v>493.61461291814743</c:v>
                </c:pt>
                <c:pt idx="117">
                  <c:v>506.65705558166241</c:v>
                </c:pt>
                <c:pt idx="118">
                  <c:v>480.79230772504457</c:v>
                </c:pt>
                <c:pt idx="119">
                  <c:v>512.62768106333044</c:v>
                </c:pt>
                <c:pt idx="120">
                  <c:v>501.71314852654075</c:v>
                </c:pt>
                <c:pt idx="121">
                  <c:v>522.71681637436291</c:v>
                </c:pt>
                <c:pt idx="122">
                  <c:v>502.0859873234192</c:v>
                </c:pt>
                <c:pt idx="123">
                  <c:v>488.10546922349891</c:v>
                </c:pt>
                <c:pt idx="124">
                  <c:v>503.38074725597897</c:v>
                </c:pt>
                <c:pt idx="125">
                  <c:v>463.09191049383543</c:v>
                </c:pt>
                <c:pt idx="126">
                  <c:v>466.7727625885459</c:v>
                </c:pt>
                <c:pt idx="127">
                  <c:v>423.14782668015931</c:v>
                </c:pt>
                <c:pt idx="128">
                  <c:v>466.66843875870745</c:v>
                </c:pt>
                <c:pt idx="129">
                  <c:v>450.66218761141209</c:v>
                </c:pt>
                <c:pt idx="130">
                  <c:v>412.06391243675176</c:v>
                </c:pt>
                <c:pt idx="131">
                  <c:v>451.05467658018188</c:v>
                </c:pt>
                <c:pt idx="132">
                  <c:v>477.21607275662416</c:v>
                </c:pt>
                <c:pt idx="133">
                  <c:v>452.14104458554755</c:v>
                </c:pt>
                <c:pt idx="134">
                  <c:v>477.87797550477637</c:v>
                </c:pt>
                <c:pt idx="135">
                  <c:v>464.52401092170589</c:v>
                </c:pt>
                <c:pt idx="136">
                  <c:v>481.72211005739979</c:v>
                </c:pt>
                <c:pt idx="137">
                  <c:v>490.80534388202085</c:v>
                </c:pt>
                <c:pt idx="138">
                  <c:v>493.81084092244237</c:v>
                </c:pt>
                <c:pt idx="139">
                  <c:v>524.55711843466815</c:v>
                </c:pt>
                <c:pt idx="140">
                  <c:v>543.39366666581861</c:v>
                </c:pt>
                <c:pt idx="141">
                  <c:v>535.10052014896496</c:v>
                </c:pt>
                <c:pt idx="142">
                  <c:v>510.62224985311929</c:v>
                </c:pt>
                <c:pt idx="143">
                  <c:v>500.71147792660076</c:v>
                </c:pt>
                <c:pt idx="144">
                  <c:v>544.86802500397835</c:v>
                </c:pt>
                <c:pt idx="145">
                  <c:v>570.63182309447882</c:v>
                </c:pt>
                <c:pt idx="146">
                  <c:v>586.26186185231768</c:v>
                </c:pt>
                <c:pt idx="147">
                  <c:v>620.72035898645743</c:v>
                </c:pt>
                <c:pt idx="148">
                  <c:v>641.03016278744963</c:v>
                </c:pt>
                <c:pt idx="149">
                  <c:v>614.40294237901799</c:v>
                </c:pt>
                <c:pt idx="150">
                  <c:v>642.32811599301044</c:v>
                </c:pt>
                <c:pt idx="151">
                  <c:v>669.24612940313943</c:v>
                </c:pt>
                <c:pt idx="152">
                  <c:v>674.26895988887213</c:v>
                </c:pt>
                <c:pt idx="153">
                  <c:v>689.63349752160275</c:v>
                </c:pt>
                <c:pt idx="154">
                  <c:v>703.52270571167105</c:v>
                </c:pt>
                <c:pt idx="155">
                  <c:v>700.60227276139631</c:v>
                </c:pt>
                <c:pt idx="156">
                  <c:v>745.4670221689729</c:v>
                </c:pt>
                <c:pt idx="157">
                  <c:v>727.05960168139359</c:v>
                </c:pt>
                <c:pt idx="158">
                  <c:v>750.73048615032587</c:v>
                </c:pt>
                <c:pt idx="159">
                  <c:v>742.05827164879713</c:v>
                </c:pt>
                <c:pt idx="160">
                  <c:v>698.95220833090502</c:v>
                </c:pt>
                <c:pt idx="161">
                  <c:v>694.76545524654193</c:v>
                </c:pt>
                <c:pt idx="162">
                  <c:v>743.3292991738341</c:v>
                </c:pt>
                <c:pt idx="163">
                  <c:v>791.75505162613183</c:v>
                </c:pt>
                <c:pt idx="164">
                  <c:v>803.48953510182866</c:v>
                </c:pt>
                <c:pt idx="165">
                  <c:v>819.54465229769551</c:v>
                </c:pt>
                <c:pt idx="166">
                  <c:v>850.20515484233385</c:v>
                </c:pt>
                <c:pt idx="167">
                  <c:v>870.06812951702307</c:v>
                </c:pt>
                <c:pt idx="168">
                  <c:v>871.26267086871962</c:v>
                </c:pt>
                <c:pt idx="169">
                  <c:v>870.58260671377263</c:v>
                </c:pt>
                <c:pt idx="170">
                  <c:v>877.73753779642243</c:v>
                </c:pt>
                <c:pt idx="171">
                  <c:v>863.50571966714574</c:v>
                </c:pt>
                <c:pt idx="172">
                  <c:v>824.56055570438855</c:v>
                </c:pt>
                <c:pt idx="173">
                  <c:v>920.22298220801008</c:v>
                </c:pt>
                <c:pt idx="174">
                  <c:v>972.89734961930026</c:v>
                </c:pt>
                <c:pt idx="175">
                  <c:v>959.976200577859</c:v>
                </c:pt>
                <c:pt idx="176">
                  <c:v>964.12033141589768</c:v>
                </c:pt>
                <c:pt idx="177">
                  <c:v>994.3604778067504</c:v>
                </c:pt>
                <c:pt idx="178">
                  <c:v>994.72712537151381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D7-48FD-8E94-F9D2624AD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115031"/>
        <c:axId val="81120279"/>
        <c:extLst>
          <c:ext xmlns:c15="http://schemas.microsoft.com/office/drawing/2012/chart" uri="{02D57815-91ED-43cb-92C2-25804820EDAC}">
            <c15:filteredLine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Output!$G$415</c15:sqref>
                        </c15:formulaRef>
                      </c:ext>
                    </c:extLst>
                    <c:strCache>
                      <c:ptCount val="1"/>
                      <c:pt idx="0">
                        <c:v>CumRet_Top</c:v>
                      </c:pt>
                    </c:strCache>
                  </c:strRef>
                </c:tx>
                <c:spPr>
                  <a:ln w="28575" cap="rnd">
                    <a:solidFill>
                      <a:schemeClr val="tx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[0]!Courbe_Date</c15:sqref>
                        </c15:formulaRef>
                      </c:ext>
                    </c:extLst>
                    <c:numCache>
                      <c:formatCode>[$-40C]mmm\-yy</c:formatCode>
                      <c:ptCount val="179"/>
                      <c:pt idx="0">
                        <c:v>40877</c:v>
                      </c:pt>
                      <c:pt idx="1">
                        <c:v>40908</c:v>
                      </c:pt>
                      <c:pt idx="2">
                        <c:v>40939</c:v>
                      </c:pt>
                      <c:pt idx="3">
                        <c:v>40968</c:v>
                      </c:pt>
                      <c:pt idx="4">
                        <c:v>40999</c:v>
                      </c:pt>
                      <c:pt idx="5">
                        <c:v>41029</c:v>
                      </c:pt>
                      <c:pt idx="6">
                        <c:v>41060</c:v>
                      </c:pt>
                      <c:pt idx="7">
                        <c:v>41090</c:v>
                      </c:pt>
                      <c:pt idx="8">
                        <c:v>41121</c:v>
                      </c:pt>
                      <c:pt idx="9">
                        <c:v>41152</c:v>
                      </c:pt>
                      <c:pt idx="10">
                        <c:v>41182</c:v>
                      </c:pt>
                      <c:pt idx="11">
                        <c:v>41213</c:v>
                      </c:pt>
                      <c:pt idx="12">
                        <c:v>41243</c:v>
                      </c:pt>
                      <c:pt idx="13">
                        <c:v>41274</c:v>
                      </c:pt>
                      <c:pt idx="14">
                        <c:v>41305</c:v>
                      </c:pt>
                      <c:pt idx="15">
                        <c:v>41333</c:v>
                      </c:pt>
                      <c:pt idx="16">
                        <c:v>41364</c:v>
                      </c:pt>
                      <c:pt idx="17">
                        <c:v>41394</c:v>
                      </c:pt>
                      <c:pt idx="18">
                        <c:v>41425</c:v>
                      </c:pt>
                      <c:pt idx="19">
                        <c:v>41455</c:v>
                      </c:pt>
                      <c:pt idx="20">
                        <c:v>41486</c:v>
                      </c:pt>
                      <c:pt idx="21">
                        <c:v>41517</c:v>
                      </c:pt>
                      <c:pt idx="22">
                        <c:v>41547</c:v>
                      </c:pt>
                      <c:pt idx="23">
                        <c:v>41578</c:v>
                      </c:pt>
                      <c:pt idx="24">
                        <c:v>41608</c:v>
                      </c:pt>
                      <c:pt idx="25">
                        <c:v>41639</c:v>
                      </c:pt>
                      <c:pt idx="26">
                        <c:v>41670</c:v>
                      </c:pt>
                      <c:pt idx="27">
                        <c:v>41698</c:v>
                      </c:pt>
                      <c:pt idx="28">
                        <c:v>41729</c:v>
                      </c:pt>
                      <c:pt idx="29">
                        <c:v>41759</c:v>
                      </c:pt>
                      <c:pt idx="30">
                        <c:v>41790</c:v>
                      </c:pt>
                      <c:pt idx="31">
                        <c:v>41820</c:v>
                      </c:pt>
                      <c:pt idx="32">
                        <c:v>41851</c:v>
                      </c:pt>
                      <c:pt idx="33">
                        <c:v>41882</c:v>
                      </c:pt>
                      <c:pt idx="34">
                        <c:v>41912</c:v>
                      </c:pt>
                      <c:pt idx="35">
                        <c:v>41943</c:v>
                      </c:pt>
                      <c:pt idx="36">
                        <c:v>41973</c:v>
                      </c:pt>
                      <c:pt idx="37">
                        <c:v>42004</c:v>
                      </c:pt>
                      <c:pt idx="38">
                        <c:v>42035</c:v>
                      </c:pt>
                      <c:pt idx="39">
                        <c:v>42063</c:v>
                      </c:pt>
                      <c:pt idx="40">
                        <c:v>42094</c:v>
                      </c:pt>
                      <c:pt idx="41">
                        <c:v>42124</c:v>
                      </c:pt>
                      <c:pt idx="42">
                        <c:v>42155</c:v>
                      </c:pt>
                      <c:pt idx="43">
                        <c:v>42185</c:v>
                      </c:pt>
                      <c:pt idx="44">
                        <c:v>42216</c:v>
                      </c:pt>
                      <c:pt idx="45">
                        <c:v>42247</c:v>
                      </c:pt>
                      <c:pt idx="46">
                        <c:v>42277</c:v>
                      </c:pt>
                      <c:pt idx="47">
                        <c:v>42308</c:v>
                      </c:pt>
                      <c:pt idx="48">
                        <c:v>42338</c:v>
                      </c:pt>
                      <c:pt idx="49">
                        <c:v>42369</c:v>
                      </c:pt>
                      <c:pt idx="50">
                        <c:v>42400</c:v>
                      </c:pt>
                      <c:pt idx="51">
                        <c:v>42429</c:v>
                      </c:pt>
                      <c:pt idx="52">
                        <c:v>42460</c:v>
                      </c:pt>
                      <c:pt idx="53">
                        <c:v>42490</c:v>
                      </c:pt>
                      <c:pt idx="54">
                        <c:v>42521</c:v>
                      </c:pt>
                      <c:pt idx="55">
                        <c:v>42551</c:v>
                      </c:pt>
                      <c:pt idx="56">
                        <c:v>42582</c:v>
                      </c:pt>
                      <c:pt idx="57">
                        <c:v>42613</c:v>
                      </c:pt>
                      <c:pt idx="58">
                        <c:v>42643</c:v>
                      </c:pt>
                      <c:pt idx="59">
                        <c:v>42674</c:v>
                      </c:pt>
                      <c:pt idx="60">
                        <c:v>42704</c:v>
                      </c:pt>
                      <c:pt idx="61">
                        <c:v>42735</c:v>
                      </c:pt>
                      <c:pt idx="62">
                        <c:v>42766</c:v>
                      </c:pt>
                      <c:pt idx="63">
                        <c:v>42794</c:v>
                      </c:pt>
                      <c:pt idx="64">
                        <c:v>42825</c:v>
                      </c:pt>
                      <c:pt idx="65">
                        <c:v>42855</c:v>
                      </c:pt>
                      <c:pt idx="66">
                        <c:v>42886</c:v>
                      </c:pt>
                      <c:pt idx="67">
                        <c:v>42916</c:v>
                      </c:pt>
                      <c:pt idx="68">
                        <c:v>42947</c:v>
                      </c:pt>
                      <c:pt idx="69">
                        <c:v>42978</c:v>
                      </c:pt>
                      <c:pt idx="70">
                        <c:v>43008</c:v>
                      </c:pt>
                      <c:pt idx="71">
                        <c:v>43039</c:v>
                      </c:pt>
                      <c:pt idx="72">
                        <c:v>43069</c:v>
                      </c:pt>
                      <c:pt idx="73">
                        <c:v>43100</c:v>
                      </c:pt>
                      <c:pt idx="74">
                        <c:v>43131</c:v>
                      </c:pt>
                      <c:pt idx="75">
                        <c:v>43159</c:v>
                      </c:pt>
                      <c:pt idx="76">
                        <c:v>43190</c:v>
                      </c:pt>
                      <c:pt idx="77">
                        <c:v>43220</c:v>
                      </c:pt>
                      <c:pt idx="78">
                        <c:v>43251</c:v>
                      </c:pt>
                      <c:pt idx="79">
                        <c:v>43281</c:v>
                      </c:pt>
                      <c:pt idx="80">
                        <c:v>43312</c:v>
                      </c:pt>
                      <c:pt idx="81">
                        <c:v>43343</c:v>
                      </c:pt>
                      <c:pt idx="82">
                        <c:v>43373</c:v>
                      </c:pt>
                      <c:pt idx="83">
                        <c:v>43404</c:v>
                      </c:pt>
                      <c:pt idx="84">
                        <c:v>43434</c:v>
                      </c:pt>
                      <c:pt idx="85">
                        <c:v>43465</c:v>
                      </c:pt>
                      <c:pt idx="86">
                        <c:v>43496</c:v>
                      </c:pt>
                      <c:pt idx="87">
                        <c:v>43524</c:v>
                      </c:pt>
                      <c:pt idx="88">
                        <c:v>43555</c:v>
                      </c:pt>
                      <c:pt idx="89">
                        <c:v>43585</c:v>
                      </c:pt>
                      <c:pt idx="90">
                        <c:v>43616</c:v>
                      </c:pt>
                      <c:pt idx="91">
                        <c:v>43646</c:v>
                      </c:pt>
                      <c:pt idx="92">
                        <c:v>43677</c:v>
                      </c:pt>
                      <c:pt idx="93">
                        <c:v>43708</c:v>
                      </c:pt>
                      <c:pt idx="94">
                        <c:v>43738</c:v>
                      </c:pt>
                      <c:pt idx="95">
                        <c:v>43769</c:v>
                      </c:pt>
                      <c:pt idx="96">
                        <c:v>43799</c:v>
                      </c:pt>
                      <c:pt idx="97">
                        <c:v>43830</c:v>
                      </c:pt>
                      <c:pt idx="98">
                        <c:v>43861</c:v>
                      </c:pt>
                      <c:pt idx="99">
                        <c:v>43890</c:v>
                      </c:pt>
                      <c:pt idx="100">
                        <c:v>43921</c:v>
                      </c:pt>
                      <c:pt idx="101">
                        <c:v>43951</c:v>
                      </c:pt>
                      <c:pt idx="102">
                        <c:v>43982</c:v>
                      </c:pt>
                      <c:pt idx="103">
                        <c:v>44012</c:v>
                      </c:pt>
                      <c:pt idx="104">
                        <c:v>44043</c:v>
                      </c:pt>
                      <c:pt idx="105">
                        <c:v>44074</c:v>
                      </c:pt>
                      <c:pt idx="106">
                        <c:v>44104</c:v>
                      </c:pt>
                      <c:pt idx="107">
                        <c:v>44135</c:v>
                      </c:pt>
                      <c:pt idx="108">
                        <c:v>44165</c:v>
                      </c:pt>
                      <c:pt idx="109">
                        <c:v>44196</c:v>
                      </c:pt>
                      <c:pt idx="110">
                        <c:v>44227</c:v>
                      </c:pt>
                      <c:pt idx="111">
                        <c:v>44255</c:v>
                      </c:pt>
                      <c:pt idx="112">
                        <c:v>44286</c:v>
                      </c:pt>
                      <c:pt idx="113">
                        <c:v>44316</c:v>
                      </c:pt>
                      <c:pt idx="114">
                        <c:v>44347</c:v>
                      </c:pt>
                      <c:pt idx="115">
                        <c:v>44377</c:v>
                      </c:pt>
                      <c:pt idx="116">
                        <c:v>44408</c:v>
                      </c:pt>
                      <c:pt idx="117">
                        <c:v>44439</c:v>
                      </c:pt>
                      <c:pt idx="118">
                        <c:v>44469</c:v>
                      </c:pt>
                      <c:pt idx="119">
                        <c:v>44500</c:v>
                      </c:pt>
                      <c:pt idx="120">
                        <c:v>44530</c:v>
                      </c:pt>
                      <c:pt idx="121">
                        <c:v>44561</c:v>
                      </c:pt>
                      <c:pt idx="122">
                        <c:v>44592</c:v>
                      </c:pt>
                      <c:pt idx="123">
                        <c:v>44620</c:v>
                      </c:pt>
                      <c:pt idx="124">
                        <c:v>44651</c:v>
                      </c:pt>
                      <c:pt idx="125">
                        <c:v>44681</c:v>
                      </c:pt>
                      <c:pt idx="126">
                        <c:v>44712</c:v>
                      </c:pt>
                      <c:pt idx="127">
                        <c:v>44742</c:v>
                      </c:pt>
                      <c:pt idx="128">
                        <c:v>44773</c:v>
                      </c:pt>
                      <c:pt idx="129">
                        <c:v>44804</c:v>
                      </c:pt>
                      <c:pt idx="130">
                        <c:v>44834</c:v>
                      </c:pt>
                      <c:pt idx="131">
                        <c:v>44865</c:v>
                      </c:pt>
                      <c:pt idx="132">
                        <c:v>44895</c:v>
                      </c:pt>
                      <c:pt idx="133">
                        <c:v>44926</c:v>
                      </c:pt>
                      <c:pt idx="134">
                        <c:v>44957</c:v>
                      </c:pt>
                      <c:pt idx="135">
                        <c:v>44985</c:v>
                      </c:pt>
                      <c:pt idx="136">
                        <c:v>45016</c:v>
                      </c:pt>
                      <c:pt idx="137">
                        <c:v>45046</c:v>
                      </c:pt>
                      <c:pt idx="138">
                        <c:v>45077</c:v>
                      </c:pt>
                      <c:pt idx="139">
                        <c:v>45107</c:v>
                      </c:pt>
                      <c:pt idx="140">
                        <c:v>45138</c:v>
                      </c:pt>
                      <c:pt idx="141">
                        <c:v>45169</c:v>
                      </c:pt>
                      <c:pt idx="142">
                        <c:v>45199</c:v>
                      </c:pt>
                      <c:pt idx="143">
                        <c:v>45230</c:v>
                      </c:pt>
                      <c:pt idx="144">
                        <c:v>45260</c:v>
                      </c:pt>
                      <c:pt idx="145">
                        <c:v>45291</c:v>
                      </c:pt>
                      <c:pt idx="146">
                        <c:v>45322</c:v>
                      </c:pt>
                      <c:pt idx="147">
                        <c:v>45351</c:v>
                      </c:pt>
                      <c:pt idx="148">
                        <c:v>45382</c:v>
                      </c:pt>
                      <c:pt idx="149">
                        <c:v>45412</c:v>
                      </c:pt>
                      <c:pt idx="150">
                        <c:v>45443</c:v>
                      </c:pt>
                      <c:pt idx="151">
                        <c:v>45473</c:v>
                      </c:pt>
                      <c:pt idx="152">
                        <c:v>45504</c:v>
                      </c:pt>
                      <c:pt idx="153">
                        <c:v>45535</c:v>
                      </c:pt>
                      <c:pt idx="154">
                        <c:v>45565</c:v>
                      </c:pt>
                      <c:pt idx="155">
                        <c:v>45596</c:v>
                      </c:pt>
                      <c:pt idx="156">
                        <c:v>45626</c:v>
                      </c:pt>
                      <c:pt idx="157">
                        <c:v>45657</c:v>
                      </c:pt>
                      <c:pt idx="158">
                        <c:v>45688</c:v>
                      </c:pt>
                      <c:pt idx="159">
                        <c:v>45716</c:v>
                      </c:pt>
                      <c:pt idx="160">
                        <c:v>45747</c:v>
                      </c:pt>
                      <c:pt idx="161">
                        <c:v>45777</c:v>
                      </c:pt>
                      <c:pt idx="162">
                        <c:v>45808</c:v>
                      </c:pt>
                      <c:pt idx="163">
                        <c:v>45838</c:v>
                      </c:pt>
                      <c:pt idx="164">
                        <c:v>45869</c:v>
                      </c:pt>
                      <c:pt idx="165">
                        <c:v>45900</c:v>
                      </c:pt>
                      <c:pt idx="166">
                        <c:v>45930</c:v>
                      </c:pt>
                      <c:pt idx="167">
                        <c:v>45961</c:v>
                      </c:pt>
                      <c:pt idx="168">
                        <c:v>45991</c:v>
                      </c:pt>
                      <c:pt idx="169">
                        <c:v>46022</c:v>
                      </c:pt>
                      <c:pt idx="170">
                        <c:v>46053</c:v>
                      </c:pt>
                      <c:pt idx="171">
                        <c:v>46081</c:v>
                      </c:pt>
                      <c:pt idx="172">
                        <c:v>46112</c:v>
                      </c:pt>
                      <c:pt idx="173">
                        <c:v>46142</c:v>
                      </c:pt>
                      <c:pt idx="174">
                        <c:v>46173</c:v>
                      </c:pt>
                      <c:pt idx="175">
                        <c:v>46203</c:v>
                      </c:pt>
                      <c:pt idx="176">
                        <c:v>46234</c:v>
                      </c:pt>
                      <c:pt idx="177">
                        <c:v>46265</c:v>
                      </c:pt>
                      <c:pt idx="178">
                        <c:v>46295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[0]!Courbe_Top</c15:sqref>
                        </c15:formulaRef>
                      </c:ext>
                    </c:extLst>
                    <c:numCache>
                      <c:formatCode>0.00</c:formatCode>
                      <c:ptCount val="179"/>
                      <c:pt idx="0">
                        <c:v>100</c:v>
                      </c:pt>
                      <c:pt idx="1">
                        <c:v>100.32257847618251</c:v>
                      </c:pt>
                      <c:pt idx="2">
                        <c:v>103.44908567497004</c:v>
                      </c:pt>
                      <c:pt idx="3">
                        <c:v>108.42927132194392</c:v>
                      </c:pt>
                      <c:pt idx="4">
                        <c:v>113.50445537256644</c:v>
                      </c:pt>
                      <c:pt idx="5">
                        <c:v>113.24104143553035</c:v>
                      </c:pt>
                      <c:pt idx="6">
                        <c:v>108.05373642859213</c:v>
                      </c:pt>
                      <c:pt idx="7">
                        <c:v>113.27442961605392</c:v>
                      </c:pt>
                      <c:pt idx="8">
                        <c:v>115.20887906949532</c:v>
                      </c:pt>
                      <c:pt idx="9">
                        <c:v>120.45463638502416</c:v>
                      </c:pt>
                      <c:pt idx="10">
                        <c:v>123.03375680036251</c:v>
                      </c:pt>
                      <c:pt idx="11">
                        <c:v>120.71572866102818</c:v>
                      </c:pt>
                      <c:pt idx="12">
                        <c:v>121.68225663076757</c:v>
                      </c:pt>
                      <c:pt idx="13">
                        <c:v>121.45127125405688</c:v>
                      </c:pt>
                      <c:pt idx="14">
                        <c:v>126.56865371667985</c:v>
                      </c:pt>
                      <c:pt idx="15">
                        <c:v>127.54530130371255</c:v>
                      </c:pt>
                      <c:pt idx="16">
                        <c:v>132.25583028275256</c:v>
                      </c:pt>
                      <c:pt idx="17">
                        <c:v>136.62588008885081</c:v>
                      </c:pt>
                      <c:pt idx="18">
                        <c:v>141.18420472277015</c:v>
                      </c:pt>
                      <c:pt idx="19">
                        <c:v>140.27451590253378</c:v>
                      </c:pt>
                      <c:pt idx="20">
                        <c:v>147.94925763560238</c:v>
                      </c:pt>
                      <c:pt idx="21">
                        <c:v>144.15405718038753</c:v>
                      </c:pt>
                      <c:pt idx="22">
                        <c:v>149.59676705166157</c:v>
                      </c:pt>
                      <c:pt idx="23">
                        <c:v>156.21832534312713</c:v>
                      </c:pt>
                      <c:pt idx="24">
                        <c:v>161.19330921033233</c:v>
                      </c:pt>
                      <c:pt idx="25">
                        <c:v>166.92859493716995</c:v>
                      </c:pt>
                      <c:pt idx="26">
                        <c:v>159.82358812796548</c:v>
                      </c:pt>
                      <c:pt idx="27">
                        <c:v>168.14226123582657</c:v>
                      </c:pt>
                      <c:pt idx="28">
                        <c:v>171.34090402066684</c:v>
                      </c:pt>
                      <c:pt idx="29">
                        <c:v>171.84627377281717</c:v>
                      </c:pt>
                      <c:pt idx="30">
                        <c:v>176.68557743170362</c:v>
                      </c:pt>
                      <c:pt idx="31">
                        <c:v>179.3933844129337</c:v>
                      </c:pt>
                      <c:pt idx="32">
                        <c:v>174.09324629197874</c:v>
                      </c:pt>
                      <c:pt idx="33">
                        <c:v>180.91130545013755</c:v>
                      </c:pt>
                      <c:pt idx="34">
                        <c:v>179.80670810993908</c:v>
                      </c:pt>
                      <c:pt idx="35">
                        <c:v>189.81344605256047</c:v>
                      </c:pt>
                      <c:pt idx="36">
                        <c:v>193.92241547477934</c:v>
                      </c:pt>
                      <c:pt idx="37">
                        <c:v>195.32472326125946</c:v>
                      </c:pt>
                      <c:pt idx="38">
                        <c:v>189.73584777508574</c:v>
                      </c:pt>
                      <c:pt idx="39">
                        <c:v>203.40641931432765</c:v>
                      </c:pt>
                      <c:pt idx="40">
                        <c:v>202.03269212561628</c:v>
                      </c:pt>
                      <c:pt idx="41">
                        <c:v>202.52516312240667</c:v>
                      </c:pt>
                      <c:pt idx="42">
                        <c:v>206.80905228911786</c:v>
                      </c:pt>
                      <c:pt idx="43">
                        <c:v>204.79429520061547</c:v>
                      </c:pt>
                      <c:pt idx="44">
                        <c:v>212.12962283337441</c:v>
                      </c:pt>
                      <c:pt idx="45">
                        <c:v>200.3583797849947</c:v>
                      </c:pt>
                      <c:pt idx="46">
                        <c:v>196.29954573742069</c:v>
                      </c:pt>
                      <c:pt idx="47">
                        <c:v>209.46048578610254</c:v>
                      </c:pt>
                      <c:pt idx="48">
                        <c:v>210.94533573024555</c:v>
                      </c:pt>
                      <c:pt idx="49">
                        <c:v>208.92065590496563</c:v>
                      </c:pt>
                      <c:pt idx="50">
                        <c:v>203.39103981560859</c:v>
                      </c:pt>
                      <c:pt idx="51">
                        <c:v>204.89248635842426</c:v>
                      </c:pt>
                      <c:pt idx="52">
                        <c:v>220.26516018689111</c:v>
                      </c:pt>
                      <c:pt idx="53">
                        <c:v>218.25551124146986</c:v>
                      </c:pt>
                      <c:pt idx="54">
                        <c:v>220.29552924098087</c:v>
                      </c:pt>
                      <c:pt idx="55">
                        <c:v>234.99810604159927</c:v>
                      </c:pt>
                      <c:pt idx="56">
                        <c:v>237.88206987209247</c:v>
                      </c:pt>
                      <c:pt idx="57">
                        <c:v>230.13922349851293</c:v>
                      </c:pt>
                      <c:pt idx="58">
                        <c:v>231.37307261629672</c:v>
                      </c:pt>
                      <c:pt idx="59">
                        <c:v>225.63142211108814</c:v>
                      </c:pt>
                      <c:pt idx="60">
                        <c:v>243.43804268966878</c:v>
                      </c:pt>
                      <c:pt idx="61">
                        <c:v>246.72276959975568</c:v>
                      </c:pt>
                      <c:pt idx="62">
                        <c:v>257.00656826257051</c:v>
                      </c:pt>
                      <c:pt idx="63">
                        <c:v>262.64216759014869</c:v>
                      </c:pt>
                      <c:pt idx="64">
                        <c:v>264.57974865587022</c:v>
                      </c:pt>
                      <c:pt idx="65">
                        <c:v>268.28246991238103</c:v>
                      </c:pt>
                      <c:pt idx="66">
                        <c:v>270.15853683547772</c:v>
                      </c:pt>
                      <c:pt idx="67">
                        <c:v>269.87770579427303</c:v>
                      </c:pt>
                      <c:pt idx="68">
                        <c:v>275.162727144396</c:v>
                      </c:pt>
                      <c:pt idx="69">
                        <c:v>272.59062099360659</c:v>
                      </c:pt>
                      <c:pt idx="70">
                        <c:v>289.08280966054679</c:v>
                      </c:pt>
                      <c:pt idx="71">
                        <c:v>293.36224742441198</c:v>
                      </c:pt>
                      <c:pt idx="72">
                        <c:v>300.96210021387606</c:v>
                      </c:pt>
                      <c:pt idx="73">
                        <c:v>308.89646490795116</c:v>
                      </c:pt>
                      <c:pt idx="74">
                        <c:v>335.50392755261072</c:v>
                      </c:pt>
                      <c:pt idx="75">
                        <c:v>325.75623359038076</c:v>
                      </c:pt>
                      <c:pt idx="76">
                        <c:v>313.76923519019545</c:v>
                      </c:pt>
                      <c:pt idx="77">
                        <c:v>311.11556254763235</c:v>
                      </c:pt>
                      <c:pt idx="78">
                        <c:v>322.72423880656453</c:v>
                      </c:pt>
                      <c:pt idx="79">
                        <c:v>319.04444238123097</c:v>
                      </c:pt>
                      <c:pt idx="80">
                        <c:v>332.05889319463421</c:v>
                      </c:pt>
                      <c:pt idx="81">
                        <c:v>346.37563911191643</c:v>
                      </c:pt>
                      <c:pt idx="82">
                        <c:v>349.6798544014934</c:v>
                      </c:pt>
                      <c:pt idx="83">
                        <c:v>310.35930051166616</c:v>
                      </c:pt>
                      <c:pt idx="84">
                        <c:v>317.01179906291969</c:v>
                      </c:pt>
                      <c:pt idx="85">
                        <c:v>294.44786737533906</c:v>
                      </c:pt>
                      <c:pt idx="86">
                        <c:v>309.61007578523009</c:v>
                      </c:pt>
                      <c:pt idx="87">
                        <c:v>318.26052263165752</c:v>
                      </c:pt>
                      <c:pt idx="88">
                        <c:v>323.74905734102521</c:v>
                      </c:pt>
                      <c:pt idx="89">
                        <c:v>336.18610148969617</c:v>
                      </c:pt>
                      <c:pt idx="90">
                        <c:v>322.821243648495</c:v>
                      </c:pt>
                      <c:pt idx="91">
                        <c:v>341.75522654223658</c:v>
                      </c:pt>
                      <c:pt idx="92">
                        <c:v>338.73860358579947</c:v>
                      </c:pt>
                      <c:pt idx="93">
                        <c:v>341.27793431169925</c:v>
                      </c:pt>
                      <c:pt idx="94">
                        <c:v>343.35636144708957</c:v>
                      </c:pt>
                      <c:pt idx="95">
                        <c:v>351.329982026219</c:v>
                      </c:pt>
                      <c:pt idx="96">
                        <c:v>357.45097687086866</c:v>
                      </c:pt>
                      <c:pt idx="97">
                        <c:v>369.44324697913447</c:v>
                      </c:pt>
                      <c:pt idx="98">
                        <c:v>364.91486534036437</c:v>
                      </c:pt>
                      <c:pt idx="99">
                        <c:v>342.67768531730923</c:v>
                      </c:pt>
                      <c:pt idx="100">
                        <c:v>321.76776105437727</c:v>
                      </c:pt>
                      <c:pt idx="101">
                        <c:v>373.28885823762329</c:v>
                      </c:pt>
                      <c:pt idx="102">
                        <c:v>387.88965136738335</c:v>
                      </c:pt>
                      <c:pt idx="103">
                        <c:v>390.16031317902036</c:v>
                      </c:pt>
                      <c:pt idx="104">
                        <c:v>419.05793123697362</c:v>
                      </c:pt>
                      <c:pt idx="105">
                        <c:v>451.35074664749891</c:v>
                      </c:pt>
                      <c:pt idx="106">
                        <c:v>436.03835486724154</c:v>
                      </c:pt>
                      <c:pt idx="107">
                        <c:v>420.79949800415289</c:v>
                      </c:pt>
                      <c:pt idx="108">
                        <c:v>466.52029009808348</c:v>
                      </c:pt>
                      <c:pt idx="109">
                        <c:v>477.8602179606662</c:v>
                      </c:pt>
                      <c:pt idx="110">
                        <c:v>466.28649311432309</c:v>
                      </c:pt>
                      <c:pt idx="111">
                        <c:v>471.13422220001996</c:v>
                      </c:pt>
                      <c:pt idx="112">
                        <c:v>492.17169280673073</c:v>
                      </c:pt>
                      <c:pt idx="113">
                        <c:v>524.25304068525361</c:v>
                      </c:pt>
                      <c:pt idx="114">
                        <c:v>527.80352586405536</c:v>
                      </c:pt>
                      <c:pt idx="115">
                        <c:v>539.40010892584201</c:v>
                      </c:pt>
                      <c:pt idx="116">
                        <c:v>551.85904685484979</c:v>
                      </c:pt>
                      <c:pt idx="117">
                        <c:v>558.30700617458353</c:v>
                      </c:pt>
                      <c:pt idx="118">
                        <c:v>521.56511729760268</c:v>
                      </c:pt>
                      <c:pt idx="119">
                        <c:v>560.42499537232482</c:v>
                      </c:pt>
                      <c:pt idx="120">
                        <c:v>526.60850032831195</c:v>
                      </c:pt>
                      <c:pt idx="121">
                        <c:v>554.69438355259649</c:v>
                      </c:pt>
                      <c:pt idx="122">
                        <c:v>572.86869497706789</c:v>
                      </c:pt>
                      <c:pt idx="123">
                        <c:v>565.84178743638608</c:v>
                      </c:pt>
                      <c:pt idx="124">
                        <c:v>584.29841049180106</c:v>
                      </c:pt>
                      <c:pt idx="125">
                        <c:v>566.26991011547818</c:v>
                      </c:pt>
                      <c:pt idx="126">
                        <c:v>603.74098472520882</c:v>
                      </c:pt>
                      <c:pt idx="127">
                        <c:v>525.85283384176989</c:v>
                      </c:pt>
                      <c:pt idx="128">
                        <c:v>596.07833560505469</c:v>
                      </c:pt>
                      <c:pt idx="129">
                        <c:v>593.42956850903647</c:v>
                      </c:pt>
                      <c:pt idx="130">
                        <c:v>552.9592880150401</c:v>
                      </c:pt>
                      <c:pt idx="131">
                        <c:v>626.28415372296843</c:v>
                      </c:pt>
                      <c:pt idx="132">
                        <c:v>663.78107971693089</c:v>
                      </c:pt>
                      <c:pt idx="133">
                        <c:v>632.66307150818898</c:v>
                      </c:pt>
                      <c:pt idx="134">
                        <c:v>655.4836207856066</c:v>
                      </c:pt>
                      <c:pt idx="135">
                        <c:v>623.33590939429428</c:v>
                      </c:pt>
                      <c:pt idx="136">
                        <c:v>638.55709263298627</c:v>
                      </c:pt>
                      <c:pt idx="137">
                        <c:v>650.06950569143044</c:v>
                      </c:pt>
                      <c:pt idx="138">
                        <c:v>635.98492162692924</c:v>
                      </c:pt>
                      <c:pt idx="139">
                        <c:v>676.80602534184334</c:v>
                      </c:pt>
                      <c:pt idx="140">
                        <c:v>700.28837205740138</c:v>
                      </c:pt>
                      <c:pt idx="141">
                        <c:v>689.11304103285147</c:v>
                      </c:pt>
                      <c:pt idx="142">
                        <c:v>665.5504285283007</c:v>
                      </c:pt>
                      <c:pt idx="143">
                        <c:v>654.36460938603602</c:v>
                      </c:pt>
                      <c:pt idx="144">
                        <c:v>694.31753209803708</c:v>
                      </c:pt>
                      <c:pt idx="145">
                        <c:v>731.80224707741036</c:v>
                      </c:pt>
                      <c:pt idx="146">
                        <c:v>752.36122306438904</c:v>
                      </c:pt>
                      <c:pt idx="147">
                        <c:v>807.76864815295414</c:v>
                      </c:pt>
                      <c:pt idx="148">
                        <c:v>834.0795845727863</c:v>
                      </c:pt>
                      <c:pt idx="149">
                        <c:v>795.75120115411789</c:v>
                      </c:pt>
                      <c:pt idx="150">
                        <c:v>808.13350932519472</c:v>
                      </c:pt>
                      <c:pt idx="151">
                        <c:v>847.11610768468529</c:v>
                      </c:pt>
                      <c:pt idx="152">
                        <c:v>861.72209201962016</c:v>
                      </c:pt>
                      <c:pt idx="153">
                        <c:v>876.72557848383087</c:v>
                      </c:pt>
                      <c:pt idx="154">
                        <c:v>893.62871401562211</c:v>
                      </c:pt>
                      <c:pt idx="155">
                        <c:v>902.48357234169919</c:v>
                      </c:pt>
                      <c:pt idx="156">
                        <c:v>970.21201758944267</c:v>
                      </c:pt>
                      <c:pt idx="157">
                        <c:v>930.16751358116051</c:v>
                      </c:pt>
                      <c:pt idx="158">
                        <c:v>972.43584453840288</c:v>
                      </c:pt>
                      <c:pt idx="159">
                        <c:v>991.16374721816476</c:v>
                      </c:pt>
                      <c:pt idx="160">
                        <c:v>969.5794506650841</c:v>
                      </c:pt>
                      <c:pt idx="161">
                        <c:v>963.08791623911281</c:v>
                      </c:pt>
                      <c:pt idx="162">
                        <c:v>1030.857797580104</c:v>
                      </c:pt>
                      <c:pt idx="163">
                        <c:v>1115.1060322120395</c:v>
                      </c:pt>
                      <c:pt idx="164">
                        <c:v>1081.5088247723579</c:v>
                      </c:pt>
                      <c:pt idx="165">
                        <c:v>1111.9126368656293</c:v>
                      </c:pt>
                      <c:pt idx="166">
                        <c:v>1149.6199770266835</c:v>
                      </c:pt>
                      <c:pt idx="167">
                        <c:v>1152.4840563395551</c:v>
                      </c:pt>
                      <c:pt idx="168">
                        <c:v>1149.919709252586</c:v>
                      </c:pt>
                      <c:pt idx="169">
                        <c:v>1154.0276691647093</c:v>
                      </c:pt>
                      <c:pt idx="170">
                        <c:v>1168.076913377455</c:v>
                      </c:pt>
                      <c:pt idx="171">
                        <c:v>1152.944624958662</c:v>
                      </c:pt>
                      <c:pt idx="172">
                        <c:v>1109.6199329866959</c:v>
                      </c:pt>
                      <c:pt idx="173">
                        <c:v>1254.9989062236846</c:v>
                      </c:pt>
                      <c:pt idx="174">
                        <c:v>1282.4929835922705</c:v>
                      </c:pt>
                      <c:pt idx="175">
                        <c:v>1240.7911587143867</c:v>
                      </c:pt>
                      <c:pt idx="176">
                        <c:v>1259.781009940019</c:v>
                      </c:pt>
                      <c:pt idx="177">
                        <c:v>1330.931707913234</c:v>
                      </c:pt>
                      <c:pt idx="178">
                        <c:v>1301.866724004502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AD7-48FD-8E94-F9D2624AD7D5}"/>
                  </c:ext>
                </c:extLst>
              </c15:ser>
            </c15:filteredLineSeries>
            <c15:filteredLine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Output!$H$415</c15:sqref>
                        </c15:formulaRef>
                      </c:ext>
                    </c:extLst>
                    <c:strCache>
                      <c:ptCount val="1"/>
                      <c:pt idx="0">
                        <c:v>CumRet_Bottom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[0]!Courbe_Date</c15:sqref>
                        </c15:formulaRef>
                      </c:ext>
                    </c:extLst>
                    <c:numCache>
                      <c:formatCode>[$-40C]mmm\-yy</c:formatCode>
                      <c:ptCount val="179"/>
                      <c:pt idx="0">
                        <c:v>40877</c:v>
                      </c:pt>
                      <c:pt idx="1">
                        <c:v>40908</c:v>
                      </c:pt>
                      <c:pt idx="2">
                        <c:v>40939</c:v>
                      </c:pt>
                      <c:pt idx="3">
                        <c:v>40968</c:v>
                      </c:pt>
                      <c:pt idx="4">
                        <c:v>40999</c:v>
                      </c:pt>
                      <c:pt idx="5">
                        <c:v>41029</c:v>
                      </c:pt>
                      <c:pt idx="6">
                        <c:v>41060</c:v>
                      </c:pt>
                      <c:pt idx="7">
                        <c:v>41090</c:v>
                      </c:pt>
                      <c:pt idx="8">
                        <c:v>41121</c:v>
                      </c:pt>
                      <c:pt idx="9">
                        <c:v>41152</c:v>
                      </c:pt>
                      <c:pt idx="10">
                        <c:v>41182</c:v>
                      </c:pt>
                      <c:pt idx="11">
                        <c:v>41213</c:v>
                      </c:pt>
                      <c:pt idx="12">
                        <c:v>41243</c:v>
                      </c:pt>
                      <c:pt idx="13">
                        <c:v>41274</c:v>
                      </c:pt>
                      <c:pt idx="14">
                        <c:v>41305</c:v>
                      </c:pt>
                      <c:pt idx="15">
                        <c:v>41333</c:v>
                      </c:pt>
                      <c:pt idx="16">
                        <c:v>41364</c:v>
                      </c:pt>
                      <c:pt idx="17">
                        <c:v>41394</c:v>
                      </c:pt>
                      <c:pt idx="18">
                        <c:v>41425</c:v>
                      </c:pt>
                      <c:pt idx="19">
                        <c:v>41455</c:v>
                      </c:pt>
                      <c:pt idx="20">
                        <c:v>41486</c:v>
                      </c:pt>
                      <c:pt idx="21">
                        <c:v>41517</c:v>
                      </c:pt>
                      <c:pt idx="22">
                        <c:v>41547</c:v>
                      </c:pt>
                      <c:pt idx="23">
                        <c:v>41578</c:v>
                      </c:pt>
                      <c:pt idx="24">
                        <c:v>41608</c:v>
                      </c:pt>
                      <c:pt idx="25">
                        <c:v>41639</c:v>
                      </c:pt>
                      <c:pt idx="26">
                        <c:v>41670</c:v>
                      </c:pt>
                      <c:pt idx="27">
                        <c:v>41698</c:v>
                      </c:pt>
                      <c:pt idx="28">
                        <c:v>41729</c:v>
                      </c:pt>
                      <c:pt idx="29">
                        <c:v>41759</c:v>
                      </c:pt>
                      <c:pt idx="30">
                        <c:v>41790</c:v>
                      </c:pt>
                      <c:pt idx="31">
                        <c:v>41820</c:v>
                      </c:pt>
                      <c:pt idx="32">
                        <c:v>41851</c:v>
                      </c:pt>
                      <c:pt idx="33">
                        <c:v>41882</c:v>
                      </c:pt>
                      <c:pt idx="34">
                        <c:v>41912</c:v>
                      </c:pt>
                      <c:pt idx="35">
                        <c:v>41943</c:v>
                      </c:pt>
                      <c:pt idx="36">
                        <c:v>41973</c:v>
                      </c:pt>
                      <c:pt idx="37">
                        <c:v>42004</c:v>
                      </c:pt>
                      <c:pt idx="38">
                        <c:v>42035</c:v>
                      </c:pt>
                      <c:pt idx="39">
                        <c:v>42063</c:v>
                      </c:pt>
                      <c:pt idx="40">
                        <c:v>42094</c:v>
                      </c:pt>
                      <c:pt idx="41">
                        <c:v>42124</c:v>
                      </c:pt>
                      <c:pt idx="42">
                        <c:v>42155</c:v>
                      </c:pt>
                      <c:pt idx="43">
                        <c:v>42185</c:v>
                      </c:pt>
                      <c:pt idx="44">
                        <c:v>42216</c:v>
                      </c:pt>
                      <c:pt idx="45">
                        <c:v>42247</c:v>
                      </c:pt>
                      <c:pt idx="46">
                        <c:v>42277</c:v>
                      </c:pt>
                      <c:pt idx="47">
                        <c:v>42308</c:v>
                      </c:pt>
                      <c:pt idx="48">
                        <c:v>42338</c:v>
                      </c:pt>
                      <c:pt idx="49">
                        <c:v>42369</c:v>
                      </c:pt>
                      <c:pt idx="50">
                        <c:v>42400</c:v>
                      </c:pt>
                      <c:pt idx="51">
                        <c:v>42429</c:v>
                      </c:pt>
                      <c:pt idx="52">
                        <c:v>42460</c:v>
                      </c:pt>
                      <c:pt idx="53">
                        <c:v>42490</c:v>
                      </c:pt>
                      <c:pt idx="54">
                        <c:v>42521</c:v>
                      </c:pt>
                      <c:pt idx="55">
                        <c:v>42551</c:v>
                      </c:pt>
                      <c:pt idx="56">
                        <c:v>42582</c:v>
                      </c:pt>
                      <c:pt idx="57">
                        <c:v>42613</c:v>
                      </c:pt>
                      <c:pt idx="58">
                        <c:v>42643</c:v>
                      </c:pt>
                      <c:pt idx="59">
                        <c:v>42674</c:v>
                      </c:pt>
                      <c:pt idx="60">
                        <c:v>42704</c:v>
                      </c:pt>
                      <c:pt idx="61">
                        <c:v>42735</c:v>
                      </c:pt>
                      <c:pt idx="62">
                        <c:v>42766</c:v>
                      </c:pt>
                      <c:pt idx="63">
                        <c:v>42794</c:v>
                      </c:pt>
                      <c:pt idx="64">
                        <c:v>42825</c:v>
                      </c:pt>
                      <c:pt idx="65">
                        <c:v>42855</c:v>
                      </c:pt>
                      <c:pt idx="66">
                        <c:v>42886</c:v>
                      </c:pt>
                      <c:pt idx="67">
                        <c:v>42916</c:v>
                      </c:pt>
                      <c:pt idx="68">
                        <c:v>42947</c:v>
                      </c:pt>
                      <c:pt idx="69">
                        <c:v>42978</c:v>
                      </c:pt>
                      <c:pt idx="70">
                        <c:v>43008</c:v>
                      </c:pt>
                      <c:pt idx="71">
                        <c:v>43039</c:v>
                      </c:pt>
                      <c:pt idx="72">
                        <c:v>43069</c:v>
                      </c:pt>
                      <c:pt idx="73">
                        <c:v>43100</c:v>
                      </c:pt>
                      <c:pt idx="74">
                        <c:v>43131</c:v>
                      </c:pt>
                      <c:pt idx="75">
                        <c:v>43159</c:v>
                      </c:pt>
                      <c:pt idx="76">
                        <c:v>43190</c:v>
                      </c:pt>
                      <c:pt idx="77">
                        <c:v>43220</c:v>
                      </c:pt>
                      <c:pt idx="78">
                        <c:v>43251</c:v>
                      </c:pt>
                      <c:pt idx="79">
                        <c:v>43281</c:v>
                      </c:pt>
                      <c:pt idx="80">
                        <c:v>43312</c:v>
                      </c:pt>
                      <c:pt idx="81">
                        <c:v>43343</c:v>
                      </c:pt>
                      <c:pt idx="82">
                        <c:v>43373</c:v>
                      </c:pt>
                      <c:pt idx="83">
                        <c:v>43404</c:v>
                      </c:pt>
                      <c:pt idx="84">
                        <c:v>43434</c:v>
                      </c:pt>
                      <c:pt idx="85">
                        <c:v>43465</c:v>
                      </c:pt>
                      <c:pt idx="86">
                        <c:v>43496</c:v>
                      </c:pt>
                      <c:pt idx="87">
                        <c:v>43524</c:v>
                      </c:pt>
                      <c:pt idx="88">
                        <c:v>43555</c:v>
                      </c:pt>
                      <c:pt idx="89">
                        <c:v>43585</c:v>
                      </c:pt>
                      <c:pt idx="90">
                        <c:v>43616</c:v>
                      </c:pt>
                      <c:pt idx="91">
                        <c:v>43646</c:v>
                      </c:pt>
                      <c:pt idx="92">
                        <c:v>43677</c:v>
                      </c:pt>
                      <c:pt idx="93">
                        <c:v>43708</c:v>
                      </c:pt>
                      <c:pt idx="94">
                        <c:v>43738</c:v>
                      </c:pt>
                      <c:pt idx="95">
                        <c:v>43769</c:v>
                      </c:pt>
                      <c:pt idx="96">
                        <c:v>43799</c:v>
                      </c:pt>
                      <c:pt idx="97">
                        <c:v>43830</c:v>
                      </c:pt>
                      <c:pt idx="98">
                        <c:v>43861</c:v>
                      </c:pt>
                      <c:pt idx="99">
                        <c:v>43890</c:v>
                      </c:pt>
                      <c:pt idx="100">
                        <c:v>43921</c:v>
                      </c:pt>
                      <c:pt idx="101">
                        <c:v>43951</c:v>
                      </c:pt>
                      <c:pt idx="102">
                        <c:v>43982</c:v>
                      </c:pt>
                      <c:pt idx="103">
                        <c:v>44012</c:v>
                      </c:pt>
                      <c:pt idx="104">
                        <c:v>44043</c:v>
                      </c:pt>
                      <c:pt idx="105">
                        <c:v>44074</c:v>
                      </c:pt>
                      <c:pt idx="106">
                        <c:v>44104</c:v>
                      </c:pt>
                      <c:pt idx="107">
                        <c:v>44135</c:v>
                      </c:pt>
                      <c:pt idx="108">
                        <c:v>44165</c:v>
                      </c:pt>
                      <c:pt idx="109">
                        <c:v>44196</c:v>
                      </c:pt>
                      <c:pt idx="110">
                        <c:v>44227</c:v>
                      </c:pt>
                      <c:pt idx="111">
                        <c:v>44255</c:v>
                      </c:pt>
                      <c:pt idx="112">
                        <c:v>44286</c:v>
                      </c:pt>
                      <c:pt idx="113">
                        <c:v>44316</c:v>
                      </c:pt>
                      <c:pt idx="114">
                        <c:v>44347</c:v>
                      </c:pt>
                      <c:pt idx="115">
                        <c:v>44377</c:v>
                      </c:pt>
                      <c:pt idx="116">
                        <c:v>44408</c:v>
                      </c:pt>
                      <c:pt idx="117">
                        <c:v>44439</c:v>
                      </c:pt>
                      <c:pt idx="118">
                        <c:v>44469</c:v>
                      </c:pt>
                      <c:pt idx="119">
                        <c:v>44500</c:v>
                      </c:pt>
                      <c:pt idx="120">
                        <c:v>44530</c:v>
                      </c:pt>
                      <c:pt idx="121">
                        <c:v>44561</c:v>
                      </c:pt>
                      <c:pt idx="122">
                        <c:v>44592</c:v>
                      </c:pt>
                      <c:pt idx="123">
                        <c:v>44620</c:v>
                      </c:pt>
                      <c:pt idx="124">
                        <c:v>44651</c:v>
                      </c:pt>
                      <c:pt idx="125">
                        <c:v>44681</c:v>
                      </c:pt>
                      <c:pt idx="126">
                        <c:v>44712</c:v>
                      </c:pt>
                      <c:pt idx="127">
                        <c:v>44742</c:v>
                      </c:pt>
                      <c:pt idx="128">
                        <c:v>44773</c:v>
                      </c:pt>
                      <c:pt idx="129">
                        <c:v>44804</c:v>
                      </c:pt>
                      <c:pt idx="130">
                        <c:v>44834</c:v>
                      </c:pt>
                      <c:pt idx="131">
                        <c:v>44865</c:v>
                      </c:pt>
                      <c:pt idx="132">
                        <c:v>44895</c:v>
                      </c:pt>
                      <c:pt idx="133">
                        <c:v>44926</c:v>
                      </c:pt>
                      <c:pt idx="134">
                        <c:v>44957</c:v>
                      </c:pt>
                      <c:pt idx="135">
                        <c:v>44985</c:v>
                      </c:pt>
                      <c:pt idx="136">
                        <c:v>45016</c:v>
                      </c:pt>
                      <c:pt idx="137">
                        <c:v>45046</c:v>
                      </c:pt>
                      <c:pt idx="138">
                        <c:v>45077</c:v>
                      </c:pt>
                      <c:pt idx="139">
                        <c:v>45107</c:v>
                      </c:pt>
                      <c:pt idx="140">
                        <c:v>45138</c:v>
                      </c:pt>
                      <c:pt idx="141">
                        <c:v>45169</c:v>
                      </c:pt>
                      <c:pt idx="142">
                        <c:v>45199</c:v>
                      </c:pt>
                      <c:pt idx="143">
                        <c:v>45230</c:v>
                      </c:pt>
                      <c:pt idx="144">
                        <c:v>45260</c:v>
                      </c:pt>
                      <c:pt idx="145">
                        <c:v>45291</c:v>
                      </c:pt>
                      <c:pt idx="146">
                        <c:v>45322</c:v>
                      </c:pt>
                      <c:pt idx="147">
                        <c:v>45351</c:v>
                      </c:pt>
                      <c:pt idx="148">
                        <c:v>45382</c:v>
                      </c:pt>
                      <c:pt idx="149">
                        <c:v>45412</c:v>
                      </c:pt>
                      <c:pt idx="150">
                        <c:v>45443</c:v>
                      </c:pt>
                      <c:pt idx="151">
                        <c:v>45473</c:v>
                      </c:pt>
                      <c:pt idx="152">
                        <c:v>45504</c:v>
                      </c:pt>
                      <c:pt idx="153">
                        <c:v>45535</c:v>
                      </c:pt>
                      <c:pt idx="154">
                        <c:v>45565</c:v>
                      </c:pt>
                      <c:pt idx="155">
                        <c:v>45596</c:v>
                      </c:pt>
                      <c:pt idx="156">
                        <c:v>45626</c:v>
                      </c:pt>
                      <c:pt idx="157">
                        <c:v>45657</c:v>
                      </c:pt>
                      <c:pt idx="158">
                        <c:v>45688</c:v>
                      </c:pt>
                      <c:pt idx="159">
                        <c:v>45716</c:v>
                      </c:pt>
                      <c:pt idx="160">
                        <c:v>45747</c:v>
                      </c:pt>
                      <c:pt idx="161">
                        <c:v>45777</c:v>
                      </c:pt>
                      <c:pt idx="162">
                        <c:v>45808</c:v>
                      </c:pt>
                      <c:pt idx="163">
                        <c:v>45838</c:v>
                      </c:pt>
                      <c:pt idx="164">
                        <c:v>45869</c:v>
                      </c:pt>
                      <c:pt idx="165">
                        <c:v>45900</c:v>
                      </c:pt>
                      <c:pt idx="166">
                        <c:v>45930</c:v>
                      </c:pt>
                      <c:pt idx="167">
                        <c:v>45961</c:v>
                      </c:pt>
                      <c:pt idx="168">
                        <c:v>45991</c:v>
                      </c:pt>
                      <c:pt idx="169">
                        <c:v>46022</c:v>
                      </c:pt>
                      <c:pt idx="170">
                        <c:v>46053</c:v>
                      </c:pt>
                      <c:pt idx="171">
                        <c:v>46081</c:v>
                      </c:pt>
                      <c:pt idx="172">
                        <c:v>46112</c:v>
                      </c:pt>
                      <c:pt idx="173">
                        <c:v>46142</c:v>
                      </c:pt>
                      <c:pt idx="174">
                        <c:v>46173</c:v>
                      </c:pt>
                      <c:pt idx="175">
                        <c:v>46203</c:v>
                      </c:pt>
                      <c:pt idx="176">
                        <c:v>46234</c:v>
                      </c:pt>
                      <c:pt idx="177">
                        <c:v>46265</c:v>
                      </c:pt>
                      <c:pt idx="178">
                        <c:v>46295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[0]!Courbe_Bottom</c15:sqref>
                        </c15:formulaRef>
                      </c:ext>
                    </c:extLst>
                    <c:numCache>
                      <c:formatCode>0.00</c:formatCode>
                      <c:ptCount val="179"/>
                      <c:pt idx="0">
                        <c:v>100</c:v>
                      </c:pt>
                      <c:pt idx="1">
                        <c:v>99.213591351408979</c:v>
                      </c:pt>
                      <c:pt idx="2">
                        <c:v>104.61184859847302</c:v>
                      </c:pt>
                      <c:pt idx="3">
                        <c:v>108.51981783938314</c:v>
                      </c:pt>
                      <c:pt idx="4">
                        <c:v>109.48556734994142</c:v>
                      </c:pt>
                      <c:pt idx="5">
                        <c:v>109.32451060551421</c:v>
                      </c:pt>
                      <c:pt idx="6">
                        <c:v>102.07524621352853</c:v>
                      </c:pt>
                      <c:pt idx="7">
                        <c:v>107.20961172433525</c:v>
                      </c:pt>
                      <c:pt idx="8">
                        <c:v>108.36057174606557</c:v>
                      </c:pt>
                      <c:pt idx="9">
                        <c:v>111.28379904907291</c:v>
                      </c:pt>
                      <c:pt idx="10">
                        <c:v>114.61051471887207</c:v>
                      </c:pt>
                      <c:pt idx="11">
                        <c:v>113.24478377134545</c:v>
                      </c:pt>
                      <c:pt idx="12">
                        <c:v>112.03862003330507</c:v>
                      </c:pt>
                      <c:pt idx="13">
                        <c:v>112.16207243016211</c:v>
                      </c:pt>
                      <c:pt idx="14">
                        <c:v>119.72545907084687</c:v>
                      </c:pt>
                      <c:pt idx="15">
                        <c:v>121.2810811326257</c:v>
                      </c:pt>
                      <c:pt idx="16">
                        <c:v>127.0014589478575</c:v>
                      </c:pt>
                      <c:pt idx="17">
                        <c:v>130.50877064087621</c:v>
                      </c:pt>
                      <c:pt idx="18">
                        <c:v>128.59449233528738</c:v>
                      </c:pt>
                      <c:pt idx="19">
                        <c:v>128.31547052661134</c:v>
                      </c:pt>
                      <c:pt idx="20">
                        <c:v>135.32363692418258</c:v>
                      </c:pt>
                      <c:pt idx="21">
                        <c:v>129.70783478506962</c:v>
                      </c:pt>
                      <c:pt idx="22">
                        <c:v>131.95656711566036</c:v>
                      </c:pt>
                      <c:pt idx="23">
                        <c:v>139.52299845779956</c:v>
                      </c:pt>
                      <c:pt idx="24">
                        <c:v>139.44384561343355</c:v>
                      </c:pt>
                      <c:pt idx="25">
                        <c:v>143.47668211171271</c:v>
                      </c:pt>
                      <c:pt idx="26">
                        <c:v>143.67820891336393</c:v>
                      </c:pt>
                      <c:pt idx="27">
                        <c:v>146.43713974104804</c:v>
                      </c:pt>
                      <c:pt idx="28">
                        <c:v>149.13873628686872</c:v>
                      </c:pt>
                      <c:pt idx="29">
                        <c:v>151.22149391451444</c:v>
                      </c:pt>
                      <c:pt idx="30">
                        <c:v>153.18828342944741</c:v>
                      </c:pt>
                      <c:pt idx="31">
                        <c:v>153.67052254612196</c:v>
                      </c:pt>
                      <c:pt idx="32">
                        <c:v>152.86350265615914</c:v>
                      </c:pt>
                      <c:pt idx="33">
                        <c:v>156.15338013058272</c:v>
                      </c:pt>
                      <c:pt idx="34">
                        <c:v>154.09849190087149</c:v>
                      </c:pt>
                      <c:pt idx="35">
                        <c:v>156.63607333132705</c:v>
                      </c:pt>
                      <c:pt idx="36">
                        <c:v>154.99443081447896</c:v>
                      </c:pt>
                      <c:pt idx="37">
                        <c:v>151.0094922755066</c:v>
                      </c:pt>
                      <c:pt idx="38">
                        <c:v>148.51420464290015</c:v>
                      </c:pt>
                      <c:pt idx="39">
                        <c:v>153.01390377932196</c:v>
                      </c:pt>
                      <c:pt idx="40">
                        <c:v>149.27046665767418</c:v>
                      </c:pt>
                      <c:pt idx="41">
                        <c:v>155.15393438337512</c:v>
                      </c:pt>
                      <c:pt idx="42">
                        <c:v>152.7386422136986</c:v>
                      </c:pt>
                      <c:pt idx="43">
                        <c:v>146.824599049124</c:v>
                      </c:pt>
                      <c:pt idx="44">
                        <c:v>139.55798660673142</c:v>
                      </c:pt>
                      <c:pt idx="45">
                        <c:v>130.50429707447867</c:v>
                      </c:pt>
                      <c:pt idx="46">
                        <c:v>123.99719922690188</c:v>
                      </c:pt>
                      <c:pt idx="47">
                        <c:v>138.99096290274369</c:v>
                      </c:pt>
                      <c:pt idx="48">
                        <c:v>138.99961445253319</c:v>
                      </c:pt>
                      <c:pt idx="49">
                        <c:v>132.86348511850554</c:v>
                      </c:pt>
                      <c:pt idx="50">
                        <c:v>126.2484641512962</c:v>
                      </c:pt>
                      <c:pt idx="51">
                        <c:v>125.50332732982248</c:v>
                      </c:pt>
                      <c:pt idx="52">
                        <c:v>135.81608241332668</c:v>
                      </c:pt>
                      <c:pt idx="53">
                        <c:v>142.83716714894143</c:v>
                      </c:pt>
                      <c:pt idx="54">
                        <c:v>143.66520568347363</c:v>
                      </c:pt>
                      <c:pt idx="55">
                        <c:v>144.01914487826721</c:v>
                      </c:pt>
                      <c:pt idx="56">
                        <c:v>152.31685618589091</c:v>
                      </c:pt>
                      <c:pt idx="57">
                        <c:v>155.61722831685162</c:v>
                      </c:pt>
                      <c:pt idx="58">
                        <c:v>156.9829385629051</c:v>
                      </c:pt>
                      <c:pt idx="59">
                        <c:v>155.09605286896183</c:v>
                      </c:pt>
                      <c:pt idx="60">
                        <c:v>150.721425915124</c:v>
                      </c:pt>
                      <c:pt idx="61">
                        <c:v>155.57322116094554</c:v>
                      </c:pt>
                      <c:pt idx="62">
                        <c:v>153.42377023069182</c:v>
                      </c:pt>
                      <c:pt idx="63">
                        <c:v>157.38782731733613</c:v>
                      </c:pt>
                      <c:pt idx="64">
                        <c:v>157.02396473859724</c:v>
                      </c:pt>
                      <c:pt idx="65">
                        <c:v>154.16972379768862</c:v>
                      </c:pt>
                      <c:pt idx="66">
                        <c:v>156.57591926558979</c:v>
                      </c:pt>
                      <c:pt idx="67">
                        <c:v>153.47210751790885</c:v>
                      </c:pt>
                      <c:pt idx="68">
                        <c:v>157.05840403206591</c:v>
                      </c:pt>
                      <c:pt idx="69">
                        <c:v>156.91462168142897</c:v>
                      </c:pt>
                      <c:pt idx="70">
                        <c:v>157.20623856073124</c:v>
                      </c:pt>
                      <c:pt idx="71">
                        <c:v>155.20432160111375</c:v>
                      </c:pt>
                      <c:pt idx="72">
                        <c:v>161.57748769218588</c:v>
                      </c:pt>
                      <c:pt idx="73">
                        <c:v>167.87636531854756</c:v>
                      </c:pt>
                      <c:pt idx="74">
                        <c:v>172.28837298322253</c:v>
                      </c:pt>
                      <c:pt idx="75">
                        <c:v>162.25951556057402</c:v>
                      </c:pt>
                      <c:pt idx="76">
                        <c:v>164.28010608036158</c:v>
                      </c:pt>
                      <c:pt idx="77">
                        <c:v>163.15686960997013</c:v>
                      </c:pt>
                      <c:pt idx="78">
                        <c:v>162.49210714542468</c:v>
                      </c:pt>
                      <c:pt idx="79">
                        <c:v>170.67514247439112</c:v>
                      </c:pt>
                      <c:pt idx="80">
                        <c:v>174.60533337460109</c:v>
                      </c:pt>
                      <c:pt idx="81">
                        <c:v>175.22806192820565</c:v>
                      </c:pt>
                      <c:pt idx="82">
                        <c:v>176.51262328989668</c:v>
                      </c:pt>
                      <c:pt idx="83">
                        <c:v>177.08374471669404</c:v>
                      </c:pt>
                      <c:pt idx="84">
                        <c:v>181.42693811914222</c:v>
                      </c:pt>
                      <c:pt idx="85">
                        <c:v>165.84153915589087</c:v>
                      </c:pt>
                      <c:pt idx="86">
                        <c:v>182.97967326930902</c:v>
                      </c:pt>
                      <c:pt idx="87">
                        <c:v>190.49750062666016</c:v>
                      </c:pt>
                      <c:pt idx="88">
                        <c:v>196.83461934492706</c:v>
                      </c:pt>
                      <c:pt idx="89">
                        <c:v>203.30371224590959</c:v>
                      </c:pt>
                      <c:pt idx="90">
                        <c:v>188.51909918111221</c:v>
                      </c:pt>
                      <c:pt idx="91">
                        <c:v>203.03977618140263</c:v>
                      </c:pt>
                      <c:pt idx="92">
                        <c:v>202.23910361137021</c:v>
                      </c:pt>
                      <c:pt idx="93">
                        <c:v>193.30693660748872</c:v>
                      </c:pt>
                      <c:pt idx="94">
                        <c:v>199.85969444507666</c:v>
                      </c:pt>
                      <c:pt idx="95">
                        <c:v>200.04835571763434</c:v>
                      </c:pt>
                      <c:pt idx="96">
                        <c:v>210.03430823856255</c:v>
                      </c:pt>
                      <c:pt idx="97">
                        <c:v>215.48494375497788</c:v>
                      </c:pt>
                      <c:pt idx="98">
                        <c:v>218.76823476692775</c:v>
                      </c:pt>
                      <c:pt idx="99">
                        <c:v>194.73750375991915</c:v>
                      </c:pt>
                      <c:pt idx="100">
                        <c:v>150.28039715509672</c:v>
                      </c:pt>
                      <c:pt idx="101">
                        <c:v>172.17285814363771</c:v>
                      </c:pt>
                      <c:pt idx="102">
                        <c:v>178.89695470120131</c:v>
                      </c:pt>
                      <c:pt idx="103">
                        <c:v>180.87943435802472</c:v>
                      </c:pt>
                      <c:pt idx="104">
                        <c:v>185.19733152447648</c:v>
                      </c:pt>
                      <c:pt idx="105">
                        <c:v>192.94636572105577</c:v>
                      </c:pt>
                      <c:pt idx="106">
                        <c:v>179.772661910116</c:v>
                      </c:pt>
                      <c:pt idx="107">
                        <c:v>178.48129172736421</c:v>
                      </c:pt>
                      <c:pt idx="108">
                        <c:v>204.86952626218419</c:v>
                      </c:pt>
                      <c:pt idx="109">
                        <c:v>217.68770241370709</c:v>
                      </c:pt>
                      <c:pt idx="110">
                        <c:v>212.38701636698619</c:v>
                      </c:pt>
                      <c:pt idx="111">
                        <c:v>228.43448652052211</c:v>
                      </c:pt>
                      <c:pt idx="112">
                        <c:v>231.02965424374779</c:v>
                      </c:pt>
                      <c:pt idx="113">
                        <c:v>239.20390440752132</c:v>
                      </c:pt>
                      <c:pt idx="114">
                        <c:v>235.79601016689824</c:v>
                      </c:pt>
                      <c:pt idx="115">
                        <c:v>236.16775824811606</c:v>
                      </c:pt>
                      <c:pt idx="116">
                        <c:v>237.59261019109692</c:v>
                      </c:pt>
                      <c:pt idx="117">
                        <c:v>244.93600402247009</c:v>
                      </c:pt>
                      <c:pt idx="118">
                        <c:v>232.3776191979351</c:v>
                      </c:pt>
                      <c:pt idx="119">
                        <c:v>243.48919499250434</c:v>
                      </c:pt>
                      <c:pt idx="120">
                        <c:v>241.5697323539712</c:v>
                      </c:pt>
                      <c:pt idx="121">
                        <c:v>256.06911978361302</c:v>
                      </c:pt>
                      <c:pt idx="122">
                        <c:v>236.367846699707</c:v>
                      </c:pt>
                      <c:pt idx="123">
                        <c:v>233.08812254307526</c:v>
                      </c:pt>
                      <c:pt idx="124">
                        <c:v>236.2735727148403</c:v>
                      </c:pt>
                      <c:pt idx="125">
                        <c:v>204.84356914711097</c:v>
                      </c:pt>
                      <c:pt idx="126">
                        <c:v>211.51766077434476</c:v>
                      </c:pt>
                      <c:pt idx="127">
                        <c:v>202.67684315404563</c:v>
                      </c:pt>
                      <c:pt idx="128">
                        <c:v>207.676297070326</c:v>
                      </c:pt>
                      <c:pt idx="129">
                        <c:v>204.41658022721322</c:v>
                      </c:pt>
                      <c:pt idx="130">
                        <c:v>180.84374246759415</c:v>
                      </c:pt>
                      <c:pt idx="131">
                        <c:v>196.15785670153383</c:v>
                      </c:pt>
                      <c:pt idx="132">
                        <c:v>204.88332707566877</c:v>
                      </c:pt>
                      <c:pt idx="133">
                        <c:v>192.29018518377404</c:v>
                      </c:pt>
                      <c:pt idx="134">
                        <c:v>210.68191820709092</c:v>
                      </c:pt>
                      <c:pt idx="135">
                        <c:v>201.93112703125377</c:v>
                      </c:pt>
                      <c:pt idx="136">
                        <c:v>208.07004594921256</c:v>
                      </c:pt>
                      <c:pt idx="137">
                        <c:v>207.32116346890689</c:v>
                      </c:pt>
                      <c:pt idx="138">
                        <c:v>201.14666377939562</c:v>
                      </c:pt>
                      <c:pt idx="139">
                        <c:v>215.98555113703756</c:v>
                      </c:pt>
                      <c:pt idx="140">
                        <c:v>220.32156674994104</c:v>
                      </c:pt>
                      <c:pt idx="141">
                        <c:v>219.64266059733978</c:v>
                      </c:pt>
                      <c:pt idx="142">
                        <c:v>209.33509580717606</c:v>
                      </c:pt>
                      <c:pt idx="143">
                        <c:v>212.51507666759383</c:v>
                      </c:pt>
                      <c:pt idx="144">
                        <c:v>226.59471519968636</c:v>
                      </c:pt>
                      <c:pt idx="145">
                        <c:v>233.2352888653335</c:v>
                      </c:pt>
                      <c:pt idx="146">
                        <c:v>229.0679291536228</c:v>
                      </c:pt>
                      <c:pt idx="147">
                        <c:v>234.71174028142565</c:v>
                      </c:pt>
                      <c:pt idx="148">
                        <c:v>245.15764553629106</c:v>
                      </c:pt>
                      <c:pt idx="149">
                        <c:v>238.0501974902819</c:v>
                      </c:pt>
                      <c:pt idx="150">
                        <c:v>245.42315117653737</c:v>
                      </c:pt>
                      <c:pt idx="151">
                        <c:v>245.77865872221003</c:v>
                      </c:pt>
                      <c:pt idx="152">
                        <c:v>253.53918690913309</c:v>
                      </c:pt>
                      <c:pt idx="153">
                        <c:v>262.30964729264656</c:v>
                      </c:pt>
                      <c:pt idx="154">
                        <c:v>266.23873193215218</c:v>
                      </c:pt>
                      <c:pt idx="155">
                        <c:v>264.10731797954128</c:v>
                      </c:pt>
                      <c:pt idx="156">
                        <c:v>268.23641674176412</c:v>
                      </c:pt>
                      <c:pt idx="157">
                        <c:v>252.60688675385757</c:v>
                      </c:pt>
                      <c:pt idx="158">
                        <c:v>263.41693612742176</c:v>
                      </c:pt>
                      <c:pt idx="159">
                        <c:v>273.15079118222457</c:v>
                      </c:pt>
                      <c:pt idx="160">
                        <c:v>273.68516765575998</c:v>
                      </c:pt>
                      <c:pt idx="161">
                        <c:v>270.95357564388598</c:v>
                      </c:pt>
                      <c:pt idx="162">
                        <c:v>275.34407902181704</c:v>
                      </c:pt>
                      <c:pt idx="163">
                        <c:v>279.196572334086</c:v>
                      </c:pt>
                      <c:pt idx="164">
                        <c:v>283.94236635564448</c:v>
                      </c:pt>
                      <c:pt idx="165">
                        <c:v>286.78841820273328</c:v>
                      </c:pt>
                      <c:pt idx="166">
                        <c:v>283.47097265173028</c:v>
                      </c:pt>
                      <c:pt idx="167">
                        <c:v>286.71638808930612</c:v>
                      </c:pt>
                      <c:pt idx="168">
                        <c:v>287.39828723297495</c:v>
                      </c:pt>
                      <c:pt idx="169">
                        <c:v>290.43077095322701</c:v>
                      </c:pt>
                      <c:pt idx="170">
                        <c:v>316.89372547051175</c:v>
                      </c:pt>
                      <c:pt idx="171">
                        <c:v>348.28969909188498</c:v>
                      </c:pt>
                      <c:pt idx="172">
                        <c:v>326.16971173581493</c:v>
                      </c:pt>
                      <c:pt idx="173">
                        <c:v>339.01693699034843</c:v>
                      </c:pt>
                      <c:pt idx="174">
                        <c:v>339.87293707474123</c:v>
                      </c:pt>
                      <c:pt idx="175">
                        <c:v>339.80848501039532</c:v>
                      </c:pt>
                      <c:pt idx="176">
                        <c:v>343.3545125024317</c:v>
                      </c:pt>
                      <c:pt idx="177">
                        <c:v>351.89121936483969</c:v>
                      </c:pt>
                      <c:pt idx="178">
                        <c:v>335.42078790726981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AD7-48FD-8E94-F9D2624AD7D5}"/>
                  </c:ext>
                </c:extLst>
              </c15:ser>
            </c15:filteredLineSeries>
          </c:ext>
        </c:extLst>
      </c:lineChart>
      <c:dateAx>
        <c:axId val="81115031"/>
        <c:scaling>
          <c:orientation val="minMax"/>
        </c:scaling>
        <c:delete val="0"/>
        <c:axPos val="b"/>
        <c:numFmt formatCode="[$-40C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20279"/>
        <c:crosses val="autoZero"/>
        <c:auto val="1"/>
        <c:lblOffset val="100"/>
        <c:baseTimeUnit val="months"/>
        <c:majorUnit val="1"/>
        <c:majorTimeUnit val="years"/>
      </c:dateAx>
      <c:valAx>
        <c:axId val="81120279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15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Cumulative returns 1Y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9502134556269763E-2"/>
          <c:y val="0.11238484885140526"/>
          <c:w val="0.92299765368347453"/>
          <c:h val="0.6934070472467152"/>
        </c:manualLayout>
      </c:layout>
      <c:lineChart>
        <c:grouping val="standard"/>
        <c:varyColors val="0"/>
        <c:ser>
          <c:idx val="0"/>
          <c:order val="0"/>
          <c:tx>
            <c:strRef>
              <c:f>Output!$N$415</c:f>
              <c:strCache>
                <c:ptCount val="1"/>
                <c:pt idx="0">
                  <c:v>CumRet_WIUSAU Index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[0]!Annee_Date</c:f>
              <c:numCache>
                <c:formatCode>[$-40C]mmm\-yy</c:formatCode>
                <c:ptCount val="13"/>
                <c:pt idx="0">
                  <c:v>45930</c:v>
                </c:pt>
                <c:pt idx="1">
                  <c:v>45961</c:v>
                </c:pt>
                <c:pt idx="2">
                  <c:v>45991</c:v>
                </c:pt>
                <c:pt idx="3">
                  <c:v>46022</c:v>
                </c:pt>
                <c:pt idx="4">
                  <c:v>46053</c:v>
                </c:pt>
                <c:pt idx="5">
                  <c:v>46081</c:v>
                </c:pt>
                <c:pt idx="6">
                  <c:v>46112</c:v>
                </c:pt>
                <c:pt idx="7">
                  <c:v>46142</c:v>
                </c:pt>
                <c:pt idx="8">
                  <c:v>46173</c:v>
                </c:pt>
                <c:pt idx="9">
                  <c:v>46203</c:v>
                </c:pt>
                <c:pt idx="10">
                  <c:v>46234</c:v>
                </c:pt>
                <c:pt idx="11">
                  <c:v>46265</c:v>
                </c:pt>
                <c:pt idx="12">
                  <c:v>46295</c:v>
                </c:pt>
              </c:numCache>
            </c:numRef>
          </c:cat>
          <c:val>
            <c:numRef>
              <c:f>[0]!Annee_Bench</c:f>
              <c:numCache>
                <c:formatCode>0.00</c:formatCode>
                <c:ptCount val="13"/>
                <c:pt idx="0">
                  <c:v>100</c:v>
                </c:pt>
                <c:pt idx="1">
                  <c:v>102.25096191931198</c:v>
                </c:pt>
                <c:pt idx="2">
                  <c:v>102.20039042607371</c:v>
                </c:pt>
                <c:pt idx="3">
                  <c:v>102.05716346969957</c:v>
                </c:pt>
                <c:pt idx="4">
                  <c:v>103.20474735472193</c:v>
                </c:pt>
                <c:pt idx="5">
                  <c:v>102.16184292423473</c:v>
                </c:pt>
                <c:pt idx="6">
                  <c:v>96.997892265037081</c:v>
                </c:pt>
                <c:pt idx="7">
                  <c:v>107.07753352571723</c:v>
                </c:pt>
                <c:pt idx="8">
                  <c:v>112.73729700673347</c:v>
                </c:pt>
                <c:pt idx="9">
                  <c:v>111.62932156396768</c:v>
                </c:pt>
                <c:pt idx="10">
                  <c:v>111.48786284162287</c:v>
                </c:pt>
                <c:pt idx="11">
                  <c:v>114.56777287387547</c:v>
                </c:pt>
                <c:pt idx="12">
                  <c:v>114.06064335426929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1C-4963-B0F2-C2E2ACF1E2F6}"/>
            </c:ext>
          </c:extLst>
        </c:ser>
        <c:ser>
          <c:idx val="1"/>
          <c:order val="1"/>
          <c:tx>
            <c:strRef>
              <c:f>Output!$O$415</c:f>
              <c:strCache>
                <c:ptCount val="1"/>
                <c:pt idx="0">
                  <c:v>CumRet_Sector deviations portfolio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[0]!Annee_Date</c:f>
              <c:numCache>
                <c:formatCode>[$-40C]mmm\-yy</c:formatCode>
                <c:ptCount val="13"/>
                <c:pt idx="0">
                  <c:v>45930</c:v>
                </c:pt>
                <c:pt idx="1">
                  <c:v>45961</c:v>
                </c:pt>
                <c:pt idx="2">
                  <c:v>45991</c:v>
                </c:pt>
                <c:pt idx="3">
                  <c:v>46022</c:v>
                </c:pt>
                <c:pt idx="4">
                  <c:v>46053</c:v>
                </c:pt>
                <c:pt idx="5">
                  <c:v>46081</c:v>
                </c:pt>
                <c:pt idx="6">
                  <c:v>46112</c:v>
                </c:pt>
                <c:pt idx="7">
                  <c:v>46142</c:v>
                </c:pt>
                <c:pt idx="8">
                  <c:v>46173</c:v>
                </c:pt>
                <c:pt idx="9">
                  <c:v>46203</c:v>
                </c:pt>
                <c:pt idx="10">
                  <c:v>46234</c:v>
                </c:pt>
                <c:pt idx="11">
                  <c:v>46265</c:v>
                </c:pt>
                <c:pt idx="12">
                  <c:v>46295</c:v>
                </c:pt>
              </c:numCache>
            </c:numRef>
          </c:cat>
          <c:val>
            <c:numRef>
              <c:f>[0]!Annee_Ptf</c:f>
              <c:numCache>
                <c:formatCode>0.00</c:formatCode>
                <c:ptCount val="13"/>
                <c:pt idx="0">
                  <c:v>100</c:v>
                </c:pt>
                <c:pt idx="1">
                  <c:v>102.33625667423442</c:v>
                </c:pt>
                <c:pt idx="2">
                  <c:v>102.47675703992772</c:v>
                </c:pt>
                <c:pt idx="3">
                  <c:v>102.39676879813999</c:v>
                </c:pt>
                <c:pt idx="4">
                  <c:v>103.23832227989658</c:v>
                </c:pt>
                <c:pt idx="5">
                  <c:v>101.56439475214407</c:v>
                </c:pt>
                <c:pt idx="6">
                  <c:v>96.983716342827748</c:v>
                </c:pt>
                <c:pt idx="7">
                  <c:v>108.23540376894805</c:v>
                </c:pt>
                <c:pt idx="8">
                  <c:v>114.43089283547323</c:v>
                </c:pt>
                <c:pt idx="9">
                  <c:v>112.91112446335163</c:v>
                </c:pt>
                <c:pt idx="10">
                  <c:v>113.39855162307136</c:v>
                </c:pt>
                <c:pt idx="11">
                  <c:v>116.95535743854076</c:v>
                </c:pt>
                <c:pt idx="12">
                  <c:v>116.99848203766545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1C-4963-B0F2-C2E2ACF1E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7036783"/>
        <c:axId val="547027631"/>
      </c:lineChart>
      <c:dateAx>
        <c:axId val="547036783"/>
        <c:scaling>
          <c:orientation val="minMax"/>
        </c:scaling>
        <c:delete val="0"/>
        <c:axPos val="b"/>
        <c:numFmt formatCode="[$-40C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7027631"/>
        <c:crosses val="autoZero"/>
        <c:auto val="1"/>
        <c:lblOffset val="100"/>
        <c:baseTimeUnit val="days"/>
        <c:majorUnit val="1"/>
        <c:majorTimeUnit val="months"/>
      </c:dateAx>
      <c:valAx>
        <c:axId val="547027631"/>
        <c:scaling>
          <c:orientation val="minMax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703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7" Type="http://schemas.openxmlformats.org/officeDocument/2006/relationships/chart" Target="../charts/chart4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46083</xdr:colOff>
      <xdr:row>1</xdr:row>
      <xdr:rowOff>136071</xdr:rowOff>
    </xdr:from>
    <xdr:to>
      <xdr:col>7</xdr:col>
      <xdr:colOff>1228431</xdr:colOff>
      <xdr:row>5</xdr:row>
      <xdr:rowOff>119444</xdr:rowOff>
    </xdr:to>
    <xdr:pic>
      <xdr:nvPicPr>
        <xdr:cNvPr id="77" name="Picture 28" descr="http://planet/fileadmin/user_upload/images/Documentations/Communication/BoiteLogos/2015/GROUPE_BASELINE_RVB_300px.jpg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76569" y="429985"/>
          <a:ext cx="1775619" cy="1146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244929</xdr:colOff>
      <xdr:row>14</xdr:row>
      <xdr:rowOff>117927</xdr:rowOff>
    </xdr:from>
    <xdr:to>
      <xdr:col>89</xdr:col>
      <xdr:colOff>557892</xdr:colOff>
      <xdr:row>26</xdr:row>
      <xdr:rowOff>36285</xdr:rowOff>
    </xdr:to>
    <xdr:graphicFrame macro="">
      <xdr:nvGraphicFramePr>
        <xdr:cNvPr id="103" name="Chart 1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62</xdr:col>
      <xdr:colOff>489857</xdr:colOff>
      <xdr:row>3</xdr:row>
      <xdr:rowOff>40821</xdr:rowOff>
    </xdr:from>
    <xdr:to>
      <xdr:col>62</xdr:col>
      <xdr:colOff>1182310</xdr:colOff>
      <xdr:row>4</xdr:row>
      <xdr:rowOff>292947</xdr:rowOff>
    </xdr:to>
    <xdr:grpSp>
      <xdr:nvGrpSpPr>
        <xdr:cNvPr id="107" name="Groupe 689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GrpSpPr/>
      </xdr:nvGrpSpPr>
      <xdr:grpSpPr>
        <a:xfrm>
          <a:off x="13570857" y="693964"/>
          <a:ext cx="692453" cy="687554"/>
          <a:chOff x="4643066" y="5085976"/>
          <a:chExt cx="599609" cy="599610"/>
        </a:xfrm>
      </xdr:grpSpPr>
      <xdr:grpSp>
        <xdr:nvGrpSpPr>
          <xdr:cNvPr id="108" name="Groupe 690">
            <a:extLst>
              <a:ext uri="{FF2B5EF4-FFF2-40B4-BE49-F238E27FC236}">
                <a16:creationId xmlns:a16="http://schemas.microsoft.com/office/drawing/2014/main" id="{00000000-0008-0000-0200-00006C000000}"/>
              </a:ext>
            </a:extLst>
          </xdr:cNvPr>
          <xdr:cNvGrpSpPr/>
        </xdr:nvGrpSpPr>
        <xdr:grpSpPr>
          <a:xfrm>
            <a:off x="4690870" y="5133750"/>
            <a:ext cx="504000" cy="503997"/>
            <a:chOff x="4707856" y="5147233"/>
            <a:chExt cx="475918" cy="475917"/>
          </a:xfrm>
        </xdr:grpSpPr>
        <xdr:sp macro="" textlink="">
          <xdr:nvSpPr>
            <xdr:cNvPr id="110" name="Freeform 141">
              <a:extLst>
                <a:ext uri="{FF2B5EF4-FFF2-40B4-BE49-F238E27FC236}">
                  <a16:creationId xmlns:a16="http://schemas.microsoft.com/office/drawing/2014/main" id="{00000000-0008-0000-0200-00006E000000}"/>
                </a:ext>
              </a:extLst>
            </xdr:cNvPr>
            <xdr:cNvSpPr>
              <a:spLocks/>
            </xdr:cNvSpPr>
          </xdr:nvSpPr>
          <xdr:spPr bwMode="auto">
            <a:xfrm>
              <a:off x="4829192" y="5592522"/>
              <a:ext cx="233247" cy="30628"/>
            </a:xfrm>
            <a:custGeom>
              <a:avLst/>
              <a:gdLst>
                <a:gd name="T0" fmla="*/ 65 w 131"/>
                <a:gd name="T1" fmla="*/ 17 h 17"/>
                <a:gd name="T2" fmla="*/ 131 w 131"/>
                <a:gd name="T3" fmla="*/ 0 h 17"/>
                <a:gd name="T4" fmla="*/ 0 w 131"/>
                <a:gd name="T5" fmla="*/ 0 h 17"/>
                <a:gd name="T6" fmla="*/ 65 w 131"/>
                <a:gd name="T7" fmla="*/ 17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31" h="17">
                  <a:moveTo>
                    <a:pt x="65" y="17"/>
                  </a:moveTo>
                  <a:cubicBezTo>
                    <a:pt x="89" y="17"/>
                    <a:pt x="111" y="11"/>
                    <a:pt x="131" y="0"/>
                  </a:cubicBezTo>
                  <a:cubicBezTo>
                    <a:pt x="0" y="0"/>
                    <a:pt x="0" y="0"/>
                    <a:pt x="0" y="0"/>
                  </a:cubicBezTo>
                  <a:cubicBezTo>
                    <a:pt x="19" y="11"/>
                    <a:pt x="42" y="17"/>
                    <a:pt x="65" y="17"/>
                  </a:cubicBezTo>
                </a:path>
              </a:pathLst>
            </a:custGeom>
            <a:solidFill>
              <a:srgbClr val="C31D1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11" name="Freeform 142">
              <a:extLst>
                <a:ext uri="{FF2B5EF4-FFF2-40B4-BE49-F238E27FC236}">
                  <a16:creationId xmlns:a16="http://schemas.microsoft.com/office/drawing/2014/main" id="{00000000-0008-0000-0200-00006F000000}"/>
                </a:ext>
              </a:extLst>
            </xdr:cNvPr>
            <xdr:cNvSpPr>
              <a:spLocks/>
            </xdr:cNvSpPr>
          </xdr:nvSpPr>
          <xdr:spPr bwMode="auto">
            <a:xfrm>
              <a:off x="4779716" y="5556004"/>
              <a:ext cx="333378" cy="36519"/>
            </a:xfrm>
            <a:custGeom>
              <a:avLst/>
              <a:gdLst>
                <a:gd name="T0" fmla="*/ 28 w 187"/>
                <a:gd name="T1" fmla="*/ 21 h 21"/>
                <a:gd name="T2" fmla="*/ 159 w 187"/>
                <a:gd name="T3" fmla="*/ 21 h 21"/>
                <a:gd name="T4" fmla="*/ 187 w 187"/>
                <a:gd name="T5" fmla="*/ 0 h 21"/>
                <a:gd name="T6" fmla="*/ 0 w 187"/>
                <a:gd name="T7" fmla="*/ 0 h 21"/>
                <a:gd name="T8" fmla="*/ 28 w 187"/>
                <a:gd name="T9" fmla="*/ 21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87" h="21">
                  <a:moveTo>
                    <a:pt x="28" y="21"/>
                  </a:moveTo>
                  <a:cubicBezTo>
                    <a:pt x="159" y="21"/>
                    <a:pt x="159" y="21"/>
                    <a:pt x="159" y="21"/>
                  </a:cubicBezTo>
                  <a:cubicBezTo>
                    <a:pt x="169" y="15"/>
                    <a:pt x="179" y="8"/>
                    <a:pt x="187" y="0"/>
                  </a:cubicBezTo>
                  <a:cubicBezTo>
                    <a:pt x="0" y="0"/>
                    <a:pt x="0" y="0"/>
                    <a:pt x="0" y="0"/>
                  </a:cubicBezTo>
                  <a:cubicBezTo>
                    <a:pt x="8" y="8"/>
                    <a:pt x="18" y="15"/>
                    <a:pt x="28" y="21"/>
                  </a:cubicBezTo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12" name="Freeform 143">
              <a:extLst>
                <a:ext uri="{FF2B5EF4-FFF2-40B4-BE49-F238E27FC236}">
                  <a16:creationId xmlns:a16="http://schemas.microsoft.com/office/drawing/2014/main" id="{00000000-0008-0000-0200-000070000000}"/>
                </a:ext>
              </a:extLst>
            </xdr:cNvPr>
            <xdr:cNvSpPr>
              <a:spLocks/>
            </xdr:cNvSpPr>
          </xdr:nvSpPr>
          <xdr:spPr bwMode="auto">
            <a:xfrm>
              <a:off x="4746731" y="5518307"/>
              <a:ext cx="398169" cy="37696"/>
            </a:xfrm>
            <a:custGeom>
              <a:avLst/>
              <a:gdLst>
                <a:gd name="T0" fmla="*/ 18 w 223"/>
                <a:gd name="T1" fmla="*/ 21 h 21"/>
                <a:gd name="T2" fmla="*/ 205 w 223"/>
                <a:gd name="T3" fmla="*/ 21 h 21"/>
                <a:gd name="T4" fmla="*/ 223 w 223"/>
                <a:gd name="T5" fmla="*/ 0 h 21"/>
                <a:gd name="T6" fmla="*/ 0 w 223"/>
                <a:gd name="T7" fmla="*/ 0 h 21"/>
                <a:gd name="T8" fmla="*/ 18 w 223"/>
                <a:gd name="T9" fmla="*/ 21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223" h="21">
                  <a:moveTo>
                    <a:pt x="18" y="21"/>
                  </a:moveTo>
                  <a:cubicBezTo>
                    <a:pt x="205" y="21"/>
                    <a:pt x="205" y="21"/>
                    <a:pt x="205" y="21"/>
                  </a:cubicBezTo>
                  <a:cubicBezTo>
                    <a:pt x="212" y="15"/>
                    <a:pt x="217" y="8"/>
                    <a:pt x="223" y="0"/>
                  </a:cubicBezTo>
                  <a:cubicBezTo>
                    <a:pt x="0" y="0"/>
                    <a:pt x="0" y="0"/>
                    <a:pt x="0" y="0"/>
                  </a:cubicBezTo>
                  <a:cubicBezTo>
                    <a:pt x="5" y="8"/>
                    <a:pt x="11" y="15"/>
                    <a:pt x="18" y="21"/>
                  </a:cubicBezTo>
                </a:path>
              </a:pathLst>
            </a:custGeom>
            <a:solidFill>
              <a:srgbClr val="C31D1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13" name="Freeform 144">
              <a:extLst>
                <a:ext uri="{FF2B5EF4-FFF2-40B4-BE49-F238E27FC236}">
                  <a16:creationId xmlns:a16="http://schemas.microsoft.com/office/drawing/2014/main" id="{00000000-0008-0000-0200-000071000000}"/>
                </a:ext>
              </a:extLst>
            </xdr:cNvPr>
            <xdr:cNvSpPr>
              <a:spLocks/>
            </xdr:cNvSpPr>
          </xdr:nvSpPr>
          <xdr:spPr bwMode="auto">
            <a:xfrm>
              <a:off x="4727883" y="5480611"/>
              <a:ext cx="437043" cy="37696"/>
            </a:xfrm>
            <a:custGeom>
              <a:avLst/>
              <a:gdLst>
                <a:gd name="T0" fmla="*/ 11 w 245"/>
                <a:gd name="T1" fmla="*/ 21 h 21"/>
                <a:gd name="T2" fmla="*/ 234 w 245"/>
                <a:gd name="T3" fmla="*/ 21 h 21"/>
                <a:gd name="T4" fmla="*/ 245 w 245"/>
                <a:gd name="T5" fmla="*/ 0 h 21"/>
                <a:gd name="T6" fmla="*/ 0 w 245"/>
                <a:gd name="T7" fmla="*/ 0 h 21"/>
                <a:gd name="T8" fmla="*/ 11 w 245"/>
                <a:gd name="T9" fmla="*/ 21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245" h="21">
                  <a:moveTo>
                    <a:pt x="11" y="21"/>
                  </a:moveTo>
                  <a:cubicBezTo>
                    <a:pt x="234" y="21"/>
                    <a:pt x="234" y="21"/>
                    <a:pt x="234" y="21"/>
                  </a:cubicBezTo>
                  <a:cubicBezTo>
                    <a:pt x="238" y="14"/>
                    <a:pt x="242" y="7"/>
                    <a:pt x="245" y="0"/>
                  </a:cubicBezTo>
                  <a:cubicBezTo>
                    <a:pt x="0" y="0"/>
                    <a:pt x="0" y="0"/>
                    <a:pt x="0" y="0"/>
                  </a:cubicBezTo>
                  <a:cubicBezTo>
                    <a:pt x="3" y="7"/>
                    <a:pt x="7" y="14"/>
                    <a:pt x="11" y="21"/>
                  </a:cubicBezTo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14" name="Freeform 145">
              <a:extLst>
                <a:ext uri="{FF2B5EF4-FFF2-40B4-BE49-F238E27FC236}">
                  <a16:creationId xmlns:a16="http://schemas.microsoft.com/office/drawing/2014/main" id="{00000000-0008-0000-0200-000072000000}"/>
                </a:ext>
              </a:extLst>
            </xdr:cNvPr>
            <xdr:cNvSpPr>
              <a:spLocks/>
            </xdr:cNvSpPr>
          </xdr:nvSpPr>
          <xdr:spPr bwMode="auto">
            <a:xfrm>
              <a:off x="4714926" y="5442914"/>
              <a:ext cx="461782" cy="37696"/>
            </a:xfrm>
            <a:custGeom>
              <a:avLst/>
              <a:gdLst>
                <a:gd name="T0" fmla="*/ 7 w 259"/>
                <a:gd name="T1" fmla="*/ 21 h 21"/>
                <a:gd name="T2" fmla="*/ 252 w 259"/>
                <a:gd name="T3" fmla="*/ 21 h 21"/>
                <a:gd name="T4" fmla="*/ 259 w 259"/>
                <a:gd name="T5" fmla="*/ 0 h 21"/>
                <a:gd name="T6" fmla="*/ 0 w 259"/>
                <a:gd name="T7" fmla="*/ 0 h 21"/>
                <a:gd name="T8" fmla="*/ 7 w 259"/>
                <a:gd name="T9" fmla="*/ 21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259" h="21">
                  <a:moveTo>
                    <a:pt x="7" y="21"/>
                  </a:moveTo>
                  <a:cubicBezTo>
                    <a:pt x="252" y="21"/>
                    <a:pt x="252" y="21"/>
                    <a:pt x="252" y="21"/>
                  </a:cubicBezTo>
                  <a:cubicBezTo>
                    <a:pt x="255" y="14"/>
                    <a:pt x="257" y="7"/>
                    <a:pt x="259" y="0"/>
                  </a:cubicBezTo>
                  <a:cubicBezTo>
                    <a:pt x="0" y="0"/>
                    <a:pt x="0" y="0"/>
                    <a:pt x="0" y="0"/>
                  </a:cubicBezTo>
                  <a:cubicBezTo>
                    <a:pt x="1" y="7"/>
                    <a:pt x="4" y="14"/>
                    <a:pt x="7" y="21"/>
                  </a:cubicBezTo>
                </a:path>
              </a:pathLst>
            </a:custGeom>
            <a:solidFill>
              <a:srgbClr val="C31D1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15" name="Freeform 146">
              <a:extLst>
                <a:ext uri="{FF2B5EF4-FFF2-40B4-BE49-F238E27FC236}">
                  <a16:creationId xmlns:a16="http://schemas.microsoft.com/office/drawing/2014/main" id="{00000000-0008-0000-0200-000073000000}"/>
                </a:ext>
              </a:extLst>
            </xdr:cNvPr>
            <xdr:cNvSpPr>
              <a:spLocks/>
            </xdr:cNvSpPr>
          </xdr:nvSpPr>
          <xdr:spPr bwMode="auto">
            <a:xfrm>
              <a:off x="4707856" y="5404040"/>
              <a:ext cx="475918" cy="38875"/>
            </a:xfrm>
            <a:custGeom>
              <a:avLst/>
              <a:gdLst>
                <a:gd name="T0" fmla="*/ 0 w 267"/>
                <a:gd name="T1" fmla="*/ 0 h 22"/>
                <a:gd name="T2" fmla="*/ 4 w 267"/>
                <a:gd name="T3" fmla="*/ 22 h 22"/>
                <a:gd name="T4" fmla="*/ 263 w 267"/>
                <a:gd name="T5" fmla="*/ 22 h 22"/>
                <a:gd name="T6" fmla="*/ 267 w 267"/>
                <a:gd name="T7" fmla="*/ 0 h 22"/>
                <a:gd name="T8" fmla="*/ 109 w 267"/>
                <a:gd name="T9" fmla="*/ 0 h 22"/>
                <a:gd name="T10" fmla="*/ 0 w 267"/>
                <a:gd name="T11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267" h="22">
                  <a:moveTo>
                    <a:pt x="0" y="0"/>
                  </a:moveTo>
                  <a:cubicBezTo>
                    <a:pt x="1" y="8"/>
                    <a:pt x="2" y="15"/>
                    <a:pt x="4" y="22"/>
                  </a:cubicBezTo>
                  <a:cubicBezTo>
                    <a:pt x="263" y="22"/>
                    <a:pt x="263" y="22"/>
                    <a:pt x="263" y="22"/>
                  </a:cubicBezTo>
                  <a:cubicBezTo>
                    <a:pt x="265" y="15"/>
                    <a:pt x="266" y="8"/>
                    <a:pt x="267" y="0"/>
                  </a:cubicBezTo>
                  <a:cubicBezTo>
                    <a:pt x="109" y="0"/>
                    <a:pt x="109" y="0"/>
                    <a:pt x="109" y="0"/>
                  </a:cubicBezTo>
                  <a:lnTo>
                    <a:pt x="0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16" name="Freeform 147">
              <a:extLst>
                <a:ext uri="{FF2B5EF4-FFF2-40B4-BE49-F238E27FC236}">
                  <a16:creationId xmlns:a16="http://schemas.microsoft.com/office/drawing/2014/main" id="{00000000-0008-0000-0200-000074000000}"/>
                </a:ext>
              </a:extLst>
            </xdr:cNvPr>
            <xdr:cNvSpPr>
              <a:spLocks/>
            </xdr:cNvSpPr>
          </xdr:nvSpPr>
          <xdr:spPr bwMode="auto">
            <a:xfrm>
              <a:off x="4902229" y="5366344"/>
              <a:ext cx="281545" cy="37696"/>
            </a:xfrm>
            <a:custGeom>
              <a:avLst/>
              <a:gdLst>
                <a:gd name="T0" fmla="*/ 0 w 158"/>
                <a:gd name="T1" fmla="*/ 21 h 21"/>
                <a:gd name="T2" fmla="*/ 158 w 158"/>
                <a:gd name="T3" fmla="*/ 21 h 21"/>
                <a:gd name="T4" fmla="*/ 158 w 158"/>
                <a:gd name="T5" fmla="*/ 11 h 21"/>
                <a:gd name="T6" fmla="*/ 158 w 158"/>
                <a:gd name="T7" fmla="*/ 0 h 21"/>
                <a:gd name="T8" fmla="*/ 0 w 158"/>
                <a:gd name="T9" fmla="*/ 0 h 21"/>
                <a:gd name="T10" fmla="*/ 0 w 158"/>
                <a:gd name="T11" fmla="*/ 21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58" h="21">
                  <a:moveTo>
                    <a:pt x="0" y="21"/>
                  </a:moveTo>
                  <a:cubicBezTo>
                    <a:pt x="158" y="21"/>
                    <a:pt x="158" y="21"/>
                    <a:pt x="158" y="21"/>
                  </a:cubicBezTo>
                  <a:cubicBezTo>
                    <a:pt x="158" y="18"/>
                    <a:pt x="158" y="14"/>
                    <a:pt x="158" y="11"/>
                  </a:cubicBezTo>
                  <a:cubicBezTo>
                    <a:pt x="158" y="7"/>
                    <a:pt x="158" y="4"/>
                    <a:pt x="158" y="0"/>
                  </a:cubicBezTo>
                  <a:cubicBezTo>
                    <a:pt x="0" y="0"/>
                    <a:pt x="0" y="0"/>
                    <a:pt x="0" y="0"/>
                  </a:cubicBezTo>
                  <a:lnTo>
                    <a:pt x="0" y="21"/>
                  </a:lnTo>
                  <a:close/>
                </a:path>
              </a:pathLst>
            </a:custGeom>
            <a:solidFill>
              <a:srgbClr val="C31D1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17" name="Freeform 148">
              <a:extLst>
                <a:ext uri="{FF2B5EF4-FFF2-40B4-BE49-F238E27FC236}">
                  <a16:creationId xmlns:a16="http://schemas.microsoft.com/office/drawing/2014/main" id="{00000000-0008-0000-0200-000075000000}"/>
                </a:ext>
              </a:extLst>
            </xdr:cNvPr>
            <xdr:cNvSpPr>
              <a:spLocks/>
            </xdr:cNvSpPr>
          </xdr:nvSpPr>
          <xdr:spPr bwMode="auto">
            <a:xfrm>
              <a:off x="4902229" y="5329825"/>
              <a:ext cx="281545" cy="36519"/>
            </a:xfrm>
            <a:custGeom>
              <a:avLst/>
              <a:gdLst>
                <a:gd name="T0" fmla="*/ 0 w 158"/>
                <a:gd name="T1" fmla="*/ 21 h 21"/>
                <a:gd name="T2" fmla="*/ 158 w 158"/>
                <a:gd name="T3" fmla="*/ 21 h 21"/>
                <a:gd name="T4" fmla="*/ 154 w 158"/>
                <a:gd name="T5" fmla="*/ 0 h 21"/>
                <a:gd name="T6" fmla="*/ 0 w 158"/>
                <a:gd name="T7" fmla="*/ 0 h 21"/>
                <a:gd name="T8" fmla="*/ 0 w 158"/>
                <a:gd name="T9" fmla="*/ 21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58" h="21">
                  <a:moveTo>
                    <a:pt x="0" y="21"/>
                  </a:moveTo>
                  <a:cubicBezTo>
                    <a:pt x="158" y="21"/>
                    <a:pt x="158" y="21"/>
                    <a:pt x="158" y="21"/>
                  </a:cubicBezTo>
                  <a:cubicBezTo>
                    <a:pt x="157" y="14"/>
                    <a:pt x="156" y="7"/>
                    <a:pt x="154" y="0"/>
                  </a:cubicBezTo>
                  <a:cubicBezTo>
                    <a:pt x="0" y="0"/>
                    <a:pt x="0" y="0"/>
                    <a:pt x="0" y="0"/>
                  </a:cubicBezTo>
                  <a:lnTo>
                    <a:pt x="0" y="21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18" name="Freeform 149">
              <a:extLst>
                <a:ext uri="{FF2B5EF4-FFF2-40B4-BE49-F238E27FC236}">
                  <a16:creationId xmlns:a16="http://schemas.microsoft.com/office/drawing/2014/main" id="{00000000-0008-0000-0200-000076000000}"/>
                </a:ext>
              </a:extLst>
            </xdr:cNvPr>
            <xdr:cNvSpPr>
              <a:spLocks/>
            </xdr:cNvSpPr>
          </xdr:nvSpPr>
          <xdr:spPr bwMode="auto">
            <a:xfrm>
              <a:off x="4902229" y="5292128"/>
              <a:ext cx="274477" cy="37696"/>
            </a:xfrm>
            <a:custGeom>
              <a:avLst/>
              <a:gdLst>
                <a:gd name="T0" fmla="*/ 0 w 154"/>
                <a:gd name="T1" fmla="*/ 21 h 21"/>
                <a:gd name="T2" fmla="*/ 154 w 154"/>
                <a:gd name="T3" fmla="*/ 21 h 21"/>
                <a:gd name="T4" fmla="*/ 147 w 154"/>
                <a:gd name="T5" fmla="*/ 0 h 21"/>
                <a:gd name="T6" fmla="*/ 0 w 154"/>
                <a:gd name="T7" fmla="*/ 0 h 21"/>
                <a:gd name="T8" fmla="*/ 0 w 154"/>
                <a:gd name="T9" fmla="*/ 21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54" h="21">
                  <a:moveTo>
                    <a:pt x="0" y="21"/>
                  </a:moveTo>
                  <a:cubicBezTo>
                    <a:pt x="154" y="21"/>
                    <a:pt x="154" y="21"/>
                    <a:pt x="154" y="21"/>
                  </a:cubicBezTo>
                  <a:cubicBezTo>
                    <a:pt x="152" y="14"/>
                    <a:pt x="150" y="7"/>
                    <a:pt x="147" y="0"/>
                  </a:cubicBezTo>
                  <a:cubicBezTo>
                    <a:pt x="0" y="0"/>
                    <a:pt x="0" y="0"/>
                    <a:pt x="0" y="0"/>
                  </a:cubicBezTo>
                  <a:lnTo>
                    <a:pt x="0" y="21"/>
                  </a:lnTo>
                  <a:close/>
                </a:path>
              </a:pathLst>
            </a:custGeom>
            <a:solidFill>
              <a:srgbClr val="C31D1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19" name="Freeform 150">
              <a:extLst>
                <a:ext uri="{FF2B5EF4-FFF2-40B4-BE49-F238E27FC236}">
                  <a16:creationId xmlns:a16="http://schemas.microsoft.com/office/drawing/2014/main" id="{00000000-0008-0000-0200-000077000000}"/>
                </a:ext>
              </a:extLst>
            </xdr:cNvPr>
            <xdr:cNvSpPr>
              <a:spLocks/>
            </xdr:cNvSpPr>
          </xdr:nvSpPr>
          <xdr:spPr bwMode="auto">
            <a:xfrm>
              <a:off x="4902229" y="5254432"/>
              <a:ext cx="262697" cy="37696"/>
            </a:xfrm>
            <a:custGeom>
              <a:avLst/>
              <a:gdLst>
                <a:gd name="T0" fmla="*/ 0 w 147"/>
                <a:gd name="T1" fmla="*/ 21 h 21"/>
                <a:gd name="T2" fmla="*/ 147 w 147"/>
                <a:gd name="T3" fmla="*/ 21 h 21"/>
                <a:gd name="T4" fmla="*/ 136 w 147"/>
                <a:gd name="T5" fmla="*/ 0 h 21"/>
                <a:gd name="T6" fmla="*/ 0 w 147"/>
                <a:gd name="T7" fmla="*/ 0 h 21"/>
                <a:gd name="T8" fmla="*/ 0 w 147"/>
                <a:gd name="T9" fmla="*/ 21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47" h="21">
                  <a:moveTo>
                    <a:pt x="0" y="21"/>
                  </a:moveTo>
                  <a:cubicBezTo>
                    <a:pt x="147" y="21"/>
                    <a:pt x="147" y="21"/>
                    <a:pt x="147" y="21"/>
                  </a:cubicBezTo>
                  <a:cubicBezTo>
                    <a:pt x="144" y="13"/>
                    <a:pt x="140" y="6"/>
                    <a:pt x="136" y="0"/>
                  </a:cubicBezTo>
                  <a:cubicBezTo>
                    <a:pt x="0" y="0"/>
                    <a:pt x="0" y="0"/>
                    <a:pt x="0" y="0"/>
                  </a:cubicBezTo>
                  <a:lnTo>
                    <a:pt x="0" y="21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20" name="Freeform 151">
              <a:extLst>
                <a:ext uri="{FF2B5EF4-FFF2-40B4-BE49-F238E27FC236}">
                  <a16:creationId xmlns:a16="http://schemas.microsoft.com/office/drawing/2014/main" id="{00000000-0008-0000-0200-000078000000}"/>
                </a:ext>
              </a:extLst>
            </xdr:cNvPr>
            <xdr:cNvSpPr>
              <a:spLocks/>
            </xdr:cNvSpPr>
          </xdr:nvSpPr>
          <xdr:spPr bwMode="auto">
            <a:xfrm>
              <a:off x="4902229" y="5216735"/>
              <a:ext cx="242671" cy="37696"/>
            </a:xfrm>
            <a:custGeom>
              <a:avLst/>
              <a:gdLst>
                <a:gd name="T0" fmla="*/ 0 w 136"/>
                <a:gd name="T1" fmla="*/ 21 h 21"/>
                <a:gd name="T2" fmla="*/ 136 w 136"/>
                <a:gd name="T3" fmla="*/ 21 h 21"/>
                <a:gd name="T4" fmla="*/ 118 w 136"/>
                <a:gd name="T5" fmla="*/ 0 h 21"/>
                <a:gd name="T6" fmla="*/ 0 w 136"/>
                <a:gd name="T7" fmla="*/ 0 h 21"/>
                <a:gd name="T8" fmla="*/ 0 w 136"/>
                <a:gd name="T9" fmla="*/ 21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36" h="21">
                  <a:moveTo>
                    <a:pt x="0" y="21"/>
                  </a:moveTo>
                  <a:cubicBezTo>
                    <a:pt x="136" y="21"/>
                    <a:pt x="136" y="21"/>
                    <a:pt x="136" y="21"/>
                  </a:cubicBezTo>
                  <a:cubicBezTo>
                    <a:pt x="130" y="13"/>
                    <a:pt x="125" y="6"/>
                    <a:pt x="118" y="0"/>
                  </a:cubicBezTo>
                  <a:cubicBezTo>
                    <a:pt x="0" y="0"/>
                    <a:pt x="0" y="0"/>
                    <a:pt x="0" y="0"/>
                  </a:cubicBezTo>
                  <a:lnTo>
                    <a:pt x="0" y="21"/>
                  </a:lnTo>
                  <a:close/>
                </a:path>
              </a:pathLst>
            </a:custGeom>
            <a:solidFill>
              <a:srgbClr val="C31D1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21" name="Freeform 152">
              <a:extLst>
                <a:ext uri="{FF2B5EF4-FFF2-40B4-BE49-F238E27FC236}">
                  <a16:creationId xmlns:a16="http://schemas.microsoft.com/office/drawing/2014/main" id="{00000000-0008-0000-0200-000079000000}"/>
                </a:ext>
              </a:extLst>
            </xdr:cNvPr>
            <xdr:cNvSpPr>
              <a:spLocks/>
            </xdr:cNvSpPr>
          </xdr:nvSpPr>
          <xdr:spPr bwMode="auto">
            <a:xfrm>
              <a:off x="4902229" y="5177861"/>
              <a:ext cx="210864" cy="38875"/>
            </a:xfrm>
            <a:custGeom>
              <a:avLst/>
              <a:gdLst>
                <a:gd name="T0" fmla="*/ 0 w 118"/>
                <a:gd name="T1" fmla="*/ 0 h 22"/>
                <a:gd name="T2" fmla="*/ 0 w 118"/>
                <a:gd name="T3" fmla="*/ 22 h 22"/>
                <a:gd name="T4" fmla="*/ 118 w 118"/>
                <a:gd name="T5" fmla="*/ 22 h 22"/>
                <a:gd name="T6" fmla="*/ 90 w 118"/>
                <a:gd name="T7" fmla="*/ 0 h 22"/>
                <a:gd name="T8" fmla="*/ 0 w 118"/>
                <a:gd name="T9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18" h="22">
                  <a:moveTo>
                    <a:pt x="0" y="0"/>
                  </a:moveTo>
                  <a:cubicBezTo>
                    <a:pt x="0" y="22"/>
                    <a:pt x="0" y="22"/>
                    <a:pt x="0" y="22"/>
                  </a:cubicBezTo>
                  <a:cubicBezTo>
                    <a:pt x="118" y="22"/>
                    <a:pt x="118" y="22"/>
                    <a:pt x="118" y="22"/>
                  </a:cubicBezTo>
                  <a:cubicBezTo>
                    <a:pt x="110" y="13"/>
                    <a:pt x="100" y="6"/>
                    <a:pt x="90" y="0"/>
                  </a:cubicBezTo>
                  <a:lnTo>
                    <a:pt x="0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22" name="Freeform 153">
              <a:extLst>
                <a:ext uri="{FF2B5EF4-FFF2-40B4-BE49-F238E27FC236}">
                  <a16:creationId xmlns:a16="http://schemas.microsoft.com/office/drawing/2014/main" id="{00000000-0008-0000-0200-00007A000000}"/>
                </a:ext>
              </a:extLst>
            </xdr:cNvPr>
            <xdr:cNvSpPr>
              <a:spLocks/>
            </xdr:cNvSpPr>
          </xdr:nvSpPr>
          <xdr:spPr bwMode="auto">
            <a:xfrm>
              <a:off x="4902229" y="5147233"/>
              <a:ext cx="160210" cy="30628"/>
            </a:xfrm>
            <a:custGeom>
              <a:avLst/>
              <a:gdLst>
                <a:gd name="T0" fmla="*/ 90 w 90"/>
                <a:gd name="T1" fmla="*/ 17 h 17"/>
                <a:gd name="T2" fmla="*/ 24 w 90"/>
                <a:gd name="T3" fmla="*/ 0 h 17"/>
                <a:gd name="T4" fmla="*/ 0 w 90"/>
                <a:gd name="T5" fmla="*/ 2 h 17"/>
                <a:gd name="T6" fmla="*/ 0 w 90"/>
                <a:gd name="T7" fmla="*/ 17 h 17"/>
                <a:gd name="T8" fmla="*/ 90 w 90"/>
                <a:gd name="T9" fmla="*/ 17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90" h="17">
                  <a:moveTo>
                    <a:pt x="90" y="17"/>
                  </a:moveTo>
                  <a:cubicBezTo>
                    <a:pt x="71" y="6"/>
                    <a:pt x="48" y="0"/>
                    <a:pt x="24" y="0"/>
                  </a:cubicBezTo>
                  <a:cubicBezTo>
                    <a:pt x="16" y="0"/>
                    <a:pt x="8" y="1"/>
                    <a:pt x="0" y="2"/>
                  </a:cubicBezTo>
                  <a:cubicBezTo>
                    <a:pt x="0" y="17"/>
                    <a:pt x="0" y="17"/>
                    <a:pt x="0" y="17"/>
                  </a:cubicBezTo>
                  <a:lnTo>
                    <a:pt x="90" y="17"/>
                  </a:lnTo>
                  <a:close/>
                </a:path>
              </a:pathLst>
            </a:custGeom>
            <a:solidFill>
              <a:srgbClr val="C31D1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23" name="Freeform 154">
              <a:extLst>
                <a:ext uri="{FF2B5EF4-FFF2-40B4-BE49-F238E27FC236}">
                  <a16:creationId xmlns:a16="http://schemas.microsoft.com/office/drawing/2014/main" id="{00000000-0008-0000-0200-00007B000000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4707856" y="5150766"/>
              <a:ext cx="194372" cy="253274"/>
            </a:xfrm>
            <a:custGeom>
              <a:avLst/>
              <a:gdLst>
                <a:gd name="T0" fmla="*/ 109 w 109"/>
                <a:gd name="T1" fmla="*/ 58 h 142"/>
                <a:gd name="T2" fmla="*/ 61 w 109"/>
                <a:gd name="T3" fmla="*/ 25 h 142"/>
                <a:gd name="T4" fmla="*/ 48 w 109"/>
                <a:gd name="T5" fmla="*/ 29 h 142"/>
                <a:gd name="T6" fmla="*/ 30 w 109"/>
                <a:gd name="T7" fmla="*/ 48 h 142"/>
                <a:gd name="T8" fmla="*/ 17 w 109"/>
                <a:gd name="T9" fmla="*/ 79 h 142"/>
                <a:gd name="T10" fmla="*/ 1 w 109"/>
                <a:gd name="T11" fmla="*/ 115 h 142"/>
                <a:gd name="T12" fmla="*/ 109 w 109"/>
                <a:gd name="T13" fmla="*/ 142 h 142"/>
                <a:gd name="T14" fmla="*/ 77 w 109"/>
                <a:gd name="T15" fmla="*/ 112 h 142"/>
                <a:gd name="T16" fmla="*/ 71 w 109"/>
                <a:gd name="T17" fmla="*/ 103 h 142"/>
                <a:gd name="T18" fmla="*/ 44 w 109"/>
                <a:gd name="T19" fmla="*/ 107 h 142"/>
                <a:gd name="T20" fmla="*/ 35 w 109"/>
                <a:gd name="T21" fmla="*/ 103 h 142"/>
                <a:gd name="T22" fmla="*/ 26 w 109"/>
                <a:gd name="T23" fmla="*/ 96 h 142"/>
                <a:gd name="T24" fmla="*/ 26 w 109"/>
                <a:gd name="T25" fmla="*/ 85 h 142"/>
                <a:gd name="T26" fmla="*/ 56 w 109"/>
                <a:gd name="T27" fmla="*/ 66 h 142"/>
                <a:gd name="T28" fmla="*/ 61 w 109"/>
                <a:gd name="T29" fmla="*/ 75 h 142"/>
                <a:gd name="T30" fmla="*/ 56 w 109"/>
                <a:gd name="T31" fmla="*/ 66 h 142"/>
                <a:gd name="T32" fmla="*/ 60 w 109"/>
                <a:gd name="T33" fmla="*/ 94 h 142"/>
                <a:gd name="T34" fmla="*/ 50 w 109"/>
                <a:gd name="T35" fmla="*/ 90 h 142"/>
                <a:gd name="T36" fmla="*/ 86 w 109"/>
                <a:gd name="T37" fmla="*/ 94 h 142"/>
                <a:gd name="T38" fmla="*/ 95 w 109"/>
                <a:gd name="T39" fmla="*/ 90 h 142"/>
                <a:gd name="T40" fmla="*/ 68 w 109"/>
                <a:gd name="T41" fmla="*/ 88 h 142"/>
                <a:gd name="T42" fmla="*/ 74 w 109"/>
                <a:gd name="T43" fmla="*/ 79 h 142"/>
                <a:gd name="T44" fmla="*/ 88 w 109"/>
                <a:gd name="T45" fmla="*/ 71 h 142"/>
                <a:gd name="T46" fmla="*/ 88 w 109"/>
                <a:gd name="T47" fmla="*/ 60 h 142"/>
                <a:gd name="T48" fmla="*/ 77 w 109"/>
                <a:gd name="T49" fmla="*/ 63 h 142"/>
                <a:gd name="T50" fmla="*/ 71 w 109"/>
                <a:gd name="T51" fmla="*/ 54 h 142"/>
                <a:gd name="T52" fmla="*/ 77 w 109"/>
                <a:gd name="T53" fmla="*/ 63 h 142"/>
                <a:gd name="T54" fmla="*/ 88 w 109"/>
                <a:gd name="T55" fmla="*/ 46 h 142"/>
                <a:gd name="T56" fmla="*/ 88 w 109"/>
                <a:gd name="T57" fmla="*/ 35 h 142"/>
                <a:gd name="T58" fmla="*/ 91 w 109"/>
                <a:gd name="T59" fmla="*/ 20 h 142"/>
                <a:gd name="T60" fmla="*/ 81 w 109"/>
                <a:gd name="T61" fmla="*/ 16 h 142"/>
                <a:gd name="T62" fmla="*/ 74 w 109"/>
                <a:gd name="T63" fmla="*/ 29 h 142"/>
                <a:gd name="T64" fmla="*/ 68 w 109"/>
                <a:gd name="T65" fmla="*/ 38 h 142"/>
                <a:gd name="T66" fmla="*/ 59 w 109"/>
                <a:gd name="T67" fmla="*/ 41 h 142"/>
                <a:gd name="T68" fmla="*/ 53 w 109"/>
                <a:gd name="T69" fmla="*/ 50 h 142"/>
                <a:gd name="T70" fmla="*/ 35 w 109"/>
                <a:gd name="T71" fmla="*/ 54 h 142"/>
                <a:gd name="T72" fmla="*/ 44 w 109"/>
                <a:gd name="T73" fmla="*/ 57 h 142"/>
                <a:gd name="T74" fmla="*/ 35 w 109"/>
                <a:gd name="T75" fmla="*/ 54 h 142"/>
                <a:gd name="T76" fmla="*/ 29 w 109"/>
                <a:gd name="T77" fmla="*/ 69 h 142"/>
                <a:gd name="T78" fmla="*/ 19 w 109"/>
                <a:gd name="T79" fmla="*/ 66 h 142"/>
                <a:gd name="T80" fmla="*/ 43 w 109"/>
                <a:gd name="T81" fmla="*/ 79 h 142"/>
                <a:gd name="T82" fmla="*/ 37 w 109"/>
                <a:gd name="T83" fmla="*/ 88 h 142"/>
                <a:gd name="T84" fmla="*/ 12 w 109"/>
                <a:gd name="T85" fmla="*/ 103 h 142"/>
                <a:gd name="T86" fmla="*/ 6 w 109"/>
                <a:gd name="T87" fmla="*/ 112 h 142"/>
                <a:gd name="T88" fmla="*/ 22 w 109"/>
                <a:gd name="T89" fmla="*/ 124 h 142"/>
                <a:gd name="T90" fmla="*/ 28 w 109"/>
                <a:gd name="T91" fmla="*/ 115 h 142"/>
                <a:gd name="T92" fmla="*/ 57 w 109"/>
                <a:gd name="T93" fmla="*/ 121 h 142"/>
                <a:gd name="T94" fmla="*/ 57 w 109"/>
                <a:gd name="T95" fmla="*/ 109 h 142"/>
                <a:gd name="T96" fmla="*/ 57 w 109"/>
                <a:gd name="T97" fmla="*/ 121 h 142"/>
                <a:gd name="T98" fmla="*/ 87 w 109"/>
                <a:gd name="T99" fmla="*/ 115 h 142"/>
                <a:gd name="T100" fmla="*/ 93 w 109"/>
                <a:gd name="T101" fmla="*/ 124 h 1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</a:cxnLst>
              <a:rect l="0" t="0" r="r" b="b"/>
              <a:pathLst>
                <a:path w="109" h="142">
                  <a:moveTo>
                    <a:pt x="109" y="121"/>
                  </a:moveTo>
                  <a:cubicBezTo>
                    <a:pt x="109" y="121"/>
                    <a:pt x="109" y="121"/>
                    <a:pt x="109" y="121"/>
                  </a:cubicBezTo>
                  <a:cubicBezTo>
                    <a:pt x="109" y="100"/>
                    <a:pt x="109" y="100"/>
                    <a:pt x="109" y="100"/>
                  </a:cubicBezTo>
                  <a:cubicBezTo>
                    <a:pt x="109" y="79"/>
                    <a:pt x="109" y="79"/>
                    <a:pt x="109" y="79"/>
                  </a:cubicBezTo>
                  <a:cubicBezTo>
                    <a:pt x="109" y="58"/>
                    <a:pt x="109" y="58"/>
                    <a:pt x="109" y="58"/>
                  </a:cubicBezTo>
                  <a:cubicBezTo>
                    <a:pt x="109" y="37"/>
                    <a:pt x="109" y="37"/>
                    <a:pt x="109" y="37"/>
                  </a:cubicBezTo>
                  <a:cubicBezTo>
                    <a:pt x="109" y="15"/>
                    <a:pt x="109" y="15"/>
                    <a:pt x="109" y="15"/>
                  </a:cubicBezTo>
                  <a:cubicBezTo>
                    <a:pt x="109" y="0"/>
                    <a:pt x="109" y="0"/>
                    <a:pt x="109" y="0"/>
                  </a:cubicBezTo>
                  <a:cubicBezTo>
                    <a:pt x="91" y="4"/>
                    <a:pt x="75" y="11"/>
                    <a:pt x="60" y="20"/>
                  </a:cubicBezTo>
                  <a:cubicBezTo>
                    <a:pt x="61" y="25"/>
                    <a:pt x="61" y="25"/>
                    <a:pt x="61" y="25"/>
                  </a:cubicBezTo>
                  <a:cubicBezTo>
                    <a:pt x="57" y="22"/>
                    <a:pt x="57" y="22"/>
                    <a:pt x="57" y="22"/>
                  </a:cubicBezTo>
                  <a:cubicBezTo>
                    <a:pt x="56" y="23"/>
                    <a:pt x="55" y="24"/>
                    <a:pt x="53" y="25"/>
                  </a:cubicBezTo>
                  <a:cubicBezTo>
                    <a:pt x="53" y="25"/>
                    <a:pt x="53" y="25"/>
                    <a:pt x="53" y="25"/>
                  </a:cubicBezTo>
                  <a:cubicBezTo>
                    <a:pt x="53" y="25"/>
                    <a:pt x="53" y="25"/>
                    <a:pt x="53" y="25"/>
                  </a:cubicBezTo>
                  <a:cubicBezTo>
                    <a:pt x="51" y="26"/>
                    <a:pt x="50" y="28"/>
                    <a:pt x="48" y="29"/>
                  </a:cubicBezTo>
                  <a:cubicBezTo>
                    <a:pt x="48" y="29"/>
                    <a:pt x="48" y="29"/>
                    <a:pt x="48" y="29"/>
                  </a:cubicBezTo>
                  <a:cubicBezTo>
                    <a:pt x="44" y="33"/>
                    <a:pt x="44" y="33"/>
                    <a:pt x="44" y="33"/>
                  </a:cubicBezTo>
                  <a:cubicBezTo>
                    <a:pt x="46" y="38"/>
                    <a:pt x="46" y="38"/>
                    <a:pt x="46" y="38"/>
                  </a:cubicBezTo>
                  <a:cubicBezTo>
                    <a:pt x="42" y="35"/>
                    <a:pt x="42" y="35"/>
                    <a:pt x="42" y="35"/>
                  </a:cubicBezTo>
                  <a:cubicBezTo>
                    <a:pt x="37" y="39"/>
                    <a:pt x="33" y="43"/>
                    <a:pt x="30" y="48"/>
                  </a:cubicBezTo>
                  <a:cubicBezTo>
                    <a:pt x="30" y="50"/>
                    <a:pt x="30" y="50"/>
                    <a:pt x="30" y="50"/>
                  </a:cubicBezTo>
                  <a:cubicBezTo>
                    <a:pt x="29" y="49"/>
                    <a:pt x="29" y="49"/>
                    <a:pt x="29" y="49"/>
                  </a:cubicBezTo>
                  <a:cubicBezTo>
                    <a:pt x="22" y="57"/>
                    <a:pt x="16" y="67"/>
                    <a:pt x="11" y="77"/>
                  </a:cubicBezTo>
                  <a:cubicBezTo>
                    <a:pt x="12" y="79"/>
                    <a:pt x="12" y="79"/>
                    <a:pt x="12" y="79"/>
                  </a:cubicBezTo>
                  <a:cubicBezTo>
                    <a:pt x="17" y="79"/>
                    <a:pt x="17" y="79"/>
                    <a:pt x="17" y="79"/>
                  </a:cubicBezTo>
                  <a:cubicBezTo>
                    <a:pt x="13" y="82"/>
                    <a:pt x="13" y="82"/>
                    <a:pt x="13" y="82"/>
                  </a:cubicBezTo>
                  <a:cubicBezTo>
                    <a:pt x="14" y="88"/>
                    <a:pt x="14" y="88"/>
                    <a:pt x="14" y="88"/>
                  </a:cubicBezTo>
                  <a:cubicBezTo>
                    <a:pt x="10" y="84"/>
                    <a:pt x="10" y="84"/>
                    <a:pt x="10" y="84"/>
                  </a:cubicBezTo>
                  <a:cubicBezTo>
                    <a:pt x="8" y="86"/>
                    <a:pt x="8" y="86"/>
                    <a:pt x="8" y="86"/>
                  </a:cubicBezTo>
                  <a:cubicBezTo>
                    <a:pt x="4" y="95"/>
                    <a:pt x="2" y="105"/>
                    <a:pt x="1" y="115"/>
                  </a:cubicBezTo>
                  <a:cubicBezTo>
                    <a:pt x="2" y="115"/>
                    <a:pt x="2" y="115"/>
                    <a:pt x="2" y="115"/>
                  </a:cubicBezTo>
                  <a:cubicBezTo>
                    <a:pt x="1" y="116"/>
                    <a:pt x="1" y="116"/>
                    <a:pt x="1" y="116"/>
                  </a:cubicBezTo>
                  <a:cubicBezTo>
                    <a:pt x="0" y="121"/>
                    <a:pt x="0" y="126"/>
                    <a:pt x="0" y="132"/>
                  </a:cubicBezTo>
                  <a:cubicBezTo>
                    <a:pt x="0" y="135"/>
                    <a:pt x="0" y="139"/>
                    <a:pt x="0" y="142"/>
                  </a:cubicBezTo>
                  <a:cubicBezTo>
                    <a:pt x="109" y="142"/>
                    <a:pt x="109" y="142"/>
                    <a:pt x="109" y="142"/>
                  </a:cubicBezTo>
                  <a:lnTo>
                    <a:pt x="109" y="121"/>
                  </a:lnTo>
                  <a:close/>
                  <a:moveTo>
                    <a:pt x="74" y="103"/>
                  </a:moveTo>
                  <a:cubicBezTo>
                    <a:pt x="80" y="103"/>
                    <a:pt x="80" y="103"/>
                    <a:pt x="80" y="103"/>
                  </a:cubicBezTo>
                  <a:cubicBezTo>
                    <a:pt x="75" y="107"/>
                    <a:pt x="75" y="107"/>
                    <a:pt x="75" y="107"/>
                  </a:cubicBezTo>
                  <a:cubicBezTo>
                    <a:pt x="77" y="112"/>
                    <a:pt x="77" y="112"/>
                    <a:pt x="77" y="112"/>
                  </a:cubicBezTo>
                  <a:cubicBezTo>
                    <a:pt x="73" y="109"/>
                    <a:pt x="73" y="109"/>
                    <a:pt x="73" y="109"/>
                  </a:cubicBezTo>
                  <a:cubicBezTo>
                    <a:pt x="68" y="112"/>
                    <a:pt x="68" y="112"/>
                    <a:pt x="68" y="112"/>
                  </a:cubicBezTo>
                  <a:cubicBezTo>
                    <a:pt x="70" y="107"/>
                    <a:pt x="70" y="107"/>
                    <a:pt x="70" y="107"/>
                  </a:cubicBezTo>
                  <a:cubicBezTo>
                    <a:pt x="66" y="103"/>
                    <a:pt x="66" y="103"/>
                    <a:pt x="66" y="103"/>
                  </a:cubicBezTo>
                  <a:cubicBezTo>
                    <a:pt x="71" y="103"/>
                    <a:pt x="71" y="103"/>
                    <a:pt x="71" y="103"/>
                  </a:cubicBezTo>
                  <a:cubicBezTo>
                    <a:pt x="73" y="98"/>
                    <a:pt x="73" y="98"/>
                    <a:pt x="73" y="98"/>
                  </a:cubicBezTo>
                  <a:lnTo>
                    <a:pt x="74" y="103"/>
                  </a:lnTo>
                  <a:close/>
                  <a:moveTo>
                    <a:pt x="43" y="103"/>
                  </a:moveTo>
                  <a:cubicBezTo>
                    <a:pt x="48" y="103"/>
                    <a:pt x="48" y="103"/>
                    <a:pt x="48" y="103"/>
                  </a:cubicBezTo>
                  <a:cubicBezTo>
                    <a:pt x="44" y="107"/>
                    <a:pt x="44" y="107"/>
                    <a:pt x="44" y="107"/>
                  </a:cubicBezTo>
                  <a:cubicBezTo>
                    <a:pt x="46" y="112"/>
                    <a:pt x="46" y="112"/>
                    <a:pt x="46" y="112"/>
                  </a:cubicBezTo>
                  <a:cubicBezTo>
                    <a:pt x="41" y="109"/>
                    <a:pt x="41" y="109"/>
                    <a:pt x="41" y="109"/>
                  </a:cubicBezTo>
                  <a:cubicBezTo>
                    <a:pt x="37" y="112"/>
                    <a:pt x="37" y="112"/>
                    <a:pt x="37" y="112"/>
                  </a:cubicBezTo>
                  <a:cubicBezTo>
                    <a:pt x="39" y="107"/>
                    <a:pt x="39" y="107"/>
                    <a:pt x="39" y="107"/>
                  </a:cubicBezTo>
                  <a:cubicBezTo>
                    <a:pt x="35" y="103"/>
                    <a:pt x="35" y="103"/>
                    <a:pt x="35" y="103"/>
                  </a:cubicBezTo>
                  <a:cubicBezTo>
                    <a:pt x="40" y="103"/>
                    <a:pt x="40" y="103"/>
                    <a:pt x="40" y="103"/>
                  </a:cubicBezTo>
                  <a:cubicBezTo>
                    <a:pt x="41" y="98"/>
                    <a:pt x="41" y="98"/>
                    <a:pt x="41" y="98"/>
                  </a:cubicBezTo>
                  <a:lnTo>
                    <a:pt x="43" y="103"/>
                  </a:lnTo>
                  <a:close/>
                  <a:moveTo>
                    <a:pt x="30" y="99"/>
                  </a:moveTo>
                  <a:cubicBezTo>
                    <a:pt x="26" y="96"/>
                    <a:pt x="26" y="96"/>
                    <a:pt x="26" y="96"/>
                  </a:cubicBezTo>
                  <a:cubicBezTo>
                    <a:pt x="22" y="99"/>
                    <a:pt x="22" y="99"/>
                    <a:pt x="22" y="99"/>
                  </a:cubicBezTo>
                  <a:cubicBezTo>
                    <a:pt x="23" y="94"/>
                    <a:pt x="23" y="94"/>
                    <a:pt x="23" y="94"/>
                  </a:cubicBezTo>
                  <a:cubicBezTo>
                    <a:pt x="19" y="90"/>
                    <a:pt x="19" y="90"/>
                    <a:pt x="19" y="90"/>
                  </a:cubicBezTo>
                  <a:cubicBezTo>
                    <a:pt x="24" y="90"/>
                    <a:pt x="24" y="90"/>
                    <a:pt x="24" y="90"/>
                  </a:cubicBezTo>
                  <a:cubicBezTo>
                    <a:pt x="26" y="85"/>
                    <a:pt x="26" y="85"/>
                    <a:pt x="26" y="85"/>
                  </a:cubicBezTo>
                  <a:cubicBezTo>
                    <a:pt x="28" y="90"/>
                    <a:pt x="28" y="90"/>
                    <a:pt x="28" y="90"/>
                  </a:cubicBezTo>
                  <a:cubicBezTo>
                    <a:pt x="33" y="90"/>
                    <a:pt x="33" y="90"/>
                    <a:pt x="33" y="90"/>
                  </a:cubicBezTo>
                  <a:cubicBezTo>
                    <a:pt x="29" y="94"/>
                    <a:pt x="29" y="94"/>
                    <a:pt x="29" y="94"/>
                  </a:cubicBezTo>
                  <a:lnTo>
                    <a:pt x="30" y="99"/>
                  </a:lnTo>
                  <a:close/>
                  <a:moveTo>
                    <a:pt x="56" y="66"/>
                  </a:moveTo>
                  <a:cubicBezTo>
                    <a:pt x="57" y="60"/>
                    <a:pt x="57" y="60"/>
                    <a:pt x="57" y="60"/>
                  </a:cubicBezTo>
                  <a:cubicBezTo>
                    <a:pt x="59" y="66"/>
                    <a:pt x="59" y="66"/>
                    <a:pt x="59" y="66"/>
                  </a:cubicBezTo>
                  <a:cubicBezTo>
                    <a:pt x="64" y="66"/>
                    <a:pt x="64" y="66"/>
                    <a:pt x="64" y="66"/>
                  </a:cubicBezTo>
                  <a:cubicBezTo>
                    <a:pt x="60" y="69"/>
                    <a:pt x="60" y="69"/>
                    <a:pt x="60" y="69"/>
                  </a:cubicBezTo>
                  <a:cubicBezTo>
                    <a:pt x="61" y="75"/>
                    <a:pt x="61" y="75"/>
                    <a:pt x="61" y="75"/>
                  </a:cubicBezTo>
                  <a:cubicBezTo>
                    <a:pt x="57" y="71"/>
                    <a:pt x="57" y="71"/>
                    <a:pt x="57" y="71"/>
                  </a:cubicBezTo>
                  <a:cubicBezTo>
                    <a:pt x="53" y="75"/>
                    <a:pt x="53" y="75"/>
                    <a:pt x="53" y="75"/>
                  </a:cubicBezTo>
                  <a:cubicBezTo>
                    <a:pt x="55" y="69"/>
                    <a:pt x="55" y="69"/>
                    <a:pt x="55" y="69"/>
                  </a:cubicBezTo>
                  <a:cubicBezTo>
                    <a:pt x="50" y="66"/>
                    <a:pt x="50" y="66"/>
                    <a:pt x="50" y="66"/>
                  </a:cubicBezTo>
                  <a:lnTo>
                    <a:pt x="56" y="66"/>
                  </a:lnTo>
                  <a:close/>
                  <a:moveTo>
                    <a:pt x="56" y="90"/>
                  </a:moveTo>
                  <a:cubicBezTo>
                    <a:pt x="57" y="85"/>
                    <a:pt x="57" y="85"/>
                    <a:pt x="57" y="85"/>
                  </a:cubicBezTo>
                  <a:cubicBezTo>
                    <a:pt x="59" y="90"/>
                    <a:pt x="59" y="90"/>
                    <a:pt x="59" y="90"/>
                  </a:cubicBezTo>
                  <a:cubicBezTo>
                    <a:pt x="64" y="90"/>
                    <a:pt x="64" y="90"/>
                    <a:pt x="64" y="90"/>
                  </a:cubicBezTo>
                  <a:cubicBezTo>
                    <a:pt x="60" y="94"/>
                    <a:pt x="60" y="94"/>
                    <a:pt x="60" y="94"/>
                  </a:cubicBezTo>
                  <a:cubicBezTo>
                    <a:pt x="61" y="99"/>
                    <a:pt x="61" y="99"/>
                    <a:pt x="61" y="99"/>
                  </a:cubicBezTo>
                  <a:cubicBezTo>
                    <a:pt x="57" y="96"/>
                    <a:pt x="57" y="96"/>
                    <a:pt x="57" y="96"/>
                  </a:cubicBezTo>
                  <a:cubicBezTo>
                    <a:pt x="53" y="99"/>
                    <a:pt x="53" y="99"/>
                    <a:pt x="53" y="99"/>
                  </a:cubicBezTo>
                  <a:cubicBezTo>
                    <a:pt x="55" y="94"/>
                    <a:pt x="55" y="94"/>
                    <a:pt x="55" y="94"/>
                  </a:cubicBezTo>
                  <a:cubicBezTo>
                    <a:pt x="50" y="90"/>
                    <a:pt x="50" y="90"/>
                    <a:pt x="50" y="90"/>
                  </a:cubicBezTo>
                  <a:lnTo>
                    <a:pt x="56" y="90"/>
                  </a:lnTo>
                  <a:close/>
                  <a:moveTo>
                    <a:pt x="93" y="99"/>
                  </a:moveTo>
                  <a:cubicBezTo>
                    <a:pt x="88" y="96"/>
                    <a:pt x="88" y="96"/>
                    <a:pt x="88" y="96"/>
                  </a:cubicBezTo>
                  <a:cubicBezTo>
                    <a:pt x="84" y="99"/>
                    <a:pt x="84" y="99"/>
                    <a:pt x="84" y="99"/>
                  </a:cubicBezTo>
                  <a:cubicBezTo>
                    <a:pt x="86" y="94"/>
                    <a:pt x="86" y="94"/>
                    <a:pt x="86" y="94"/>
                  </a:cubicBezTo>
                  <a:cubicBezTo>
                    <a:pt x="81" y="90"/>
                    <a:pt x="81" y="90"/>
                    <a:pt x="81" y="90"/>
                  </a:cubicBezTo>
                  <a:cubicBezTo>
                    <a:pt x="87" y="90"/>
                    <a:pt x="87" y="90"/>
                    <a:pt x="87" y="90"/>
                  </a:cubicBezTo>
                  <a:cubicBezTo>
                    <a:pt x="88" y="85"/>
                    <a:pt x="88" y="85"/>
                    <a:pt x="88" y="85"/>
                  </a:cubicBezTo>
                  <a:cubicBezTo>
                    <a:pt x="90" y="90"/>
                    <a:pt x="90" y="90"/>
                    <a:pt x="90" y="90"/>
                  </a:cubicBezTo>
                  <a:cubicBezTo>
                    <a:pt x="95" y="90"/>
                    <a:pt x="95" y="90"/>
                    <a:pt x="95" y="90"/>
                  </a:cubicBezTo>
                  <a:cubicBezTo>
                    <a:pt x="91" y="94"/>
                    <a:pt x="91" y="94"/>
                    <a:pt x="91" y="94"/>
                  </a:cubicBezTo>
                  <a:lnTo>
                    <a:pt x="93" y="99"/>
                  </a:lnTo>
                  <a:close/>
                  <a:moveTo>
                    <a:pt x="77" y="88"/>
                  </a:moveTo>
                  <a:cubicBezTo>
                    <a:pt x="73" y="84"/>
                    <a:pt x="73" y="84"/>
                    <a:pt x="73" y="84"/>
                  </a:cubicBezTo>
                  <a:cubicBezTo>
                    <a:pt x="68" y="88"/>
                    <a:pt x="68" y="88"/>
                    <a:pt x="68" y="88"/>
                  </a:cubicBezTo>
                  <a:cubicBezTo>
                    <a:pt x="70" y="82"/>
                    <a:pt x="70" y="82"/>
                    <a:pt x="70" y="82"/>
                  </a:cubicBezTo>
                  <a:cubicBezTo>
                    <a:pt x="66" y="79"/>
                    <a:pt x="66" y="79"/>
                    <a:pt x="66" y="79"/>
                  </a:cubicBezTo>
                  <a:cubicBezTo>
                    <a:pt x="71" y="79"/>
                    <a:pt x="71" y="79"/>
                    <a:pt x="71" y="79"/>
                  </a:cubicBezTo>
                  <a:cubicBezTo>
                    <a:pt x="73" y="73"/>
                    <a:pt x="73" y="73"/>
                    <a:pt x="73" y="73"/>
                  </a:cubicBezTo>
                  <a:cubicBezTo>
                    <a:pt x="74" y="79"/>
                    <a:pt x="74" y="79"/>
                    <a:pt x="74" y="79"/>
                  </a:cubicBezTo>
                  <a:cubicBezTo>
                    <a:pt x="80" y="79"/>
                    <a:pt x="80" y="79"/>
                    <a:pt x="80" y="79"/>
                  </a:cubicBezTo>
                  <a:cubicBezTo>
                    <a:pt x="75" y="82"/>
                    <a:pt x="75" y="82"/>
                    <a:pt x="75" y="82"/>
                  </a:cubicBezTo>
                  <a:lnTo>
                    <a:pt x="77" y="88"/>
                  </a:lnTo>
                  <a:close/>
                  <a:moveTo>
                    <a:pt x="93" y="75"/>
                  </a:moveTo>
                  <a:cubicBezTo>
                    <a:pt x="88" y="71"/>
                    <a:pt x="88" y="71"/>
                    <a:pt x="88" y="71"/>
                  </a:cubicBezTo>
                  <a:cubicBezTo>
                    <a:pt x="84" y="75"/>
                    <a:pt x="84" y="75"/>
                    <a:pt x="84" y="75"/>
                  </a:cubicBezTo>
                  <a:cubicBezTo>
                    <a:pt x="86" y="69"/>
                    <a:pt x="86" y="69"/>
                    <a:pt x="86" y="69"/>
                  </a:cubicBezTo>
                  <a:cubicBezTo>
                    <a:pt x="81" y="66"/>
                    <a:pt x="81" y="66"/>
                    <a:pt x="81" y="66"/>
                  </a:cubicBezTo>
                  <a:cubicBezTo>
                    <a:pt x="87" y="66"/>
                    <a:pt x="87" y="66"/>
                    <a:pt x="87" y="66"/>
                  </a:cubicBezTo>
                  <a:cubicBezTo>
                    <a:pt x="88" y="60"/>
                    <a:pt x="88" y="60"/>
                    <a:pt x="88" y="60"/>
                  </a:cubicBezTo>
                  <a:cubicBezTo>
                    <a:pt x="90" y="66"/>
                    <a:pt x="90" y="66"/>
                    <a:pt x="90" y="66"/>
                  </a:cubicBezTo>
                  <a:cubicBezTo>
                    <a:pt x="95" y="66"/>
                    <a:pt x="95" y="66"/>
                    <a:pt x="95" y="66"/>
                  </a:cubicBezTo>
                  <a:cubicBezTo>
                    <a:pt x="91" y="69"/>
                    <a:pt x="91" y="69"/>
                    <a:pt x="91" y="69"/>
                  </a:cubicBezTo>
                  <a:lnTo>
                    <a:pt x="93" y="75"/>
                  </a:lnTo>
                  <a:close/>
                  <a:moveTo>
                    <a:pt x="77" y="63"/>
                  </a:moveTo>
                  <a:cubicBezTo>
                    <a:pt x="73" y="59"/>
                    <a:pt x="73" y="59"/>
                    <a:pt x="73" y="59"/>
                  </a:cubicBezTo>
                  <a:cubicBezTo>
                    <a:pt x="68" y="63"/>
                    <a:pt x="68" y="63"/>
                    <a:pt x="68" y="63"/>
                  </a:cubicBezTo>
                  <a:cubicBezTo>
                    <a:pt x="70" y="57"/>
                    <a:pt x="70" y="57"/>
                    <a:pt x="70" y="57"/>
                  </a:cubicBezTo>
                  <a:cubicBezTo>
                    <a:pt x="66" y="54"/>
                    <a:pt x="66" y="54"/>
                    <a:pt x="66" y="54"/>
                  </a:cubicBezTo>
                  <a:cubicBezTo>
                    <a:pt x="71" y="54"/>
                    <a:pt x="71" y="54"/>
                    <a:pt x="71" y="54"/>
                  </a:cubicBezTo>
                  <a:cubicBezTo>
                    <a:pt x="73" y="48"/>
                    <a:pt x="73" y="48"/>
                    <a:pt x="73" y="48"/>
                  </a:cubicBezTo>
                  <a:cubicBezTo>
                    <a:pt x="74" y="54"/>
                    <a:pt x="74" y="54"/>
                    <a:pt x="74" y="54"/>
                  </a:cubicBezTo>
                  <a:cubicBezTo>
                    <a:pt x="80" y="54"/>
                    <a:pt x="80" y="54"/>
                    <a:pt x="80" y="54"/>
                  </a:cubicBezTo>
                  <a:cubicBezTo>
                    <a:pt x="75" y="57"/>
                    <a:pt x="75" y="57"/>
                    <a:pt x="75" y="57"/>
                  </a:cubicBezTo>
                  <a:lnTo>
                    <a:pt x="77" y="63"/>
                  </a:lnTo>
                  <a:close/>
                  <a:moveTo>
                    <a:pt x="90" y="41"/>
                  </a:moveTo>
                  <a:cubicBezTo>
                    <a:pt x="95" y="41"/>
                    <a:pt x="95" y="41"/>
                    <a:pt x="95" y="41"/>
                  </a:cubicBezTo>
                  <a:cubicBezTo>
                    <a:pt x="91" y="44"/>
                    <a:pt x="91" y="44"/>
                    <a:pt x="91" y="44"/>
                  </a:cubicBezTo>
                  <a:cubicBezTo>
                    <a:pt x="93" y="50"/>
                    <a:pt x="93" y="50"/>
                    <a:pt x="93" y="50"/>
                  </a:cubicBezTo>
                  <a:cubicBezTo>
                    <a:pt x="88" y="46"/>
                    <a:pt x="88" y="46"/>
                    <a:pt x="88" y="46"/>
                  </a:cubicBezTo>
                  <a:cubicBezTo>
                    <a:pt x="84" y="50"/>
                    <a:pt x="84" y="50"/>
                    <a:pt x="84" y="50"/>
                  </a:cubicBezTo>
                  <a:cubicBezTo>
                    <a:pt x="86" y="44"/>
                    <a:pt x="86" y="44"/>
                    <a:pt x="86" y="44"/>
                  </a:cubicBezTo>
                  <a:cubicBezTo>
                    <a:pt x="81" y="41"/>
                    <a:pt x="81" y="41"/>
                    <a:pt x="81" y="41"/>
                  </a:cubicBezTo>
                  <a:cubicBezTo>
                    <a:pt x="87" y="41"/>
                    <a:pt x="87" y="41"/>
                    <a:pt x="87" y="41"/>
                  </a:cubicBezTo>
                  <a:cubicBezTo>
                    <a:pt x="88" y="35"/>
                    <a:pt x="88" y="35"/>
                    <a:pt x="88" y="35"/>
                  </a:cubicBezTo>
                  <a:lnTo>
                    <a:pt x="90" y="41"/>
                  </a:lnTo>
                  <a:close/>
                  <a:moveTo>
                    <a:pt x="88" y="10"/>
                  </a:moveTo>
                  <a:cubicBezTo>
                    <a:pt x="90" y="16"/>
                    <a:pt x="90" y="16"/>
                    <a:pt x="90" y="16"/>
                  </a:cubicBezTo>
                  <a:cubicBezTo>
                    <a:pt x="95" y="16"/>
                    <a:pt x="95" y="16"/>
                    <a:pt x="95" y="16"/>
                  </a:cubicBezTo>
                  <a:cubicBezTo>
                    <a:pt x="91" y="20"/>
                    <a:pt x="91" y="20"/>
                    <a:pt x="91" y="20"/>
                  </a:cubicBezTo>
                  <a:cubicBezTo>
                    <a:pt x="93" y="25"/>
                    <a:pt x="93" y="25"/>
                    <a:pt x="93" y="25"/>
                  </a:cubicBezTo>
                  <a:cubicBezTo>
                    <a:pt x="88" y="22"/>
                    <a:pt x="88" y="22"/>
                    <a:pt x="88" y="22"/>
                  </a:cubicBezTo>
                  <a:cubicBezTo>
                    <a:pt x="84" y="25"/>
                    <a:pt x="84" y="25"/>
                    <a:pt x="84" y="25"/>
                  </a:cubicBezTo>
                  <a:cubicBezTo>
                    <a:pt x="86" y="20"/>
                    <a:pt x="86" y="20"/>
                    <a:pt x="86" y="20"/>
                  </a:cubicBezTo>
                  <a:cubicBezTo>
                    <a:pt x="81" y="16"/>
                    <a:pt x="81" y="16"/>
                    <a:pt x="81" y="16"/>
                  </a:cubicBezTo>
                  <a:cubicBezTo>
                    <a:pt x="87" y="16"/>
                    <a:pt x="87" y="16"/>
                    <a:pt x="87" y="16"/>
                  </a:cubicBezTo>
                  <a:lnTo>
                    <a:pt x="88" y="10"/>
                  </a:lnTo>
                  <a:close/>
                  <a:moveTo>
                    <a:pt x="71" y="29"/>
                  </a:moveTo>
                  <a:cubicBezTo>
                    <a:pt x="73" y="24"/>
                    <a:pt x="73" y="24"/>
                    <a:pt x="73" y="24"/>
                  </a:cubicBezTo>
                  <a:cubicBezTo>
                    <a:pt x="74" y="29"/>
                    <a:pt x="74" y="29"/>
                    <a:pt x="74" y="29"/>
                  </a:cubicBezTo>
                  <a:cubicBezTo>
                    <a:pt x="80" y="29"/>
                    <a:pt x="80" y="29"/>
                    <a:pt x="80" y="29"/>
                  </a:cubicBezTo>
                  <a:cubicBezTo>
                    <a:pt x="75" y="33"/>
                    <a:pt x="75" y="33"/>
                    <a:pt x="75" y="33"/>
                  </a:cubicBezTo>
                  <a:cubicBezTo>
                    <a:pt x="77" y="38"/>
                    <a:pt x="77" y="38"/>
                    <a:pt x="77" y="38"/>
                  </a:cubicBezTo>
                  <a:cubicBezTo>
                    <a:pt x="73" y="35"/>
                    <a:pt x="73" y="35"/>
                    <a:pt x="73" y="35"/>
                  </a:cubicBezTo>
                  <a:cubicBezTo>
                    <a:pt x="68" y="38"/>
                    <a:pt x="68" y="38"/>
                    <a:pt x="68" y="38"/>
                  </a:cubicBezTo>
                  <a:cubicBezTo>
                    <a:pt x="70" y="33"/>
                    <a:pt x="70" y="33"/>
                    <a:pt x="70" y="33"/>
                  </a:cubicBezTo>
                  <a:cubicBezTo>
                    <a:pt x="66" y="29"/>
                    <a:pt x="66" y="29"/>
                    <a:pt x="66" y="29"/>
                  </a:cubicBezTo>
                  <a:lnTo>
                    <a:pt x="71" y="29"/>
                  </a:lnTo>
                  <a:close/>
                  <a:moveTo>
                    <a:pt x="57" y="35"/>
                  </a:moveTo>
                  <a:cubicBezTo>
                    <a:pt x="59" y="41"/>
                    <a:pt x="59" y="41"/>
                    <a:pt x="59" y="41"/>
                  </a:cubicBezTo>
                  <a:cubicBezTo>
                    <a:pt x="64" y="41"/>
                    <a:pt x="64" y="41"/>
                    <a:pt x="64" y="41"/>
                  </a:cubicBezTo>
                  <a:cubicBezTo>
                    <a:pt x="60" y="44"/>
                    <a:pt x="60" y="44"/>
                    <a:pt x="60" y="44"/>
                  </a:cubicBezTo>
                  <a:cubicBezTo>
                    <a:pt x="61" y="50"/>
                    <a:pt x="61" y="50"/>
                    <a:pt x="61" y="50"/>
                  </a:cubicBezTo>
                  <a:cubicBezTo>
                    <a:pt x="57" y="46"/>
                    <a:pt x="57" y="46"/>
                    <a:pt x="57" y="46"/>
                  </a:cubicBezTo>
                  <a:cubicBezTo>
                    <a:pt x="53" y="50"/>
                    <a:pt x="53" y="50"/>
                    <a:pt x="53" y="50"/>
                  </a:cubicBezTo>
                  <a:cubicBezTo>
                    <a:pt x="55" y="44"/>
                    <a:pt x="55" y="44"/>
                    <a:pt x="55" y="44"/>
                  </a:cubicBezTo>
                  <a:cubicBezTo>
                    <a:pt x="50" y="41"/>
                    <a:pt x="50" y="41"/>
                    <a:pt x="50" y="41"/>
                  </a:cubicBezTo>
                  <a:cubicBezTo>
                    <a:pt x="56" y="41"/>
                    <a:pt x="56" y="41"/>
                    <a:pt x="56" y="41"/>
                  </a:cubicBezTo>
                  <a:lnTo>
                    <a:pt x="57" y="35"/>
                  </a:lnTo>
                  <a:close/>
                  <a:moveTo>
                    <a:pt x="35" y="54"/>
                  </a:moveTo>
                  <a:cubicBezTo>
                    <a:pt x="40" y="54"/>
                    <a:pt x="40" y="54"/>
                    <a:pt x="40" y="54"/>
                  </a:cubicBezTo>
                  <a:cubicBezTo>
                    <a:pt x="41" y="48"/>
                    <a:pt x="41" y="48"/>
                    <a:pt x="41" y="48"/>
                  </a:cubicBezTo>
                  <a:cubicBezTo>
                    <a:pt x="43" y="54"/>
                    <a:pt x="43" y="54"/>
                    <a:pt x="43" y="54"/>
                  </a:cubicBezTo>
                  <a:cubicBezTo>
                    <a:pt x="48" y="54"/>
                    <a:pt x="48" y="54"/>
                    <a:pt x="48" y="54"/>
                  </a:cubicBezTo>
                  <a:cubicBezTo>
                    <a:pt x="44" y="57"/>
                    <a:pt x="44" y="57"/>
                    <a:pt x="44" y="57"/>
                  </a:cubicBezTo>
                  <a:cubicBezTo>
                    <a:pt x="46" y="63"/>
                    <a:pt x="46" y="63"/>
                    <a:pt x="46" y="63"/>
                  </a:cubicBezTo>
                  <a:cubicBezTo>
                    <a:pt x="41" y="59"/>
                    <a:pt x="41" y="59"/>
                    <a:pt x="41" y="59"/>
                  </a:cubicBezTo>
                  <a:cubicBezTo>
                    <a:pt x="37" y="63"/>
                    <a:pt x="37" y="63"/>
                    <a:pt x="37" y="63"/>
                  </a:cubicBezTo>
                  <a:cubicBezTo>
                    <a:pt x="39" y="57"/>
                    <a:pt x="39" y="57"/>
                    <a:pt x="39" y="57"/>
                  </a:cubicBezTo>
                  <a:lnTo>
                    <a:pt x="35" y="54"/>
                  </a:lnTo>
                  <a:close/>
                  <a:moveTo>
                    <a:pt x="24" y="66"/>
                  </a:moveTo>
                  <a:cubicBezTo>
                    <a:pt x="26" y="60"/>
                    <a:pt x="26" y="60"/>
                    <a:pt x="26" y="60"/>
                  </a:cubicBezTo>
                  <a:cubicBezTo>
                    <a:pt x="28" y="66"/>
                    <a:pt x="28" y="66"/>
                    <a:pt x="28" y="66"/>
                  </a:cubicBezTo>
                  <a:cubicBezTo>
                    <a:pt x="33" y="66"/>
                    <a:pt x="33" y="66"/>
                    <a:pt x="33" y="66"/>
                  </a:cubicBezTo>
                  <a:cubicBezTo>
                    <a:pt x="29" y="69"/>
                    <a:pt x="29" y="69"/>
                    <a:pt x="29" y="69"/>
                  </a:cubicBezTo>
                  <a:cubicBezTo>
                    <a:pt x="30" y="75"/>
                    <a:pt x="30" y="75"/>
                    <a:pt x="30" y="75"/>
                  </a:cubicBezTo>
                  <a:cubicBezTo>
                    <a:pt x="26" y="71"/>
                    <a:pt x="26" y="71"/>
                    <a:pt x="26" y="71"/>
                  </a:cubicBezTo>
                  <a:cubicBezTo>
                    <a:pt x="22" y="75"/>
                    <a:pt x="22" y="75"/>
                    <a:pt x="22" y="75"/>
                  </a:cubicBezTo>
                  <a:cubicBezTo>
                    <a:pt x="23" y="69"/>
                    <a:pt x="23" y="69"/>
                    <a:pt x="23" y="69"/>
                  </a:cubicBezTo>
                  <a:cubicBezTo>
                    <a:pt x="19" y="66"/>
                    <a:pt x="19" y="66"/>
                    <a:pt x="19" y="66"/>
                  </a:cubicBezTo>
                  <a:lnTo>
                    <a:pt x="24" y="66"/>
                  </a:lnTo>
                  <a:close/>
                  <a:moveTo>
                    <a:pt x="35" y="79"/>
                  </a:moveTo>
                  <a:cubicBezTo>
                    <a:pt x="40" y="79"/>
                    <a:pt x="40" y="79"/>
                    <a:pt x="40" y="79"/>
                  </a:cubicBezTo>
                  <a:cubicBezTo>
                    <a:pt x="41" y="73"/>
                    <a:pt x="41" y="73"/>
                    <a:pt x="41" y="73"/>
                  </a:cubicBezTo>
                  <a:cubicBezTo>
                    <a:pt x="43" y="79"/>
                    <a:pt x="43" y="79"/>
                    <a:pt x="43" y="79"/>
                  </a:cubicBezTo>
                  <a:cubicBezTo>
                    <a:pt x="48" y="79"/>
                    <a:pt x="48" y="79"/>
                    <a:pt x="48" y="79"/>
                  </a:cubicBezTo>
                  <a:cubicBezTo>
                    <a:pt x="44" y="82"/>
                    <a:pt x="44" y="82"/>
                    <a:pt x="44" y="82"/>
                  </a:cubicBezTo>
                  <a:cubicBezTo>
                    <a:pt x="46" y="88"/>
                    <a:pt x="46" y="88"/>
                    <a:pt x="46" y="88"/>
                  </a:cubicBezTo>
                  <a:cubicBezTo>
                    <a:pt x="41" y="84"/>
                    <a:pt x="41" y="84"/>
                    <a:pt x="41" y="84"/>
                  </a:cubicBezTo>
                  <a:cubicBezTo>
                    <a:pt x="37" y="88"/>
                    <a:pt x="37" y="88"/>
                    <a:pt x="37" y="88"/>
                  </a:cubicBezTo>
                  <a:cubicBezTo>
                    <a:pt x="39" y="82"/>
                    <a:pt x="39" y="82"/>
                    <a:pt x="39" y="82"/>
                  </a:cubicBezTo>
                  <a:lnTo>
                    <a:pt x="35" y="79"/>
                  </a:lnTo>
                  <a:close/>
                  <a:moveTo>
                    <a:pt x="9" y="103"/>
                  </a:moveTo>
                  <a:cubicBezTo>
                    <a:pt x="10" y="98"/>
                    <a:pt x="10" y="98"/>
                    <a:pt x="10" y="98"/>
                  </a:cubicBezTo>
                  <a:cubicBezTo>
                    <a:pt x="12" y="103"/>
                    <a:pt x="12" y="103"/>
                    <a:pt x="12" y="103"/>
                  </a:cubicBezTo>
                  <a:cubicBezTo>
                    <a:pt x="17" y="103"/>
                    <a:pt x="17" y="103"/>
                    <a:pt x="17" y="103"/>
                  </a:cubicBezTo>
                  <a:cubicBezTo>
                    <a:pt x="13" y="107"/>
                    <a:pt x="13" y="107"/>
                    <a:pt x="13" y="107"/>
                  </a:cubicBezTo>
                  <a:cubicBezTo>
                    <a:pt x="14" y="112"/>
                    <a:pt x="14" y="112"/>
                    <a:pt x="14" y="112"/>
                  </a:cubicBezTo>
                  <a:cubicBezTo>
                    <a:pt x="10" y="109"/>
                    <a:pt x="10" y="109"/>
                    <a:pt x="10" y="109"/>
                  </a:cubicBezTo>
                  <a:cubicBezTo>
                    <a:pt x="6" y="112"/>
                    <a:pt x="6" y="112"/>
                    <a:pt x="6" y="112"/>
                  </a:cubicBezTo>
                  <a:cubicBezTo>
                    <a:pt x="8" y="107"/>
                    <a:pt x="8" y="107"/>
                    <a:pt x="8" y="107"/>
                  </a:cubicBezTo>
                  <a:cubicBezTo>
                    <a:pt x="3" y="103"/>
                    <a:pt x="3" y="103"/>
                    <a:pt x="3" y="103"/>
                  </a:cubicBezTo>
                  <a:lnTo>
                    <a:pt x="9" y="103"/>
                  </a:lnTo>
                  <a:close/>
                  <a:moveTo>
                    <a:pt x="26" y="121"/>
                  </a:moveTo>
                  <a:cubicBezTo>
                    <a:pt x="22" y="124"/>
                    <a:pt x="22" y="124"/>
                    <a:pt x="22" y="124"/>
                  </a:cubicBezTo>
                  <a:cubicBezTo>
                    <a:pt x="23" y="119"/>
                    <a:pt x="23" y="119"/>
                    <a:pt x="23" y="119"/>
                  </a:cubicBezTo>
                  <a:cubicBezTo>
                    <a:pt x="19" y="115"/>
                    <a:pt x="19" y="115"/>
                    <a:pt x="19" y="115"/>
                  </a:cubicBezTo>
                  <a:cubicBezTo>
                    <a:pt x="24" y="115"/>
                    <a:pt x="24" y="115"/>
                    <a:pt x="24" y="115"/>
                  </a:cubicBezTo>
                  <a:cubicBezTo>
                    <a:pt x="26" y="109"/>
                    <a:pt x="26" y="109"/>
                    <a:pt x="26" y="109"/>
                  </a:cubicBezTo>
                  <a:cubicBezTo>
                    <a:pt x="28" y="115"/>
                    <a:pt x="28" y="115"/>
                    <a:pt x="28" y="115"/>
                  </a:cubicBezTo>
                  <a:cubicBezTo>
                    <a:pt x="33" y="115"/>
                    <a:pt x="33" y="115"/>
                    <a:pt x="33" y="115"/>
                  </a:cubicBezTo>
                  <a:cubicBezTo>
                    <a:pt x="29" y="119"/>
                    <a:pt x="29" y="119"/>
                    <a:pt x="29" y="119"/>
                  </a:cubicBezTo>
                  <a:cubicBezTo>
                    <a:pt x="30" y="124"/>
                    <a:pt x="30" y="124"/>
                    <a:pt x="30" y="124"/>
                  </a:cubicBezTo>
                  <a:lnTo>
                    <a:pt x="26" y="121"/>
                  </a:lnTo>
                  <a:close/>
                  <a:moveTo>
                    <a:pt x="57" y="121"/>
                  </a:moveTo>
                  <a:cubicBezTo>
                    <a:pt x="53" y="124"/>
                    <a:pt x="53" y="124"/>
                    <a:pt x="53" y="124"/>
                  </a:cubicBezTo>
                  <a:cubicBezTo>
                    <a:pt x="55" y="119"/>
                    <a:pt x="55" y="119"/>
                    <a:pt x="55" y="119"/>
                  </a:cubicBezTo>
                  <a:cubicBezTo>
                    <a:pt x="50" y="115"/>
                    <a:pt x="50" y="115"/>
                    <a:pt x="50" y="115"/>
                  </a:cubicBezTo>
                  <a:cubicBezTo>
                    <a:pt x="56" y="115"/>
                    <a:pt x="56" y="115"/>
                    <a:pt x="56" y="115"/>
                  </a:cubicBezTo>
                  <a:cubicBezTo>
                    <a:pt x="57" y="109"/>
                    <a:pt x="57" y="109"/>
                    <a:pt x="57" y="109"/>
                  </a:cubicBezTo>
                  <a:cubicBezTo>
                    <a:pt x="59" y="115"/>
                    <a:pt x="59" y="115"/>
                    <a:pt x="59" y="115"/>
                  </a:cubicBezTo>
                  <a:cubicBezTo>
                    <a:pt x="64" y="115"/>
                    <a:pt x="64" y="115"/>
                    <a:pt x="64" y="115"/>
                  </a:cubicBezTo>
                  <a:cubicBezTo>
                    <a:pt x="60" y="119"/>
                    <a:pt x="60" y="119"/>
                    <a:pt x="60" y="119"/>
                  </a:cubicBezTo>
                  <a:cubicBezTo>
                    <a:pt x="61" y="124"/>
                    <a:pt x="61" y="124"/>
                    <a:pt x="61" y="124"/>
                  </a:cubicBezTo>
                  <a:lnTo>
                    <a:pt x="57" y="121"/>
                  </a:lnTo>
                  <a:close/>
                  <a:moveTo>
                    <a:pt x="88" y="121"/>
                  </a:moveTo>
                  <a:cubicBezTo>
                    <a:pt x="84" y="124"/>
                    <a:pt x="84" y="124"/>
                    <a:pt x="84" y="124"/>
                  </a:cubicBezTo>
                  <a:cubicBezTo>
                    <a:pt x="86" y="119"/>
                    <a:pt x="86" y="119"/>
                    <a:pt x="86" y="119"/>
                  </a:cubicBezTo>
                  <a:cubicBezTo>
                    <a:pt x="81" y="115"/>
                    <a:pt x="81" y="115"/>
                    <a:pt x="81" y="115"/>
                  </a:cubicBezTo>
                  <a:cubicBezTo>
                    <a:pt x="87" y="115"/>
                    <a:pt x="87" y="115"/>
                    <a:pt x="87" y="115"/>
                  </a:cubicBezTo>
                  <a:cubicBezTo>
                    <a:pt x="88" y="109"/>
                    <a:pt x="88" y="109"/>
                    <a:pt x="88" y="109"/>
                  </a:cubicBezTo>
                  <a:cubicBezTo>
                    <a:pt x="90" y="115"/>
                    <a:pt x="90" y="115"/>
                    <a:pt x="90" y="115"/>
                  </a:cubicBezTo>
                  <a:cubicBezTo>
                    <a:pt x="95" y="115"/>
                    <a:pt x="95" y="115"/>
                    <a:pt x="95" y="115"/>
                  </a:cubicBezTo>
                  <a:cubicBezTo>
                    <a:pt x="91" y="119"/>
                    <a:pt x="91" y="119"/>
                    <a:pt x="91" y="119"/>
                  </a:cubicBezTo>
                  <a:cubicBezTo>
                    <a:pt x="93" y="124"/>
                    <a:pt x="93" y="124"/>
                    <a:pt x="93" y="124"/>
                  </a:cubicBezTo>
                  <a:lnTo>
                    <a:pt x="88" y="121"/>
                  </a:lnTo>
                  <a:close/>
                </a:path>
              </a:pathLst>
            </a:custGeom>
            <a:solidFill>
              <a:srgbClr val="2E305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25" name="Freeform 155">
              <a:extLst>
                <a:ext uri="{FF2B5EF4-FFF2-40B4-BE49-F238E27FC236}">
                  <a16:creationId xmlns:a16="http://schemas.microsoft.com/office/drawing/2014/main" id="{00000000-0008-0000-0200-00007D000000}"/>
                </a:ext>
              </a:extLst>
            </xdr:cNvPr>
            <xdr:cNvSpPr>
              <a:spLocks/>
            </xdr:cNvSpPr>
          </xdr:nvSpPr>
          <xdr:spPr bwMode="auto">
            <a:xfrm>
              <a:off x="4709035" y="5355741"/>
              <a:ext cx="2356" cy="2356"/>
            </a:xfrm>
            <a:custGeom>
              <a:avLst/>
              <a:gdLst>
                <a:gd name="T0" fmla="*/ 0 w 1"/>
                <a:gd name="T1" fmla="*/ 0 h 1"/>
                <a:gd name="T2" fmla="*/ 0 w 1"/>
                <a:gd name="T3" fmla="*/ 1 h 1"/>
                <a:gd name="T4" fmla="*/ 1 w 1"/>
                <a:gd name="T5" fmla="*/ 0 h 1"/>
                <a:gd name="T6" fmla="*/ 0 w 1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1">
                  <a:moveTo>
                    <a:pt x="0" y="0"/>
                  </a:moveTo>
                  <a:cubicBezTo>
                    <a:pt x="0" y="0"/>
                    <a:pt x="0" y="1"/>
                    <a:pt x="0" y="1"/>
                  </a:cubicBezTo>
                  <a:cubicBezTo>
                    <a:pt x="1" y="0"/>
                    <a:pt x="1" y="0"/>
                    <a:pt x="1" y="0"/>
                  </a:cubicBezTo>
                  <a:lnTo>
                    <a:pt x="0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82" name="Freeform 156">
              <a:extLst>
                <a:ext uri="{FF2B5EF4-FFF2-40B4-BE49-F238E27FC236}">
                  <a16:creationId xmlns:a16="http://schemas.microsoft.com/office/drawing/2014/main" id="{00000000-0008-0000-0200-0000B6000000}"/>
                </a:ext>
              </a:extLst>
            </xdr:cNvPr>
            <xdr:cNvSpPr>
              <a:spLocks/>
            </xdr:cNvSpPr>
          </xdr:nvSpPr>
          <xdr:spPr bwMode="auto">
            <a:xfrm>
              <a:off x="4721993" y="5288595"/>
              <a:ext cx="16492" cy="20027"/>
            </a:xfrm>
            <a:custGeom>
              <a:avLst/>
              <a:gdLst>
                <a:gd name="T0" fmla="*/ 6 w 9"/>
                <a:gd name="T1" fmla="*/ 11 h 11"/>
                <a:gd name="T2" fmla="*/ 5 w 9"/>
                <a:gd name="T3" fmla="*/ 5 h 11"/>
                <a:gd name="T4" fmla="*/ 9 w 9"/>
                <a:gd name="T5" fmla="*/ 2 h 11"/>
                <a:gd name="T6" fmla="*/ 4 w 9"/>
                <a:gd name="T7" fmla="*/ 2 h 11"/>
                <a:gd name="T8" fmla="*/ 3 w 9"/>
                <a:gd name="T9" fmla="*/ 0 h 11"/>
                <a:gd name="T10" fmla="*/ 0 w 9"/>
                <a:gd name="T11" fmla="*/ 9 h 11"/>
                <a:gd name="T12" fmla="*/ 2 w 9"/>
                <a:gd name="T13" fmla="*/ 7 h 11"/>
                <a:gd name="T14" fmla="*/ 6 w 9"/>
                <a:gd name="T15" fmla="*/ 11 h 1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9" h="11">
                  <a:moveTo>
                    <a:pt x="6" y="11"/>
                  </a:moveTo>
                  <a:cubicBezTo>
                    <a:pt x="5" y="5"/>
                    <a:pt x="5" y="5"/>
                    <a:pt x="5" y="5"/>
                  </a:cubicBezTo>
                  <a:cubicBezTo>
                    <a:pt x="9" y="2"/>
                    <a:pt x="9" y="2"/>
                    <a:pt x="9" y="2"/>
                  </a:cubicBezTo>
                  <a:cubicBezTo>
                    <a:pt x="4" y="2"/>
                    <a:pt x="4" y="2"/>
                    <a:pt x="4" y="2"/>
                  </a:cubicBezTo>
                  <a:cubicBezTo>
                    <a:pt x="3" y="0"/>
                    <a:pt x="3" y="0"/>
                    <a:pt x="3" y="0"/>
                  </a:cubicBezTo>
                  <a:cubicBezTo>
                    <a:pt x="2" y="3"/>
                    <a:pt x="1" y="6"/>
                    <a:pt x="0" y="9"/>
                  </a:cubicBezTo>
                  <a:cubicBezTo>
                    <a:pt x="2" y="7"/>
                    <a:pt x="2" y="7"/>
                    <a:pt x="2" y="7"/>
                  </a:cubicBezTo>
                  <a:lnTo>
                    <a:pt x="6" y="11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83" name="Freeform 157">
              <a:extLst>
                <a:ext uri="{FF2B5EF4-FFF2-40B4-BE49-F238E27FC236}">
                  <a16:creationId xmlns:a16="http://schemas.microsoft.com/office/drawing/2014/main" id="{00000000-0008-0000-0200-0000B7000000}"/>
                </a:ext>
              </a:extLst>
            </xdr:cNvPr>
            <xdr:cNvSpPr>
              <a:spLocks/>
            </xdr:cNvSpPr>
          </xdr:nvSpPr>
          <xdr:spPr bwMode="auto">
            <a:xfrm>
              <a:off x="4713747" y="5326291"/>
              <a:ext cx="24738" cy="24739"/>
            </a:xfrm>
            <a:custGeom>
              <a:avLst/>
              <a:gdLst>
                <a:gd name="T0" fmla="*/ 4 w 21"/>
                <a:gd name="T1" fmla="*/ 21 h 21"/>
                <a:gd name="T2" fmla="*/ 10 w 21"/>
                <a:gd name="T3" fmla="*/ 16 h 21"/>
                <a:gd name="T4" fmla="*/ 16 w 21"/>
                <a:gd name="T5" fmla="*/ 21 h 21"/>
                <a:gd name="T6" fmla="*/ 15 w 21"/>
                <a:gd name="T7" fmla="*/ 13 h 21"/>
                <a:gd name="T8" fmla="*/ 21 w 21"/>
                <a:gd name="T9" fmla="*/ 7 h 21"/>
                <a:gd name="T10" fmla="*/ 13 w 21"/>
                <a:gd name="T11" fmla="*/ 7 h 21"/>
                <a:gd name="T12" fmla="*/ 10 w 21"/>
                <a:gd name="T13" fmla="*/ 0 h 21"/>
                <a:gd name="T14" fmla="*/ 9 w 21"/>
                <a:gd name="T15" fmla="*/ 7 h 21"/>
                <a:gd name="T16" fmla="*/ 0 w 21"/>
                <a:gd name="T17" fmla="*/ 7 h 21"/>
                <a:gd name="T18" fmla="*/ 7 w 21"/>
                <a:gd name="T19" fmla="*/ 13 h 21"/>
                <a:gd name="T20" fmla="*/ 4 w 21"/>
                <a:gd name="T21" fmla="*/ 21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21" h="21">
                  <a:moveTo>
                    <a:pt x="4" y="21"/>
                  </a:moveTo>
                  <a:lnTo>
                    <a:pt x="10" y="16"/>
                  </a:lnTo>
                  <a:lnTo>
                    <a:pt x="16" y="21"/>
                  </a:lnTo>
                  <a:lnTo>
                    <a:pt x="15" y="13"/>
                  </a:lnTo>
                  <a:lnTo>
                    <a:pt x="21" y="7"/>
                  </a:lnTo>
                  <a:lnTo>
                    <a:pt x="13" y="7"/>
                  </a:lnTo>
                  <a:lnTo>
                    <a:pt x="10" y="0"/>
                  </a:lnTo>
                  <a:lnTo>
                    <a:pt x="9" y="7"/>
                  </a:lnTo>
                  <a:lnTo>
                    <a:pt x="0" y="7"/>
                  </a:lnTo>
                  <a:lnTo>
                    <a:pt x="7" y="13"/>
                  </a:lnTo>
                  <a:lnTo>
                    <a:pt x="4" y="21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84" name="Freeform 158">
              <a:extLst>
                <a:ext uri="{FF2B5EF4-FFF2-40B4-BE49-F238E27FC236}">
                  <a16:creationId xmlns:a16="http://schemas.microsoft.com/office/drawing/2014/main" id="{00000000-0008-0000-0200-0000B8000000}"/>
                </a:ext>
              </a:extLst>
            </xdr:cNvPr>
            <xdr:cNvSpPr>
              <a:spLocks/>
            </xdr:cNvSpPr>
          </xdr:nvSpPr>
          <xdr:spPr bwMode="auto">
            <a:xfrm>
              <a:off x="4759689" y="5236762"/>
              <a:ext cx="1178" cy="3534"/>
            </a:xfrm>
            <a:custGeom>
              <a:avLst/>
              <a:gdLst>
                <a:gd name="T0" fmla="*/ 1 w 1"/>
                <a:gd name="T1" fmla="*/ 0 h 2"/>
                <a:gd name="T2" fmla="*/ 0 w 1"/>
                <a:gd name="T3" fmla="*/ 1 h 2"/>
                <a:gd name="T4" fmla="*/ 1 w 1"/>
                <a:gd name="T5" fmla="*/ 2 h 2"/>
                <a:gd name="T6" fmla="*/ 1 w 1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1" y="0"/>
                  </a:moveTo>
                  <a:cubicBezTo>
                    <a:pt x="0" y="0"/>
                    <a:pt x="0" y="0"/>
                    <a:pt x="0" y="1"/>
                  </a:cubicBezTo>
                  <a:cubicBezTo>
                    <a:pt x="1" y="2"/>
                    <a:pt x="1" y="2"/>
                    <a:pt x="1" y="2"/>
                  </a:cubicBezTo>
                  <a:lnTo>
                    <a:pt x="1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85" name="Freeform 159">
              <a:extLst>
                <a:ext uri="{FF2B5EF4-FFF2-40B4-BE49-F238E27FC236}">
                  <a16:creationId xmlns:a16="http://schemas.microsoft.com/office/drawing/2014/main" id="{00000000-0008-0000-0200-0000B9000000}"/>
                </a:ext>
              </a:extLst>
            </xdr:cNvPr>
            <xdr:cNvSpPr>
              <a:spLocks/>
            </xdr:cNvSpPr>
          </xdr:nvSpPr>
          <xdr:spPr bwMode="auto">
            <a:xfrm>
              <a:off x="4742019" y="5257966"/>
              <a:ext cx="24738" cy="27095"/>
            </a:xfrm>
            <a:custGeom>
              <a:avLst/>
              <a:gdLst>
                <a:gd name="T0" fmla="*/ 4 w 21"/>
                <a:gd name="T1" fmla="*/ 23 h 23"/>
                <a:gd name="T2" fmla="*/ 10 w 21"/>
                <a:gd name="T3" fmla="*/ 17 h 23"/>
                <a:gd name="T4" fmla="*/ 16 w 21"/>
                <a:gd name="T5" fmla="*/ 23 h 23"/>
                <a:gd name="T6" fmla="*/ 15 w 21"/>
                <a:gd name="T7" fmla="*/ 14 h 23"/>
                <a:gd name="T8" fmla="*/ 21 w 21"/>
                <a:gd name="T9" fmla="*/ 9 h 23"/>
                <a:gd name="T10" fmla="*/ 13 w 21"/>
                <a:gd name="T11" fmla="*/ 9 h 23"/>
                <a:gd name="T12" fmla="*/ 10 w 21"/>
                <a:gd name="T13" fmla="*/ 0 h 23"/>
                <a:gd name="T14" fmla="*/ 7 w 21"/>
                <a:gd name="T15" fmla="*/ 9 h 23"/>
                <a:gd name="T16" fmla="*/ 0 w 21"/>
                <a:gd name="T17" fmla="*/ 9 h 23"/>
                <a:gd name="T18" fmla="*/ 6 w 21"/>
                <a:gd name="T19" fmla="*/ 14 h 23"/>
                <a:gd name="T20" fmla="*/ 4 w 21"/>
                <a:gd name="T21" fmla="*/ 23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21" h="23">
                  <a:moveTo>
                    <a:pt x="4" y="23"/>
                  </a:moveTo>
                  <a:lnTo>
                    <a:pt x="10" y="17"/>
                  </a:lnTo>
                  <a:lnTo>
                    <a:pt x="16" y="23"/>
                  </a:lnTo>
                  <a:lnTo>
                    <a:pt x="15" y="14"/>
                  </a:lnTo>
                  <a:lnTo>
                    <a:pt x="21" y="9"/>
                  </a:lnTo>
                  <a:lnTo>
                    <a:pt x="13" y="9"/>
                  </a:lnTo>
                  <a:lnTo>
                    <a:pt x="10" y="0"/>
                  </a:lnTo>
                  <a:lnTo>
                    <a:pt x="7" y="9"/>
                  </a:lnTo>
                  <a:lnTo>
                    <a:pt x="0" y="9"/>
                  </a:lnTo>
                  <a:lnTo>
                    <a:pt x="6" y="14"/>
                  </a:lnTo>
                  <a:lnTo>
                    <a:pt x="4" y="23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86" name="Freeform 160">
              <a:extLst>
                <a:ext uri="{FF2B5EF4-FFF2-40B4-BE49-F238E27FC236}">
                  <a16:creationId xmlns:a16="http://schemas.microsoft.com/office/drawing/2014/main" id="{00000000-0008-0000-0200-0000BA000000}"/>
                </a:ext>
              </a:extLst>
            </xdr:cNvPr>
            <xdr:cNvSpPr>
              <a:spLocks/>
            </xdr:cNvSpPr>
          </xdr:nvSpPr>
          <xdr:spPr bwMode="auto">
            <a:xfrm>
              <a:off x="4742019" y="5302731"/>
              <a:ext cx="24738" cy="24739"/>
            </a:xfrm>
            <a:custGeom>
              <a:avLst/>
              <a:gdLst>
                <a:gd name="T0" fmla="*/ 13 w 21"/>
                <a:gd name="T1" fmla="*/ 8 h 21"/>
                <a:gd name="T2" fmla="*/ 10 w 21"/>
                <a:gd name="T3" fmla="*/ 0 h 21"/>
                <a:gd name="T4" fmla="*/ 7 w 21"/>
                <a:gd name="T5" fmla="*/ 8 h 21"/>
                <a:gd name="T6" fmla="*/ 0 w 21"/>
                <a:gd name="T7" fmla="*/ 8 h 21"/>
                <a:gd name="T8" fmla="*/ 6 w 21"/>
                <a:gd name="T9" fmla="*/ 14 h 21"/>
                <a:gd name="T10" fmla="*/ 4 w 21"/>
                <a:gd name="T11" fmla="*/ 21 h 21"/>
                <a:gd name="T12" fmla="*/ 10 w 21"/>
                <a:gd name="T13" fmla="*/ 17 h 21"/>
                <a:gd name="T14" fmla="*/ 16 w 21"/>
                <a:gd name="T15" fmla="*/ 21 h 21"/>
                <a:gd name="T16" fmla="*/ 15 w 21"/>
                <a:gd name="T17" fmla="*/ 14 h 21"/>
                <a:gd name="T18" fmla="*/ 21 w 21"/>
                <a:gd name="T19" fmla="*/ 8 h 21"/>
                <a:gd name="T20" fmla="*/ 13 w 21"/>
                <a:gd name="T21" fmla="*/ 8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21" h="21">
                  <a:moveTo>
                    <a:pt x="13" y="8"/>
                  </a:moveTo>
                  <a:lnTo>
                    <a:pt x="10" y="0"/>
                  </a:lnTo>
                  <a:lnTo>
                    <a:pt x="7" y="8"/>
                  </a:lnTo>
                  <a:lnTo>
                    <a:pt x="0" y="8"/>
                  </a:lnTo>
                  <a:lnTo>
                    <a:pt x="6" y="14"/>
                  </a:lnTo>
                  <a:lnTo>
                    <a:pt x="4" y="21"/>
                  </a:lnTo>
                  <a:lnTo>
                    <a:pt x="10" y="17"/>
                  </a:lnTo>
                  <a:lnTo>
                    <a:pt x="16" y="21"/>
                  </a:lnTo>
                  <a:lnTo>
                    <a:pt x="15" y="14"/>
                  </a:lnTo>
                  <a:lnTo>
                    <a:pt x="21" y="8"/>
                  </a:lnTo>
                  <a:lnTo>
                    <a:pt x="13" y="8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87" name="Freeform 161">
              <a:extLst>
                <a:ext uri="{FF2B5EF4-FFF2-40B4-BE49-F238E27FC236}">
                  <a16:creationId xmlns:a16="http://schemas.microsoft.com/office/drawing/2014/main" id="{00000000-0008-0000-0200-0000BB000000}"/>
                </a:ext>
              </a:extLst>
            </xdr:cNvPr>
            <xdr:cNvSpPr>
              <a:spLocks/>
            </xdr:cNvSpPr>
          </xdr:nvSpPr>
          <xdr:spPr bwMode="auto">
            <a:xfrm>
              <a:off x="4742019" y="5345139"/>
              <a:ext cx="24738" cy="27095"/>
            </a:xfrm>
            <a:custGeom>
              <a:avLst/>
              <a:gdLst>
                <a:gd name="T0" fmla="*/ 16 w 21"/>
                <a:gd name="T1" fmla="*/ 23 h 23"/>
                <a:gd name="T2" fmla="*/ 15 w 21"/>
                <a:gd name="T3" fmla="*/ 15 h 23"/>
                <a:gd name="T4" fmla="*/ 21 w 21"/>
                <a:gd name="T5" fmla="*/ 9 h 23"/>
                <a:gd name="T6" fmla="*/ 13 w 21"/>
                <a:gd name="T7" fmla="*/ 9 h 23"/>
                <a:gd name="T8" fmla="*/ 10 w 21"/>
                <a:gd name="T9" fmla="*/ 0 h 23"/>
                <a:gd name="T10" fmla="*/ 7 w 21"/>
                <a:gd name="T11" fmla="*/ 9 h 23"/>
                <a:gd name="T12" fmla="*/ 0 w 21"/>
                <a:gd name="T13" fmla="*/ 9 h 23"/>
                <a:gd name="T14" fmla="*/ 6 w 21"/>
                <a:gd name="T15" fmla="*/ 15 h 23"/>
                <a:gd name="T16" fmla="*/ 4 w 21"/>
                <a:gd name="T17" fmla="*/ 23 h 23"/>
                <a:gd name="T18" fmla="*/ 10 w 21"/>
                <a:gd name="T19" fmla="*/ 18 h 23"/>
                <a:gd name="T20" fmla="*/ 16 w 21"/>
                <a:gd name="T21" fmla="*/ 23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21" h="23">
                  <a:moveTo>
                    <a:pt x="16" y="23"/>
                  </a:moveTo>
                  <a:lnTo>
                    <a:pt x="15" y="15"/>
                  </a:lnTo>
                  <a:lnTo>
                    <a:pt x="21" y="9"/>
                  </a:lnTo>
                  <a:lnTo>
                    <a:pt x="13" y="9"/>
                  </a:lnTo>
                  <a:lnTo>
                    <a:pt x="10" y="0"/>
                  </a:lnTo>
                  <a:lnTo>
                    <a:pt x="7" y="9"/>
                  </a:lnTo>
                  <a:lnTo>
                    <a:pt x="0" y="9"/>
                  </a:lnTo>
                  <a:lnTo>
                    <a:pt x="6" y="15"/>
                  </a:lnTo>
                  <a:lnTo>
                    <a:pt x="4" y="23"/>
                  </a:lnTo>
                  <a:lnTo>
                    <a:pt x="10" y="18"/>
                  </a:lnTo>
                  <a:lnTo>
                    <a:pt x="16" y="23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88" name="Freeform 162">
              <a:extLst>
                <a:ext uri="{FF2B5EF4-FFF2-40B4-BE49-F238E27FC236}">
                  <a16:creationId xmlns:a16="http://schemas.microsoft.com/office/drawing/2014/main" id="{00000000-0008-0000-0200-0000BC000000}"/>
                </a:ext>
              </a:extLst>
            </xdr:cNvPr>
            <xdr:cNvSpPr>
              <a:spLocks/>
            </xdr:cNvSpPr>
          </xdr:nvSpPr>
          <xdr:spPr bwMode="auto">
            <a:xfrm>
              <a:off x="4783249" y="5202599"/>
              <a:ext cx="10602" cy="16492"/>
            </a:xfrm>
            <a:custGeom>
              <a:avLst/>
              <a:gdLst>
                <a:gd name="T0" fmla="*/ 4 w 6"/>
                <a:gd name="T1" fmla="*/ 9 h 9"/>
                <a:gd name="T2" fmla="*/ 2 w 6"/>
                <a:gd name="T3" fmla="*/ 4 h 9"/>
                <a:gd name="T4" fmla="*/ 6 w 6"/>
                <a:gd name="T5" fmla="*/ 0 h 9"/>
                <a:gd name="T6" fmla="*/ 6 w 6"/>
                <a:gd name="T7" fmla="*/ 0 h 9"/>
                <a:gd name="T8" fmla="*/ 0 w 6"/>
                <a:gd name="T9" fmla="*/ 6 h 9"/>
                <a:gd name="T10" fmla="*/ 4 w 6"/>
                <a:gd name="T11" fmla="*/ 9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6" h="9">
                  <a:moveTo>
                    <a:pt x="4" y="9"/>
                  </a:moveTo>
                  <a:cubicBezTo>
                    <a:pt x="2" y="4"/>
                    <a:pt x="2" y="4"/>
                    <a:pt x="2" y="4"/>
                  </a:cubicBezTo>
                  <a:cubicBezTo>
                    <a:pt x="6" y="0"/>
                    <a:pt x="6" y="0"/>
                    <a:pt x="6" y="0"/>
                  </a:cubicBezTo>
                  <a:cubicBezTo>
                    <a:pt x="6" y="0"/>
                    <a:pt x="6" y="0"/>
                    <a:pt x="6" y="0"/>
                  </a:cubicBezTo>
                  <a:cubicBezTo>
                    <a:pt x="4" y="2"/>
                    <a:pt x="2" y="4"/>
                    <a:pt x="0" y="6"/>
                  </a:cubicBezTo>
                  <a:lnTo>
                    <a:pt x="4" y="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89" name="Freeform 163">
              <a:extLst>
                <a:ext uri="{FF2B5EF4-FFF2-40B4-BE49-F238E27FC236}">
                  <a16:creationId xmlns:a16="http://schemas.microsoft.com/office/drawing/2014/main" id="{00000000-0008-0000-0200-0000BD000000}"/>
                </a:ext>
              </a:extLst>
            </xdr:cNvPr>
            <xdr:cNvSpPr>
              <a:spLocks/>
            </xdr:cNvSpPr>
          </xdr:nvSpPr>
          <xdr:spPr bwMode="auto">
            <a:xfrm>
              <a:off x="4770292" y="5236762"/>
              <a:ext cx="23560" cy="27095"/>
            </a:xfrm>
            <a:custGeom>
              <a:avLst/>
              <a:gdLst>
                <a:gd name="T0" fmla="*/ 3 w 20"/>
                <a:gd name="T1" fmla="*/ 23 h 23"/>
                <a:gd name="T2" fmla="*/ 9 w 20"/>
                <a:gd name="T3" fmla="*/ 17 h 23"/>
                <a:gd name="T4" fmla="*/ 17 w 20"/>
                <a:gd name="T5" fmla="*/ 23 h 23"/>
                <a:gd name="T6" fmla="*/ 14 w 20"/>
                <a:gd name="T7" fmla="*/ 14 h 23"/>
                <a:gd name="T8" fmla="*/ 20 w 20"/>
                <a:gd name="T9" fmla="*/ 9 h 23"/>
                <a:gd name="T10" fmla="*/ 12 w 20"/>
                <a:gd name="T11" fmla="*/ 9 h 23"/>
                <a:gd name="T12" fmla="*/ 9 w 20"/>
                <a:gd name="T13" fmla="*/ 0 h 23"/>
                <a:gd name="T14" fmla="*/ 8 w 20"/>
                <a:gd name="T15" fmla="*/ 9 h 23"/>
                <a:gd name="T16" fmla="*/ 0 w 20"/>
                <a:gd name="T17" fmla="*/ 9 h 23"/>
                <a:gd name="T18" fmla="*/ 6 w 20"/>
                <a:gd name="T19" fmla="*/ 14 h 23"/>
                <a:gd name="T20" fmla="*/ 3 w 20"/>
                <a:gd name="T21" fmla="*/ 23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20" h="23">
                  <a:moveTo>
                    <a:pt x="3" y="23"/>
                  </a:moveTo>
                  <a:lnTo>
                    <a:pt x="9" y="17"/>
                  </a:lnTo>
                  <a:lnTo>
                    <a:pt x="17" y="23"/>
                  </a:lnTo>
                  <a:lnTo>
                    <a:pt x="14" y="14"/>
                  </a:lnTo>
                  <a:lnTo>
                    <a:pt x="20" y="9"/>
                  </a:lnTo>
                  <a:lnTo>
                    <a:pt x="12" y="9"/>
                  </a:lnTo>
                  <a:lnTo>
                    <a:pt x="9" y="0"/>
                  </a:lnTo>
                  <a:lnTo>
                    <a:pt x="8" y="9"/>
                  </a:lnTo>
                  <a:lnTo>
                    <a:pt x="0" y="9"/>
                  </a:lnTo>
                  <a:lnTo>
                    <a:pt x="6" y="14"/>
                  </a:lnTo>
                  <a:lnTo>
                    <a:pt x="3" y="23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90" name="Freeform 164">
              <a:extLst>
                <a:ext uri="{FF2B5EF4-FFF2-40B4-BE49-F238E27FC236}">
                  <a16:creationId xmlns:a16="http://schemas.microsoft.com/office/drawing/2014/main" id="{00000000-0008-0000-0200-0000BE000000}"/>
                </a:ext>
              </a:extLst>
            </xdr:cNvPr>
            <xdr:cNvSpPr>
              <a:spLocks/>
            </xdr:cNvSpPr>
          </xdr:nvSpPr>
          <xdr:spPr bwMode="auto">
            <a:xfrm>
              <a:off x="4770292" y="5281526"/>
              <a:ext cx="23560" cy="27095"/>
            </a:xfrm>
            <a:custGeom>
              <a:avLst/>
              <a:gdLst>
                <a:gd name="T0" fmla="*/ 3 w 20"/>
                <a:gd name="T1" fmla="*/ 23 h 23"/>
                <a:gd name="T2" fmla="*/ 9 w 20"/>
                <a:gd name="T3" fmla="*/ 16 h 23"/>
                <a:gd name="T4" fmla="*/ 17 w 20"/>
                <a:gd name="T5" fmla="*/ 23 h 23"/>
                <a:gd name="T6" fmla="*/ 14 w 20"/>
                <a:gd name="T7" fmla="*/ 13 h 23"/>
                <a:gd name="T8" fmla="*/ 20 w 20"/>
                <a:gd name="T9" fmla="*/ 9 h 23"/>
                <a:gd name="T10" fmla="*/ 12 w 20"/>
                <a:gd name="T11" fmla="*/ 9 h 23"/>
                <a:gd name="T12" fmla="*/ 9 w 20"/>
                <a:gd name="T13" fmla="*/ 0 h 23"/>
                <a:gd name="T14" fmla="*/ 8 w 20"/>
                <a:gd name="T15" fmla="*/ 9 h 23"/>
                <a:gd name="T16" fmla="*/ 0 w 20"/>
                <a:gd name="T17" fmla="*/ 9 h 23"/>
                <a:gd name="T18" fmla="*/ 6 w 20"/>
                <a:gd name="T19" fmla="*/ 13 h 23"/>
                <a:gd name="T20" fmla="*/ 3 w 20"/>
                <a:gd name="T21" fmla="*/ 23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20" h="23">
                  <a:moveTo>
                    <a:pt x="3" y="23"/>
                  </a:moveTo>
                  <a:lnTo>
                    <a:pt x="9" y="16"/>
                  </a:lnTo>
                  <a:lnTo>
                    <a:pt x="17" y="23"/>
                  </a:lnTo>
                  <a:lnTo>
                    <a:pt x="14" y="13"/>
                  </a:lnTo>
                  <a:lnTo>
                    <a:pt x="20" y="9"/>
                  </a:lnTo>
                  <a:lnTo>
                    <a:pt x="12" y="9"/>
                  </a:lnTo>
                  <a:lnTo>
                    <a:pt x="9" y="0"/>
                  </a:lnTo>
                  <a:lnTo>
                    <a:pt x="8" y="9"/>
                  </a:lnTo>
                  <a:lnTo>
                    <a:pt x="0" y="9"/>
                  </a:lnTo>
                  <a:lnTo>
                    <a:pt x="6" y="13"/>
                  </a:lnTo>
                  <a:lnTo>
                    <a:pt x="3" y="23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91" name="Freeform 165">
              <a:extLst>
                <a:ext uri="{FF2B5EF4-FFF2-40B4-BE49-F238E27FC236}">
                  <a16:creationId xmlns:a16="http://schemas.microsoft.com/office/drawing/2014/main" id="{00000000-0008-0000-0200-0000BF000000}"/>
                </a:ext>
              </a:extLst>
            </xdr:cNvPr>
            <xdr:cNvSpPr>
              <a:spLocks/>
            </xdr:cNvSpPr>
          </xdr:nvSpPr>
          <xdr:spPr bwMode="auto">
            <a:xfrm>
              <a:off x="4770292" y="5326291"/>
              <a:ext cx="23560" cy="24739"/>
            </a:xfrm>
            <a:custGeom>
              <a:avLst/>
              <a:gdLst>
                <a:gd name="T0" fmla="*/ 8 w 20"/>
                <a:gd name="T1" fmla="*/ 7 h 21"/>
                <a:gd name="T2" fmla="*/ 0 w 20"/>
                <a:gd name="T3" fmla="*/ 7 h 21"/>
                <a:gd name="T4" fmla="*/ 6 w 20"/>
                <a:gd name="T5" fmla="*/ 13 h 21"/>
                <a:gd name="T6" fmla="*/ 3 w 20"/>
                <a:gd name="T7" fmla="*/ 21 h 21"/>
                <a:gd name="T8" fmla="*/ 9 w 20"/>
                <a:gd name="T9" fmla="*/ 16 h 21"/>
                <a:gd name="T10" fmla="*/ 17 w 20"/>
                <a:gd name="T11" fmla="*/ 21 h 21"/>
                <a:gd name="T12" fmla="*/ 14 w 20"/>
                <a:gd name="T13" fmla="*/ 13 h 21"/>
                <a:gd name="T14" fmla="*/ 20 w 20"/>
                <a:gd name="T15" fmla="*/ 7 h 21"/>
                <a:gd name="T16" fmla="*/ 12 w 20"/>
                <a:gd name="T17" fmla="*/ 7 h 21"/>
                <a:gd name="T18" fmla="*/ 9 w 20"/>
                <a:gd name="T19" fmla="*/ 0 h 21"/>
                <a:gd name="T20" fmla="*/ 8 w 20"/>
                <a:gd name="T21" fmla="*/ 7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20" h="21">
                  <a:moveTo>
                    <a:pt x="8" y="7"/>
                  </a:moveTo>
                  <a:lnTo>
                    <a:pt x="0" y="7"/>
                  </a:lnTo>
                  <a:lnTo>
                    <a:pt x="6" y="13"/>
                  </a:lnTo>
                  <a:lnTo>
                    <a:pt x="3" y="21"/>
                  </a:lnTo>
                  <a:lnTo>
                    <a:pt x="9" y="16"/>
                  </a:lnTo>
                  <a:lnTo>
                    <a:pt x="17" y="21"/>
                  </a:lnTo>
                  <a:lnTo>
                    <a:pt x="14" y="13"/>
                  </a:lnTo>
                  <a:lnTo>
                    <a:pt x="20" y="7"/>
                  </a:lnTo>
                  <a:lnTo>
                    <a:pt x="12" y="7"/>
                  </a:lnTo>
                  <a:lnTo>
                    <a:pt x="9" y="0"/>
                  </a:lnTo>
                  <a:lnTo>
                    <a:pt x="8" y="7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92" name="Freeform 166">
              <a:extLst>
                <a:ext uri="{FF2B5EF4-FFF2-40B4-BE49-F238E27FC236}">
                  <a16:creationId xmlns:a16="http://schemas.microsoft.com/office/drawing/2014/main" id="{00000000-0008-0000-0200-0000C0000000}"/>
                </a:ext>
              </a:extLst>
            </xdr:cNvPr>
            <xdr:cNvSpPr>
              <a:spLocks/>
            </xdr:cNvSpPr>
          </xdr:nvSpPr>
          <xdr:spPr bwMode="auto">
            <a:xfrm>
              <a:off x="4802098" y="5195531"/>
              <a:ext cx="0" cy="0"/>
            </a:xfrm>
            <a:custGeom>
              <a:avLst/>
              <a:gdLst/>
              <a:ahLst/>
              <a:cxnLst>
                <a:cxn ang="0">
                  <a:pos x="0" y="0"/>
                </a:cxn>
                <a:cxn ang="0">
                  <a:pos x="0" y="0"/>
                </a:cxn>
                <a:cxn ang="0">
                  <a:pos x="0" y="0"/>
                </a:cxn>
              </a:cxnLst>
              <a:rect l="0" t="0" r="r" b="b"/>
              <a:pathLst>
                <a:path>
                  <a:moveTo>
                    <a:pt x="0" y="0"/>
                  </a:moveTo>
                  <a:cubicBezTo>
                    <a:pt x="0" y="0"/>
                    <a:pt x="0" y="0"/>
                    <a:pt x="0" y="0"/>
                  </a:cubicBezTo>
                  <a:cubicBezTo>
                    <a:pt x="0" y="0"/>
                    <a:pt x="0" y="0"/>
                    <a:pt x="0" y="0"/>
                  </a:cubicBez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93" name="Freeform 167">
              <a:extLst>
                <a:ext uri="{FF2B5EF4-FFF2-40B4-BE49-F238E27FC236}">
                  <a16:creationId xmlns:a16="http://schemas.microsoft.com/office/drawing/2014/main" id="{00000000-0008-0000-0200-0000C1000000}"/>
                </a:ext>
              </a:extLst>
            </xdr:cNvPr>
            <xdr:cNvSpPr>
              <a:spLocks/>
            </xdr:cNvSpPr>
          </xdr:nvSpPr>
          <xdr:spPr bwMode="auto">
            <a:xfrm>
              <a:off x="4809166" y="5187285"/>
              <a:ext cx="7068" cy="8246"/>
            </a:xfrm>
            <a:custGeom>
              <a:avLst/>
              <a:gdLst>
                <a:gd name="T0" fmla="*/ 3 w 4"/>
                <a:gd name="T1" fmla="*/ 0 h 5"/>
                <a:gd name="T2" fmla="*/ 0 w 4"/>
                <a:gd name="T3" fmla="*/ 2 h 5"/>
                <a:gd name="T4" fmla="*/ 4 w 4"/>
                <a:gd name="T5" fmla="*/ 5 h 5"/>
                <a:gd name="T6" fmla="*/ 3 w 4"/>
                <a:gd name="T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5">
                  <a:moveTo>
                    <a:pt x="3" y="0"/>
                  </a:moveTo>
                  <a:cubicBezTo>
                    <a:pt x="2" y="1"/>
                    <a:pt x="1" y="1"/>
                    <a:pt x="0" y="2"/>
                  </a:cubicBezTo>
                  <a:cubicBezTo>
                    <a:pt x="4" y="5"/>
                    <a:pt x="4" y="5"/>
                    <a:pt x="4" y="5"/>
                  </a:cubicBezTo>
                  <a:lnTo>
                    <a:pt x="3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94" name="Freeform 168">
              <a:extLst>
                <a:ext uri="{FF2B5EF4-FFF2-40B4-BE49-F238E27FC236}">
                  <a16:creationId xmlns:a16="http://schemas.microsoft.com/office/drawing/2014/main" id="{00000000-0008-0000-0200-0000C2000000}"/>
                </a:ext>
              </a:extLst>
            </xdr:cNvPr>
            <xdr:cNvSpPr>
              <a:spLocks/>
            </xdr:cNvSpPr>
          </xdr:nvSpPr>
          <xdr:spPr bwMode="auto">
            <a:xfrm>
              <a:off x="4797386" y="5213202"/>
              <a:ext cx="24738" cy="27095"/>
            </a:xfrm>
            <a:custGeom>
              <a:avLst/>
              <a:gdLst>
                <a:gd name="T0" fmla="*/ 0 w 21"/>
                <a:gd name="T1" fmla="*/ 9 h 23"/>
                <a:gd name="T2" fmla="*/ 7 w 21"/>
                <a:gd name="T3" fmla="*/ 14 h 23"/>
                <a:gd name="T4" fmla="*/ 4 w 21"/>
                <a:gd name="T5" fmla="*/ 23 h 23"/>
                <a:gd name="T6" fmla="*/ 10 w 21"/>
                <a:gd name="T7" fmla="*/ 17 h 23"/>
                <a:gd name="T8" fmla="*/ 16 w 21"/>
                <a:gd name="T9" fmla="*/ 23 h 23"/>
                <a:gd name="T10" fmla="*/ 15 w 21"/>
                <a:gd name="T11" fmla="*/ 14 h 23"/>
                <a:gd name="T12" fmla="*/ 21 w 21"/>
                <a:gd name="T13" fmla="*/ 9 h 23"/>
                <a:gd name="T14" fmla="*/ 13 w 21"/>
                <a:gd name="T15" fmla="*/ 9 h 23"/>
                <a:gd name="T16" fmla="*/ 10 w 21"/>
                <a:gd name="T17" fmla="*/ 0 h 23"/>
                <a:gd name="T18" fmla="*/ 9 w 21"/>
                <a:gd name="T19" fmla="*/ 9 h 23"/>
                <a:gd name="T20" fmla="*/ 0 w 21"/>
                <a:gd name="T21" fmla="*/ 9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21" h="23">
                  <a:moveTo>
                    <a:pt x="0" y="9"/>
                  </a:moveTo>
                  <a:lnTo>
                    <a:pt x="7" y="14"/>
                  </a:lnTo>
                  <a:lnTo>
                    <a:pt x="4" y="23"/>
                  </a:lnTo>
                  <a:lnTo>
                    <a:pt x="10" y="17"/>
                  </a:lnTo>
                  <a:lnTo>
                    <a:pt x="16" y="23"/>
                  </a:lnTo>
                  <a:lnTo>
                    <a:pt x="15" y="14"/>
                  </a:lnTo>
                  <a:lnTo>
                    <a:pt x="21" y="9"/>
                  </a:lnTo>
                  <a:lnTo>
                    <a:pt x="13" y="9"/>
                  </a:lnTo>
                  <a:lnTo>
                    <a:pt x="10" y="0"/>
                  </a:lnTo>
                  <a:lnTo>
                    <a:pt x="9" y="9"/>
                  </a:lnTo>
                  <a:lnTo>
                    <a:pt x="0" y="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95" name="Freeform 169">
              <a:extLst>
                <a:ext uri="{FF2B5EF4-FFF2-40B4-BE49-F238E27FC236}">
                  <a16:creationId xmlns:a16="http://schemas.microsoft.com/office/drawing/2014/main" id="{00000000-0008-0000-0200-0000C3000000}"/>
                </a:ext>
              </a:extLst>
            </xdr:cNvPr>
            <xdr:cNvSpPr>
              <a:spLocks/>
            </xdr:cNvSpPr>
          </xdr:nvSpPr>
          <xdr:spPr bwMode="auto">
            <a:xfrm>
              <a:off x="4797386" y="5257966"/>
              <a:ext cx="24738" cy="27095"/>
            </a:xfrm>
            <a:custGeom>
              <a:avLst/>
              <a:gdLst>
                <a:gd name="T0" fmla="*/ 4 w 21"/>
                <a:gd name="T1" fmla="*/ 23 h 23"/>
                <a:gd name="T2" fmla="*/ 10 w 21"/>
                <a:gd name="T3" fmla="*/ 17 h 23"/>
                <a:gd name="T4" fmla="*/ 16 w 21"/>
                <a:gd name="T5" fmla="*/ 23 h 23"/>
                <a:gd name="T6" fmla="*/ 15 w 21"/>
                <a:gd name="T7" fmla="*/ 14 h 23"/>
                <a:gd name="T8" fmla="*/ 21 w 21"/>
                <a:gd name="T9" fmla="*/ 9 h 23"/>
                <a:gd name="T10" fmla="*/ 13 w 21"/>
                <a:gd name="T11" fmla="*/ 9 h 23"/>
                <a:gd name="T12" fmla="*/ 10 w 21"/>
                <a:gd name="T13" fmla="*/ 0 h 23"/>
                <a:gd name="T14" fmla="*/ 9 w 21"/>
                <a:gd name="T15" fmla="*/ 9 h 23"/>
                <a:gd name="T16" fmla="*/ 0 w 21"/>
                <a:gd name="T17" fmla="*/ 9 h 23"/>
                <a:gd name="T18" fmla="*/ 7 w 21"/>
                <a:gd name="T19" fmla="*/ 14 h 23"/>
                <a:gd name="T20" fmla="*/ 4 w 21"/>
                <a:gd name="T21" fmla="*/ 23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21" h="23">
                  <a:moveTo>
                    <a:pt x="4" y="23"/>
                  </a:moveTo>
                  <a:lnTo>
                    <a:pt x="10" y="17"/>
                  </a:lnTo>
                  <a:lnTo>
                    <a:pt x="16" y="23"/>
                  </a:lnTo>
                  <a:lnTo>
                    <a:pt x="15" y="14"/>
                  </a:lnTo>
                  <a:lnTo>
                    <a:pt x="21" y="9"/>
                  </a:lnTo>
                  <a:lnTo>
                    <a:pt x="13" y="9"/>
                  </a:lnTo>
                  <a:lnTo>
                    <a:pt x="10" y="0"/>
                  </a:lnTo>
                  <a:lnTo>
                    <a:pt x="9" y="9"/>
                  </a:lnTo>
                  <a:lnTo>
                    <a:pt x="0" y="9"/>
                  </a:lnTo>
                  <a:lnTo>
                    <a:pt x="7" y="14"/>
                  </a:lnTo>
                  <a:lnTo>
                    <a:pt x="4" y="23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96" name="Freeform 170">
              <a:extLst>
                <a:ext uri="{FF2B5EF4-FFF2-40B4-BE49-F238E27FC236}">
                  <a16:creationId xmlns:a16="http://schemas.microsoft.com/office/drawing/2014/main" id="{00000000-0008-0000-0200-0000C4000000}"/>
                </a:ext>
              </a:extLst>
            </xdr:cNvPr>
            <xdr:cNvSpPr>
              <a:spLocks/>
            </xdr:cNvSpPr>
          </xdr:nvSpPr>
          <xdr:spPr bwMode="auto">
            <a:xfrm>
              <a:off x="4797386" y="5302731"/>
              <a:ext cx="24738" cy="24739"/>
            </a:xfrm>
            <a:custGeom>
              <a:avLst/>
              <a:gdLst>
                <a:gd name="T0" fmla="*/ 4 w 21"/>
                <a:gd name="T1" fmla="*/ 21 h 21"/>
                <a:gd name="T2" fmla="*/ 10 w 21"/>
                <a:gd name="T3" fmla="*/ 17 h 21"/>
                <a:gd name="T4" fmla="*/ 16 w 21"/>
                <a:gd name="T5" fmla="*/ 21 h 21"/>
                <a:gd name="T6" fmla="*/ 15 w 21"/>
                <a:gd name="T7" fmla="*/ 14 h 21"/>
                <a:gd name="T8" fmla="*/ 21 w 21"/>
                <a:gd name="T9" fmla="*/ 8 h 21"/>
                <a:gd name="T10" fmla="*/ 13 w 21"/>
                <a:gd name="T11" fmla="*/ 8 h 21"/>
                <a:gd name="T12" fmla="*/ 10 w 21"/>
                <a:gd name="T13" fmla="*/ 0 h 21"/>
                <a:gd name="T14" fmla="*/ 9 w 21"/>
                <a:gd name="T15" fmla="*/ 8 h 21"/>
                <a:gd name="T16" fmla="*/ 0 w 21"/>
                <a:gd name="T17" fmla="*/ 8 h 21"/>
                <a:gd name="T18" fmla="*/ 7 w 21"/>
                <a:gd name="T19" fmla="*/ 14 h 21"/>
                <a:gd name="T20" fmla="*/ 4 w 21"/>
                <a:gd name="T21" fmla="*/ 21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21" h="21">
                  <a:moveTo>
                    <a:pt x="4" y="21"/>
                  </a:moveTo>
                  <a:lnTo>
                    <a:pt x="10" y="17"/>
                  </a:lnTo>
                  <a:lnTo>
                    <a:pt x="16" y="21"/>
                  </a:lnTo>
                  <a:lnTo>
                    <a:pt x="15" y="14"/>
                  </a:lnTo>
                  <a:lnTo>
                    <a:pt x="21" y="8"/>
                  </a:lnTo>
                  <a:lnTo>
                    <a:pt x="13" y="8"/>
                  </a:lnTo>
                  <a:lnTo>
                    <a:pt x="10" y="0"/>
                  </a:lnTo>
                  <a:lnTo>
                    <a:pt x="9" y="8"/>
                  </a:lnTo>
                  <a:lnTo>
                    <a:pt x="0" y="8"/>
                  </a:lnTo>
                  <a:lnTo>
                    <a:pt x="7" y="14"/>
                  </a:lnTo>
                  <a:lnTo>
                    <a:pt x="4" y="21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97" name="Freeform 171">
              <a:extLst>
                <a:ext uri="{FF2B5EF4-FFF2-40B4-BE49-F238E27FC236}">
                  <a16:creationId xmlns:a16="http://schemas.microsoft.com/office/drawing/2014/main" id="{00000000-0008-0000-0200-0000C5000000}"/>
                </a:ext>
              </a:extLst>
            </xdr:cNvPr>
            <xdr:cNvSpPr>
              <a:spLocks/>
            </xdr:cNvSpPr>
          </xdr:nvSpPr>
          <xdr:spPr bwMode="auto">
            <a:xfrm>
              <a:off x="4797386" y="5345139"/>
              <a:ext cx="24738" cy="27095"/>
            </a:xfrm>
            <a:custGeom>
              <a:avLst/>
              <a:gdLst>
                <a:gd name="T0" fmla="*/ 16 w 21"/>
                <a:gd name="T1" fmla="*/ 23 h 23"/>
                <a:gd name="T2" fmla="*/ 15 w 21"/>
                <a:gd name="T3" fmla="*/ 15 h 23"/>
                <a:gd name="T4" fmla="*/ 21 w 21"/>
                <a:gd name="T5" fmla="*/ 9 h 23"/>
                <a:gd name="T6" fmla="*/ 13 w 21"/>
                <a:gd name="T7" fmla="*/ 9 h 23"/>
                <a:gd name="T8" fmla="*/ 10 w 21"/>
                <a:gd name="T9" fmla="*/ 0 h 23"/>
                <a:gd name="T10" fmla="*/ 9 w 21"/>
                <a:gd name="T11" fmla="*/ 9 h 23"/>
                <a:gd name="T12" fmla="*/ 0 w 21"/>
                <a:gd name="T13" fmla="*/ 9 h 23"/>
                <a:gd name="T14" fmla="*/ 7 w 21"/>
                <a:gd name="T15" fmla="*/ 15 h 23"/>
                <a:gd name="T16" fmla="*/ 4 w 21"/>
                <a:gd name="T17" fmla="*/ 23 h 23"/>
                <a:gd name="T18" fmla="*/ 10 w 21"/>
                <a:gd name="T19" fmla="*/ 18 h 23"/>
                <a:gd name="T20" fmla="*/ 16 w 21"/>
                <a:gd name="T21" fmla="*/ 23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21" h="23">
                  <a:moveTo>
                    <a:pt x="16" y="23"/>
                  </a:moveTo>
                  <a:lnTo>
                    <a:pt x="15" y="15"/>
                  </a:lnTo>
                  <a:lnTo>
                    <a:pt x="21" y="9"/>
                  </a:lnTo>
                  <a:lnTo>
                    <a:pt x="13" y="9"/>
                  </a:lnTo>
                  <a:lnTo>
                    <a:pt x="10" y="0"/>
                  </a:lnTo>
                  <a:lnTo>
                    <a:pt x="9" y="9"/>
                  </a:lnTo>
                  <a:lnTo>
                    <a:pt x="0" y="9"/>
                  </a:lnTo>
                  <a:lnTo>
                    <a:pt x="7" y="15"/>
                  </a:lnTo>
                  <a:lnTo>
                    <a:pt x="4" y="23"/>
                  </a:lnTo>
                  <a:lnTo>
                    <a:pt x="10" y="18"/>
                  </a:lnTo>
                  <a:lnTo>
                    <a:pt x="16" y="23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98" name="Freeform 172">
              <a:extLst>
                <a:ext uri="{FF2B5EF4-FFF2-40B4-BE49-F238E27FC236}">
                  <a16:creationId xmlns:a16="http://schemas.microsoft.com/office/drawing/2014/main" id="{00000000-0008-0000-0200-0000C6000000}"/>
                </a:ext>
              </a:extLst>
            </xdr:cNvPr>
            <xdr:cNvSpPr>
              <a:spLocks/>
            </xdr:cNvSpPr>
          </xdr:nvSpPr>
          <xdr:spPr bwMode="auto">
            <a:xfrm>
              <a:off x="4825658" y="5194353"/>
              <a:ext cx="24738" cy="24739"/>
            </a:xfrm>
            <a:custGeom>
              <a:avLst/>
              <a:gdLst>
                <a:gd name="T0" fmla="*/ 3 w 21"/>
                <a:gd name="T1" fmla="*/ 21 h 21"/>
                <a:gd name="T2" fmla="*/ 11 w 21"/>
                <a:gd name="T3" fmla="*/ 16 h 21"/>
                <a:gd name="T4" fmla="*/ 17 w 21"/>
                <a:gd name="T5" fmla="*/ 21 h 21"/>
                <a:gd name="T6" fmla="*/ 14 w 21"/>
                <a:gd name="T7" fmla="*/ 13 h 21"/>
                <a:gd name="T8" fmla="*/ 21 w 21"/>
                <a:gd name="T9" fmla="*/ 7 h 21"/>
                <a:gd name="T10" fmla="*/ 12 w 21"/>
                <a:gd name="T11" fmla="*/ 7 h 21"/>
                <a:gd name="T12" fmla="*/ 11 w 21"/>
                <a:gd name="T13" fmla="*/ 0 h 21"/>
                <a:gd name="T14" fmla="*/ 8 w 21"/>
                <a:gd name="T15" fmla="*/ 7 h 21"/>
                <a:gd name="T16" fmla="*/ 0 w 21"/>
                <a:gd name="T17" fmla="*/ 7 h 21"/>
                <a:gd name="T18" fmla="*/ 6 w 21"/>
                <a:gd name="T19" fmla="*/ 13 h 21"/>
                <a:gd name="T20" fmla="*/ 3 w 21"/>
                <a:gd name="T21" fmla="*/ 21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21" h="21">
                  <a:moveTo>
                    <a:pt x="3" y="21"/>
                  </a:moveTo>
                  <a:lnTo>
                    <a:pt x="11" y="16"/>
                  </a:lnTo>
                  <a:lnTo>
                    <a:pt x="17" y="21"/>
                  </a:lnTo>
                  <a:lnTo>
                    <a:pt x="14" y="13"/>
                  </a:lnTo>
                  <a:lnTo>
                    <a:pt x="21" y="7"/>
                  </a:lnTo>
                  <a:lnTo>
                    <a:pt x="12" y="7"/>
                  </a:lnTo>
                  <a:lnTo>
                    <a:pt x="11" y="0"/>
                  </a:lnTo>
                  <a:lnTo>
                    <a:pt x="8" y="7"/>
                  </a:lnTo>
                  <a:lnTo>
                    <a:pt x="0" y="7"/>
                  </a:lnTo>
                  <a:lnTo>
                    <a:pt x="6" y="13"/>
                  </a:lnTo>
                  <a:lnTo>
                    <a:pt x="3" y="21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199" name="Freeform 173">
              <a:extLst>
                <a:ext uri="{FF2B5EF4-FFF2-40B4-BE49-F238E27FC236}">
                  <a16:creationId xmlns:a16="http://schemas.microsoft.com/office/drawing/2014/main" id="{00000000-0008-0000-0200-0000C7000000}"/>
                </a:ext>
              </a:extLst>
            </xdr:cNvPr>
            <xdr:cNvSpPr>
              <a:spLocks/>
            </xdr:cNvSpPr>
          </xdr:nvSpPr>
          <xdr:spPr bwMode="auto">
            <a:xfrm>
              <a:off x="4825658" y="5236762"/>
              <a:ext cx="24738" cy="27095"/>
            </a:xfrm>
            <a:custGeom>
              <a:avLst/>
              <a:gdLst>
                <a:gd name="T0" fmla="*/ 21 w 21"/>
                <a:gd name="T1" fmla="*/ 9 h 23"/>
                <a:gd name="T2" fmla="*/ 12 w 21"/>
                <a:gd name="T3" fmla="*/ 9 h 23"/>
                <a:gd name="T4" fmla="*/ 11 w 21"/>
                <a:gd name="T5" fmla="*/ 0 h 23"/>
                <a:gd name="T6" fmla="*/ 8 w 21"/>
                <a:gd name="T7" fmla="*/ 9 h 23"/>
                <a:gd name="T8" fmla="*/ 0 w 21"/>
                <a:gd name="T9" fmla="*/ 9 h 23"/>
                <a:gd name="T10" fmla="*/ 6 w 21"/>
                <a:gd name="T11" fmla="*/ 14 h 23"/>
                <a:gd name="T12" fmla="*/ 3 w 21"/>
                <a:gd name="T13" fmla="*/ 23 h 23"/>
                <a:gd name="T14" fmla="*/ 11 w 21"/>
                <a:gd name="T15" fmla="*/ 17 h 23"/>
                <a:gd name="T16" fmla="*/ 17 w 21"/>
                <a:gd name="T17" fmla="*/ 23 h 23"/>
                <a:gd name="T18" fmla="*/ 14 w 21"/>
                <a:gd name="T19" fmla="*/ 14 h 23"/>
                <a:gd name="T20" fmla="*/ 21 w 21"/>
                <a:gd name="T21" fmla="*/ 9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21" h="23">
                  <a:moveTo>
                    <a:pt x="21" y="9"/>
                  </a:moveTo>
                  <a:lnTo>
                    <a:pt x="12" y="9"/>
                  </a:lnTo>
                  <a:lnTo>
                    <a:pt x="11" y="0"/>
                  </a:lnTo>
                  <a:lnTo>
                    <a:pt x="8" y="9"/>
                  </a:lnTo>
                  <a:lnTo>
                    <a:pt x="0" y="9"/>
                  </a:lnTo>
                  <a:lnTo>
                    <a:pt x="6" y="14"/>
                  </a:lnTo>
                  <a:lnTo>
                    <a:pt x="3" y="23"/>
                  </a:lnTo>
                  <a:lnTo>
                    <a:pt x="11" y="17"/>
                  </a:lnTo>
                  <a:lnTo>
                    <a:pt x="17" y="23"/>
                  </a:lnTo>
                  <a:lnTo>
                    <a:pt x="14" y="14"/>
                  </a:lnTo>
                  <a:lnTo>
                    <a:pt x="21" y="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200" name="Freeform 174">
              <a:extLst>
                <a:ext uri="{FF2B5EF4-FFF2-40B4-BE49-F238E27FC236}">
                  <a16:creationId xmlns:a16="http://schemas.microsoft.com/office/drawing/2014/main" id="{00000000-0008-0000-0200-0000C8000000}"/>
                </a:ext>
              </a:extLst>
            </xdr:cNvPr>
            <xdr:cNvSpPr>
              <a:spLocks/>
            </xdr:cNvSpPr>
          </xdr:nvSpPr>
          <xdr:spPr bwMode="auto">
            <a:xfrm>
              <a:off x="4825658" y="5281526"/>
              <a:ext cx="24738" cy="27095"/>
            </a:xfrm>
            <a:custGeom>
              <a:avLst/>
              <a:gdLst>
                <a:gd name="T0" fmla="*/ 21 w 21"/>
                <a:gd name="T1" fmla="*/ 9 h 23"/>
                <a:gd name="T2" fmla="*/ 12 w 21"/>
                <a:gd name="T3" fmla="*/ 9 h 23"/>
                <a:gd name="T4" fmla="*/ 11 w 21"/>
                <a:gd name="T5" fmla="*/ 0 h 23"/>
                <a:gd name="T6" fmla="*/ 8 w 21"/>
                <a:gd name="T7" fmla="*/ 9 h 23"/>
                <a:gd name="T8" fmla="*/ 0 w 21"/>
                <a:gd name="T9" fmla="*/ 9 h 23"/>
                <a:gd name="T10" fmla="*/ 6 w 21"/>
                <a:gd name="T11" fmla="*/ 13 h 23"/>
                <a:gd name="T12" fmla="*/ 3 w 21"/>
                <a:gd name="T13" fmla="*/ 23 h 23"/>
                <a:gd name="T14" fmla="*/ 11 w 21"/>
                <a:gd name="T15" fmla="*/ 16 h 23"/>
                <a:gd name="T16" fmla="*/ 17 w 21"/>
                <a:gd name="T17" fmla="*/ 23 h 23"/>
                <a:gd name="T18" fmla="*/ 14 w 21"/>
                <a:gd name="T19" fmla="*/ 13 h 23"/>
                <a:gd name="T20" fmla="*/ 21 w 21"/>
                <a:gd name="T21" fmla="*/ 9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21" h="23">
                  <a:moveTo>
                    <a:pt x="21" y="9"/>
                  </a:moveTo>
                  <a:lnTo>
                    <a:pt x="12" y="9"/>
                  </a:lnTo>
                  <a:lnTo>
                    <a:pt x="11" y="0"/>
                  </a:lnTo>
                  <a:lnTo>
                    <a:pt x="8" y="9"/>
                  </a:lnTo>
                  <a:lnTo>
                    <a:pt x="0" y="9"/>
                  </a:lnTo>
                  <a:lnTo>
                    <a:pt x="6" y="13"/>
                  </a:lnTo>
                  <a:lnTo>
                    <a:pt x="3" y="23"/>
                  </a:lnTo>
                  <a:lnTo>
                    <a:pt x="11" y="16"/>
                  </a:lnTo>
                  <a:lnTo>
                    <a:pt x="17" y="23"/>
                  </a:lnTo>
                  <a:lnTo>
                    <a:pt x="14" y="13"/>
                  </a:lnTo>
                  <a:lnTo>
                    <a:pt x="21" y="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201" name="Freeform 175">
              <a:extLst>
                <a:ext uri="{FF2B5EF4-FFF2-40B4-BE49-F238E27FC236}">
                  <a16:creationId xmlns:a16="http://schemas.microsoft.com/office/drawing/2014/main" id="{00000000-0008-0000-0200-0000C9000000}"/>
                </a:ext>
              </a:extLst>
            </xdr:cNvPr>
            <xdr:cNvSpPr>
              <a:spLocks/>
            </xdr:cNvSpPr>
          </xdr:nvSpPr>
          <xdr:spPr bwMode="auto">
            <a:xfrm>
              <a:off x="4825658" y="5326291"/>
              <a:ext cx="24738" cy="24739"/>
            </a:xfrm>
            <a:custGeom>
              <a:avLst/>
              <a:gdLst>
                <a:gd name="T0" fmla="*/ 8 w 21"/>
                <a:gd name="T1" fmla="*/ 7 h 21"/>
                <a:gd name="T2" fmla="*/ 0 w 21"/>
                <a:gd name="T3" fmla="*/ 7 h 21"/>
                <a:gd name="T4" fmla="*/ 6 w 21"/>
                <a:gd name="T5" fmla="*/ 13 h 21"/>
                <a:gd name="T6" fmla="*/ 3 w 21"/>
                <a:gd name="T7" fmla="*/ 21 h 21"/>
                <a:gd name="T8" fmla="*/ 11 w 21"/>
                <a:gd name="T9" fmla="*/ 16 h 21"/>
                <a:gd name="T10" fmla="*/ 17 w 21"/>
                <a:gd name="T11" fmla="*/ 21 h 21"/>
                <a:gd name="T12" fmla="*/ 14 w 21"/>
                <a:gd name="T13" fmla="*/ 13 h 21"/>
                <a:gd name="T14" fmla="*/ 21 w 21"/>
                <a:gd name="T15" fmla="*/ 7 h 21"/>
                <a:gd name="T16" fmla="*/ 12 w 21"/>
                <a:gd name="T17" fmla="*/ 7 h 21"/>
                <a:gd name="T18" fmla="*/ 11 w 21"/>
                <a:gd name="T19" fmla="*/ 0 h 21"/>
                <a:gd name="T20" fmla="*/ 8 w 21"/>
                <a:gd name="T21" fmla="*/ 7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21" h="21">
                  <a:moveTo>
                    <a:pt x="8" y="7"/>
                  </a:moveTo>
                  <a:lnTo>
                    <a:pt x="0" y="7"/>
                  </a:lnTo>
                  <a:lnTo>
                    <a:pt x="6" y="13"/>
                  </a:lnTo>
                  <a:lnTo>
                    <a:pt x="3" y="21"/>
                  </a:lnTo>
                  <a:lnTo>
                    <a:pt x="11" y="16"/>
                  </a:lnTo>
                  <a:lnTo>
                    <a:pt x="17" y="21"/>
                  </a:lnTo>
                  <a:lnTo>
                    <a:pt x="14" y="13"/>
                  </a:lnTo>
                  <a:lnTo>
                    <a:pt x="21" y="7"/>
                  </a:lnTo>
                  <a:lnTo>
                    <a:pt x="12" y="7"/>
                  </a:lnTo>
                  <a:lnTo>
                    <a:pt x="11" y="0"/>
                  </a:lnTo>
                  <a:lnTo>
                    <a:pt x="8" y="7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202" name="Freeform 176">
              <a:extLst>
                <a:ext uri="{FF2B5EF4-FFF2-40B4-BE49-F238E27FC236}">
                  <a16:creationId xmlns:a16="http://schemas.microsoft.com/office/drawing/2014/main" id="{00000000-0008-0000-0200-0000CA000000}"/>
                </a:ext>
              </a:extLst>
            </xdr:cNvPr>
            <xdr:cNvSpPr>
              <a:spLocks/>
            </xdr:cNvSpPr>
          </xdr:nvSpPr>
          <xdr:spPr bwMode="auto">
            <a:xfrm>
              <a:off x="4852753" y="5169615"/>
              <a:ext cx="24738" cy="25916"/>
            </a:xfrm>
            <a:custGeom>
              <a:avLst/>
              <a:gdLst>
                <a:gd name="T0" fmla="*/ 0 w 21"/>
                <a:gd name="T1" fmla="*/ 9 h 22"/>
                <a:gd name="T2" fmla="*/ 7 w 21"/>
                <a:gd name="T3" fmla="*/ 15 h 22"/>
                <a:gd name="T4" fmla="*/ 4 w 21"/>
                <a:gd name="T5" fmla="*/ 22 h 22"/>
                <a:gd name="T6" fmla="*/ 10 w 21"/>
                <a:gd name="T7" fmla="*/ 18 h 22"/>
                <a:gd name="T8" fmla="*/ 18 w 21"/>
                <a:gd name="T9" fmla="*/ 22 h 22"/>
                <a:gd name="T10" fmla="*/ 15 w 21"/>
                <a:gd name="T11" fmla="*/ 15 h 22"/>
                <a:gd name="T12" fmla="*/ 21 w 21"/>
                <a:gd name="T13" fmla="*/ 9 h 22"/>
                <a:gd name="T14" fmla="*/ 13 w 21"/>
                <a:gd name="T15" fmla="*/ 9 h 22"/>
                <a:gd name="T16" fmla="*/ 10 w 21"/>
                <a:gd name="T17" fmla="*/ 0 h 22"/>
                <a:gd name="T18" fmla="*/ 9 w 21"/>
                <a:gd name="T19" fmla="*/ 9 h 22"/>
                <a:gd name="T20" fmla="*/ 0 w 21"/>
                <a:gd name="T21" fmla="*/ 9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21" h="22">
                  <a:moveTo>
                    <a:pt x="0" y="9"/>
                  </a:moveTo>
                  <a:lnTo>
                    <a:pt x="7" y="15"/>
                  </a:lnTo>
                  <a:lnTo>
                    <a:pt x="4" y="22"/>
                  </a:lnTo>
                  <a:lnTo>
                    <a:pt x="10" y="18"/>
                  </a:lnTo>
                  <a:lnTo>
                    <a:pt x="18" y="22"/>
                  </a:lnTo>
                  <a:lnTo>
                    <a:pt x="15" y="15"/>
                  </a:lnTo>
                  <a:lnTo>
                    <a:pt x="21" y="9"/>
                  </a:lnTo>
                  <a:lnTo>
                    <a:pt x="13" y="9"/>
                  </a:lnTo>
                  <a:lnTo>
                    <a:pt x="10" y="0"/>
                  </a:lnTo>
                  <a:lnTo>
                    <a:pt x="9" y="9"/>
                  </a:lnTo>
                  <a:lnTo>
                    <a:pt x="0" y="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203" name="Freeform 177">
              <a:extLst>
                <a:ext uri="{FF2B5EF4-FFF2-40B4-BE49-F238E27FC236}">
                  <a16:creationId xmlns:a16="http://schemas.microsoft.com/office/drawing/2014/main" id="{00000000-0008-0000-0200-0000CB000000}"/>
                </a:ext>
              </a:extLst>
            </xdr:cNvPr>
            <xdr:cNvSpPr>
              <a:spLocks/>
            </xdr:cNvSpPr>
          </xdr:nvSpPr>
          <xdr:spPr bwMode="auto">
            <a:xfrm>
              <a:off x="4852753" y="5213202"/>
              <a:ext cx="24738" cy="27095"/>
            </a:xfrm>
            <a:custGeom>
              <a:avLst/>
              <a:gdLst>
                <a:gd name="T0" fmla="*/ 9 w 21"/>
                <a:gd name="T1" fmla="*/ 9 h 23"/>
                <a:gd name="T2" fmla="*/ 0 w 21"/>
                <a:gd name="T3" fmla="*/ 9 h 23"/>
                <a:gd name="T4" fmla="*/ 7 w 21"/>
                <a:gd name="T5" fmla="*/ 14 h 23"/>
                <a:gd name="T6" fmla="*/ 4 w 21"/>
                <a:gd name="T7" fmla="*/ 23 h 23"/>
                <a:gd name="T8" fmla="*/ 10 w 21"/>
                <a:gd name="T9" fmla="*/ 17 h 23"/>
                <a:gd name="T10" fmla="*/ 18 w 21"/>
                <a:gd name="T11" fmla="*/ 23 h 23"/>
                <a:gd name="T12" fmla="*/ 15 w 21"/>
                <a:gd name="T13" fmla="*/ 14 h 23"/>
                <a:gd name="T14" fmla="*/ 21 w 21"/>
                <a:gd name="T15" fmla="*/ 9 h 23"/>
                <a:gd name="T16" fmla="*/ 13 w 21"/>
                <a:gd name="T17" fmla="*/ 9 h 23"/>
                <a:gd name="T18" fmla="*/ 10 w 21"/>
                <a:gd name="T19" fmla="*/ 0 h 23"/>
                <a:gd name="T20" fmla="*/ 9 w 21"/>
                <a:gd name="T21" fmla="*/ 9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21" h="23">
                  <a:moveTo>
                    <a:pt x="9" y="9"/>
                  </a:moveTo>
                  <a:lnTo>
                    <a:pt x="0" y="9"/>
                  </a:lnTo>
                  <a:lnTo>
                    <a:pt x="7" y="14"/>
                  </a:lnTo>
                  <a:lnTo>
                    <a:pt x="4" y="23"/>
                  </a:lnTo>
                  <a:lnTo>
                    <a:pt x="10" y="17"/>
                  </a:lnTo>
                  <a:lnTo>
                    <a:pt x="18" y="23"/>
                  </a:lnTo>
                  <a:lnTo>
                    <a:pt x="15" y="14"/>
                  </a:lnTo>
                  <a:lnTo>
                    <a:pt x="21" y="9"/>
                  </a:lnTo>
                  <a:lnTo>
                    <a:pt x="13" y="9"/>
                  </a:lnTo>
                  <a:lnTo>
                    <a:pt x="10" y="0"/>
                  </a:lnTo>
                  <a:lnTo>
                    <a:pt x="9" y="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204" name="Freeform 178">
              <a:extLst>
                <a:ext uri="{FF2B5EF4-FFF2-40B4-BE49-F238E27FC236}">
                  <a16:creationId xmlns:a16="http://schemas.microsoft.com/office/drawing/2014/main" id="{00000000-0008-0000-0200-0000CC000000}"/>
                </a:ext>
              </a:extLst>
            </xdr:cNvPr>
            <xdr:cNvSpPr>
              <a:spLocks/>
            </xdr:cNvSpPr>
          </xdr:nvSpPr>
          <xdr:spPr bwMode="auto">
            <a:xfrm>
              <a:off x="4852753" y="5257966"/>
              <a:ext cx="24738" cy="27095"/>
            </a:xfrm>
            <a:custGeom>
              <a:avLst/>
              <a:gdLst>
                <a:gd name="T0" fmla="*/ 13 w 21"/>
                <a:gd name="T1" fmla="*/ 9 h 23"/>
                <a:gd name="T2" fmla="*/ 10 w 21"/>
                <a:gd name="T3" fmla="*/ 0 h 23"/>
                <a:gd name="T4" fmla="*/ 9 w 21"/>
                <a:gd name="T5" fmla="*/ 9 h 23"/>
                <a:gd name="T6" fmla="*/ 0 w 21"/>
                <a:gd name="T7" fmla="*/ 9 h 23"/>
                <a:gd name="T8" fmla="*/ 7 w 21"/>
                <a:gd name="T9" fmla="*/ 14 h 23"/>
                <a:gd name="T10" fmla="*/ 4 w 21"/>
                <a:gd name="T11" fmla="*/ 23 h 23"/>
                <a:gd name="T12" fmla="*/ 10 w 21"/>
                <a:gd name="T13" fmla="*/ 17 h 23"/>
                <a:gd name="T14" fmla="*/ 18 w 21"/>
                <a:gd name="T15" fmla="*/ 23 h 23"/>
                <a:gd name="T16" fmla="*/ 15 w 21"/>
                <a:gd name="T17" fmla="*/ 14 h 23"/>
                <a:gd name="T18" fmla="*/ 21 w 21"/>
                <a:gd name="T19" fmla="*/ 9 h 23"/>
                <a:gd name="T20" fmla="*/ 13 w 21"/>
                <a:gd name="T21" fmla="*/ 9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21" h="23">
                  <a:moveTo>
                    <a:pt x="13" y="9"/>
                  </a:moveTo>
                  <a:lnTo>
                    <a:pt x="10" y="0"/>
                  </a:lnTo>
                  <a:lnTo>
                    <a:pt x="9" y="9"/>
                  </a:lnTo>
                  <a:lnTo>
                    <a:pt x="0" y="9"/>
                  </a:lnTo>
                  <a:lnTo>
                    <a:pt x="7" y="14"/>
                  </a:lnTo>
                  <a:lnTo>
                    <a:pt x="4" y="23"/>
                  </a:lnTo>
                  <a:lnTo>
                    <a:pt x="10" y="17"/>
                  </a:lnTo>
                  <a:lnTo>
                    <a:pt x="18" y="23"/>
                  </a:lnTo>
                  <a:lnTo>
                    <a:pt x="15" y="14"/>
                  </a:lnTo>
                  <a:lnTo>
                    <a:pt x="21" y="9"/>
                  </a:lnTo>
                  <a:lnTo>
                    <a:pt x="13" y="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205" name="Freeform 179">
              <a:extLst>
                <a:ext uri="{FF2B5EF4-FFF2-40B4-BE49-F238E27FC236}">
                  <a16:creationId xmlns:a16="http://schemas.microsoft.com/office/drawing/2014/main" id="{00000000-0008-0000-0200-0000CD000000}"/>
                </a:ext>
              </a:extLst>
            </xdr:cNvPr>
            <xdr:cNvSpPr>
              <a:spLocks/>
            </xdr:cNvSpPr>
          </xdr:nvSpPr>
          <xdr:spPr bwMode="auto">
            <a:xfrm>
              <a:off x="4852753" y="5302731"/>
              <a:ext cx="24738" cy="24739"/>
            </a:xfrm>
            <a:custGeom>
              <a:avLst/>
              <a:gdLst>
                <a:gd name="T0" fmla="*/ 13 w 21"/>
                <a:gd name="T1" fmla="*/ 8 h 21"/>
                <a:gd name="T2" fmla="*/ 10 w 21"/>
                <a:gd name="T3" fmla="*/ 0 h 21"/>
                <a:gd name="T4" fmla="*/ 9 w 21"/>
                <a:gd name="T5" fmla="*/ 8 h 21"/>
                <a:gd name="T6" fmla="*/ 0 w 21"/>
                <a:gd name="T7" fmla="*/ 8 h 21"/>
                <a:gd name="T8" fmla="*/ 7 w 21"/>
                <a:gd name="T9" fmla="*/ 14 h 21"/>
                <a:gd name="T10" fmla="*/ 4 w 21"/>
                <a:gd name="T11" fmla="*/ 21 h 21"/>
                <a:gd name="T12" fmla="*/ 10 w 21"/>
                <a:gd name="T13" fmla="*/ 17 h 21"/>
                <a:gd name="T14" fmla="*/ 18 w 21"/>
                <a:gd name="T15" fmla="*/ 21 h 21"/>
                <a:gd name="T16" fmla="*/ 15 w 21"/>
                <a:gd name="T17" fmla="*/ 14 h 21"/>
                <a:gd name="T18" fmla="*/ 21 w 21"/>
                <a:gd name="T19" fmla="*/ 8 h 21"/>
                <a:gd name="T20" fmla="*/ 13 w 21"/>
                <a:gd name="T21" fmla="*/ 8 h 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21" h="21">
                  <a:moveTo>
                    <a:pt x="13" y="8"/>
                  </a:moveTo>
                  <a:lnTo>
                    <a:pt x="10" y="0"/>
                  </a:lnTo>
                  <a:lnTo>
                    <a:pt x="9" y="8"/>
                  </a:lnTo>
                  <a:lnTo>
                    <a:pt x="0" y="8"/>
                  </a:lnTo>
                  <a:lnTo>
                    <a:pt x="7" y="14"/>
                  </a:lnTo>
                  <a:lnTo>
                    <a:pt x="4" y="21"/>
                  </a:lnTo>
                  <a:lnTo>
                    <a:pt x="10" y="17"/>
                  </a:lnTo>
                  <a:lnTo>
                    <a:pt x="18" y="21"/>
                  </a:lnTo>
                  <a:lnTo>
                    <a:pt x="15" y="14"/>
                  </a:lnTo>
                  <a:lnTo>
                    <a:pt x="21" y="8"/>
                  </a:lnTo>
                  <a:lnTo>
                    <a:pt x="13" y="8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  <xdr:sp macro="" textlink="">
          <xdr:nvSpPr>
            <xdr:cNvPr id="206" name="Freeform 180">
              <a:extLst>
                <a:ext uri="{FF2B5EF4-FFF2-40B4-BE49-F238E27FC236}">
                  <a16:creationId xmlns:a16="http://schemas.microsoft.com/office/drawing/2014/main" id="{00000000-0008-0000-0200-0000CE000000}"/>
                </a:ext>
              </a:extLst>
            </xdr:cNvPr>
            <xdr:cNvSpPr>
              <a:spLocks/>
            </xdr:cNvSpPr>
          </xdr:nvSpPr>
          <xdr:spPr bwMode="auto">
            <a:xfrm>
              <a:off x="4852753" y="5345139"/>
              <a:ext cx="24738" cy="27095"/>
            </a:xfrm>
            <a:custGeom>
              <a:avLst/>
              <a:gdLst>
                <a:gd name="T0" fmla="*/ 18 w 21"/>
                <a:gd name="T1" fmla="*/ 23 h 23"/>
                <a:gd name="T2" fmla="*/ 15 w 21"/>
                <a:gd name="T3" fmla="*/ 15 h 23"/>
                <a:gd name="T4" fmla="*/ 21 w 21"/>
                <a:gd name="T5" fmla="*/ 9 h 23"/>
                <a:gd name="T6" fmla="*/ 13 w 21"/>
                <a:gd name="T7" fmla="*/ 9 h 23"/>
                <a:gd name="T8" fmla="*/ 10 w 21"/>
                <a:gd name="T9" fmla="*/ 0 h 23"/>
                <a:gd name="T10" fmla="*/ 9 w 21"/>
                <a:gd name="T11" fmla="*/ 9 h 23"/>
                <a:gd name="T12" fmla="*/ 0 w 21"/>
                <a:gd name="T13" fmla="*/ 9 h 23"/>
                <a:gd name="T14" fmla="*/ 7 w 21"/>
                <a:gd name="T15" fmla="*/ 15 h 23"/>
                <a:gd name="T16" fmla="*/ 4 w 21"/>
                <a:gd name="T17" fmla="*/ 23 h 23"/>
                <a:gd name="T18" fmla="*/ 10 w 21"/>
                <a:gd name="T19" fmla="*/ 18 h 23"/>
                <a:gd name="T20" fmla="*/ 18 w 21"/>
                <a:gd name="T21" fmla="*/ 23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21" h="23">
                  <a:moveTo>
                    <a:pt x="18" y="23"/>
                  </a:moveTo>
                  <a:lnTo>
                    <a:pt x="15" y="15"/>
                  </a:lnTo>
                  <a:lnTo>
                    <a:pt x="21" y="9"/>
                  </a:lnTo>
                  <a:lnTo>
                    <a:pt x="13" y="9"/>
                  </a:lnTo>
                  <a:lnTo>
                    <a:pt x="10" y="0"/>
                  </a:lnTo>
                  <a:lnTo>
                    <a:pt x="9" y="9"/>
                  </a:lnTo>
                  <a:lnTo>
                    <a:pt x="0" y="9"/>
                  </a:lnTo>
                  <a:lnTo>
                    <a:pt x="7" y="15"/>
                  </a:lnTo>
                  <a:lnTo>
                    <a:pt x="4" y="23"/>
                  </a:lnTo>
                  <a:lnTo>
                    <a:pt x="10" y="18"/>
                  </a:lnTo>
                  <a:lnTo>
                    <a:pt x="18" y="23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fr-FR"/>
            </a:p>
          </xdr:txBody>
        </xdr:sp>
      </xdr:grpSp>
      <xdr:sp macro="" textlink="">
        <xdr:nvSpPr>
          <xdr:cNvPr id="109" name="Freeform 140">
            <a:extLst>
              <a:ext uri="{FF2B5EF4-FFF2-40B4-BE49-F238E27FC236}">
                <a16:creationId xmlns:a16="http://schemas.microsoft.com/office/drawing/2014/main" id="{00000000-0008-0000-0200-00006D000000}"/>
              </a:ext>
            </a:extLst>
          </xdr:cNvPr>
          <xdr:cNvSpPr>
            <a:spLocks noEditPoints="1"/>
          </xdr:cNvSpPr>
        </xdr:nvSpPr>
        <xdr:spPr bwMode="auto">
          <a:xfrm>
            <a:off x="4643066" y="5085976"/>
            <a:ext cx="599609" cy="599610"/>
          </a:xfrm>
          <a:custGeom>
            <a:avLst/>
            <a:gdLst>
              <a:gd name="T0" fmla="*/ 168 w 336"/>
              <a:gd name="T1" fmla="*/ 337 h 337"/>
              <a:gd name="T2" fmla="*/ 0 w 336"/>
              <a:gd name="T3" fmla="*/ 169 h 337"/>
              <a:gd name="T4" fmla="*/ 168 w 336"/>
              <a:gd name="T5" fmla="*/ 0 h 337"/>
              <a:gd name="T6" fmla="*/ 336 w 336"/>
              <a:gd name="T7" fmla="*/ 169 h 337"/>
              <a:gd name="T8" fmla="*/ 168 w 336"/>
              <a:gd name="T9" fmla="*/ 337 h 337"/>
              <a:gd name="T10" fmla="*/ 168 w 336"/>
              <a:gd name="T11" fmla="*/ 8 h 337"/>
              <a:gd name="T12" fmla="*/ 8 w 336"/>
              <a:gd name="T13" fmla="*/ 169 h 337"/>
              <a:gd name="T14" fmla="*/ 168 w 336"/>
              <a:gd name="T15" fmla="*/ 329 h 337"/>
              <a:gd name="T16" fmla="*/ 328 w 336"/>
              <a:gd name="T17" fmla="*/ 169 h 337"/>
              <a:gd name="T18" fmla="*/ 168 w 336"/>
              <a:gd name="T19" fmla="*/ 8 h 33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336" h="337">
                <a:moveTo>
                  <a:pt x="168" y="337"/>
                </a:moveTo>
                <a:cubicBezTo>
                  <a:pt x="76" y="337"/>
                  <a:pt x="0" y="261"/>
                  <a:pt x="0" y="169"/>
                </a:cubicBezTo>
                <a:cubicBezTo>
                  <a:pt x="0" y="76"/>
                  <a:pt x="76" y="0"/>
                  <a:pt x="168" y="0"/>
                </a:cubicBezTo>
                <a:cubicBezTo>
                  <a:pt x="261" y="0"/>
                  <a:pt x="336" y="76"/>
                  <a:pt x="336" y="169"/>
                </a:cubicBezTo>
                <a:cubicBezTo>
                  <a:pt x="336" y="261"/>
                  <a:pt x="261" y="337"/>
                  <a:pt x="168" y="337"/>
                </a:cubicBezTo>
                <a:moveTo>
                  <a:pt x="168" y="8"/>
                </a:moveTo>
                <a:cubicBezTo>
                  <a:pt x="80" y="8"/>
                  <a:pt x="8" y="80"/>
                  <a:pt x="8" y="169"/>
                </a:cubicBezTo>
                <a:cubicBezTo>
                  <a:pt x="8" y="257"/>
                  <a:pt x="80" y="329"/>
                  <a:pt x="168" y="329"/>
                </a:cubicBezTo>
                <a:cubicBezTo>
                  <a:pt x="257" y="329"/>
                  <a:pt x="328" y="257"/>
                  <a:pt x="328" y="169"/>
                </a:cubicBezTo>
                <a:cubicBezTo>
                  <a:pt x="328" y="80"/>
                  <a:pt x="257" y="8"/>
                  <a:pt x="168" y="8"/>
                </a:cubicBezTo>
              </a:path>
            </a:pathLst>
          </a:custGeom>
          <a:solidFill>
            <a:schemeClr val="bg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0</xdr:colOff>
          <xdr:row>23</xdr:row>
          <xdr:rowOff>0</xdr:rowOff>
        </xdr:from>
        <xdr:to>
          <xdr:col>66</xdr:col>
          <xdr:colOff>337458</xdr:colOff>
          <xdr:row>35</xdr:row>
          <xdr:rowOff>138792</xdr:rowOff>
        </xdr:to>
        <xdr:pic>
          <xdr:nvPicPr>
            <xdr:cNvPr id="264193" name="Historique_recommandations">
              <a:extLst>
                <a:ext uri="{FF2B5EF4-FFF2-40B4-BE49-F238E27FC236}">
                  <a16:creationId xmlns:a16="http://schemas.microsoft.com/office/drawing/2014/main" id="{C1175ECB-1457-2207-E3B6-CD05602B2E2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Output!D22:S34" spid="_x0000_s264303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777740" y="7871460"/>
              <a:ext cx="13226143" cy="276007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0</xdr:colOff>
          <xdr:row>38</xdr:row>
          <xdr:rowOff>0</xdr:rowOff>
        </xdr:from>
        <xdr:to>
          <xdr:col>62</xdr:col>
          <xdr:colOff>1004208</xdr:colOff>
          <xdr:row>46</xdr:row>
          <xdr:rowOff>185057</xdr:rowOff>
        </xdr:to>
        <xdr:pic>
          <xdr:nvPicPr>
            <xdr:cNvPr id="264194" name="Performances_secteurs">
              <a:extLst>
                <a:ext uri="{FF2B5EF4-FFF2-40B4-BE49-F238E27FC236}">
                  <a16:creationId xmlns:a16="http://schemas.microsoft.com/office/drawing/2014/main" id="{B471621A-9040-F020-F119-292D271D5CF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Output!V22:AH29" spid="_x0000_s264304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4777740" y="11087100"/>
              <a:ext cx="9066168" cy="177001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absolute">
    <xdr:from>
      <xdr:col>7</xdr:col>
      <xdr:colOff>0</xdr:colOff>
      <xdr:row>49</xdr:row>
      <xdr:rowOff>0</xdr:rowOff>
    </xdr:from>
    <xdr:to>
      <xdr:col>62</xdr:col>
      <xdr:colOff>923019</xdr:colOff>
      <xdr:row>64</xdr:row>
      <xdr:rowOff>85726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B8444A6-CF4B-5F1C-EAD3-B7A9AAA67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7</xdr:col>
      <xdr:colOff>0</xdr:colOff>
      <xdr:row>67</xdr:row>
      <xdr:rowOff>0</xdr:rowOff>
    </xdr:from>
    <xdr:to>
      <xdr:col>61</xdr:col>
      <xdr:colOff>615260</xdr:colOff>
      <xdr:row>90</xdr:row>
      <xdr:rowOff>44716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D96A18D7-4018-0B45-9C11-CE6F1F1EA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61</xdr:col>
      <xdr:colOff>1021660</xdr:colOff>
      <xdr:row>67</xdr:row>
      <xdr:rowOff>0</xdr:rowOff>
    </xdr:from>
    <xdr:to>
      <xdr:col>68</xdr:col>
      <xdr:colOff>196114</xdr:colOff>
      <xdr:row>90</xdr:row>
      <xdr:rowOff>5594</xdr:rowOff>
    </xdr:to>
    <xdr:graphicFrame macro="">
      <xdr:nvGraphicFramePr>
        <xdr:cNvPr id="5" name="Graphique 2">
          <a:extLst>
            <a:ext uri="{FF2B5EF4-FFF2-40B4-BE49-F238E27FC236}">
              <a16:creationId xmlns:a16="http://schemas.microsoft.com/office/drawing/2014/main" id="{F569E3AE-C1A8-6EA6-641E-DBC32828F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tabColor theme="3" tint="-0.499984740745262"/>
    <pageSetUpPr fitToPage="1"/>
  </sheetPr>
  <dimension ref="A1:CF74"/>
  <sheetViews>
    <sheetView showGridLines="0" tabSelected="1" topLeftCell="D27" zoomScale="70" zoomScaleNormal="70" workbookViewId="0">
      <selection activeCell="BS5" sqref="BS5"/>
    </sheetView>
  </sheetViews>
  <sheetFormatPr defaultColWidth="9.1796875" defaultRowHeight="14.5" outlineLevelCol="1"/>
  <cols>
    <col min="1" max="1" width="9.1796875" customWidth="1"/>
    <col min="2" max="2" width="13.81640625" customWidth="1"/>
    <col min="3" max="3" width="10.81640625" customWidth="1"/>
    <col min="4" max="6" width="9.1796875" customWidth="1"/>
    <col min="7" max="7" width="8.1796875" customWidth="1"/>
    <col min="8" max="8" width="25.54296875" style="37" customWidth="1"/>
    <col min="9" max="9" width="13" style="37" customWidth="1"/>
    <col min="10" max="10" width="9.54296875" style="37" hidden="1" customWidth="1" outlineLevel="1"/>
    <col min="11" max="11" width="9.81640625" style="37" hidden="1" customWidth="1" outlineLevel="1"/>
    <col min="12" max="12" width="11" style="37" hidden="1" customWidth="1" outlineLevel="1"/>
    <col min="13" max="13" width="10.1796875" style="37" hidden="1" customWidth="1" outlineLevel="1"/>
    <col min="14" max="14" width="12.1796875" style="37" hidden="1" customWidth="1" outlineLevel="1"/>
    <col min="15" max="15" width="9.453125" style="37" hidden="1" customWidth="1" outlineLevel="1"/>
    <col min="16" max="16" width="12.1796875" style="37" customWidth="1" collapsed="1"/>
    <col min="17" max="17" width="11.453125" style="37" hidden="1" customWidth="1" outlineLevel="1"/>
    <col min="18" max="18" width="12.453125" style="37" hidden="1" customWidth="1" outlineLevel="1"/>
    <col min="19" max="19" width="10.1796875" style="37" hidden="1" customWidth="1" outlineLevel="1"/>
    <col min="20" max="20" width="9" style="37" hidden="1" customWidth="1" outlineLevel="1"/>
    <col min="21" max="22" width="8" style="37" hidden="1" customWidth="1" outlineLevel="1"/>
    <col min="23" max="23" width="7.1796875" style="37" hidden="1" customWidth="1" outlineLevel="1"/>
    <col min="24" max="25" width="9.1796875" style="37" hidden="1" customWidth="1" outlineLevel="1"/>
    <col min="26" max="26" width="11.81640625" style="37" customWidth="1" collapsed="1"/>
    <col min="27" max="27" width="11.81640625" style="37" hidden="1" customWidth="1" outlineLevel="1"/>
    <col min="28" max="28" width="12.1796875" style="37" hidden="1" customWidth="1" outlineLevel="1"/>
    <col min="29" max="29" width="9.453125" style="37" hidden="1" customWidth="1" outlineLevel="1"/>
    <col min="30" max="31" width="11.81640625" style="37" hidden="1" customWidth="1" outlineLevel="1"/>
    <col min="32" max="32" width="9.1796875" style="37" hidden="1" customWidth="1" outlineLevel="1"/>
    <col min="33" max="34" width="11.81640625" style="37" hidden="1" customWidth="1" outlineLevel="1"/>
    <col min="35" max="35" width="9.81640625" style="37" hidden="1" customWidth="1" outlineLevel="1"/>
    <col min="36" max="36" width="13.54296875" style="37" customWidth="1" collapsed="1"/>
    <col min="37" max="38" width="10.81640625" style="37" hidden="1" customWidth="1" outlineLevel="1"/>
    <col min="39" max="40" width="11.81640625" style="37" hidden="1" customWidth="1" outlineLevel="1"/>
    <col min="41" max="41" width="10.81640625" style="37" hidden="1" customWidth="1" outlineLevel="1"/>
    <col min="42" max="42" width="15.81640625" style="37" hidden="1" customWidth="1" outlineLevel="1"/>
    <col min="43" max="43" width="10.81640625" style="37" hidden="1" customWidth="1" outlineLevel="1"/>
    <col min="44" max="44" width="12.81640625" style="37" customWidth="1" collapsed="1"/>
    <col min="45" max="45" width="10.453125" style="37" hidden="1" customWidth="1" outlineLevel="1"/>
    <col min="46" max="46" width="12.81640625" style="37" hidden="1" customWidth="1" outlineLevel="1"/>
    <col min="47" max="47" width="10.453125" style="37" hidden="1" customWidth="1" outlineLevel="1"/>
    <col min="48" max="50" width="11.54296875" style="37" hidden="1" customWidth="1" outlineLevel="1"/>
    <col min="51" max="56" width="13.81640625" style="37" hidden="1" customWidth="1" outlineLevel="1"/>
    <col min="57" max="57" width="12.1796875" style="37" customWidth="1" collapsed="1"/>
    <col min="58" max="58" width="10.1796875" style="37" hidden="1" customWidth="1" outlineLevel="1"/>
    <col min="59" max="59" width="10.81640625" style="37" hidden="1" customWidth="1" outlineLevel="1"/>
    <col min="60" max="60" width="9.453125" style="37" hidden="1" customWidth="1" outlineLevel="1"/>
    <col min="61" max="61" width="11.54296875" style="37" hidden="1" customWidth="1" outlineLevel="1"/>
    <col min="62" max="62" width="16.453125" style="37" customWidth="1" collapsed="1"/>
    <col min="63" max="63" width="25.81640625" style="37" customWidth="1"/>
    <col min="64" max="64" width="2.81640625" style="37" customWidth="1"/>
    <col min="65" max="65" width="31.90625" style="37" customWidth="1"/>
    <col min="66" max="66" width="10" style="37" bestFit="1" customWidth="1"/>
    <col min="67" max="67" width="15.1796875" style="37" bestFit="1" customWidth="1"/>
    <col min="68" max="68" width="17.453125" style="37" customWidth="1"/>
    <col min="69" max="69" width="12.81640625" style="37" bestFit="1" customWidth="1"/>
    <col min="70" max="70" width="8.54296875" style="37" bestFit="1" customWidth="1"/>
    <col min="71" max="71" width="6" style="37" customWidth="1"/>
    <col min="72" max="72" width="4.1796875" style="37" customWidth="1"/>
    <col min="73" max="73" width="11.54296875" style="37" bestFit="1" customWidth="1"/>
    <col min="74" max="74" width="13.1796875" style="37" customWidth="1"/>
    <col min="75" max="75" width="18.1796875" style="37" customWidth="1"/>
    <col min="76" max="76" width="12.54296875" style="37" customWidth="1"/>
    <col min="77" max="77" width="15.54296875" style="37" bestFit="1" customWidth="1"/>
    <col min="78" max="78" width="16.81640625" style="37" customWidth="1"/>
    <col min="79" max="79" width="4.1796875" style="37" customWidth="1"/>
    <col min="80" max="80" width="4.453125" style="37" customWidth="1"/>
    <col min="81" max="81" width="11" style="37" bestFit="1" customWidth="1"/>
    <col min="82" max="82" width="23.1796875" style="37" bestFit="1" customWidth="1"/>
    <col min="83" max="83" width="20" style="37" customWidth="1"/>
    <col min="84" max="84" width="27.81640625" style="37" customWidth="1"/>
    <col min="85" max="16384" width="9.1796875" style="37"/>
  </cols>
  <sheetData>
    <row r="1" spans="8:84" ht="23.25" customHeight="1"/>
    <row r="4" spans="8:84" ht="34.5" customHeight="1">
      <c r="H4" s="38"/>
      <c r="I4" s="129" t="s">
        <v>26</v>
      </c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38"/>
      <c r="BM4" s="38"/>
      <c r="BN4" s="42" t="s">
        <v>27</v>
      </c>
      <c r="BO4" s="92">
        <f>Output!B2</f>
        <v>46295</v>
      </c>
      <c r="BP4" s="109" t="str">
        <f>Output!B9</f>
        <v>Oct-2026</v>
      </c>
      <c r="BQ4" s="109" t="str">
        <f>Output!B10</f>
        <v>Sept-2026</v>
      </c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</row>
    <row r="5" spans="8:84" ht="29.25" customHeight="1">
      <c r="H5" s="38"/>
      <c r="I5" s="131" t="s">
        <v>49</v>
      </c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</row>
    <row r="6" spans="8:84" ht="30" customHeight="1">
      <c r="H6" s="38"/>
      <c r="I6" s="38"/>
      <c r="J6" s="38"/>
      <c r="K6" s="38"/>
      <c r="L6" s="38"/>
      <c r="M6" s="38"/>
      <c r="N6" s="38"/>
      <c r="O6" s="38"/>
      <c r="P6" s="38"/>
      <c r="Q6" s="38"/>
      <c r="R6" s="38" t="s">
        <v>118</v>
      </c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41"/>
      <c r="BO6" s="41"/>
      <c r="BP6" s="41" t="str">
        <f>Output!B11</f>
        <v>Sectors Ranking Oct-2026</v>
      </c>
      <c r="BQ6" s="38"/>
      <c r="BR6" s="38"/>
      <c r="BS6" s="38"/>
      <c r="BT6" s="38"/>
      <c r="BU6" s="38"/>
      <c r="BV6" s="41" t="str">
        <f>Output!B12</f>
        <v>Sectors Ranking Sept-2026</v>
      </c>
      <c r="BW6" s="41"/>
      <c r="BX6" s="43"/>
      <c r="BY6" s="38"/>
      <c r="BZ6" s="38"/>
      <c r="CA6" s="38"/>
      <c r="CB6" s="38"/>
      <c r="CD6" s="38"/>
      <c r="CF6" s="38"/>
    </row>
    <row r="7" spans="8:84" ht="18.5"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41" t="s">
        <v>119</v>
      </c>
      <c r="CD7" s="38"/>
      <c r="CE7" s="38"/>
      <c r="CF7" s="38"/>
    </row>
    <row r="8" spans="8:84" ht="15" customHeight="1">
      <c r="H8" s="39"/>
      <c r="I8" s="133" t="s">
        <v>106</v>
      </c>
      <c r="J8" s="135" t="s">
        <v>69</v>
      </c>
      <c r="K8" s="136"/>
      <c r="L8" s="137"/>
      <c r="M8" s="135" t="s">
        <v>70</v>
      </c>
      <c r="N8" s="136"/>
      <c r="O8" s="137"/>
      <c r="P8" s="138" t="s">
        <v>100</v>
      </c>
      <c r="Q8" s="135" t="s">
        <v>71</v>
      </c>
      <c r="R8" s="136"/>
      <c r="S8" s="137"/>
      <c r="T8" s="135" t="s">
        <v>72</v>
      </c>
      <c r="U8" s="136"/>
      <c r="V8" s="137"/>
      <c r="W8" s="135" t="s">
        <v>73</v>
      </c>
      <c r="X8" s="136"/>
      <c r="Y8" s="137"/>
      <c r="Z8" s="138" t="s">
        <v>101</v>
      </c>
      <c r="AA8" s="135" t="s">
        <v>74</v>
      </c>
      <c r="AB8" s="136"/>
      <c r="AC8" s="137"/>
      <c r="AD8" s="135" t="s">
        <v>75</v>
      </c>
      <c r="AE8" s="136"/>
      <c r="AF8" s="137"/>
      <c r="AG8" s="135" t="s">
        <v>76</v>
      </c>
      <c r="AH8" s="136"/>
      <c r="AI8" s="137"/>
      <c r="AJ8" s="138" t="s">
        <v>102</v>
      </c>
      <c r="AK8" s="135" t="s">
        <v>77</v>
      </c>
      <c r="AL8" s="137"/>
      <c r="AM8" s="135" t="s">
        <v>78</v>
      </c>
      <c r="AN8" s="137"/>
      <c r="AO8" s="135" t="s">
        <v>79</v>
      </c>
      <c r="AP8" s="136"/>
      <c r="AQ8" s="137"/>
      <c r="AR8" s="141" t="s">
        <v>103</v>
      </c>
      <c r="AS8" s="136" t="s">
        <v>80</v>
      </c>
      <c r="AT8" s="136"/>
      <c r="AU8" s="137"/>
      <c r="AV8" s="135" t="s">
        <v>81</v>
      </c>
      <c r="AW8" s="136"/>
      <c r="AX8" s="137"/>
      <c r="AY8" s="135" t="s">
        <v>82</v>
      </c>
      <c r="AZ8" s="136"/>
      <c r="BA8" s="137"/>
      <c r="BB8" s="135" t="s">
        <v>99</v>
      </c>
      <c r="BC8" s="136"/>
      <c r="BD8" s="137"/>
      <c r="BE8" s="138" t="s">
        <v>104</v>
      </c>
      <c r="BF8" s="135" t="s">
        <v>83</v>
      </c>
      <c r="BG8" s="137"/>
      <c r="BH8" s="135" t="s">
        <v>84</v>
      </c>
      <c r="BI8" s="137"/>
      <c r="BJ8" s="138" t="str">
        <f>Output!B13</f>
        <v>Macro rank - Currently in Expansion</v>
      </c>
      <c r="BK8" s="141" t="s">
        <v>116</v>
      </c>
      <c r="BL8" s="38"/>
      <c r="BT8" s="38"/>
      <c r="CA8" s="45"/>
      <c r="CB8" s="38"/>
    </row>
    <row r="9" spans="8:84" ht="62.15" customHeight="1">
      <c r="I9" s="134"/>
      <c r="J9" s="79" t="s">
        <v>89</v>
      </c>
      <c r="K9" s="79" t="s">
        <v>90</v>
      </c>
      <c r="L9" s="79" t="s">
        <v>91</v>
      </c>
      <c r="M9" s="79" t="s">
        <v>89</v>
      </c>
      <c r="N9" s="79" t="s">
        <v>90</v>
      </c>
      <c r="O9" s="79" t="s">
        <v>91</v>
      </c>
      <c r="P9" s="139"/>
      <c r="Q9" s="79" t="s">
        <v>89</v>
      </c>
      <c r="R9" s="79" t="s">
        <v>90</v>
      </c>
      <c r="S9" s="79" t="s">
        <v>91</v>
      </c>
      <c r="T9" s="79" t="s">
        <v>89</v>
      </c>
      <c r="U9" s="79" t="s">
        <v>90</v>
      </c>
      <c r="V9" s="79" t="s">
        <v>91</v>
      </c>
      <c r="W9" s="79" t="s">
        <v>89</v>
      </c>
      <c r="X9" s="79" t="s">
        <v>90</v>
      </c>
      <c r="Y9" s="79" t="s">
        <v>91</v>
      </c>
      <c r="Z9" s="139"/>
      <c r="AA9" s="79" t="s">
        <v>89</v>
      </c>
      <c r="AB9" s="79" t="s">
        <v>90</v>
      </c>
      <c r="AC9" s="79" t="s">
        <v>91</v>
      </c>
      <c r="AD9" s="79" t="s">
        <v>89</v>
      </c>
      <c r="AE9" s="79" t="s">
        <v>90</v>
      </c>
      <c r="AF9" s="79" t="s">
        <v>91</v>
      </c>
      <c r="AG9" s="79" t="s">
        <v>89</v>
      </c>
      <c r="AH9" s="79" t="s">
        <v>90</v>
      </c>
      <c r="AI9" s="79" t="s">
        <v>91</v>
      </c>
      <c r="AJ9" s="139"/>
      <c r="AK9" s="79" t="s">
        <v>105</v>
      </c>
      <c r="AL9" s="79" t="s">
        <v>92</v>
      </c>
      <c r="AM9" s="79" t="s">
        <v>105</v>
      </c>
      <c r="AN9" s="79" t="s">
        <v>92</v>
      </c>
      <c r="AO9" s="79" t="s">
        <v>105</v>
      </c>
      <c r="AP9" s="79" t="s">
        <v>93</v>
      </c>
      <c r="AQ9" s="79" t="s">
        <v>94</v>
      </c>
      <c r="AR9" s="142"/>
      <c r="AS9" s="79" t="s">
        <v>89</v>
      </c>
      <c r="AT9" s="79" t="s">
        <v>90</v>
      </c>
      <c r="AU9" s="79" t="s">
        <v>91</v>
      </c>
      <c r="AV9" s="79" t="s">
        <v>89</v>
      </c>
      <c r="AW9" s="79" t="s">
        <v>90</v>
      </c>
      <c r="AX9" s="79" t="s">
        <v>91</v>
      </c>
      <c r="AY9" s="79" t="s">
        <v>89</v>
      </c>
      <c r="AZ9" s="79" t="s">
        <v>90</v>
      </c>
      <c r="BA9" s="79" t="s">
        <v>91</v>
      </c>
      <c r="BB9" s="79" t="s">
        <v>89</v>
      </c>
      <c r="BC9" s="79" t="s">
        <v>90</v>
      </c>
      <c r="BD9" s="79" t="s">
        <v>91</v>
      </c>
      <c r="BE9" s="139"/>
      <c r="BF9" s="79" t="s">
        <v>105</v>
      </c>
      <c r="BG9" s="79" t="s">
        <v>95</v>
      </c>
      <c r="BH9" s="79" t="s">
        <v>105</v>
      </c>
      <c r="BI9" s="79" t="s">
        <v>95</v>
      </c>
      <c r="BJ9" s="139"/>
      <c r="BK9" s="142"/>
      <c r="BL9" s="38"/>
      <c r="BM9" s="38"/>
      <c r="BN9" s="36" t="s">
        <v>114</v>
      </c>
      <c r="BO9" s="36" t="s">
        <v>115</v>
      </c>
      <c r="BP9" s="36" t="s">
        <v>28</v>
      </c>
      <c r="BQ9" s="36" t="s">
        <v>36</v>
      </c>
      <c r="BR9" s="36" t="s">
        <v>85</v>
      </c>
      <c r="BS9" s="45"/>
      <c r="BT9" s="38"/>
      <c r="BU9" s="36" t="s">
        <v>86</v>
      </c>
      <c r="BV9" s="36" t="s">
        <v>87</v>
      </c>
      <c r="BW9" s="36" t="s">
        <v>88</v>
      </c>
      <c r="BX9" s="36" t="s">
        <v>38</v>
      </c>
      <c r="BY9" s="36" t="str">
        <f>Output!BU1</f>
        <v>Sept-2026 EQ Performance</v>
      </c>
      <c r="BZ9" s="46" t="str">
        <f>Output!BV1</f>
        <v>Sept-2026 XSRet vs WIUSAU Index</v>
      </c>
      <c r="CA9" s="47"/>
      <c r="CB9" s="38"/>
      <c r="CC9" s="38"/>
      <c r="CD9" s="46" t="s">
        <v>37</v>
      </c>
    </row>
    <row r="10" spans="8:84" ht="30" customHeight="1">
      <c r="H10" s="44" t="s">
        <v>0</v>
      </c>
      <c r="I10" s="82">
        <f>Output!E2</f>
        <v>7</v>
      </c>
      <c r="J10" s="83">
        <f>Output!F2</f>
        <v>4.8019125683060118</v>
      </c>
      <c r="K10" s="83"/>
      <c r="L10" s="83">
        <f>Output!H2</f>
        <v>1.22262002750321</v>
      </c>
      <c r="M10" s="83">
        <f>Output!I2</f>
        <v>4.2076502732240435</v>
      </c>
      <c r="N10" s="83"/>
      <c r="O10" s="59">
        <f>Output!K2</f>
        <v>22.028238403638699</v>
      </c>
      <c r="P10" s="82">
        <f>Output!L2</f>
        <v>5</v>
      </c>
      <c r="Q10" s="83">
        <f>Output!M2</f>
        <v>6.4480874316939882</v>
      </c>
      <c r="R10" s="83"/>
      <c r="S10" s="59">
        <f>Output!O2</f>
        <v>19.657373936142701</v>
      </c>
      <c r="T10" s="83">
        <f>Output!P2</f>
        <v>4.4672131147540988</v>
      </c>
      <c r="U10" s="83"/>
      <c r="V10" s="59">
        <f>Output!R2</f>
        <v>12.336806429340999</v>
      </c>
      <c r="W10" s="83">
        <f>Output!S2</f>
        <v>5.5327868852459012</v>
      </c>
      <c r="X10" s="83"/>
      <c r="Y10" s="59">
        <f>Output!U2</f>
        <v>27.295065262319302</v>
      </c>
      <c r="Z10" s="82">
        <f>Output!V2</f>
        <v>11</v>
      </c>
      <c r="AA10" s="59">
        <f>Output!W2</f>
        <v>0.65573770491803274</v>
      </c>
      <c r="AB10" s="83"/>
      <c r="AC10" s="59">
        <f>Output!Y2</f>
        <v>12.5372696192587</v>
      </c>
      <c r="AD10" s="59">
        <f>Output!Z2</f>
        <v>0.32786885245901637</v>
      </c>
      <c r="AE10" s="83"/>
      <c r="AF10" s="59">
        <f>Output!AB2</f>
        <v>10.693410065658799</v>
      </c>
      <c r="AG10" s="59">
        <f>Output!AC2</f>
        <v>0.49180327868852458</v>
      </c>
      <c r="AH10" s="83"/>
      <c r="AI10" s="59">
        <f>Output!AE2</f>
        <v>3.0101643725302201</v>
      </c>
      <c r="AJ10" s="82">
        <f>Output!AF2</f>
        <v>3</v>
      </c>
      <c r="AK10" s="59">
        <f>Output!AG2</f>
        <v>8</v>
      </c>
      <c r="AL10" s="84">
        <f>Output!AH2</f>
        <v>9.9930283730068625E-2</v>
      </c>
      <c r="AM10" s="59">
        <f>Output!AI2</f>
        <v>10</v>
      </c>
      <c r="AN10" s="84">
        <f>Output!AJ2</f>
        <v>0.27859080892530419</v>
      </c>
      <c r="AO10" s="59">
        <f>Output!AK2</f>
        <v>9</v>
      </c>
      <c r="AP10" s="83"/>
      <c r="AQ10" s="59">
        <f>Output!AM2</f>
        <v>0.30769230769230771</v>
      </c>
      <c r="AR10" s="82">
        <f>Output!AN2</f>
        <v>2</v>
      </c>
      <c r="AS10" s="86">
        <f>Output!AO2</f>
        <v>8.1967213114754092</v>
      </c>
      <c r="AT10" s="83"/>
      <c r="AU10" s="59">
        <f>Output!AQ2</f>
        <v>19.596372011782901</v>
      </c>
      <c r="AV10" s="86">
        <f>Output!AR2</f>
        <v>8.6885245901639347</v>
      </c>
      <c r="AW10" s="83"/>
      <c r="AX10" s="59">
        <f>Output!AT2</f>
        <v>6.8923117102147797</v>
      </c>
      <c r="AY10" s="59">
        <f>Output!AU2</f>
        <v>8.0327868852459012</v>
      </c>
      <c r="AZ10" s="83"/>
      <c r="BA10" s="59">
        <f>Output!AW2</f>
        <v>14.6627067841944</v>
      </c>
      <c r="BB10" s="59">
        <f>Output!AX2</f>
        <v>9.0163934426229506</v>
      </c>
      <c r="BC10" s="83"/>
      <c r="BD10" s="59">
        <f>Output!AZ2</f>
        <v>22.047793884777299</v>
      </c>
      <c r="BE10" s="82">
        <f>Output!BA2</f>
        <v>1</v>
      </c>
      <c r="BF10" s="59">
        <f>Output!BB2</f>
        <v>9.3442622950819665</v>
      </c>
      <c r="BG10" s="91">
        <f>Output!BC2</f>
        <v>0.17282112036796091</v>
      </c>
      <c r="BH10" s="59">
        <f>Output!BD2</f>
        <v>9.1803278688524586</v>
      </c>
      <c r="BI10" s="91">
        <f>Output!BE2</f>
        <v>8.6038616712052415E-2</v>
      </c>
      <c r="BJ10" s="82">
        <f>Output!BF2</f>
        <v>3</v>
      </c>
      <c r="BK10" s="85" t="str">
        <f>Output!B6</f>
        <v>On</v>
      </c>
      <c r="BL10" s="38"/>
      <c r="BM10" s="44" t="s">
        <v>0</v>
      </c>
      <c r="BN10" s="88">
        <f>Output!BJ2</f>
        <v>4</v>
      </c>
      <c r="BO10" s="88">
        <f>Output!BK2</f>
        <v>2</v>
      </c>
      <c r="BP10" s="56">
        <f>Output!BL2</f>
        <v>8.5</v>
      </c>
      <c r="BQ10" s="40" t="str">
        <f>Output!BM2</f>
        <v>Positive</v>
      </c>
      <c r="BR10" s="80">
        <f>Output!BN2</f>
        <v>1</v>
      </c>
      <c r="BS10" s="47"/>
      <c r="BT10" s="38"/>
      <c r="BU10" s="88">
        <f>Output!BQ2</f>
        <v>2</v>
      </c>
      <c r="BV10" s="88">
        <f>Output!BR2</f>
        <v>1</v>
      </c>
      <c r="BW10" s="56">
        <f>Output!BS2</f>
        <v>6.5</v>
      </c>
      <c r="BX10" s="40" t="str">
        <f>Output!BT2</f>
        <v>Neutral</v>
      </c>
      <c r="BY10" s="58">
        <f>Output!BU2</f>
        <v>-5.4387893511912089E-2</v>
      </c>
      <c r="BZ10" s="58">
        <f>Output!BV2</f>
        <v>-4.9961434771508162E-2</v>
      </c>
      <c r="CA10" s="47"/>
      <c r="CB10" s="38"/>
      <c r="CC10" s="81" t="s">
        <v>32</v>
      </c>
      <c r="CD10" s="48">
        <f>Output!B15</f>
        <v>-2.1838073085134486E-2</v>
      </c>
    </row>
    <row r="11" spans="8:84" ht="30" customHeight="1">
      <c r="H11" s="44" t="s">
        <v>96</v>
      </c>
      <c r="I11" s="82">
        <f>Output!E3</f>
        <v>8</v>
      </c>
      <c r="J11" s="83">
        <f>Output!F3</f>
        <v>2.4795081967213113</v>
      </c>
      <c r="K11" s="83"/>
      <c r="L11" s="83">
        <f>Output!H3</f>
        <v>1.9202541603396299</v>
      </c>
      <c r="M11" s="83">
        <f>Output!I3</f>
        <v>6.4412568306010929</v>
      </c>
      <c r="N11" s="83"/>
      <c r="O11" s="59">
        <f>Output!K3</f>
        <v>25.178693535120601</v>
      </c>
      <c r="P11" s="82">
        <f>Output!L3</f>
        <v>12</v>
      </c>
      <c r="Q11" s="83">
        <f>Output!M3</f>
        <v>0.49863387978142071</v>
      </c>
      <c r="R11" s="83"/>
      <c r="S11" s="59">
        <f>Output!O3</f>
        <v>6.9512161192553696</v>
      </c>
      <c r="T11" s="83">
        <f>Output!P3</f>
        <v>0.49863387978142071</v>
      </c>
      <c r="U11" s="83"/>
      <c r="V11" s="59">
        <f>Output!R3</f>
        <v>4.9798180120547597</v>
      </c>
      <c r="W11" s="83">
        <f>Output!S3</f>
        <v>0.49863387978142071</v>
      </c>
      <c r="X11" s="83"/>
      <c r="Y11" s="59">
        <f>Output!U3</f>
        <v>8.4210974479671705</v>
      </c>
      <c r="Z11" s="82">
        <f>Output!V3</f>
        <v>6</v>
      </c>
      <c r="AA11" s="59">
        <f>Output!W3</f>
        <v>3.7704918032786887</v>
      </c>
      <c r="AB11" s="83"/>
      <c r="AC11" s="59">
        <f>Output!Y3</f>
        <v>14.235069346325799</v>
      </c>
      <c r="AD11" s="59">
        <f>Output!Z3</f>
        <v>3.278688524590164</v>
      </c>
      <c r="AE11" s="83"/>
      <c r="AF11" s="59">
        <f>Output!AB3</f>
        <v>12.6110094928883</v>
      </c>
      <c r="AG11" s="59">
        <f>Output!AC3</f>
        <v>7.8688524590163933</v>
      </c>
      <c r="AH11" s="83"/>
      <c r="AI11" s="59">
        <f>Output!AE3</f>
        <v>0.91152254157104995</v>
      </c>
      <c r="AJ11" s="82">
        <f>Output!AF3</f>
        <v>10</v>
      </c>
      <c r="AK11" s="59">
        <f>Output!AG3</f>
        <v>5</v>
      </c>
      <c r="AL11" s="84">
        <f>Output!AH3</f>
        <v>5.7409307050636071E-2</v>
      </c>
      <c r="AM11" s="59">
        <f>Output!AI3</f>
        <v>6</v>
      </c>
      <c r="AN11" s="84">
        <f>Output!AJ3</f>
        <v>0.10520092319522201</v>
      </c>
      <c r="AO11" s="59">
        <f>Output!AK3</f>
        <v>2</v>
      </c>
      <c r="AP11" s="83"/>
      <c r="AQ11" s="59">
        <f>Output!AM3</f>
        <v>-3.8461538461538464E-2</v>
      </c>
      <c r="AR11" s="82">
        <f>Output!AN3</f>
        <v>8</v>
      </c>
      <c r="AS11" s="86">
        <f>Output!AO3</f>
        <v>7.8688524590163933</v>
      </c>
      <c r="AT11" s="83"/>
      <c r="AU11" s="59">
        <f>Output!AQ3</f>
        <v>6.9321976805434797</v>
      </c>
      <c r="AV11" s="86">
        <f>Output!AR3</f>
        <v>2.1311475409836067</v>
      </c>
      <c r="AW11" s="83"/>
      <c r="AX11" s="59">
        <f>Output!AT3</f>
        <v>4.4229456219799799</v>
      </c>
      <c r="AY11" s="59">
        <f>Output!AU3</f>
        <v>1.9672131147540983</v>
      </c>
      <c r="AZ11" s="83"/>
      <c r="BA11" s="59">
        <f>Output!AW3</f>
        <v>5.75369220828407</v>
      </c>
      <c r="BB11" s="59">
        <f>Output!AX3</f>
        <v>3.442622950819672</v>
      </c>
      <c r="BC11" s="83"/>
      <c r="BD11" s="59">
        <f>Output!AZ3</f>
        <v>9.7312479145536805</v>
      </c>
      <c r="BE11" s="82">
        <f>Output!BA3</f>
        <v>12</v>
      </c>
      <c r="BF11" s="59">
        <f>Output!BB3</f>
        <v>4.5901639344262293</v>
      </c>
      <c r="BG11" s="91">
        <f>Output!BC3</f>
        <v>0.15794132445955683</v>
      </c>
      <c r="BH11" s="59">
        <f>Output!BD3</f>
        <v>0.98360655737704916</v>
      </c>
      <c r="BI11" s="91">
        <f>Output!BE3</f>
        <v>9.4598588979048215E-2</v>
      </c>
      <c r="BJ11" s="82">
        <f>Output!BF3</f>
        <v>12</v>
      </c>
      <c r="BK11" s="140" t="s">
        <v>117</v>
      </c>
      <c r="BL11" s="38"/>
      <c r="BM11" s="44" t="s">
        <v>96</v>
      </c>
      <c r="BN11" s="88">
        <f>Output!BJ3</f>
        <v>0</v>
      </c>
      <c r="BO11" s="88">
        <f>Output!BK3</f>
        <v>3</v>
      </c>
      <c r="BP11" s="56">
        <f>Output!BL3</f>
        <v>3.6666666666666661</v>
      </c>
      <c r="BQ11" s="40" t="str">
        <f>Output!BM3</f>
        <v>Negative</v>
      </c>
      <c r="BR11" s="80">
        <f>Output!BN3</f>
        <v>0</v>
      </c>
      <c r="BS11" s="47"/>
      <c r="BT11" s="38"/>
      <c r="BU11" s="88">
        <f>Output!BQ3</f>
        <v>0</v>
      </c>
      <c r="BV11" s="88">
        <f>Output!BR3</f>
        <v>2</v>
      </c>
      <c r="BW11" s="56">
        <f>Output!BS3</f>
        <v>4.1666666666666661</v>
      </c>
      <c r="BX11" s="40" t="str">
        <f>Output!BT3</f>
        <v>Negative</v>
      </c>
      <c r="BY11" s="58">
        <f>Output!BU3</f>
        <v>-3.6884392473495058E-2</v>
      </c>
      <c r="BZ11" s="58">
        <f>Output!BV3</f>
        <v>-3.2457933733091131E-2</v>
      </c>
      <c r="CA11" s="47"/>
      <c r="CB11" s="38"/>
      <c r="CC11" s="81" t="s">
        <v>33</v>
      </c>
      <c r="CD11" s="48">
        <f>Output!B16</f>
        <v>4.6805463027178806E-2</v>
      </c>
    </row>
    <row r="12" spans="8:84" ht="30" customHeight="1">
      <c r="H12" s="44" t="s">
        <v>57</v>
      </c>
      <c r="I12" s="82">
        <f>Output!E4</f>
        <v>10</v>
      </c>
      <c r="J12" s="83">
        <f>Output!F4</f>
        <v>4.3306010928961749</v>
      </c>
      <c r="K12" s="83"/>
      <c r="L12" s="83">
        <f>Output!H4</f>
        <v>0.49591342385002601</v>
      </c>
      <c r="M12" s="83">
        <f>Output!I4</f>
        <v>2.3975409836065573</v>
      </c>
      <c r="N12" s="83"/>
      <c r="O12" s="59">
        <f>Output!K4</f>
        <v>17.857379126156701</v>
      </c>
      <c r="P12" s="82">
        <f>Output!L4</f>
        <v>11</v>
      </c>
      <c r="Q12" s="83">
        <f>Output!M4</f>
        <v>1.8989071038251366</v>
      </c>
      <c r="R12" s="83"/>
      <c r="S12" s="59">
        <f>Output!O4</f>
        <v>8.9815097960242998</v>
      </c>
      <c r="T12" s="83">
        <f>Output!P4</f>
        <v>3.1284153005464477</v>
      </c>
      <c r="U12" s="83"/>
      <c r="V12" s="59">
        <f>Output!R4</f>
        <v>7.0708820888697801</v>
      </c>
      <c r="W12" s="83">
        <f>Output!S4</f>
        <v>2.1448087431693987</v>
      </c>
      <c r="X12" s="83"/>
      <c r="Y12" s="59">
        <f>Output!U4</f>
        <v>13.587506640493499</v>
      </c>
      <c r="Z12" s="82">
        <f>Output!V4</f>
        <v>2</v>
      </c>
      <c r="AA12" s="59">
        <f>Output!W4</f>
        <v>10</v>
      </c>
      <c r="AB12" s="83"/>
      <c r="AC12" s="59">
        <f>Output!Y4</f>
        <v>13.787960909052</v>
      </c>
      <c r="AD12" s="59">
        <f>Output!Z4</f>
        <v>10</v>
      </c>
      <c r="AE12" s="83"/>
      <c r="AF12" s="59">
        <f>Output!AB4</f>
        <v>11.77343564223</v>
      </c>
      <c r="AG12" s="59">
        <f>Output!AC4</f>
        <v>9.1803278688524586</v>
      </c>
      <c r="AH12" s="83"/>
      <c r="AI12" s="59">
        <f>Output!AE4</f>
        <v>1.85593520657591</v>
      </c>
      <c r="AJ12" s="82">
        <f>Output!AF4</f>
        <v>8</v>
      </c>
      <c r="AK12" s="59">
        <f>Output!AG4</f>
        <v>6</v>
      </c>
      <c r="AL12" s="84">
        <f>Output!AH4</f>
        <v>7.918856432494259E-2</v>
      </c>
      <c r="AM12" s="59">
        <f>Output!AI4</f>
        <v>4</v>
      </c>
      <c r="AN12" s="84">
        <f>Output!AJ4</f>
        <v>8.1707794857441396E-2</v>
      </c>
      <c r="AO12" s="59">
        <f>Output!AK4</f>
        <v>8</v>
      </c>
      <c r="AP12" s="83"/>
      <c r="AQ12" s="59">
        <f>Output!AM4</f>
        <v>0.2</v>
      </c>
      <c r="AR12" s="82">
        <f>Output!AN4</f>
        <v>3</v>
      </c>
      <c r="AS12" s="86">
        <f>Output!AO4</f>
        <v>2.459016393442623</v>
      </c>
      <c r="AT12" s="83"/>
      <c r="AU12" s="59">
        <f>Output!AQ4</f>
        <v>5.56156506797271</v>
      </c>
      <c r="AV12" s="86">
        <f>Output!AR4</f>
        <v>5.4098360655737707</v>
      </c>
      <c r="AW12" s="83"/>
      <c r="AX12" s="59">
        <f>Output!AT4</f>
        <v>8.8864033681332995</v>
      </c>
      <c r="AY12" s="59">
        <f>Output!AU4</f>
        <v>10</v>
      </c>
      <c r="AZ12" s="83"/>
      <c r="BA12" s="59">
        <f>Output!AW4</f>
        <v>21.205740625737199</v>
      </c>
      <c r="BB12" s="59">
        <f>Output!AX4</f>
        <v>3.6065573770491803</v>
      </c>
      <c r="BC12" s="83"/>
      <c r="BD12" s="59">
        <f>Output!AZ4</f>
        <v>19.614033680201501</v>
      </c>
      <c r="BE12" s="82">
        <f>Output!BA4</f>
        <v>8</v>
      </c>
      <c r="BF12" s="59">
        <f>Output!BB4</f>
        <v>0.65573770491803274</v>
      </c>
      <c r="BG12" s="91">
        <f>Output!BC4</f>
        <v>0.26849552518517084</v>
      </c>
      <c r="BH12" s="59">
        <f>Output!BD4</f>
        <v>7.3770491803278686</v>
      </c>
      <c r="BI12" s="91">
        <f>Output!BE4</f>
        <v>8.4264251814606367E-2</v>
      </c>
      <c r="BJ12" s="82">
        <f>Output!BF4</f>
        <v>5</v>
      </c>
      <c r="BK12" s="140"/>
      <c r="BL12" s="38"/>
      <c r="BM12" s="44" t="s">
        <v>57</v>
      </c>
      <c r="BN12" s="88">
        <f>Output!BJ4</f>
        <v>3</v>
      </c>
      <c r="BO12" s="88">
        <f>Output!BK4</f>
        <v>2</v>
      </c>
      <c r="BP12" s="56">
        <f>Output!BL4</f>
        <v>6.9999999999999982</v>
      </c>
      <c r="BQ12" s="40" t="str">
        <f>Output!BM4</f>
        <v>Neutral</v>
      </c>
      <c r="BR12" s="80">
        <f>Output!BN4</f>
        <v>-1</v>
      </c>
      <c r="BS12" s="47"/>
      <c r="BT12" s="38"/>
      <c r="BU12" s="88">
        <f>Output!BQ4</f>
        <v>3</v>
      </c>
      <c r="BV12" s="88">
        <f>Output!BR4</f>
        <v>2</v>
      </c>
      <c r="BW12" s="56">
        <f>Output!BS4</f>
        <v>7.8333333333333321</v>
      </c>
      <c r="BX12" s="40" t="str">
        <f>Output!BT4</f>
        <v>Positive</v>
      </c>
      <c r="BY12" s="58">
        <f>Output!BU4</f>
        <v>-4.3559021337422073E-2</v>
      </c>
      <c r="BZ12" s="58">
        <f>Output!BV4</f>
        <v>-3.9132562597018146E-2</v>
      </c>
      <c r="CA12" s="47"/>
      <c r="CB12" s="38"/>
      <c r="CC12" s="81" t="s">
        <v>34</v>
      </c>
      <c r="CD12" s="48">
        <f>Output!B17</f>
        <v>2.4967389942044321E-2</v>
      </c>
    </row>
    <row r="13" spans="8:84" ht="30" customHeight="1">
      <c r="H13" s="44" t="s">
        <v>29</v>
      </c>
      <c r="I13" s="82">
        <f>Output!E5</f>
        <v>1</v>
      </c>
      <c r="J13" s="83">
        <f>Output!F5</f>
        <v>9.0163934426229506</v>
      </c>
      <c r="K13" s="83"/>
      <c r="L13" s="83">
        <f>Output!H5</f>
        <v>-2.0866901544113499</v>
      </c>
      <c r="M13" s="83">
        <f>Output!I5</f>
        <v>6.6734972677595632</v>
      </c>
      <c r="N13" s="83"/>
      <c r="O13" s="59">
        <f>Output!K5</f>
        <v>22.209444617128</v>
      </c>
      <c r="P13" s="82">
        <f>Output!L5</f>
        <v>2</v>
      </c>
      <c r="Q13" s="83">
        <f>Output!M5</f>
        <v>7.943989071038251</v>
      </c>
      <c r="R13" s="83"/>
      <c r="S13" s="59">
        <f>Output!O5</f>
        <v>21.6581175279915</v>
      </c>
      <c r="T13" s="83">
        <f>Output!P5</f>
        <v>7.943989071038251</v>
      </c>
      <c r="U13" s="83"/>
      <c r="V13" s="59">
        <f>Output!R5</f>
        <v>16.0548458464928</v>
      </c>
      <c r="W13" s="83">
        <f>Output!S5</f>
        <v>5.1297814207650276</v>
      </c>
      <c r="X13" s="83"/>
      <c r="Y13" s="59">
        <f>Output!U5</f>
        <v>28.3467136825181</v>
      </c>
      <c r="Z13" s="82">
        <f>Output!V5</f>
        <v>8</v>
      </c>
      <c r="AA13" s="59" t="str">
        <f>Output!W5</f>
        <v>n.a.</v>
      </c>
      <c r="AB13" s="83"/>
      <c r="AC13" s="59" t="str">
        <f>Output!Y5</f>
        <v>n.a.</v>
      </c>
      <c r="AD13" s="59" t="str">
        <f>Output!Z5</f>
        <v>n.a.</v>
      </c>
      <c r="AE13" s="83"/>
      <c r="AF13" s="59" t="str">
        <f>Output!AB5</f>
        <v>n.a.</v>
      </c>
      <c r="AG13" s="59">
        <f>Output!AC5</f>
        <v>5.7377049180327866</v>
      </c>
      <c r="AH13" s="83"/>
      <c r="AI13" s="59">
        <f>Output!AE5</f>
        <v>2.85200466048257</v>
      </c>
      <c r="AJ13" s="82">
        <f>Output!AF5</f>
        <v>6</v>
      </c>
      <c r="AK13" s="59">
        <f>Output!AG5</f>
        <v>11</v>
      </c>
      <c r="AL13" s="84">
        <f>Output!AH5</f>
        <v>0.14490911953968921</v>
      </c>
      <c r="AM13" s="59">
        <f>Output!AI5</f>
        <v>5</v>
      </c>
      <c r="AN13" s="84">
        <f>Output!AJ5</f>
        <v>8.931459297305433E-2</v>
      </c>
      <c r="AO13" s="59">
        <f>Output!AK5</f>
        <v>5</v>
      </c>
      <c r="AP13" s="83"/>
      <c r="AQ13" s="59">
        <f>Output!AM5</f>
        <v>1.4925373134328358E-2</v>
      </c>
      <c r="AR13" s="82">
        <f>Output!AN5</f>
        <v>6</v>
      </c>
      <c r="AS13" s="59">
        <f>Output!AO5</f>
        <v>5.9016393442622954</v>
      </c>
      <c r="AT13" s="83"/>
      <c r="AU13" s="59">
        <f>Output!AQ5</f>
        <v>9.7731301437951696</v>
      </c>
      <c r="AV13" s="59">
        <f>Output!AR5</f>
        <v>2.459016393442623</v>
      </c>
      <c r="AW13" s="83"/>
      <c r="AX13" s="59">
        <f>Output!AT5</f>
        <v>6.01633241848387</v>
      </c>
      <c r="AY13" s="86" t="str">
        <f>Output!AU5</f>
        <v>n.a.</v>
      </c>
      <c r="AZ13" s="86"/>
      <c r="BA13" s="86" t="str">
        <f>Output!AW5</f>
        <v>n.a.</v>
      </c>
      <c r="BB13" s="86" t="str">
        <f>Output!AX5</f>
        <v>n.a.</v>
      </c>
      <c r="BC13" s="86"/>
      <c r="BD13" s="86" t="str">
        <f>Output!AZ5</f>
        <v>n.a.</v>
      </c>
      <c r="BE13" s="82">
        <f>Output!BA5</f>
        <v>3</v>
      </c>
      <c r="BF13" s="59">
        <f>Output!BB5</f>
        <v>7.0491803278688527</v>
      </c>
      <c r="BG13" s="91">
        <f>Output!BC5</f>
        <v>0.17070161465712627</v>
      </c>
      <c r="BH13" s="59">
        <f>Output!BD5</f>
        <v>7.3770491803278686</v>
      </c>
      <c r="BI13" s="91">
        <f>Output!BE5</f>
        <v>7.1893946378465898E-2</v>
      </c>
      <c r="BJ13" s="82">
        <f>Output!BF5</f>
        <v>3</v>
      </c>
      <c r="BK13" s="140"/>
      <c r="BL13" s="38"/>
      <c r="BM13" s="44" t="s">
        <v>29</v>
      </c>
      <c r="BN13" s="88">
        <f>Output!BJ5</f>
        <v>5</v>
      </c>
      <c r="BO13" s="88">
        <f>Output!BK5</f>
        <v>0</v>
      </c>
      <c r="BP13" s="56">
        <f>Output!BL5</f>
        <v>8.4999999999999982</v>
      </c>
      <c r="BQ13" s="40" t="str">
        <f>Output!BM5</f>
        <v>Positive</v>
      </c>
      <c r="BR13" s="80">
        <f>Output!BN5</f>
        <v>0</v>
      </c>
      <c r="BS13" s="47"/>
      <c r="BT13" s="38"/>
      <c r="BU13" s="88">
        <f>Output!BQ5</f>
        <v>4</v>
      </c>
      <c r="BV13" s="88">
        <f>Output!BR5</f>
        <v>1</v>
      </c>
      <c r="BW13" s="56">
        <f>Output!BS5</f>
        <v>8.1666666666666661</v>
      </c>
      <c r="BX13" s="40" t="str">
        <f>Output!BT5</f>
        <v>Positive</v>
      </c>
      <c r="BY13" s="58">
        <f>Output!BU5</f>
        <v>-7.4213842486103077E-2</v>
      </c>
      <c r="BZ13" s="58">
        <f>Output!BV5</f>
        <v>-6.978738374569915E-2</v>
      </c>
      <c r="CA13" s="47"/>
      <c r="CB13" s="38"/>
      <c r="CC13" s="81" t="s">
        <v>113</v>
      </c>
      <c r="CD13" s="48">
        <f>Output!B18</f>
        <v>3.6872700891339542E-4</v>
      </c>
    </row>
    <row r="14" spans="8:84" ht="30" customHeight="1">
      <c r="H14" s="44" t="s">
        <v>22</v>
      </c>
      <c r="I14" s="82">
        <f>Output!E6</f>
        <v>9</v>
      </c>
      <c r="J14" s="83">
        <f>Output!F6</f>
        <v>2.1653005464480874</v>
      </c>
      <c r="K14" s="83"/>
      <c r="L14" s="83">
        <f>Output!H6</f>
        <v>1.7058440712899201</v>
      </c>
      <c r="M14" s="83">
        <f>Output!I6</f>
        <v>6.0519125683060118</v>
      </c>
      <c r="N14" s="83"/>
      <c r="O14" s="59">
        <f>Output!K6</f>
        <v>27.543316999297002</v>
      </c>
      <c r="P14" s="82">
        <f>Output!L6</f>
        <v>8</v>
      </c>
      <c r="Q14" s="83">
        <f>Output!M6</f>
        <v>1.9057377049180326</v>
      </c>
      <c r="R14" s="83"/>
      <c r="S14" s="59">
        <f>Output!O6</f>
        <v>12.9131119488256</v>
      </c>
      <c r="T14" s="83">
        <f>Output!P6</f>
        <v>1.7418032786885247</v>
      </c>
      <c r="U14" s="83"/>
      <c r="V14" s="59">
        <f>Output!R6</f>
        <v>9.2893927196644892</v>
      </c>
      <c r="W14" s="83">
        <f>Output!S6</f>
        <v>8.504098360655739</v>
      </c>
      <c r="X14" s="83"/>
      <c r="Y14" s="59">
        <f>Output!U6</f>
        <v>32.941352995970497</v>
      </c>
      <c r="Z14" s="82">
        <f>Output!V6</f>
        <v>10</v>
      </c>
      <c r="AA14" s="59">
        <f>Output!W6</f>
        <v>0.16393442622950818</v>
      </c>
      <c r="AB14" s="83"/>
      <c r="AC14" s="59">
        <f>Output!Y6</f>
        <v>16.987361131918401</v>
      </c>
      <c r="AD14" s="59">
        <f>Output!Z6</f>
        <v>0.16393442622950818</v>
      </c>
      <c r="AE14" s="83"/>
      <c r="AF14" s="59">
        <f>Output!AB6</f>
        <v>15.7059921765784</v>
      </c>
      <c r="AG14" s="59">
        <f>Output!AC6</f>
        <v>6.0655737704918034</v>
      </c>
      <c r="AH14" s="83"/>
      <c r="AI14" s="59">
        <f>Output!AE6</f>
        <v>2.4448214218026498</v>
      </c>
      <c r="AJ14" s="82">
        <f>Output!AF6</f>
        <v>4</v>
      </c>
      <c r="AK14" s="59">
        <f>Output!AG6</f>
        <v>10</v>
      </c>
      <c r="AL14" s="84">
        <f>Output!AH6</f>
        <v>0.14390425213169356</v>
      </c>
      <c r="AM14" s="59">
        <f>Output!AI6</f>
        <v>9</v>
      </c>
      <c r="AN14" s="84">
        <f>Output!AJ6</f>
        <v>0.22268253619995559</v>
      </c>
      <c r="AO14" s="59">
        <f>Output!AK6</f>
        <v>3</v>
      </c>
      <c r="AP14" s="83"/>
      <c r="AQ14" s="59">
        <f>Output!AM6</f>
        <v>0</v>
      </c>
      <c r="AR14" s="82">
        <f>Output!AN6</f>
        <v>4</v>
      </c>
      <c r="AS14" s="86">
        <f>Output!AO6</f>
        <v>9.1803278688524586</v>
      </c>
      <c r="AT14" s="83"/>
      <c r="AU14" s="59">
        <f>Output!AQ6</f>
        <v>17.856891956737801</v>
      </c>
      <c r="AV14" s="86">
        <f>Output!AR6</f>
        <v>0.98360655737704916</v>
      </c>
      <c r="AW14" s="83"/>
      <c r="AX14" s="59">
        <f>Output!AT6</f>
        <v>4.5266928300832499</v>
      </c>
      <c r="AY14" s="59">
        <f>Output!AU6</f>
        <v>6.557377049180328</v>
      </c>
      <c r="AZ14" s="83"/>
      <c r="BA14" s="59">
        <f>Output!AW6</f>
        <v>14.497431073434999</v>
      </c>
      <c r="BB14" s="59">
        <f>Output!AX6</f>
        <v>6.8852459016393439</v>
      </c>
      <c r="BC14" s="83"/>
      <c r="BD14" s="59">
        <f>Output!AZ6</f>
        <v>15.896038693973299</v>
      </c>
      <c r="BE14" s="82">
        <f>Output!BA6</f>
        <v>11</v>
      </c>
      <c r="BF14" s="59">
        <f>Output!BB6</f>
        <v>5.2459016393442619</v>
      </c>
      <c r="BG14" s="91">
        <f>Output!BC6</f>
        <v>0.16169832264070561</v>
      </c>
      <c r="BH14" s="59">
        <f>Output!BD6</f>
        <v>1.1475409836065573</v>
      </c>
      <c r="BI14" s="91">
        <f>Output!BE6</f>
        <v>8.6891745758672576E-2</v>
      </c>
      <c r="BJ14" s="82">
        <f>Output!BF6</f>
        <v>9</v>
      </c>
      <c r="BK14" s="140"/>
      <c r="BL14" s="38"/>
      <c r="BM14" s="44" t="s">
        <v>22</v>
      </c>
      <c r="BN14" s="88">
        <f>Output!BJ6</f>
        <v>0</v>
      </c>
      <c r="BO14" s="88">
        <f>Output!BK6</f>
        <v>3</v>
      </c>
      <c r="BP14" s="56">
        <f>Output!BL6</f>
        <v>5.1666666666666661</v>
      </c>
      <c r="BQ14" s="40" t="str">
        <f>Output!BM6</f>
        <v>Neutral</v>
      </c>
      <c r="BR14" s="80">
        <f>Output!BN6</f>
        <v>0</v>
      </c>
      <c r="BS14" s="47"/>
      <c r="BT14" s="38"/>
      <c r="BU14" s="88">
        <f>Output!BQ6</f>
        <v>0</v>
      </c>
      <c r="BV14" s="88">
        <f>Output!BR6</f>
        <v>1</v>
      </c>
      <c r="BW14" s="56">
        <f>Output!BS6</f>
        <v>5</v>
      </c>
      <c r="BX14" s="40" t="str">
        <f>Output!BT6</f>
        <v>Neutral</v>
      </c>
      <c r="BY14" s="58">
        <f>Output!BU6</f>
        <v>-6.7022413238039258E-3</v>
      </c>
      <c r="BZ14" s="58">
        <f>Output!BV6</f>
        <v>-2.2757825833999989E-3</v>
      </c>
      <c r="CA14" s="47"/>
      <c r="CB14" s="38"/>
      <c r="CC14" s="81" t="s">
        <v>52</v>
      </c>
      <c r="CD14" s="48">
        <f>Output!B19</f>
        <v>-4.4264587404039268E-3</v>
      </c>
    </row>
    <row r="15" spans="8:84" ht="30" customHeight="1">
      <c r="H15" s="44" t="s">
        <v>30</v>
      </c>
      <c r="I15" s="82">
        <f>Output!E7</f>
        <v>6</v>
      </c>
      <c r="J15" s="83">
        <f>Output!F7</f>
        <v>2.6502732240437155</v>
      </c>
      <c r="K15" s="83"/>
      <c r="L15" s="83">
        <f>Output!H7</f>
        <v>1.73440316273841</v>
      </c>
      <c r="M15" s="83">
        <f>Output!I7</f>
        <v>8.6680327868852451</v>
      </c>
      <c r="N15" s="83"/>
      <c r="O15" s="59">
        <f>Output!K7</f>
        <v>26.948094984982301</v>
      </c>
      <c r="P15" s="82">
        <f>Output!L7</f>
        <v>10</v>
      </c>
      <c r="Q15" s="83">
        <f>Output!M7</f>
        <v>2.1653005464480874</v>
      </c>
      <c r="R15" s="83"/>
      <c r="S15" s="59">
        <f>Output!O7</f>
        <v>16.237674338783499</v>
      </c>
      <c r="T15" s="83">
        <f>Output!P7</f>
        <v>4.3101092896174862</v>
      </c>
      <c r="U15" s="83"/>
      <c r="V15" s="59">
        <f>Output!R7</f>
        <v>12.8878933618775</v>
      </c>
      <c r="W15" s="83">
        <f>Output!S7</f>
        <v>1.3319672131147542</v>
      </c>
      <c r="X15" s="83"/>
      <c r="Y15" s="59">
        <f>Output!U7</f>
        <v>21.062697368073</v>
      </c>
      <c r="Z15" s="82">
        <f>Output!V7</f>
        <v>7</v>
      </c>
      <c r="AA15" s="59">
        <f>Output!W7</f>
        <v>1.639344262295082</v>
      </c>
      <c r="AB15" s="83"/>
      <c r="AC15" s="59">
        <f>Output!Y7</f>
        <v>17.405303308018901</v>
      </c>
      <c r="AD15" s="59">
        <f>Output!Z7</f>
        <v>1.3114754098360655</v>
      </c>
      <c r="AE15" s="83"/>
      <c r="AF15" s="59">
        <f>Output!AB7</f>
        <v>15.3270326602689</v>
      </c>
      <c r="AG15" s="59">
        <f>Output!AC7</f>
        <v>7.5409836065573774</v>
      </c>
      <c r="AH15" s="83"/>
      <c r="AI15" s="59">
        <f>Output!AE7</f>
        <v>2.9930543004836898</v>
      </c>
      <c r="AJ15" s="82">
        <f>Output!AF7</f>
        <v>6</v>
      </c>
      <c r="AK15" s="59">
        <f>Output!AG7</f>
        <v>7</v>
      </c>
      <c r="AL15" s="84">
        <f>Output!AH7</f>
        <v>9.3829499225027035E-2</v>
      </c>
      <c r="AM15" s="59">
        <f>Output!AI7</f>
        <v>7</v>
      </c>
      <c r="AN15" s="84">
        <f>Output!AJ7</f>
        <v>0.11693454022934224</v>
      </c>
      <c r="AO15" s="59">
        <f>Output!AK7</f>
        <v>7</v>
      </c>
      <c r="AP15" s="83"/>
      <c r="AQ15" s="59">
        <f>Output!AM7</f>
        <v>9.6774193548387094E-2</v>
      </c>
      <c r="AR15" s="82">
        <f>Output!AN7</f>
        <v>9</v>
      </c>
      <c r="AS15" s="86">
        <f>Output!AO7</f>
        <v>8.1967213114754092</v>
      </c>
      <c r="AT15" s="83"/>
      <c r="AU15" s="59">
        <f>Output!AQ7</f>
        <v>13.931876990000999</v>
      </c>
      <c r="AV15" s="86">
        <f>Output!AR7</f>
        <v>5.4098360655737707</v>
      </c>
      <c r="AW15" s="83"/>
      <c r="AX15" s="59">
        <f>Output!AT7</f>
        <v>7.9835014986247597</v>
      </c>
      <c r="AY15" s="59">
        <f>Output!AU7</f>
        <v>2.459016393442623</v>
      </c>
      <c r="AZ15" s="83"/>
      <c r="BA15" s="59">
        <f>Output!AW7</f>
        <v>11.7386820625147</v>
      </c>
      <c r="BB15" s="59">
        <f>Output!AX7</f>
        <v>2.1311475409836067</v>
      </c>
      <c r="BC15" s="83"/>
      <c r="BD15" s="59">
        <f>Output!AZ7</f>
        <v>14.5633991217928</v>
      </c>
      <c r="BE15" s="82">
        <f>Output!BA7</f>
        <v>9</v>
      </c>
      <c r="BF15" s="59">
        <f>Output!BB7</f>
        <v>5.7377049180327866</v>
      </c>
      <c r="BG15" s="91">
        <f>Output!BC7</f>
        <v>0.18457318985966611</v>
      </c>
      <c r="BH15" s="59">
        <f>Output!BD7</f>
        <v>1.4754098360655739</v>
      </c>
      <c r="BI15" s="91">
        <f>Output!BE7</f>
        <v>9.904003718614568E-2</v>
      </c>
      <c r="BJ15" s="82">
        <f>Output!BF7</f>
        <v>8</v>
      </c>
      <c r="BK15" s="140"/>
      <c r="BL15" s="38"/>
      <c r="BM15" s="44" t="s">
        <v>30</v>
      </c>
      <c r="BN15" s="88">
        <f>Output!BJ7</f>
        <v>0</v>
      </c>
      <c r="BO15" s="88">
        <f>Output!BK7</f>
        <v>0</v>
      </c>
      <c r="BP15" s="56">
        <f>Output!BL7</f>
        <v>5.4999999999999991</v>
      </c>
      <c r="BQ15" s="40" t="str">
        <f>Output!BM7</f>
        <v>Neutral</v>
      </c>
      <c r="BR15" s="80">
        <f>Output!BN7</f>
        <v>0</v>
      </c>
      <c r="BS15" s="47"/>
      <c r="BT15" s="38"/>
      <c r="BU15" s="88">
        <f>Output!BQ7</f>
        <v>0</v>
      </c>
      <c r="BV15" s="88">
        <f>Output!BR7</f>
        <v>0</v>
      </c>
      <c r="BW15" s="56">
        <f>Output!BS7</f>
        <v>6</v>
      </c>
      <c r="BX15" s="40" t="str">
        <f>Output!BT7</f>
        <v>Neutral</v>
      </c>
      <c r="BY15" s="58">
        <f>Output!BU7</f>
        <v>-4.84312036422333E-2</v>
      </c>
      <c r="BZ15" s="58">
        <f>Output!BV7</f>
        <v>-4.4004744901829373E-2</v>
      </c>
      <c r="CA15" s="47"/>
      <c r="CB15" s="38"/>
    </row>
    <row r="16" spans="8:84" ht="30" customHeight="1">
      <c r="H16" s="44" t="s">
        <v>97</v>
      </c>
      <c r="I16" s="82">
        <f>Output!E8</f>
        <v>5</v>
      </c>
      <c r="J16" s="83">
        <f>Output!F8</f>
        <v>5.6352459016393439</v>
      </c>
      <c r="K16" s="83"/>
      <c r="L16" s="83">
        <f>Output!H8</f>
        <v>1.0167122754131599</v>
      </c>
      <c r="M16" s="83">
        <f>Output!I8</f>
        <v>6.7964480874316937</v>
      </c>
      <c r="N16" s="83"/>
      <c r="O16" s="59">
        <f>Output!K8</f>
        <v>36.242890417590203</v>
      </c>
      <c r="P16" s="82">
        <f>Output!L8</f>
        <v>9</v>
      </c>
      <c r="Q16" s="83">
        <f>Output!M8</f>
        <v>3.7978142076502732</v>
      </c>
      <c r="R16" s="83"/>
      <c r="S16" s="59">
        <f>Output!O8</f>
        <v>13.425093679256101</v>
      </c>
      <c r="T16" s="83">
        <f>Output!P8</f>
        <v>3.6338797814207648</v>
      </c>
      <c r="U16" s="83"/>
      <c r="V16" s="59">
        <f>Output!R8</f>
        <v>9.7795478175691102</v>
      </c>
      <c r="W16" s="83">
        <f>Output!S8</f>
        <v>3.6338797814207648</v>
      </c>
      <c r="X16" s="83"/>
      <c r="Y16" s="59">
        <f>Output!U8</f>
        <v>21.631407552415801</v>
      </c>
      <c r="Z16" s="82">
        <f>Output!V8</f>
        <v>9</v>
      </c>
      <c r="AA16" s="59">
        <f>Output!W8</f>
        <v>1.4754098360655739</v>
      </c>
      <c r="AB16" s="83"/>
      <c r="AC16" s="59">
        <f>Output!Y8</f>
        <v>7.33481221501102</v>
      </c>
      <c r="AD16" s="59">
        <f>Output!Z8</f>
        <v>0.98360655737704916</v>
      </c>
      <c r="AE16" s="83"/>
      <c r="AF16" s="59">
        <f>Output!AB8</f>
        <v>6.8885212893583203</v>
      </c>
      <c r="AG16" s="59">
        <f>Output!AC8</f>
        <v>4.4262295081967213</v>
      </c>
      <c r="AH16" s="83"/>
      <c r="AI16" s="59">
        <f>Output!AE8</f>
        <v>1.5599016462938</v>
      </c>
      <c r="AJ16" s="82">
        <f>Output!AF8</f>
        <v>3</v>
      </c>
      <c r="AK16" s="59">
        <f>Output!AG8</f>
        <v>3</v>
      </c>
      <c r="AL16" s="84">
        <f>Output!AH8</f>
        <v>2.1864806540029091E-2</v>
      </c>
      <c r="AM16" s="59">
        <f>Output!AI8</f>
        <v>12</v>
      </c>
      <c r="AN16" s="84">
        <f>Output!AJ8</f>
        <v>0.4261389510156155</v>
      </c>
      <c r="AO16" s="59">
        <f>Output!AK8</f>
        <v>12</v>
      </c>
      <c r="AP16" s="83"/>
      <c r="AQ16" s="59">
        <f>Output!AM8</f>
        <v>0.5</v>
      </c>
      <c r="AR16" s="82">
        <f>Output!AN8</f>
        <v>7</v>
      </c>
      <c r="AS16" s="86">
        <f>Output!AO8</f>
        <v>9.0163934426229506</v>
      </c>
      <c r="AT16" s="83"/>
      <c r="AU16" s="59">
        <f>Output!AQ8</f>
        <v>14.6013295346314</v>
      </c>
      <c r="AV16" s="86">
        <f>Output!AR8</f>
        <v>2.7868852459016393</v>
      </c>
      <c r="AW16" s="83"/>
      <c r="AX16" s="59">
        <f>Output!AT8</f>
        <v>1.1215867700829201</v>
      </c>
      <c r="AY16" s="59">
        <f>Output!AU8</f>
        <v>3.442622950819672</v>
      </c>
      <c r="AZ16" s="83"/>
      <c r="BA16" s="59">
        <f>Output!AW8</f>
        <v>8.1029064492963396</v>
      </c>
      <c r="BB16" s="59">
        <f>Output!AX8</f>
        <v>4.918032786885246</v>
      </c>
      <c r="BC16" s="83"/>
      <c r="BD16" s="59">
        <f>Output!AZ8</f>
        <v>9.8949627091831402</v>
      </c>
      <c r="BE16" s="82">
        <f>Output!BA8</f>
        <v>6</v>
      </c>
      <c r="BF16" s="59">
        <f>Output!BB8</f>
        <v>3.9344262295081966</v>
      </c>
      <c r="BG16" s="91">
        <f>Output!BC8</f>
        <v>0.26727374764501732</v>
      </c>
      <c r="BH16" s="59">
        <f>Output!BD8</f>
        <v>5.4098360655737707</v>
      </c>
      <c r="BI16" s="91">
        <f>Output!BE8</f>
        <v>0.14596108048195186</v>
      </c>
      <c r="BJ16" s="82">
        <f>Output!BF8</f>
        <v>4</v>
      </c>
      <c r="BK16" s="140"/>
      <c r="BL16" s="38"/>
      <c r="BM16" s="44" t="s">
        <v>97</v>
      </c>
      <c r="BN16" s="88">
        <f>Output!BJ8</f>
        <v>1</v>
      </c>
      <c r="BO16" s="88">
        <f>Output!BK8</f>
        <v>0</v>
      </c>
      <c r="BP16" s="56">
        <f>Output!BL8</f>
        <v>7.3333333333333321</v>
      </c>
      <c r="BQ16" s="40" t="str">
        <f>Output!BM8</f>
        <v>Neutral</v>
      </c>
      <c r="BR16" s="80">
        <f>Output!BN8</f>
        <v>0</v>
      </c>
      <c r="BS16" s="47"/>
      <c r="BT16" s="38"/>
      <c r="BU16" s="88">
        <f>Output!BQ8</f>
        <v>2</v>
      </c>
      <c r="BV16" s="88">
        <f>Output!BR8</f>
        <v>0</v>
      </c>
      <c r="BW16" s="56">
        <f>Output!BS8</f>
        <v>8.5</v>
      </c>
      <c r="BX16" s="40" t="str">
        <f>Output!BT8</f>
        <v>Neutral</v>
      </c>
      <c r="BY16" s="58">
        <f>Output!BU8</f>
        <v>-2.9401702927402629E-2</v>
      </c>
      <c r="BZ16" s="58">
        <f>Output!BV8</f>
        <v>-2.4975244186998702E-2</v>
      </c>
      <c r="CA16" s="47"/>
      <c r="CB16" s="38"/>
    </row>
    <row r="17" spans="8:84" ht="30" customHeight="1">
      <c r="H17" s="44" t="s">
        <v>2</v>
      </c>
      <c r="I17" s="82">
        <f>Output!E9</f>
        <v>4</v>
      </c>
      <c r="J17" s="83">
        <f>Output!F9</f>
        <v>5.6489071038251364</v>
      </c>
      <c r="K17" s="83"/>
      <c r="L17" s="83">
        <f>Output!H9</f>
        <v>0.107830158729422</v>
      </c>
      <c r="M17" s="83">
        <f>Output!I9</f>
        <v>6.8852459016393439</v>
      </c>
      <c r="N17" s="83"/>
      <c r="O17" s="59">
        <f>Output!K9</f>
        <v>64.397494308720098</v>
      </c>
      <c r="P17" s="82">
        <f>Output!L9</f>
        <v>1</v>
      </c>
      <c r="Q17" s="83">
        <f>Output!M9</f>
        <v>10</v>
      </c>
      <c r="R17" s="83"/>
      <c r="S17" s="59">
        <f>Output!O9</f>
        <v>34.782338472947899</v>
      </c>
      <c r="T17" s="83">
        <f>Output!P9</f>
        <v>10</v>
      </c>
      <c r="U17" s="83"/>
      <c r="V17" s="59">
        <f>Output!R9</f>
        <v>30.224920405202699</v>
      </c>
      <c r="W17" s="83">
        <f>Output!S9</f>
        <v>10</v>
      </c>
      <c r="X17" s="83"/>
      <c r="Y17" s="59">
        <f>Output!U9</f>
        <v>41.002374767258601</v>
      </c>
      <c r="Z17" s="82">
        <f>Output!V9</f>
        <v>3</v>
      </c>
      <c r="AA17" s="59">
        <f>Output!W9</f>
        <v>8.378378378378379</v>
      </c>
      <c r="AB17" s="83"/>
      <c r="AC17" s="59">
        <f>Output!Y9</f>
        <v>18.313490112911499</v>
      </c>
      <c r="AD17" s="59">
        <f>Output!Z9</f>
        <v>8.378378378378379</v>
      </c>
      <c r="AE17" s="83"/>
      <c r="AF17" s="59">
        <f>Output!AB9</f>
        <v>15.5847793183941</v>
      </c>
      <c r="AG17" s="59">
        <f>Output!AC9</f>
        <v>3.6065573770491803</v>
      </c>
      <c r="AH17" s="83"/>
      <c r="AI17" s="59">
        <f>Output!AE9</f>
        <v>7.5240098848014698</v>
      </c>
      <c r="AJ17" s="82">
        <f>Output!AF9</f>
        <v>1</v>
      </c>
      <c r="AK17" s="59">
        <f>Output!AG9</f>
        <v>12</v>
      </c>
      <c r="AL17" s="84">
        <f>Output!AH9</f>
        <v>0.40754468385096643</v>
      </c>
      <c r="AM17" s="59">
        <f>Output!AI9</f>
        <v>11</v>
      </c>
      <c r="AN17" s="84">
        <f>Output!AJ9</f>
        <v>0.33255593691474394</v>
      </c>
      <c r="AO17" s="59">
        <f>Output!AK9</f>
        <v>11</v>
      </c>
      <c r="AP17" s="83"/>
      <c r="AQ17" s="59">
        <f>Output!AM9</f>
        <v>0.41558441558441561</v>
      </c>
      <c r="AR17" s="82">
        <f>Output!AN9</f>
        <v>1</v>
      </c>
      <c r="AS17" s="86">
        <f>Output!AO9</f>
        <v>9.8360655737704921</v>
      </c>
      <c r="AT17" s="83"/>
      <c r="AU17" s="59">
        <f>Output!AQ9</f>
        <v>36.001467357625202</v>
      </c>
      <c r="AV17" s="86">
        <f>Output!AR9</f>
        <v>10</v>
      </c>
      <c r="AW17" s="83"/>
      <c r="AX17" s="59">
        <f>Output!AT9</f>
        <v>29.560463999790599</v>
      </c>
      <c r="AY17" s="59">
        <f>Output!AU9</f>
        <v>10</v>
      </c>
      <c r="AZ17" s="83"/>
      <c r="BA17" s="59">
        <f>Output!AW9</f>
        <v>38.714997087289198</v>
      </c>
      <c r="BB17" s="59">
        <f>Output!AX9</f>
        <v>10</v>
      </c>
      <c r="BC17" s="83"/>
      <c r="BD17" s="59">
        <f>Output!AZ9</f>
        <v>40.427340301971398</v>
      </c>
      <c r="BE17" s="82">
        <f>Output!BA9</f>
        <v>10</v>
      </c>
      <c r="BF17" s="59">
        <f>Output!BB9</f>
        <v>0.81967213114754101</v>
      </c>
      <c r="BG17" s="91">
        <f>Output!BC9</f>
        <v>0.31534497744677142</v>
      </c>
      <c r="BH17" s="59">
        <f>Output!BD9</f>
        <v>6.2295081967213113</v>
      </c>
      <c r="BI17" s="91">
        <f>Output!BE9</f>
        <v>0.10283097289882105</v>
      </c>
      <c r="BJ17" s="82">
        <f>Output!BF9</f>
        <v>1</v>
      </c>
      <c r="BK17" s="140"/>
      <c r="BL17" s="38"/>
      <c r="BM17" s="44" t="s">
        <v>2</v>
      </c>
      <c r="BN17" s="88">
        <f>Output!BJ9</f>
        <v>6</v>
      </c>
      <c r="BO17" s="88">
        <f>Output!BK9</f>
        <v>1</v>
      </c>
      <c r="BP17" s="56">
        <f>Output!BL9</f>
        <v>9.6666666666666661</v>
      </c>
      <c r="BQ17" s="40" t="str">
        <f>Output!BM9</f>
        <v>Positive</v>
      </c>
      <c r="BR17" s="80">
        <f>Output!BN9</f>
        <v>0</v>
      </c>
      <c r="BS17" s="47"/>
      <c r="BT17" s="38"/>
      <c r="BU17" s="88">
        <f>Output!BQ9</f>
        <v>5</v>
      </c>
      <c r="BV17" s="88">
        <f>Output!BR9</f>
        <v>0</v>
      </c>
      <c r="BW17" s="56">
        <f>Output!BS9</f>
        <v>9.6666666666666679</v>
      </c>
      <c r="BX17" s="40" t="str">
        <f>Output!BT9</f>
        <v>Positive</v>
      </c>
      <c r="BY17" s="58">
        <f>Output!BU9</f>
        <v>5.2258644568121682E-2</v>
      </c>
      <c r="BZ17" s="58">
        <f>Output!BV9</f>
        <v>5.6685103308525608E-2</v>
      </c>
      <c r="CA17" s="47"/>
      <c r="CB17" s="38"/>
    </row>
    <row r="18" spans="8:84" ht="30" customHeight="1">
      <c r="H18" s="44" t="s">
        <v>98</v>
      </c>
      <c r="I18" s="82">
        <f>Output!E10</f>
        <v>11</v>
      </c>
      <c r="J18" s="83">
        <f>Output!F10</f>
        <v>1.2431693989071038</v>
      </c>
      <c r="K18" s="83"/>
      <c r="L18" s="83">
        <f>Output!H10</f>
        <v>2.5053768324787602</v>
      </c>
      <c r="M18" s="83">
        <f>Output!I10</f>
        <v>1.4890710382513661</v>
      </c>
      <c r="N18" s="83"/>
      <c r="O18" s="59">
        <f>Output!K10</f>
        <v>16.521242585405201</v>
      </c>
      <c r="P18" s="82">
        <f>Output!L10</f>
        <v>7</v>
      </c>
      <c r="Q18" s="83">
        <f>Output!M10</f>
        <v>4.3306010928961749</v>
      </c>
      <c r="R18" s="83"/>
      <c r="S18" s="59">
        <f>Output!O10</f>
        <v>21.289830334810301</v>
      </c>
      <c r="T18" s="83">
        <f>Output!P10</f>
        <v>4.2486338797814209</v>
      </c>
      <c r="U18" s="83"/>
      <c r="V18" s="59">
        <f>Output!R10</f>
        <v>14.124128687755199</v>
      </c>
      <c r="W18" s="83">
        <f>Output!S10</f>
        <v>4.2486338797814209</v>
      </c>
      <c r="X18" s="83"/>
      <c r="Y18" s="59">
        <f>Output!U10</f>
        <v>33.946442509335199</v>
      </c>
      <c r="Z18" s="82">
        <f>Output!V10</f>
        <v>12</v>
      </c>
      <c r="AA18" s="59">
        <f>Output!W10</f>
        <v>0.16393442622950818</v>
      </c>
      <c r="AB18" s="83"/>
      <c r="AC18" s="59">
        <f>Output!Y10</f>
        <v>8.3836911704633597</v>
      </c>
      <c r="AD18" s="59">
        <f>Output!Z10</f>
        <v>0.16393442622950818</v>
      </c>
      <c r="AE18" s="83"/>
      <c r="AF18" s="59">
        <f>Output!AB10</f>
        <v>9.0730262791490297</v>
      </c>
      <c r="AG18" s="59">
        <f>Output!AC10</f>
        <v>0.16393442622950818</v>
      </c>
      <c r="AH18" s="83"/>
      <c r="AI18" s="59">
        <f>Output!AE10</f>
        <v>2.4858615228052101</v>
      </c>
      <c r="AJ18" s="82">
        <f>Output!AF10</f>
        <v>7</v>
      </c>
      <c r="AK18" s="59">
        <f>Output!AG10</f>
        <v>9</v>
      </c>
      <c r="AL18" s="84">
        <f>Output!AH10</f>
        <v>0.1065980943326772</v>
      </c>
      <c r="AM18" s="59">
        <f>Output!AI10</f>
        <v>8</v>
      </c>
      <c r="AN18" s="84">
        <f>Output!AJ10</f>
        <v>0.14705402328855222</v>
      </c>
      <c r="AO18" s="59">
        <f>Output!AK10</f>
        <v>3</v>
      </c>
      <c r="AP18" s="83"/>
      <c r="AQ18" s="59">
        <f>Output!AM10</f>
        <v>0</v>
      </c>
      <c r="AR18" s="82">
        <f>Output!AN10</f>
        <v>5</v>
      </c>
      <c r="AS18" s="86">
        <f>Output!AO10</f>
        <v>10</v>
      </c>
      <c r="AT18" s="83"/>
      <c r="AU18" s="59">
        <f>Output!AQ10</f>
        <v>11.3603032517674</v>
      </c>
      <c r="AV18" s="86">
        <f>Output!AR10</f>
        <v>4.7540983606557381</v>
      </c>
      <c r="AW18" s="83"/>
      <c r="AX18" s="59">
        <f>Output!AT10</f>
        <v>4.0875964468423502</v>
      </c>
      <c r="AY18" s="59">
        <f>Output!AU10</f>
        <v>3.7704918032786887</v>
      </c>
      <c r="AZ18" s="83"/>
      <c r="BA18" s="59">
        <f>Output!AW10</f>
        <v>6.1977527585457697</v>
      </c>
      <c r="BB18" s="59">
        <f>Output!AX10</f>
        <v>7.2131147540983607</v>
      </c>
      <c r="BC18" s="83"/>
      <c r="BD18" s="59">
        <f>Output!AZ10</f>
        <v>9.34844093861477</v>
      </c>
      <c r="BE18" s="82">
        <f>Output!BA10</f>
        <v>5</v>
      </c>
      <c r="BF18" s="59">
        <f>Output!BB10</f>
        <v>3.1147540983606556</v>
      </c>
      <c r="BG18" s="91">
        <f>Output!BC10</f>
        <v>0.1867085952718516</v>
      </c>
      <c r="BH18" s="59">
        <f>Output!BD10</f>
        <v>6.8852459016393439</v>
      </c>
      <c r="BI18" s="91">
        <f>Output!BE10</f>
        <v>6.2384628924487331E-2</v>
      </c>
      <c r="BJ18" s="82">
        <f>Output!BF10</f>
        <v>11</v>
      </c>
      <c r="BK18" s="140"/>
      <c r="BL18" s="38"/>
      <c r="BM18" s="44" t="s">
        <v>98</v>
      </c>
      <c r="BN18" s="88">
        <f>Output!BJ10</f>
        <v>0</v>
      </c>
      <c r="BO18" s="88">
        <f>Output!BK10</f>
        <v>5</v>
      </c>
      <c r="BP18" s="56">
        <f>Output!BL10</f>
        <v>4.4999999999999991</v>
      </c>
      <c r="BQ18" s="40" t="str">
        <f>Output!BM10</f>
        <v>Negative</v>
      </c>
      <c r="BR18" s="80">
        <f>Output!BN10</f>
        <v>0</v>
      </c>
      <c r="BS18" s="47"/>
      <c r="BT18" s="38"/>
      <c r="BU18" s="88">
        <f>Output!BQ10</f>
        <v>0</v>
      </c>
      <c r="BV18" s="88">
        <f>Output!BR10</f>
        <v>3</v>
      </c>
      <c r="BW18" s="56">
        <f>Output!BS10</f>
        <v>4.5</v>
      </c>
      <c r="BX18" s="40" t="str">
        <f>Output!BT10</f>
        <v>Negative</v>
      </c>
      <c r="BY18" s="58">
        <f>Output!BU10</f>
        <v>-4.3942082881115119E-2</v>
      </c>
      <c r="BZ18" s="58">
        <f>Output!BV10</f>
        <v>-3.9515624140711192E-2</v>
      </c>
      <c r="CA18" s="47"/>
      <c r="CB18" s="38"/>
    </row>
    <row r="19" spans="8:84" ht="30" hidden="1" customHeight="1">
      <c r="H19" s="44" t="s">
        <v>31</v>
      </c>
      <c r="I19" s="82">
        <f>Output!E11</f>
        <v>12</v>
      </c>
      <c r="J19" s="83">
        <f>Output!F11</f>
        <v>0.74453551912568305</v>
      </c>
      <c r="K19" s="83"/>
      <c r="L19" s="83">
        <f>Output!H11</f>
        <v>5.5479955155171998</v>
      </c>
      <c r="M19" s="83">
        <f>Output!I11</f>
        <v>0.49863387978142071</v>
      </c>
      <c r="N19" s="83"/>
      <c r="O19" s="59">
        <f>Output!K11</f>
        <v>-4.7788353334752403</v>
      </c>
      <c r="P19" s="82">
        <f>Output!L11</f>
        <v>4</v>
      </c>
      <c r="Q19" s="83">
        <f>Output!M11</f>
        <v>6.1270491803278695</v>
      </c>
      <c r="R19" s="83"/>
      <c r="S19" s="59">
        <f>Output!O11</f>
        <v>21.2324793781344</v>
      </c>
      <c r="T19" s="83">
        <f>Output!P11</f>
        <v>4.6448087431693983</v>
      </c>
      <c r="U19" s="83"/>
      <c r="V19" s="59">
        <f>Output!R11</f>
        <v>13.2973731043634</v>
      </c>
      <c r="W19" s="83">
        <f>Output!S11</f>
        <v>6.7964480874316937</v>
      </c>
      <c r="X19" s="83"/>
      <c r="Y19" s="59">
        <f>Output!U11</f>
        <v>37.043449722282404</v>
      </c>
      <c r="Z19" s="82">
        <f>Output!V11</f>
        <v>5</v>
      </c>
      <c r="AA19" s="59">
        <f>Output!W11</f>
        <v>6.557377049180328</v>
      </c>
      <c r="AB19" s="83"/>
      <c r="AC19" s="59">
        <f>Output!Y11</f>
        <v>7.9412877502960297</v>
      </c>
      <c r="AD19" s="59">
        <f>Output!Z11</f>
        <v>6.3934426229508201</v>
      </c>
      <c r="AE19" s="83"/>
      <c r="AF19" s="59">
        <f>Output!AB11</f>
        <v>10.8892399867041</v>
      </c>
      <c r="AG19" s="59">
        <f>Output!AC11</f>
        <v>10</v>
      </c>
      <c r="AH19" s="83"/>
      <c r="AI19" s="59">
        <f>Output!AE11</f>
        <v>2.4471488056779198</v>
      </c>
      <c r="AJ19" s="82">
        <f>Output!AF11</f>
        <v>11</v>
      </c>
      <c r="AK19" s="59">
        <f>Output!AG11</f>
        <v>1</v>
      </c>
      <c r="AL19" s="84">
        <f>Output!AH11</f>
        <v>-8.8632991664715499E-2</v>
      </c>
      <c r="AM19" s="59">
        <f>Output!AI11</f>
        <v>2</v>
      </c>
      <c r="AN19" s="84">
        <f>Output!AJ11</f>
        <v>-2.6558800033623875E-2</v>
      </c>
      <c r="AO19" s="59">
        <f>Output!AK11</f>
        <v>6</v>
      </c>
      <c r="AP19" s="83"/>
      <c r="AQ19" s="59">
        <f>Output!AM11</f>
        <v>3.2258064516129031E-2</v>
      </c>
      <c r="AR19" s="82">
        <f>Output!AN11</f>
        <v>10</v>
      </c>
      <c r="AS19" s="86">
        <f>Output!AO11</f>
        <v>6.8852459016393439</v>
      </c>
      <c r="AT19" s="83"/>
      <c r="AU19" s="59">
        <f>Output!AQ11</f>
        <v>9.4933799749565608</v>
      </c>
      <c r="AV19" s="86">
        <f>Output!AR11</f>
        <v>3.1147540983606556</v>
      </c>
      <c r="AW19" s="83"/>
      <c r="AX19" s="59">
        <f>Output!AT11</f>
        <v>5.8426546699269499</v>
      </c>
      <c r="AY19" s="59">
        <f>Output!AU11</f>
        <v>2.1311475409836067</v>
      </c>
      <c r="AZ19" s="83"/>
      <c r="BA19" s="59">
        <f>Output!AW11</f>
        <v>10.967616083640699</v>
      </c>
      <c r="BB19" s="59">
        <f>Output!AX11</f>
        <v>1.639344262295082</v>
      </c>
      <c r="BC19" s="83"/>
      <c r="BD19" s="59">
        <f>Output!AZ11</f>
        <v>8.1241154022355797</v>
      </c>
      <c r="BE19" s="82">
        <f>Output!BA11</f>
        <v>2</v>
      </c>
      <c r="BF19" s="59">
        <f>Output!BB11</f>
        <v>8.6885245901639347</v>
      </c>
      <c r="BG19" s="91">
        <f>Output!BC11</f>
        <v>0.12102276021277533</v>
      </c>
      <c r="BH19" s="59">
        <f>Output!BD11</f>
        <v>6.0655737704918034</v>
      </c>
      <c r="BI19" s="91">
        <f>Output!BE11</f>
        <v>7.092774979710556E-2</v>
      </c>
      <c r="BJ19" s="82">
        <f>Output!BF11</f>
        <v>11</v>
      </c>
      <c r="BK19" s="140"/>
      <c r="BL19" s="38"/>
      <c r="BM19" s="44" t="s">
        <v>31</v>
      </c>
      <c r="BN19" s="88">
        <f>Output!BJ11</f>
        <v>1</v>
      </c>
      <c r="BO19" s="88">
        <f>Output!BK11</f>
        <v>5</v>
      </c>
      <c r="BP19" s="56">
        <f>Output!BL11</f>
        <v>4.4999999999999991</v>
      </c>
      <c r="BQ19" s="40" t="str">
        <f>Output!BM11</f>
        <v>Negative</v>
      </c>
      <c r="BR19" s="80">
        <f>Output!BN11</f>
        <v>0</v>
      </c>
      <c r="BS19" s="47"/>
      <c r="BT19" s="38"/>
      <c r="BU19" s="88">
        <f>Output!BQ11</f>
        <v>0</v>
      </c>
      <c r="BV19" s="88">
        <f>Output!BR11</f>
        <v>4</v>
      </c>
      <c r="BW19" s="56">
        <f>Output!BS11</f>
        <v>3.8333333333333335</v>
      </c>
      <c r="BX19" s="40" t="str">
        <f>Output!BT11</f>
        <v>Negative</v>
      </c>
      <c r="BY19" s="58">
        <f>Output!BU11</f>
        <v>-5.9589913726926243E-2</v>
      </c>
      <c r="BZ19" s="58">
        <f>Output!BV11</f>
        <v>-5.5163454986522316E-2</v>
      </c>
      <c r="CA19" s="47"/>
      <c r="CB19" s="40"/>
    </row>
    <row r="20" spans="8:84" ht="30" customHeight="1">
      <c r="H20" s="44" t="s">
        <v>62</v>
      </c>
      <c r="I20" s="82">
        <f>Output!E12</f>
        <v>2</v>
      </c>
      <c r="J20" s="83">
        <f>Output!F12</f>
        <v>7.2540983606557381</v>
      </c>
      <c r="K20" s="83"/>
      <c r="L20" s="83">
        <f>Output!H12</f>
        <v>1.6952167309365</v>
      </c>
      <c r="M20" s="83">
        <f>Output!I12</f>
        <v>6.5983606557377046</v>
      </c>
      <c r="N20" s="83"/>
      <c r="O20" s="59">
        <f>Output!K12</f>
        <v>22.719799294446599</v>
      </c>
      <c r="P20" s="82">
        <f>Output!L12</f>
        <v>6</v>
      </c>
      <c r="Q20" s="83">
        <f>Output!M12</f>
        <v>5.1297814207650276</v>
      </c>
      <c r="R20" s="83"/>
      <c r="S20" s="59">
        <f>Output!O12</f>
        <v>18.920226391800099</v>
      </c>
      <c r="T20" s="83">
        <f>Output!P12</f>
        <v>6.2090163934426226</v>
      </c>
      <c r="U20" s="83"/>
      <c r="V20" s="59">
        <f>Output!R12</f>
        <v>13.6128027773402</v>
      </c>
      <c r="W20" s="83">
        <f>Output!S12</f>
        <v>3.8046448087431695</v>
      </c>
      <c r="X20" s="83"/>
      <c r="Y20" s="59">
        <f>Output!U12</f>
        <v>24.042663786475799</v>
      </c>
      <c r="Z20" s="82">
        <f>Output!V12</f>
        <v>1</v>
      </c>
      <c r="AA20" s="59">
        <f>Output!W12</f>
        <v>9.8360655737704921</v>
      </c>
      <c r="AB20" s="83"/>
      <c r="AC20" s="59">
        <f>Output!Y12</f>
        <v>12.7136180914377</v>
      </c>
      <c r="AD20" s="59">
        <f>Output!Z12</f>
        <v>10</v>
      </c>
      <c r="AE20" s="83"/>
      <c r="AF20" s="59">
        <f>Output!AB12</f>
        <v>11.2357134576486</v>
      </c>
      <c r="AG20" s="59">
        <f>Output!AC12</f>
        <v>10</v>
      </c>
      <c r="AH20" s="83"/>
      <c r="AI20" s="59">
        <f>Output!AE12</f>
        <v>2.7514968750795701</v>
      </c>
      <c r="AJ20" s="82">
        <f>Output!AF12</f>
        <v>12</v>
      </c>
      <c r="AK20" s="59">
        <f>Output!AG12</f>
        <v>4</v>
      </c>
      <c r="AL20" s="84">
        <f>Output!AH12</f>
        <v>5.0646402670471824E-2</v>
      </c>
      <c r="AM20" s="59">
        <f>Output!AI12</f>
        <v>3</v>
      </c>
      <c r="AN20" s="84">
        <f>Output!AJ12</f>
        <v>2.1117730596159179E-2</v>
      </c>
      <c r="AO20" s="59">
        <f>Output!AK12</f>
        <v>1</v>
      </c>
      <c r="AP20" s="83"/>
      <c r="AQ20" s="59">
        <f>Output!AM12</f>
        <v>-0.21052631578947367</v>
      </c>
      <c r="AR20" s="82">
        <f>Output!AN12</f>
        <v>11</v>
      </c>
      <c r="AS20" s="86">
        <f>Output!AO12</f>
        <v>4.5901639344262293</v>
      </c>
      <c r="AT20" s="83"/>
      <c r="AU20" s="59">
        <f>Output!AQ12</f>
        <v>14.9778208058824</v>
      </c>
      <c r="AV20" s="86">
        <f>Output!AR12</f>
        <v>0.32786885245901637</v>
      </c>
      <c r="AW20" s="83"/>
      <c r="AX20" s="59">
        <f>Output!AT12</f>
        <v>6.7978974429752803</v>
      </c>
      <c r="AY20" s="59">
        <f>Output!AU12</f>
        <v>0.98360655737704916</v>
      </c>
      <c r="AZ20" s="83"/>
      <c r="BA20" s="59">
        <f>Output!AW12</f>
        <v>10.162243886582999</v>
      </c>
      <c r="BB20" s="59">
        <f>Output!AX12</f>
        <v>0.98360655737704916</v>
      </c>
      <c r="BC20" s="83"/>
      <c r="BD20" s="59">
        <f>Output!AZ12</f>
        <v>12.014106014954599</v>
      </c>
      <c r="BE20" s="82">
        <f>Output!BA12</f>
        <v>8</v>
      </c>
      <c r="BF20" s="59">
        <f>Output!BB12</f>
        <v>7.7049180327868854</v>
      </c>
      <c r="BG20" s="91">
        <f>Output!BC12</f>
        <v>0.17450673009398746</v>
      </c>
      <c r="BH20" s="59">
        <f>Output!BD12</f>
        <v>0.32786885245901637</v>
      </c>
      <c r="BI20" s="91">
        <f>Output!BE12</f>
        <v>0.11677380080137441</v>
      </c>
      <c r="BJ20" s="82">
        <f>Output!BF12</f>
        <v>7</v>
      </c>
      <c r="BK20" s="140"/>
      <c r="BL20" s="38"/>
      <c r="BM20" s="44" t="s">
        <v>62</v>
      </c>
      <c r="BN20" s="88">
        <f>Output!BJ12</f>
        <v>0</v>
      </c>
      <c r="BO20" s="88">
        <f>Output!BK12</f>
        <v>0</v>
      </c>
      <c r="BP20" s="56">
        <f>Output!BL12</f>
        <v>6.1666666666666661</v>
      </c>
      <c r="BQ20" s="40" t="str">
        <f>Output!BM12</f>
        <v>Neutral</v>
      </c>
      <c r="BR20" s="80">
        <f>Output!BN12</f>
        <v>0</v>
      </c>
      <c r="BS20" s="47"/>
      <c r="BT20" s="38"/>
      <c r="BU20" s="88">
        <f>Output!BQ12</f>
        <v>0</v>
      </c>
      <c r="BV20" s="88">
        <f>Output!BR12</f>
        <v>0</v>
      </c>
      <c r="BW20" s="56">
        <f>Output!BS12</f>
        <v>6.4999999999999982</v>
      </c>
      <c r="BX20" s="40" t="str">
        <f>Output!BT12</f>
        <v>Neutral</v>
      </c>
      <c r="BY20" s="58">
        <f>Output!BU12</f>
        <v>-9.5295802835408061E-2</v>
      </c>
      <c r="BZ20" s="58">
        <f>Output!BV12</f>
        <v>-9.0869344095004134E-2</v>
      </c>
      <c r="CA20" s="47"/>
      <c r="CB20" s="40"/>
      <c r="CC20" s="38"/>
    </row>
    <row r="21" spans="8:84" ht="30" customHeight="1">
      <c r="H21" s="44" t="s">
        <v>65</v>
      </c>
      <c r="I21" s="82">
        <f>Output!E13</f>
        <v>3</v>
      </c>
      <c r="J21" s="83">
        <f>Output!F13</f>
        <v>6.775956284153005</v>
      </c>
      <c r="K21" s="83"/>
      <c r="L21" s="83">
        <f>Output!H13</f>
        <v>1.0694064811898201</v>
      </c>
      <c r="M21" s="83">
        <f>Output!I13</f>
        <v>7.0218579234972669</v>
      </c>
      <c r="N21" s="83"/>
      <c r="O21" s="59">
        <f>Output!K13</f>
        <v>26.131654253993499</v>
      </c>
      <c r="P21" s="82">
        <f>Output!L13</f>
        <v>3</v>
      </c>
      <c r="Q21" s="83">
        <f>Output!M13</f>
        <v>7.3360655737704921</v>
      </c>
      <c r="R21" s="83"/>
      <c r="S21" s="59">
        <f>Output!O13</f>
        <v>17.178343753211099</v>
      </c>
      <c r="T21" s="83">
        <f>Output!P13</f>
        <v>6.0177595628415297</v>
      </c>
      <c r="U21" s="83"/>
      <c r="V21" s="59">
        <f>Output!R13</f>
        <v>11.411406179013399</v>
      </c>
      <c r="W21" s="83">
        <f>Output!S13</f>
        <v>7.4316939890710376</v>
      </c>
      <c r="X21" s="83"/>
      <c r="Y21" s="59">
        <f>Output!U13</f>
        <v>29.2942211581029</v>
      </c>
      <c r="Z21" s="82">
        <f>Output!V13</f>
        <v>4</v>
      </c>
      <c r="AA21" s="59">
        <f>Output!W13</f>
        <v>9.1803278688524586</v>
      </c>
      <c r="AB21" s="83"/>
      <c r="AC21" s="59">
        <f>Output!Y13</f>
        <v>13.8345023457029</v>
      </c>
      <c r="AD21" s="59">
        <f>Output!Z13</f>
        <v>9.0163934426229506</v>
      </c>
      <c r="AE21" s="83"/>
      <c r="AF21" s="59">
        <f>Output!AB13</f>
        <v>11.9690538264047</v>
      </c>
      <c r="AG21" s="59">
        <f>Output!AC13</f>
        <v>5.9016393442622954</v>
      </c>
      <c r="AH21" s="83"/>
      <c r="AI21" s="59">
        <f>Output!AE13</f>
        <v>2.5892002648145001</v>
      </c>
      <c r="AJ21" s="82">
        <f>Output!AF13</f>
        <v>10</v>
      </c>
      <c r="AK21" s="59">
        <f>Output!AG13</f>
        <v>2</v>
      </c>
      <c r="AL21" s="84">
        <f>Output!AH13</f>
        <v>-3.6332810422655903E-2</v>
      </c>
      <c r="AM21" s="59">
        <f>Output!AI13</f>
        <v>1</v>
      </c>
      <c r="AN21" s="84">
        <f>Output!AJ13</f>
        <v>-0.18719948103841022</v>
      </c>
      <c r="AO21" s="59">
        <f>Output!AK13</f>
        <v>10</v>
      </c>
      <c r="AP21" s="83"/>
      <c r="AQ21" s="59">
        <f>Output!AM13</f>
        <v>0.36363636363636365</v>
      </c>
      <c r="AR21" s="82">
        <f>Output!AN13</f>
        <v>12</v>
      </c>
      <c r="AS21" s="86">
        <f>Output!AO13</f>
        <v>3.6065573770491803</v>
      </c>
      <c r="AT21" s="83"/>
      <c r="AU21" s="59">
        <f>Output!AQ13</f>
        <v>16.867662422511899</v>
      </c>
      <c r="AV21" s="86">
        <f>Output!AR13</f>
        <v>0.16393442622950818</v>
      </c>
      <c r="AW21" s="83"/>
      <c r="AX21" s="59">
        <f>Output!AT13</f>
        <v>6.6243556622910598</v>
      </c>
      <c r="AY21" s="59">
        <f>Output!AU13</f>
        <v>0.16393442622950818</v>
      </c>
      <c r="AZ21" s="83"/>
      <c r="BA21" s="59">
        <f>Output!AW13</f>
        <v>12.536010783201499</v>
      </c>
      <c r="BB21" s="59">
        <f>Output!AX13</f>
        <v>0.16393442622950818</v>
      </c>
      <c r="BC21" s="83"/>
      <c r="BD21" s="59">
        <f>Output!AZ13</f>
        <v>6.6976182206373496</v>
      </c>
      <c r="BE21" s="82">
        <f>Output!BA13</f>
        <v>4</v>
      </c>
      <c r="BF21" s="59">
        <f>Output!BB13</f>
        <v>6.8852459016393439</v>
      </c>
      <c r="BG21" s="91">
        <f>Output!BC13</f>
        <v>0.24715146510426306</v>
      </c>
      <c r="BH21" s="59">
        <f>Output!BD13</f>
        <v>7.0491803278688527</v>
      </c>
      <c r="BI21" s="91">
        <f>Output!BE13</f>
        <v>0.11285839110469331</v>
      </c>
      <c r="BJ21" s="82">
        <f>Output!BF13</f>
        <v>6</v>
      </c>
      <c r="BK21" s="140"/>
      <c r="BL21" s="38"/>
      <c r="BM21" s="44" t="s">
        <v>65</v>
      </c>
      <c r="BN21" s="88">
        <f>Output!BJ13</f>
        <v>3</v>
      </c>
      <c r="BO21" s="88">
        <f>Output!BK13</f>
        <v>2</v>
      </c>
      <c r="BP21" s="56">
        <f>Output!BL13</f>
        <v>6.5</v>
      </c>
      <c r="BQ21" s="40" t="str">
        <f>Output!BM13</f>
        <v>Neutral</v>
      </c>
      <c r="BR21" s="80">
        <f>Output!BN13</f>
        <v>0</v>
      </c>
      <c r="BS21" s="47"/>
      <c r="BT21" s="38"/>
      <c r="BU21" s="88">
        <f>Output!BQ13</f>
        <v>3</v>
      </c>
      <c r="BV21" s="88">
        <f>Output!BR13</f>
        <v>2</v>
      </c>
      <c r="BW21" s="56">
        <f>Output!BS13</f>
        <v>5.9999999999999991</v>
      </c>
      <c r="BX21" s="40" t="str">
        <f>Output!BT13</f>
        <v>Neutral</v>
      </c>
      <c r="BY21" s="58">
        <f>Output!BU13</f>
        <v>-8.2060778251323296E-2</v>
      </c>
      <c r="BZ21" s="58">
        <f>Output!BV13</f>
        <v>-7.763431951091937E-2</v>
      </c>
      <c r="CA21" s="47"/>
      <c r="CB21" s="40"/>
      <c r="CC21" s="38"/>
    </row>
    <row r="22" spans="8:84" ht="35.5" customHeight="1"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88"/>
      <c r="BO22" s="88"/>
      <c r="BP22" s="38"/>
      <c r="BQ22" s="38"/>
      <c r="BR22" s="38"/>
      <c r="BS22" s="38"/>
      <c r="BT22" s="38"/>
      <c r="BU22" s="38"/>
      <c r="BV22" s="57"/>
      <c r="BW22" s="57"/>
      <c r="BX22" s="57"/>
      <c r="BY22" s="38"/>
      <c r="BZ22" s="38"/>
      <c r="CA22" s="38"/>
      <c r="CB22" s="38"/>
      <c r="CC22" s="38"/>
      <c r="CE22" s="38"/>
      <c r="CF22" s="38"/>
    </row>
    <row r="23" spans="8:84" ht="14.5" customHeight="1"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57"/>
      <c r="BW23" s="57"/>
      <c r="BX23" s="57"/>
      <c r="BY23" s="38"/>
      <c r="BZ23" s="38"/>
      <c r="CA23" s="38"/>
      <c r="CB23" s="38"/>
      <c r="CC23" s="38"/>
      <c r="CD23" s="38"/>
      <c r="CE23" s="38"/>
      <c r="CF23" s="38"/>
    </row>
    <row r="24" spans="8:84" ht="14.5" customHeight="1"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57"/>
      <c r="BW24" s="57"/>
      <c r="BX24" s="57"/>
      <c r="BY24" s="38"/>
      <c r="BZ24" s="38"/>
      <c r="CA24" s="38"/>
      <c r="CB24" s="38"/>
      <c r="CC24" s="38"/>
      <c r="CD24" s="38"/>
      <c r="CE24" s="38"/>
      <c r="CF24" s="38"/>
    </row>
    <row r="25" spans="8:84" ht="16"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</row>
    <row r="26" spans="8:84" ht="32">
      <c r="H26" s="87" t="str">
        <f>TEXT(Output!B2,"[$-040C]mmm-yyyy")&amp;" Commentaire : "</f>
        <v xml:space="preserve">sept.-2026 Commentaire : </v>
      </c>
      <c r="I26" s="38"/>
      <c r="J26" s="38"/>
      <c r="K26" s="49"/>
      <c r="L26" s="38"/>
      <c r="M26" s="38"/>
      <c r="N26" s="49"/>
      <c r="O26" s="38"/>
      <c r="P26" s="38"/>
      <c r="Q26" s="38"/>
      <c r="R26" s="49"/>
      <c r="S26" s="38"/>
      <c r="T26" s="38"/>
      <c r="U26" s="49"/>
      <c r="V26" s="38"/>
      <c r="W26" s="38"/>
      <c r="X26" s="49"/>
      <c r="Y26" s="38"/>
      <c r="Z26" s="38"/>
      <c r="AA26" s="38"/>
      <c r="AB26" s="49"/>
      <c r="AC26" s="38"/>
      <c r="AD26" s="38"/>
      <c r="AE26" s="49"/>
      <c r="AF26" s="38"/>
      <c r="AG26" s="38"/>
      <c r="AH26" s="49"/>
      <c r="AI26" s="38"/>
      <c r="AJ26" s="38"/>
      <c r="AK26" s="38"/>
      <c r="AL26" s="38"/>
      <c r="AM26" s="38"/>
      <c r="AN26" s="38"/>
      <c r="AO26" s="38"/>
      <c r="AP26" s="49"/>
      <c r="AQ26" s="38"/>
      <c r="AR26" s="38"/>
      <c r="AS26" s="38"/>
      <c r="AT26" s="49"/>
      <c r="AU26" s="38"/>
      <c r="AV26" s="38"/>
      <c r="AW26" s="49"/>
      <c r="AX26" s="38"/>
      <c r="AY26" s="38"/>
      <c r="AZ26" s="49"/>
      <c r="BA26" s="38"/>
      <c r="BB26" s="38"/>
      <c r="BC26" s="49"/>
      <c r="BD26" s="38"/>
      <c r="BE26" s="38"/>
      <c r="BF26" s="38"/>
      <c r="BG26" s="38"/>
      <c r="BH26" s="38"/>
      <c r="BI26" s="38"/>
      <c r="BJ26" s="38"/>
      <c r="BK26" s="38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38"/>
      <c r="CD26" s="38"/>
      <c r="CE26" s="49"/>
      <c r="CF26" s="50"/>
    </row>
    <row r="27" spans="8:84" ht="16">
      <c r="H27" s="51"/>
      <c r="I27" s="49"/>
      <c r="J27" s="49"/>
      <c r="K27" s="65"/>
      <c r="L27" s="49"/>
      <c r="M27" s="49"/>
      <c r="N27" s="65"/>
      <c r="O27" s="49"/>
      <c r="P27" s="49"/>
      <c r="Q27" s="49"/>
      <c r="R27" s="67"/>
      <c r="S27" s="49"/>
      <c r="T27" s="49"/>
      <c r="U27" s="67"/>
      <c r="V27" s="49"/>
      <c r="W27" s="49"/>
      <c r="X27" s="67"/>
      <c r="Y27" s="49"/>
      <c r="Z27" s="49"/>
      <c r="AA27" s="49"/>
      <c r="AB27" s="38"/>
      <c r="AC27" s="49"/>
      <c r="AD27" s="49"/>
      <c r="AE27" s="38"/>
      <c r="AF27" s="49"/>
      <c r="AG27" s="49"/>
      <c r="AH27" s="38"/>
      <c r="AI27" s="49"/>
      <c r="AJ27" s="49"/>
      <c r="AK27" s="49"/>
      <c r="AL27" s="49"/>
      <c r="AM27" s="49"/>
      <c r="AN27" s="49"/>
      <c r="AO27" s="49"/>
      <c r="AP27" s="38"/>
      <c r="AQ27" s="49"/>
      <c r="AR27" s="49"/>
      <c r="AS27" s="49"/>
      <c r="AT27" s="38"/>
      <c r="AU27" s="49"/>
      <c r="AV27" s="49"/>
      <c r="AW27" s="38"/>
      <c r="AX27" s="49"/>
      <c r="AY27" s="49"/>
      <c r="AZ27" s="38"/>
      <c r="BA27" s="49"/>
      <c r="BB27" s="49"/>
      <c r="BC27" s="38"/>
      <c r="BD27" s="49"/>
      <c r="BE27" s="49"/>
      <c r="BF27" s="49"/>
      <c r="BG27" s="49"/>
      <c r="BH27" s="49"/>
      <c r="BI27" s="49"/>
      <c r="BJ27" s="49"/>
      <c r="BK27" s="49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49"/>
      <c r="CD27" s="49"/>
      <c r="CE27" s="38"/>
      <c r="CF27" s="52"/>
    </row>
    <row r="28" spans="8:84" ht="16">
      <c r="H28" s="51"/>
      <c r="I28" s="65"/>
      <c r="J28" s="65"/>
      <c r="K28" s="65"/>
      <c r="L28" s="65"/>
      <c r="M28" s="65"/>
      <c r="N28" s="65"/>
      <c r="O28" s="65"/>
      <c r="P28" s="67"/>
      <c r="Q28" s="67"/>
      <c r="R28" s="68"/>
      <c r="S28" s="67"/>
      <c r="T28" s="67"/>
      <c r="U28" s="68"/>
      <c r="V28" s="67"/>
      <c r="W28" s="67"/>
      <c r="X28" s="68"/>
      <c r="Y28" s="67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52"/>
    </row>
    <row r="29" spans="8:84" ht="16">
      <c r="H29" s="51"/>
      <c r="I29" s="65"/>
      <c r="J29" s="65"/>
      <c r="L29" s="65"/>
      <c r="M29" s="65"/>
      <c r="O29" s="65"/>
      <c r="P29" s="68"/>
      <c r="Q29" s="68"/>
      <c r="S29" s="68"/>
      <c r="T29" s="68"/>
      <c r="V29" s="68"/>
      <c r="W29" s="68"/>
      <c r="Y29" s="6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52"/>
    </row>
    <row r="30" spans="8:84" ht="16">
      <c r="H30" s="51"/>
      <c r="K30" s="65"/>
      <c r="N30" s="65"/>
      <c r="R30" s="66"/>
      <c r="U30" s="66"/>
      <c r="X30" s="66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52"/>
    </row>
    <row r="31" spans="8:84" ht="16">
      <c r="H31" s="51"/>
      <c r="I31" s="65"/>
      <c r="J31" s="65"/>
      <c r="L31" s="65"/>
      <c r="M31" s="65"/>
      <c r="O31" s="65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52"/>
    </row>
    <row r="32" spans="8:84" ht="16">
      <c r="H32" s="51"/>
      <c r="P32" s="66"/>
      <c r="Q32" s="66"/>
      <c r="S32" s="66"/>
      <c r="T32" s="66"/>
      <c r="V32" s="66"/>
      <c r="W32" s="66"/>
      <c r="Y32" s="66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52"/>
    </row>
    <row r="33" spans="8:84" ht="16">
      <c r="H33" s="53"/>
      <c r="K33" s="54"/>
      <c r="N33" s="54"/>
      <c r="R33" s="54"/>
      <c r="U33" s="54"/>
      <c r="X33" s="54"/>
      <c r="Z33" s="38"/>
      <c r="AA33" s="38"/>
      <c r="AB33" s="54"/>
      <c r="AC33" s="38"/>
      <c r="AD33" s="38"/>
      <c r="AE33" s="54"/>
      <c r="AF33" s="38"/>
      <c r="AG33" s="38"/>
      <c r="AH33" s="54"/>
      <c r="AI33" s="38"/>
      <c r="AJ33" s="38"/>
      <c r="AK33" s="38"/>
      <c r="AL33" s="38"/>
      <c r="AM33" s="38"/>
      <c r="AN33" s="38"/>
      <c r="AO33" s="38"/>
      <c r="AP33" s="54"/>
      <c r="AQ33" s="38"/>
      <c r="AR33" s="38"/>
      <c r="AS33" s="38"/>
      <c r="AT33" s="54"/>
      <c r="AU33" s="38"/>
      <c r="AV33" s="38"/>
      <c r="AW33" s="54"/>
      <c r="AX33" s="38"/>
      <c r="AY33" s="38"/>
      <c r="AZ33" s="54"/>
      <c r="BA33" s="38"/>
      <c r="BB33" s="38"/>
      <c r="BC33" s="54"/>
      <c r="BD33" s="38"/>
      <c r="BE33" s="38"/>
      <c r="BF33" s="38"/>
      <c r="BG33" s="38"/>
      <c r="BH33" s="38"/>
      <c r="BI33" s="38"/>
      <c r="BJ33" s="38"/>
      <c r="BK33" s="38"/>
      <c r="BL33" s="54"/>
      <c r="BM33" s="54"/>
      <c r="BN33" s="54"/>
      <c r="BO33" s="54"/>
      <c r="BP33" s="54"/>
      <c r="BQ33" s="54"/>
      <c r="BR33" s="54"/>
      <c r="BS33" s="54"/>
      <c r="BT33" s="54"/>
      <c r="BU33" s="54"/>
      <c r="BV33" s="54"/>
      <c r="BW33" s="54"/>
      <c r="BX33" s="54"/>
      <c r="BY33" s="54"/>
      <c r="BZ33" s="54"/>
      <c r="CA33" s="54"/>
      <c r="CB33" s="54"/>
      <c r="CC33" s="38"/>
      <c r="CD33" s="38"/>
      <c r="CE33" s="54"/>
      <c r="CF33" s="55"/>
    </row>
    <row r="34" spans="8:84" ht="16">
      <c r="H34" s="38"/>
      <c r="I34" s="54"/>
      <c r="J34" s="54"/>
      <c r="K34" s="38"/>
      <c r="L34" s="54"/>
      <c r="M34" s="54"/>
      <c r="N34" s="38"/>
      <c r="O34" s="54"/>
      <c r="P34" s="54"/>
      <c r="Q34" s="54"/>
      <c r="R34" s="38"/>
      <c r="S34" s="54"/>
      <c r="T34" s="54"/>
      <c r="U34" s="38"/>
      <c r="V34" s="54"/>
      <c r="W34" s="54"/>
      <c r="X34" s="38"/>
      <c r="Y34" s="54"/>
      <c r="Z34" s="54"/>
      <c r="AA34" s="54"/>
      <c r="AB34" s="38"/>
      <c r="AC34" s="54"/>
      <c r="AD34" s="54"/>
      <c r="AE34" s="38"/>
      <c r="AF34" s="54"/>
      <c r="AG34" s="54"/>
      <c r="AH34" s="38"/>
      <c r="AI34" s="54"/>
      <c r="AJ34" s="54"/>
      <c r="AK34" s="54"/>
      <c r="AL34" s="54"/>
      <c r="AM34" s="54"/>
      <c r="AN34" s="54"/>
      <c r="AO34" s="54"/>
      <c r="AP34" s="38"/>
      <c r="AQ34" s="54"/>
      <c r="AR34" s="54"/>
      <c r="AS34" s="54"/>
      <c r="AT34" s="38"/>
      <c r="AU34" s="54"/>
      <c r="AV34" s="54"/>
      <c r="AW34" s="38"/>
      <c r="AX34" s="54"/>
      <c r="AY34" s="54"/>
      <c r="AZ34" s="38"/>
      <c r="BA34" s="54"/>
      <c r="BB34" s="54"/>
      <c r="BC34" s="38"/>
      <c r="BD34" s="54"/>
      <c r="BE34" s="54"/>
      <c r="BF34" s="54"/>
      <c r="BG34" s="54"/>
      <c r="BH34" s="54"/>
      <c r="BI34" s="54"/>
      <c r="BJ34" s="54"/>
      <c r="BK34" s="54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54"/>
      <c r="CD34" s="54"/>
      <c r="CE34" s="38"/>
      <c r="CF34" s="38"/>
    </row>
    <row r="35" spans="8:84" ht="16"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</row>
    <row r="36" spans="8:84" ht="16"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</row>
    <row r="37" spans="8:84" ht="16"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</row>
    <row r="38" spans="8:84" ht="16"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</row>
    <row r="39" spans="8:84" ht="16"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</row>
    <row r="40" spans="8:84" ht="16"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</row>
    <row r="41" spans="8:84" ht="16"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</row>
    <row r="42" spans="8:84" ht="16"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</row>
    <row r="43" spans="8:84" ht="16"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</row>
    <row r="44" spans="8:84" ht="16"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</row>
    <row r="45" spans="8:84" ht="16"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</row>
    <row r="46" spans="8:84" ht="16"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</row>
    <row r="47" spans="8:84" ht="16"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</row>
    <row r="48" spans="8:84" ht="16"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</row>
    <row r="49" spans="8:84" ht="16"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</row>
    <row r="50" spans="8:84" ht="16"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</row>
    <row r="51" spans="8:84" ht="16"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</row>
    <row r="52" spans="8:84" ht="16"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</row>
    <row r="53" spans="8:84" ht="16"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</row>
    <row r="54" spans="8:84" ht="16"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</row>
    <row r="55" spans="8:84" ht="16"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</row>
    <row r="56" spans="8:84" ht="16"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</row>
    <row r="57" spans="8:84" ht="16"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</row>
    <row r="58" spans="8:84" ht="16"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</row>
    <row r="59" spans="8:84" ht="16"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</row>
    <row r="60" spans="8:84" ht="16"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</row>
    <row r="61" spans="8:84" ht="16"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</row>
    <row r="62" spans="8:84" ht="16"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</row>
    <row r="63" spans="8:84" ht="16"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</row>
    <row r="64" spans="8:84" ht="16"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</row>
    <row r="65" spans="8:84" ht="16"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</row>
    <row r="66" spans="8:84" ht="16"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</row>
    <row r="67" spans="8:84" ht="16"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</row>
    <row r="68" spans="8:84" ht="16"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</row>
    <row r="69" spans="8:84" ht="16"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</row>
    <row r="70" spans="8:84" ht="16"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</row>
    <row r="71" spans="8:84" ht="16"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</row>
    <row r="72" spans="8:84" ht="16"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</row>
    <row r="73" spans="8:84" ht="16"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</row>
    <row r="74" spans="8:84" ht="16">
      <c r="I74" s="38"/>
      <c r="J74" s="38"/>
      <c r="L74" s="38"/>
      <c r="M74" s="38"/>
      <c r="O74" s="38"/>
      <c r="P74" s="38"/>
      <c r="Q74" s="38"/>
      <c r="S74" s="38"/>
      <c r="T74" s="38"/>
      <c r="V74" s="38"/>
      <c r="W74" s="38"/>
      <c r="Y74" s="38"/>
      <c r="Z74" s="38"/>
      <c r="AA74" s="38"/>
      <c r="AC74" s="38"/>
      <c r="AD74" s="38"/>
      <c r="AF74" s="38"/>
      <c r="AG74" s="38"/>
      <c r="AI74" s="38"/>
      <c r="AJ74" s="38"/>
      <c r="AK74" s="38"/>
      <c r="AL74" s="38"/>
      <c r="AM74" s="38"/>
      <c r="AN74" s="38"/>
      <c r="AO74" s="38"/>
      <c r="AQ74" s="38"/>
      <c r="AR74" s="38"/>
      <c r="AS74" s="38"/>
      <c r="AU74" s="38"/>
      <c r="AV74" s="38"/>
      <c r="AX74" s="38"/>
      <c r="AY74" s="38"/>
      <c r="BA74" s="38"/>
      <c r="BB74" s="38"/>
      <c r="BD74" s="38"/>
      <c r="BE74" s="38"/>
      <c r="BF74" s="38"/>
      <c r="BG74" s="38"/>
      <c r="BH74" s="38"/>
      <c r="BI74" s="38"/>
      <c r="BJ74" s="38"/>
      <c r="BK74" s="38"/>
      <c r="CC74" s="38"/>
      <c r="CD74" s="38"/>
    </row>
  </sheetData>
  <sortState xmlns:xlrd2="http://schemas.microsoft.com/office/spreadsheetml/2017/richdata2" ref="A9:AA18">
    <sortCondition descending="1" ref="P9:P18"/>
  </sortState>
  <mergeCells count="28">
    <mergeCell ref="BK11:BK21"/>
    <mergeCell ref="AO8:AQ8"/>
    <mergeCell ref="AR8:AR9"/>
    <mergeCell ref="BH8:BI8"/>
    <mergeCell ref="BJ8:BJ9"/>
    <mergeCell ref="BK8:BK9"/>
    <mergeCell ref="AS8:AU8"/>
    <mergeCell ref="AV8:AX8"/>
    <mergeCell ref="AY8:BA8"/>
    <mergeCell ref="BE8:BE9"/>
    <mergeCell ref="BF8:BG8"/>
    <mergeCell ref="BB8:BD8"/>
    <mergeCell ref="I4:BK4"/>
    <mergeCell ref="I5:BK5"/>
    <mergeCell ref="I8:I9"/>
    <mergeCell ref="J8:L8"/>
    <mergeCell ref="M8:O8"/>
    <mergeCell ref="P8:P9"/>
    <mergeCell ref="Q8:S8"/>
    <mergeCell ref="T8:V8"/>
    <mergeCell ref="W8:Y8"/>
    <mergeCell ref="Z8:Z9"/>
    <mergeCell ref="AA8:AC8"/>
    <mergeCell ref="AD8:AF8"/>
    <mergeCell ref="AG8:AI8"/>
    <mergeCell ref="AJ8:AJ9"/>
    <mergeCell ref="AK8:AL8"/>
    <mergeCell ref="AM8:AN8"/>
  </mergeCells>
  <conditionalFormatting sqref="BP10:BP21"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{CE913E1B-06D2-4A6E-B7FC-85E4F4DC9985}</x14:id>
        </ext>
      </extLst>
    </cfRule>
  </conditionalFormatting>
  <conditionalFormatting sqref="CB19:CB21 CA9:CA21 BQ10:BQ21 BX10:BX21">
    <cfRule type="containsText" dxfId="33" priority="124" operator="containsText" text="Negative">
      <formula>NOT(ISERROR(SEARCH("Negative",BQ9)))</formula>
    </cfRule>
    <cfRule type="cellIs" dxfId="32" priority="125" operator="equal">
      <formula>"Positive"</formula>
    </cfRule>
  </conditionalFormatting>
  <conditionalFormatting sqref="BS10:BS21">
    <cfRule type="containsText" dxfId="31" priority="119" operator="containsText" text="Negative">
      <formula>NOT(ISERROR(SEARCH("Negative",BS10)))</formula>
    </cfRule>
    <cfRule type="cellIs" dxfId="30" priority="120" operator="equal">
      <formula>"Positive"</formula>
    </cfRule>
  </conditionalFormatting>
  <conditionalFormatting sqref="K10:K21">
    <cfRule type="colorScale" priority="1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10:AS12 AV10:AV12 BC13 AZ13 AV14:AV21 AS14:AS21">
    <cfRule type="colorScale" priority="1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K10">
    <cfRule type="containsText" dxfId="29" priority="102" operator="containsText" text="Off">
      <formula>NOT(ISERROR(SEARCH("Off",BK10)))</formula>
    </cfRule>
    <cfRule type="containsText" dxfId="28" priority="103" operator="containsText" text="On">
      <formula>NOT(ISERROR(SEARCH("On",BK10)))</formula>
    </cfRule>
  </conditionalFormatting>
  <conditionalFormatting sqref="AL10:AL21">
    <cfRule type="dataBar" priority="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{68344A7B-7323-46D1-B656-920E20F725B6}</x14:id>
        </ext>
      </extLst>
    </cfRule>
  </conditionalFormatting>
  <conditionalFormatting sqref="AN10:AN21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{DCE18928-1A4F-49FC-BC14-3490B634A8E4}</x14:id>
        </ext>
      </extLst>
    </cfRule>
  </conditionalFormatting>
  <conditionalFormatting sqref="AS10:AS12 AS14:AS21">
    <cfRule type="colorScale" priority="6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10:AV12 AV14:AV21">
    <cfRule type="colorScale" priority="5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10:N21">
    <cfRule type="colorScale" priority="4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R10:R21">
    <cfRule type="colorScale" priority="4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10:U21">
    <cfRule type="colorScale" priority="4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10:X21">
    <cfRule type="colorScale" priority="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10:AB21">
    <cfRule type="colorScale" priority="4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10:AE21">
    <cfRule type="colorScale" priority="3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10:AH21">
    <cfRule type="colorScale" priority="3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10:AP21">
    <cfRule type="colorScale" priority="3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10:AS12">
    <cfRule type="colorScale" priority="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14:AS21">
    <cfRule type="colorScale" priority="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10:AV12">
    <cfRule type="colorScale" priority="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14:AV21">
    <cfRule type="colorScale" priority="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10:AT21">
    <cfRule type="colorScale" priority="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10:AW21"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10:AZ12">
    <cfRule type="colorScale" priority="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14:AZ21">
    <cfRule type="colorScale" priority="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10:BC12">
    <cfRule type="colorScale" priority="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14:BC21"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Y10:BZ21">
    <cfRule type="dataBar" priority="4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{21438593-C63E-4CF8-BCAA-F0AF112FB87F}</x14:id>
        </ext>
      </extLst>
    </cfRule>
  </conditionalFormatting>
  <conditionalFormatting sqref="BW10:BW21">
    <cfRule type="dataBar" priority="4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{0CAAE071-E6B5-4EA6-9A8D-CE6855CC1B34}</x14:id>
        </ext>
      </extLst>
    </cfRule>
  </conditionalFormatting>
  <conditionalFormatting sqref="I10:I21">
    <cfRule type="top10" dxfId="27" priority="17" bottom="1" rank="3"/>
    <cfRule type="top10" dxfId="26" priority="18" rank="3"/>
  </conditionalFormatting>
  <conditionalFormatting sqref="P10:P21">
    <cfRule type="top10" dxfId="25" priority="15" bottom="1" rank="3"/>
    <cfRule type="top10" dxfId="24" priority="16" rank="3"/>
  </conditionalFormatting>
  <conditionalFormatting sqref="Z10:Z21">
    <cfRule type="top10" dxfId="23" priority="13" bottom="1" rank="3"/>
    <cfRule type="top10" dxfId="22" priority="14" rank="3"/>
  </conditionalFormatting>
  <conditionalFormatting sqref="AJ10:AJ21">
    <cfRule type="top10" dxfId="21" priority="11" bottom="1" rank="3"/>
    <cfRule type="top10" dxfId="20" priority="12" rank="3"/>
  </conditionalFormatting>
  <conditionalFormatting sqref="AR10:AR21">
    <cfRule type="top10" dxfId="19" priority="9" bottom="1" rank="3"/>
    <cfRule type="top10" dxfId="18" priority="10" rank="3"/>
  </conditionalFormatting>
  <conditionalFormatting sqref="BE10:BE21">
    <cfRule type="top10" dxfId="17" priority="7" bottom="1" rank="3"/>
    <cfRule type="top10" dxfId="16" priority="8" rank="3"/>
  </conditionalFormatting>
  <conditionalFormatting sqref="BJ10:BJ21">
    <cfRule type="top10" dxfId="15" priority="5" bottom="1" rank="3"/>
    <cfRule type="top10" dxfId="14" priority="6" rank="3"/>
  </conditionalFormatting>
  <conditionalFormatting sqref="BN10:BN22">
    <cfRule type="cellIs" dxfId="13" priority="4" operator="greaterThan">
      <formula>2</formula>
    </cfRule>
  </conditionalFormatting>
  <conditionalFormatting sqref="BO10:BO22">
    <cfRule type="cellIs" dxfId="12" priority="3" operator="greaterThan">
      <formula>2</formula>
    </cfRule>
  </conditionalFormatting>
  <conditionalFormatting sqref="BU10:BU21">
    <cfRule type="cellIs" dxfId="11" priority="2" operator="greaterThan">
      <formula>2</formula>
    </cfRule>
  </conditionalFormatting>
  <conditionalFormatting sqref="BV10:BV21">
    <cfRule type="cellIs" dxfId="10" priority="1" operator="greaterThan">
      <formula>2</formula>
    </cfRule>
  </conditionalFormatting>
  <conditionalFormatting sqref="CD10:CD14">
    <cfRule type="dataBar" priority="4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{38934D7E-4450-453B-BF76-48BB604ECA20}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32" orientation="landscape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913E1B-06D2-4A6E-B7FC-85E4F4DC99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BP10:BP21</xm:sqref>
        </x14:conditionalFormatting>
        <x14:conditionalFormatting xmlns:xm="http://schemas.microsoft.com/office/excel/2006/main">
          <x14:cfRule type="dataBar" id="{68344A7B-7323-46D1-B656-920E20F725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AL10:AL21</xm:sqref>
        </x14:conditionalFormatting>
        <x14:conditionalFormatting xmlns:xm="http://schemas.microsoft.com/office/excel/2006/main">
          <x14:cfRule type="dataBar" id="{DCE18928-1A4F-49FC-BC14-3490B634A8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AN10:AN21</xm:sqref>
        </x14:conditionalFormatting>
        <x14:conditionalFormatting xmlns:xm="http://schemas.microsoft.com/office/excel/2006/main">
          <x14:cfRule type="dataBar" id="{21438593-C63E-4CF8-BCAA-F0AF112FB8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BY10:BZ21</xm:sqref>
        </x14:conditionalFormatting>
        <x14:conditionalFormatting xmlns:xm="http://schemas.microsoft.com/office/excel/2006/main">
          <x14:cfRule type="dataBar" id="{0CAAE071-E6B5-4EA6-9A8D-CE6855CC1B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BW10:BW21</xm:sqref>
        </x14:conditionalFormatting>
        <x14:conditionalFormatting xmlns:xm="http://schemas.microsoft.com/office/excel/2006/main">
          <x14:cfRule type="dataBar" id="{38934D7E-4450-453B-BF76-48BB604ECA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CD10:CD14</xm:sqref>
        </x14:conditionalFormatting>
        <x14:conditionalFormatting xmlns:xm="http://schemas.microsoft.com/office/excel/2006/main">
          <x14:cfRule type="iconSet" priority="96" id="{D53CF6C3-F56B-4480-BC38-F8AFEF21261C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BR10:BR21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lineWeight="1.5" displayEmptyCellsAs="gap" rightToLeft="1" xr2:uid="{00000000-0003-0000-0200-000000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Output!F62:BM62</xm:f>
              <xm:sqref>R10</xm:sqref>
            </x14:sparkline>
            <x14:sparkline>
              <xm:f>Output!F63:BM63</xm:f>
              <xm:sqref>R11</xm:sqref>
            </x14:sparkline>
            <x14:sparkline>
              <xm:f>Output!F64:BM64</xm:f>
              <xm:sqref>R12</xm:sqref>
            </x14:sparkline>
            <x14:sparkline>
              <xm:f>Output!F65:BM65</xm:f>
              <xm:sqref>R13</xm:sqref>
            </x14:sparkline>
            <x14:sparkline>
              <xm:f>Output!F66:BM66</xm:f>
              <xm:sqref>R14</xm:sqref>
            </x14:sparkline>
            <x14:sparkline>
              <xm:f>Output!F67:BM67</xm:f>
              <xm:sqref>R15</xm:sqref>
            </x14:sparkline>
            <x14:sparkline>
              <xm:f>Output!F68:BM68</xm:f>
              <xm:sqref>R16</xm:sqref>
            </x14:sparkline>
            <x14:sparkline>
              <xm:f>Output!F69:BM69</xm:f>
              <xm:sqref>R17</xm:sqref>
            </x14:sparkline>
            <x14:sparkline>
              <xm:f>Output!F70:BM70</xm:f>
              <xm:sqref>R18</xm:sqref>
            </x14:sparkline>
            <x14:sparkline>
              <xm:f>Output!F71:BM71</xm:f>
              <xm:sqref>R19</xm:sqref>
            </x14:sparkline>
            <x14:sparkline>
              <xm:f>Output!F72:BM72</xm:f>
              <xm:sqref>R20</xm:sqref>
            </x14:sparkline>
            <x14:sparkline>
              <xm:f>Output!F73:BM73</xm:f>
              <xm:sqref>R21</xm:sqref>
            </x14:sparkline>
          </x14:sparklines>
        </x14:sparklineGroup>
        <x14:sparklineGroup lineWeight="1.5" displayEmptyCellsAs="gap" rightToLeft="1" xr2:uid="{00000000-0003-0000-0200-000001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Output!F86:BM86</xm:f>
              <xm:sqref>X10</xm:sqref>
            </x14:sparkline>
            <x14:sparkline>
              <xm:f>Output!F87:BM87</xm:f>
              <xm:sqref>X11</xm:sqref>
            </x14:sparkline>
            <x14:sparkline>
              <xm:f>Output!F88:BM88</xm:f>
              <xm:sqref>X12</xm:sqref>
            </x14:sparkline>
            <x14:sparkline>
              <xm:f>Output!F89:BM89</xm:f>
              <xm:sqref>X13</xm:sqref>
            </x14:sparkline>
            <x14:sparkline>
              <xm:f>Output!F90:BM90</xm:f>
              <xm:sqref>X14</xm:sqref>
            </x14:sparkline>
            <x14:sparkline>
              <xm:f>Output!F91:BM91</xm:f>
              <xm:sqref>X15</xm:sqref>
            </x14:sparkline>
            <x14:sparkline>
              <xm:f>Output!F92:BM92</xm:f>
              <xm:sqref>X16</xm:sqref>
            </x14:sparkline>
            <x14:sparkline>
              <xm:f>Output!F93:BM93</xm:f>
              <xm:sqref>X17</xm:sqref>
            </x14:sparkline>
            <x14:sparkline>
              <xm:f>Output!F94:BM94</xm:f>
              <xm:sqref>X18</xm:sqref>
            </x14:sparkline>
            <x14:sparkline>
              <xm:f>Output!F95:BM95</xm:f>
              <xm:sqref>X19</xm:sqref>
            </x14:sparkline>
            <x14:sparkline>
              <xm:f>Output!F96:BM96</xm:f>
              <xm:sqref>X20</xm:sqref>
            </x14:sparkline>
            <x14:sparkline>
              <xm:f>Output!F97:BM97</xm:f>
              <xm:sqref>X21</xm:sqref>
            </x14:sparkline>
          </x14:sparklines>
        </x14:sparklineGroup>
        <x14:sparklineGroup lineWeight="1.5" displayEmptyCellsAs="gap" rightToLeft="1" xr2:uid="{00000000-0003-0000-0200-000002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Output!F110:BM110</xm:f>
              <xm:sqref>AE10</xm:sqref>
            </x14:sparkline>
            <x14:sparkline>
              <xm:f>Output!F111:BM111</xm:f>
              <xm:sqref>AE11</xm:sqref>
            </x14:sparkline>
            <x14:sparkline>
              <xm:f>Output!F112:BM112</xm:f>
              <xm:sqref>AE12</xm:sqref>
            </x14:sparkline>
            <x14:sparkline>
              <xm:f>Output!F113:BM113</xm:f>
              <xm:sqref>AE13</xm:sqref>
            </x14:sparkline>
            <x14:sparkline>
              <xm:f>Output!F114:BM114</xm:f>
              <xm:sqref>AE14</xm:sqref>
            </x14:sparkline>
            <x14:sparkline>
              <xm:f>Output!F115:BM115</xm:f>
              <xm:sqref>AE15</xm:sqref>
            </x14:sparkline>
            <x14:sparkline>
              <xm:f>Output!F116:BM116</xm:f>
              <xm:sqref>AE16</xm:sqref>
            </x14:sparkline>
            <x14:sparkline>
              <xm:f>Output!F117:BM117</xm:f>
              <xm:sqref>AE17</xm:sqref>
            </x14:sparkline>
            <x14:sparkline>
              <xm:f>Output!F118:BM118</xm:f>
              <xm:sqref>AE18</xm:sqref>
            </x14:sparkline>
            <x14:sparkline>
              <xm:f>Output!F119:BM119</xm:f>
              <xm:sqref>AE19</xm:sqref>
            </x14:sparkline>
            <x14:sparkline>
              <xm:f>Output!F120:BM120</xm:f>
              <xm:sqref>AE20</xm:sqref>
            </x14:sparkline>
            <x14:sparkline>
              <xm:f>Output!F121:BM121</xm:f>
              <xm:sqref>AE21</xm:sqref>
            </x14:sparkline>
          </x14:sparklines>
        </x14:sparklineGroup>
        <x14:sparklineGroup lineWeight="1.5" displayEmptyCellsAs="gap" rightToLeft="1" xr2:uid="{00000000-0003-0000-0200-000003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Output!F122:BM122</xm:f>
              <xm:sqref>AH10</xm:sqref>
            </x14:sparkline>
            <x14:sparkline>
              <xm:f>Output!F123:BM123</xm:f>
              <xm:sqref>AH11</xm:sqref>
            </x14:sparkline>
            <x14:sparkline>
              <xm:f>Output!F124:BM124</xm:f>
              <xm:sqref>AH12</xm:sqref>
            </x14:sparkline>
            <x14:sparkline>
              <xm:f>Output!F125:BM125</xm:f>
              <xm:sqref>AH13</xm:sqref>
            </x14:sparkline>
            <x14:sparkline>
              <xm:f>Output!F126:BM126</xm:f>
              <xm:sqref>AH14</xm:sqref>
            </x14:sparkline>
            <x14:sparkline>
              <xm:f>Output!F127:BM127</xm:f>
              <xm:sqref>AH15</xm:sqref>
            </x14:sparkline>
            <x14:sparkline>
              <xm:f>Output!F128:BM128</xm:f>
              <xm:sqref>AH16</xm:sqref>
            </x14:sparkline>
            <x14:sparkline>
              <xm:f>Output!F129:BM129</xm:f>
              <xm:sqref>AH17</xm:sqref>
            </x14:sparkline>
            <x14:sparkline>
              <xm:f>Output!F130:BM130</xm:f>
              <xm:sqref>AH18</xm:sqref>
            </x14:sparkline>
            <x14:sparkline>
              <xm:f>Output!F131:BM131</xm:f>
              <xm:sqref>AH19</xm:sqref>
            </x14:sparkline>
            <x14:sparkline>
              <xm:f>Output!F132:BM132</xm:f>
              <xm:sqref>AH20</xm:sqref>
            </x14:sparkline>
            <x14:sparkline>
              <xm:f>Output!F133:BM133</xm:f>
              <xm:sqref>AH21</xm:sqref>
            </x14:sparkline>
          </x14:sparklines>
        </x14:sparklineGroup>
        <x14:sparklineGroup lineWeight="1.5" displayEmptyCellsAs="gap" rightToLeft="1" xr2:uid="{00000000-0003-0000-0200-000004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Output!F134:BM134</xm:f>
              <xm:sqref>AP10</xm:sqref>
            </x14:sparkline>
            <x14:sparkline>
              <xm:f>Output!F135:BM135</xm:f>
              <xm:sqref>AP11</xm:sqref>
            </x14:sparkline>
            <x14:sparkline>
              <xm:f>Output!F136:BM136</xm:f>
              <xm:sqref>AP12</xm:sqref>
            </x14:sparkline>
            <x14:sparkline>
              <xm:f>Output!F137:BM137</xm:f>
              <xm:sqref>AP13</xm:sqref>
            </x14:sparkline>
            <x14:sparkline>
              <xm:f>Output!F138:BM138</xm:f>
              <xm:sqref>AP14</xm:sqref>
            </x14:sparkline>
            <x14:sparkline>
              <xm:f>Output!F139:BM139</xm:f>
              <xm:sqref>AP15</xm:sqref>
            </x14:sparkline>
            <x14:sparkline>
              <xm:f>Output!F140:BM140</xm:f>
              <xm:sqref>AP16</xm:sqref>
            </x14:sparkline>
            <x14:sparkline>
              <xm:f>Output!F141:BM141</xm:f>
              <xm:sqref>AP17</xm:sqref>
            </x14:sparkline>
            <x14:sparkline>
              <xm:f>Output!F142:BM142</xm:f>
              <xm:sqref>AP18</xm:sqref>
            </x14:sparkline>
            <x14:sparkline>
              <xm:f>Output!F143:BM143</xm:f>
              <xm:sqref>AP19</xm:sqref>
            </x14:sparkline>
            <x14:sparkline>
              <xm:f>Output!F144:BM144</xm:f>
              <xm:sqref>AP20</xm:sqref>
            </x14:sparkline>
            <x14:sparkline>
              <xm:f>Output!F145:BM145</xm:f>
              <xm:sqref>AP21</xm:sqref>
            </x14:sparkline>
          </x14:sparklines>
        </x14:sparklineGroup>
        <x14:sparklineGroup lineWeight="1.5" displayEmptyCellsAs="gap" rightToLeft="1" xr2:uid="{00000000-0003-0000-0200-000005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Output!F182:BM182</xm:f>
              <xm:sqref>BC10</xm:sqref>
            </x14:sparkline>
            <x14:sparkline>
              <xm:f>Output!F183:BM183</xm:f>
              <xm:sqref>BC11</xm:sqref>
            </x14:sparkline>
            <x14:sparkline>
              <xm:f>Output!F184:BM184</xm:f>
              <xm:sqref>BC12</xm:sqref>
            </x14:sparkline>
          </x14:sparklines>
        </x14:sparklineGroup>
        <x14:sparklineGroup lineWeight="1.5" displayEmptyCellsAs="gap" rightToLeft="1" xr2:uid="{00000000-0003-0000-0200-000006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Output!F158:BM158</xm:f>
              <xm:sqref>AW10</xm:sqref>
            </x14:sparkline>
            <x14:sparkline>
              <xm:f>Output!F159:BM159</xm:f>
              <xm:sqref>AW11</xm:sqref>
            </x14:sparkline>
            <x14:sparkline>
              <xm:f>Output!F160:BM160</xm:f>
              <xm:sqref>AW12</xm:sqref>
            </x14:sparkline>
            <x14:sparkline>
              <xm:f>Output!F161:BM161</xm:f>
              <xm:sqref>AW13</xm:sqref>
            </x14:sparkline>
            <x14:sparkline>
              <xm:f>Output!F162:BM162</xm:f>
              <xm:sqref>AW14</xm:sqref>
            </x14:sparkline>
            <x14:sparkline>
              <xm:f>Output!F163:BM163</xm:f>
              <xm:sqref>AW15</xm:sqref>
            </x14:sparkline>
            <x14:sparkline>
              <xm:f>Output!F164:BM164</xm:f>
              <xm:sqref>AW16</xm:sqref>
            </x14:sparkline>
            <x14:sparkline>
              <xm:f>Output!F165:BM165</xm:f>
              <xm:sqref>AW17</xm:sqref>
            </x14:sparkline>
            <x14:sparkline>
              <xm:f>Output!F166:BM166</xm:f>
              <xm:sqref>AW18</xm:sqref>
            </x14:sparkline>
            <x14:sparkline>
              <xm:f>Output!F167:BM167</xm:f>
              <xm:sqref>AW19</xm:sqref>
            </x14:sparkline>
            <x14:sparkline>
              <xm:f>Output!F168:BM168</xm:f>
              <xm:sqref>AW20</xm:sqref>
            </x14:sparkline>
            <x14:sparkline>
              <xm:f>Output!F169:BM169</xm:f>
              <xm:sqref>AW21</xm:sqref>
            </x14:sparkline>
          </x14:sparklines>
        </x14:sparklineGroup>
        <x14:sparklineGroup lineWeight="1.5" displayEmptyCellsAs="gap" rightToLeft="1" xr2:uid="{00000000-0003-0000-0200-000007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Output!F170:BM170</xm:f>
              <xm:sqref>AZ10</xm:sqref>
            </x14:sparkline>
            <x14:sparkline>
              <xm:f>Output!F171:BM171</xm:f>
              <xm:sqref>AZ11</xm:sqref>
            </x14:sparkline>
            <x14:sparkline>
              <xm:f>Output!F172:BM172</xm:f>
              <xm:sqref>AZ12</xm:sqref>
            </x14:sparkline>
          </x14:sparklines>
        </x14:sparklineGroup>
        <x14:sparklineGroup lineWeight="1.5" displayEmptyCellsAs="gap" rightToLeft="1" xr2:uid="{00000000-0003-0000-0200-000008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Output!F74:BM74</xm:f>
              <xm:sqref>U10</xm:sqref>
            </x14:sparkline>
            <x14:sparkline>
              <xm:f>Output!F75:BM75</xm:f>
              <xm:sqref>U11</xm:sqref>
            </x14:sparkline>
            <x14:sparkline>
              <xm:f>Output!F76:BM76</xm:f>
              <xm:sqref>U12</xm:sqref>
            </x14:sparkline>
            <x14:sparkline>
              <xm:f>Output!F77:BM77</xm:f>
              <xm:sqref>U13</xm:sqref>
            </x14:sparkline>
            <x14:sparkline>
              <xm:f>Output!F78:BM78</xm:f>
              <xm:sqref>U14</xm:sqref>
            </x14:sparkline>
            <x14:sparkline>
              <xm:f>Output!F79:BM79</xm:f>
              <xm:sqref>U15</xm:sqref>
            </x14:sparkline>
            <x14:sparkline>
              <xm:f>Output!F80:BM80</xm:f>
              <xm:sqref>U16</xm:sqref>
            </x14:sparkline>
            <x14:sparkline>
              <xm:f>Output!F81:BM81</xm:f>
              <xm:sqref>U17</xm:sqref>
            </x14:sparkline>
            <x14:sparkline>
              <xm:f>Output!F82:BM82</xm:f>
              <xm:sqref>U18</xm:sqref>
            </x14:sparkline>
            <x14:sparkline>
              <xm:f>Output!F83:BM83</xm:f>
              <xm:sqref>U19</xm:sqref>
            </x14:sparkline>
            <x14:sparkline>
              <xm:f>Output!F84:BM84</xm:f>
              <xm:sqref>U20</xm:sqref>
            </x14:sparkline>
            <x14:sparkline>
              <xm:f>Output!F85:BM85</xm:f>
              <xm:sqref>U21</xm:sqref>
            </x14:sparkline>
          </x14:sparklines>
        </x14:sparklineGroup>
        <x14:sparklineGroup lineWeight="1.5" displayEmptyCellsAs="gap" rightToLeft="1" xr2:uid="{00000000-0003-0000-0200-000009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Output!F50:BM50</xm:f>
              <xm:sqref>N10</xm:sqref>
            </x14:sparkline>
            <x14:sparkline>
              <xm:f>Output!F51:BM51</xm:f>
              <xm:sqref>N11</xm:sqref>
            </x14:sparkline>
            <x14:sparkline>
              <xm:f>Output!F52:BM52</xm:f>
              <xm:sqref>N12</xm:sqref>
            </x14:sparkline>
            <x14:sparkline>
              <xm:f>Output!F53:BM53</xm:f>
              <xm:sqref>N13</xm:sqref>
            </x14:sparkline>
            <x14:sparkline>
              <xm:f>Output!F54:BM54</xm:f>
              <xm:sqref>N14</xm:sqref>
            </x14:sparkline>
            <x14:sparkline>
              <xm:f>Output!F55:BM55</xm:f>
              <xm:sqref>N15</xm:sqref>
            </x14:sparkline>
            <x14:sparkline>
              <xm:f>Output!F56:BM56</xm:f>
              <xm:sqref>N16</xm:sqref>
            </x14:sparkline>
            <x14:sparkline>
              <xm:f>Output!F57:BM57</xm:f>
              <xm:sqref>N17</xm:sqref>
            </x14:sparkline>
            <x14:sparkline>
              <xm:f>Output!F58:BM58</xm:f>
              <xm:sqref>N18</xm:sqref>
            </x14:sparkline>
            <x14:sparkline>
              <xm:f>Output!F59:BM59</xm:f>
              <xm:sqref>N19</xm:sqref>
            </x14:sparkline>
            <x14:sparkline>
              <xm:f>Output!F60:BM60</xm:f>
              <xm:sqref>N20</xm:sqref>
            </x14:sparkline>
            <x14:sparkline>
              <xm:f>Output!F61:BM61</xm:f>
              <xm:sqref>N21</xm:sqref>
            </x14:sparkline>
          </x14:sparklines>
        </x14:sparklineGroup>
        <x14:sparklineGroup lineWeight="1.5" displayEmptyCellsAs="gap" rightToLeft="1" xr2:uid="{00000000-0003-0000-0200-00000A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Output!F38:BM38</xm:f>
              <xm:sqref>K10</xm:sqref>
            </x14:sparkline>
            <x14:sparkline>
              <xm:f>Output!F39:BM39</xm:f>
              <xm:sqref>K11</xm:sqref>
            </x14:sparkline>
            <x14:sparkline>
              <xm:f>Output!F40:BM40</xm:f>
              <xm:sqref>K12</xm:sqref>
            </x14:sparkline>
            <x14:sparkline>
              <xm:f>Output!F41:BM41</xm:f>
              <xm:sqref>K13</xm:sqref>
            </x14:sparkline>
            <x14:sparkline>
              <xm:f>Output!F42:BM42</xm:f>
              <xm:sqref>K14</xm:sqref>
            </x14:sparkline>
            <x14:sparkline>
              <xm:f>Output!F43:BM43</xm:f>
              <xm:sqref>K15</xm:sqref>
            </x14:sparkline>
            <x14:sparkline>
              <xm:f>Output!F44:BM44</xm:f>
              <xm:sqref>K16</xm:sqref>
            </x14:sparkline>
            <x14:sparkline>
              <xm:f>Output!F45:BM45</xm:f>
              <xm:sqref>K17</xm:sqref>
            </x14:sparkline>
            <x14:sparkline>
              <xm:f>Output!F46:BM46</xm:f>
              <xm:sqref>K18</xm:sqref>
            </x14:sparkline>
            <x14:sparkline>
              <xm:f>Output!F47:BM47</xm:f>
              <xm:sqref>K19</xm:sqref>
            </x14:sparkline>
            <x14:sparkline>
              <xm:f>Output!F48:BM48</xm:f>
              <xm:sqref>K20</xm:sqref>
            </x14:sparkline>
            <x14:sparkline>
              <xm:f>Output!F49:BM49</xm:f>
              <xm:sqref>K21</xm:sqref>
            </x14:sparkline>
          </x14:sparklines>
        </x14:sparklineGroup>
        <x14:sparklineGroup lineWeight="1.5" displayEmptyCellsAs="gap" rightToLeft="1" xr2:uid="{00000000-0003-0000-0200-00000B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Output!F174:BM174</xm:f>
              <xm:sqref>AZ14</xm:sqref>
            </x14:sparkline>
            <x14:sparkline>
              <xm:f>Output!F175:BM175</xm:f>
              <xm:sqref>AZ15</xm:sqref>
            </x14:sparkline>
            <x14:sparkline>
              <xm:f>Output!F176:BM176</xm:f>
              <xm:sqref>AZ16</xm:sqref>
            </x14:sparkline>
            <x14:sparkline>
              <xm:f>Output!F177:BM177</xm:f>
              <xm:sqref>AZ17</xm:sqref>
            </x14:sparkline>
            <x14:sparkline>
              <xm:f>Output!F178:BM178</xm:f>
              <xm:sqref>AZ18</xm:sqref>
            </x14:sparkline>
            <x14:sparkline>
              <xm:f>Output!F179:BM179</xm:f>
              <xm:sqref>AZ19</xm:sqref>
            </x14:sparkline>
            <x14:sparkline>
              <xm:f>Output!F180:BM180</xm:f>
              <xm:sqref>AZ20</xm:sqref>
            </x14:sparkline>
            <x14:sparkline>
              <xm:f>Output!F181:BM181</xm:f>
              <xm:sqref>AZ21</xm:sqref>
            </x14:sparkline>
          </x14:sparklines>
        </x14:sparklineGroup>
        <x14:sparklineGroup lineWeight="1.5" displayEmptyCellsAs="gap" rightToLeft="1" xr2:uid="{00000000-0003-0000-0200-00000C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Output!F98:BM98</xm:f>
              <xm:sqref>AB10</xm:sqref>
            </x14:sparkline>
            <x14:sparkline>
              <xm:f>Output!F99:BM99</xm:f>
              <xm:sqref>AB11</xm:sqref>
            </x14:sparkline>
            <x14:sparkline>
              <xm:f>Output!F100:BM100</xm:f>
              <xm:sqref>AB12</xm:sqref>
            </x14:sparkline>
            <x14:sparkline>
              <xm:f>Output!F101:BM101</xm:f>
              <xm:sqref>AB13</xm:sqref>
            </x14:sparkline>
            <x14:sparkline>
              <xm:f>Output!F102:BM102</xm:f>
              <xm:sqref>AB14</xm:sqref>
            </x14:sparkline>
            <x14:sparkline>
              <xm:f>Output!F103:BM103</xm:f>
              <xm:sqref>AB15</xm:sqref>
            </x14:sparkline>
            <x14:sparkline>
              <xm:f>Output!F104:BM104</xm:f>
              <xm:sqref>AB16</xm:sqref>
            </x14:sparkline>
            <x14:sparkline>
              <xm:f>Output!F105:BM105</xm:f>
              <xm:sqref>AB17</xm:sqref>
            </x14:sparkline>
            <x14:sparkline>
              <xm:f>Output!F106:BM106</xm:f>
              <xm:sqref>AB18</xm:sqref>
            </x14:sparkline>
            <x14:sparkline>
              <xm:f>Output!F107:BM107</xm:f>
              <xm:sqref>AB19</xm:sqref>
            </x14:sparkline>
            <x14:sparkline>
              <xm:f>Output!F108:BM108</xm:f>
              <xm:sqref>AB20</xm:sqref>
            </x14:sparkline>
            <x14:sparkline>
              <xm:f>Output!F109:BM109</xm:f>
              <xm:sqref>AB21</xm:sqref>
            </x14:sparkline>
          </x14:sparklines>
        </x14:sparklineGroup>
        <x14:sparklineGroup lineWeight="1.5" displayEmptyCellsAs="gap" rightToLeft="1" xr2:uid="{00000000-0003-0000-0200-00000D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Output!F146:BM146</xm:f>
              <xm:sqref>AT10</xm:sqref>
            </x14:sparkline>
            <x14:sparkline>
              <xm:f>Output!F147:BM147</xm:f>
              <xm:sqref>AT11</xm:sqref>
            </x14:sparkline>
            <x14:sparkline>
              <xm:f>Output!F148:BM148</xm:f>
              <xm:sqref>AT12</xm:sqref>
            </x14:sparkline>
            <x14:sparkline>
              <xm:f>Output!F149:BM149</xm:f>
              <xm:sqref>AT13</xm:sqref>
            </x14:sparkline>
            <x14:sparkline>
              <xm:f>Output!F150:BM150</xm:f>
              <xm:sqref>AT14</xm:sqref>
            </x14:sparkline>
            <x14:sparkline>
              <xm:f>Output!F151:BM151</xm:f>
              <xm:sqref>AT15</xm:sqref>
            </x14:sparkline>
            <x14:sparkline>
              <xm:f>Output!F152:BM152</xm:f>
              <xm:sqref>AT16</xm:sqref>
            </x14:sparkline>
            <x14:sparkline>
              <xm:f>Output!F153:BM153</xm:f>
              <xm:sqref>AT17</xm:sqref>
            </x14:sparkline>
            <x14:sparkline>
              <xm:f>Output!F154:BM154</xm:f>
              <xm:sqref>AT18</xm:sqref>
            </x14:sparkline>
            <x14:sparkline>
              <xm:f>Output!F155:BM155</xm:f>
              <xm:sqref>AT19</xm:sqref>
            </x14:sparkline>
            <x14:sparkline>
              <xm:f>Output!F156:BM156</xm:f>
              <xm:sqref>AT20</xm:sqref>
            </x14:sparkline>
            <x14:sparkline>
              <xm:f>Output!F157:BM157</xm:f>
              <xm:sqref>AT21</xm:sqref>
            </x14:sparkline>
          </x14:sparklines>
        </x14:sparklineGroup>
        <x14:sparklineGroup lineWeight="1.5" displayEmptyCellsAs="gap" rightToLeft="1" xr2:uid="{00000000-0003-0000-0200-00000E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Output!F186:BM186</xm:f>
              <xm:sqref>BC14</xm:sqref>
            </x14:sparkline>
            <x14:sparkline>
              <xm:f>Output!F187:BM187</xm:f>
              <xm:sqref>BC15</xm:sqref>
            </x14:sparkline>
            <x14:sparkline>
              <xm:f>Output!F188:BM188</xm:f>
              <xm:sqref>BC16</xm:sqref>
            </x14:sparkline>
            <x14:sparkline>
              <xm:f>Output!F189:BM189</xm:f>
              <xm:sqref>BC17</xm:sqref>
            </x14:sparkline>
            <x14:sparkline>
              <xm:f>Output!F190:BM190</xm:f>
              <xm:sqref>BC18</xm:sqref>
            </x14:sparkline>
            <x14:sparkline>
              <xm:f>Output!F191:BM191</xm:f>
              <xm:sqref>BC19</xm:sqref>
            </x14:sparkline>
            <x14:sparkline>
              <xm:f>Output!F192:BM192</xm:f>
              <xm:sqref>BC20</xm:sqref>
            </x14:sparkline>
            <x14:sparkline>
              <xm:f>Output!F193:BM193</xm:f>
              <xm:sqref>BC21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9F3EC-C070-4DD7-A0BD-5B5B100616FA}">
  <sheetPr codeName="Sheet1"/>
  <dimension ref="A1:BV596"/>
  <sheetViews>
    <sheetView showGridLines="0" topLeftCell="A399" zoomScale="85" zoomScaleNormal="85" workbookViewId="0">
      <pane xSplit="4" topLeftCell="E1" activePane="topRight" state="frozen"/>
      <selection pane="topRight" activeCell="F415" sqref="F415"/>
    </sheetView>
  </sheetViews>
  <sheetFormatPr defaultColWidth="8.81640625" defaultRowHeight="14.5"/>
  <cols>
    <col min="1" max="1" width="22.6328125" customWidth="1"/>
    <col min="2" max="2" width="29.6328125" style="118" customWidth="1"/>
    <col min="3" max="3" width="3.81640625" customWidth="1"/>
    <col min="4" max="4" width="27.81640625" customWidth="1"/>
    <col min="5" max="19" width="9" customWidth="1"/>
    <col min="20" max="66" width="12.81640625" customWidth="1"/>
    <col min="67" max="67" width="2.26953125" customWidth="1"/>
    <col min="68" max="68" width="2.453125" customWidth="1"/>
    <col min="69" max="74" width="12.81640625" customWidth="1"/>
  </cols>
  <sheetData>
    <row r="1" spans="1:74" ht="60" customHeight="1">
      <c r="A1" s="113" t="s">
        <v>120</v>
      </c>
      <c r="B1" s="114" t="s">
        <v>158</v>
      </c>
      <c r="C1" s="78"/>
      <c r="D1" s="110" t="s">
        <v>159</v>
      </c>
      <c r="E1" s="112" t="s">
        <v>160</v>
      </c>
      <c r="F1" s="112" t="s">
        <v>161</v>
      </c>
      <c r="G1" s="112"/>
      <c r="H1" s="112" t="s">
        <v>162</v>
      </c>
      <c r="I1" s="112" t="s">
        <v>163</v>
      </c>
      <c r="J1" s="112"/>
      <c r="K1" s="112" t="s">
        <v>164</v>
      </c>
      <c r="L1" s="112" t="s">
        <v>165</v>
      </c>
      <c r="M1" s="112" t="s">
        <v>166</v>
      </c>
      <c r="N1" s="112"/>
      <c r="O1" s="112" t="s">
        <v>167</v>
      </c>
      <c r="P1" s="112" t="s">
        <v>168</v>
      </c>
      <c r="Q1" s="112"/>
      <c r="R1" s="112" t="s">
        <v>169</v>
      </c>
      <c r="S1" s="112" t="s">
        <v>170</v>
      </c>
      <c r="T1" s="112"/>
      <c r="U1" s="112" t="s">
        <v>171</v>
      </c>
      <c r="V1" s="112" t="s">
        <v>172</v>
      </c>
      <c r="W1" s="112" t="s">
        <v>173</v>
      </c>
      <c r="X1" s="112"/>
      <c r="Y1" s="112" t="s">
        <v>174</v>
      </c>
      <c r="Z1" s="112" t="s">
        <v>175</v>
      </c>
      <c r="AA1" s="112"/>
      <c r="AB1" s="112" t="s">
        <v>176</v>
      </c>
      <c r="AC1" s="112" t="s">
        <v>177</v>
      </c>
      <c r="AD1" s="112"/>
      <c r="AE1" s="112" t="s">
        <v>178</v>
      </c>
      <c r="AF1" s="112" t="s">
        <v>179</v>
      </c>
      <c r="AG1" s="112" t="s">
        <v>180</v>
      </c>
      <c r="AH1" s="112" t="s">
        <v>181</v>
      </c>
      <c r="AI1" s="112" t="s">
        <v>182</v>
      </c>
      <c r="AJ1" s="112" t="s">
        <v>183</v>
      </c>
      <c r="AK1" s="112" t="s">
        <v>184</v>
      </c>
      <c r="AL1" s="112"/>
      <c r="AM1" s="112" t="s">
        <v>185</v>
      </c>
      <c r="AN1" s="112" t="s">
        <v>186</v>
      </c>
      <c r="AO1" s="112" t="s">
        <v>187</v>
      </c>
      <c r="AP1" s="112"/>
      <c r="AQ1" s="112" t="s">
        <v>188</v>
      </c>
      <c r="AR1" s="112" t="s">
        <v>189</v>
      </c>
      <c r="AS1" s="112"/>
      <c r="AT1" s="112" t="s">
        <v>190</v>
      </c>
      <c r="AU1" s="112" t="s">
        <v>191</v>
      </c>
      <c r="AV1" s="112"/>
      <c r="AW1" s="112" t="s">
        <v>192</v>
      </c>
      <c r="AX1" s="112" t="s">
        <v>193</v>
      </c>
      <c r="AY1" s="112"/>
      <c r="AZ1" s="112" t="s">
        <v>194</v>
      </c>
      <c r="BA1" s="112" t="s">
        <v>195</v>
      </c>
      <c r="BB1" s="112" t="s">
        <v>196</v>
      </c>
      <c r="BC1" s="112" t="s">
        <v>197</v>
      </c>
      <c r="BD1" s="112" t="s">
        <v>198</v>
      </c>
      <c r="BE1" s="112" t="s">
        <v>199</v>
      </c>
      <c r="BF1" s="112" t="s">
        <v>200</v>
      </c>
      <c r="BG1" s="106"/>
      <c r="BH1" s="106"/>
      <c r="BI1" s="110" t="s">
        <v>159</v>
      </c>
      <c r="BJ1" s="112" t="s">
        <v>201</v>
      </c>
      <c r="BK1" s="112" t="s">
        <v>202</v>
      </c>
      <c r="BL1" s="112" t="s">
        <v>203</v>
      </c>
      <c r="BM1" s="112" t="s">
        <v>36</v>
      </c>
      <c r="BN1" s="112" t="s">
        <v>204</v>
      </c>
      <c r="BO1" s="112"/>
      <c r="BP1" s="112"/>
      <c r="BQ1" s="112" t="s">
        <v>205</v>
      </c>
      <c r="BR1" s="112" t="s">
        <v>206</v>
      </c>
      <c r="BS1" s="112" t="s">
        <v>207</v>
      </c>
      <c r="BT1" s="112" t="s">
        <v>208</v>
      </c>
      <c r="BU1" s="112" t="s">
        <v>266</v>
      </c>
      <c r="BV1" s="112" t="s">
        <v>272</v>
      </c>
    </row>
    <row r="2" spans="1:74" ht="16" customHeight="1">
      <c r="A2" s="113" t="s">
        <v>209</v>
      </c>
      <c r="B2" s="115">
        <v>46295</v>
      </c>
      <c r="C2" s="78"/>
      <c r="D2" s="111" t="s">
        <v>0</v>
      </c>
      <c r="E2" s="108">
        <v>7</v>
      </c>
      <c r="F2" s="108">
        <v>4.8019125683060118</v>
      </c>
      <c r="G2" s="108"/>
      <c r="H2" s="108">
        <v>1.22262002750321</v>
      </c>
      <c r="I2" s="108">
        <v>4.2076502732240435</v>
      </c>
      <c r="J2" s="108"/>
      <c r="K2" s="108">
        <v>22.028238403638699</v>
      </c>
      <c r="L2" s="108">
        <v>5</v>
      </c>
      <c r="M2" s="108">
        <v>6.4480874316939882</v>
      </c>
      <c r="N2" s="108"/>
      <c r="O2" s="108">
        <v>19.657373936142701</v>
      </c>
      <c r="P2" s="108">
        <v>4.4672131147540988</v>
      </c>
      <c r="Q2" s="108"/>
      <c r="R2" s="108">
        <v>12.336806429340999</v>
      </c>
      <c r="S2" s="108">
        <v>5.5327868852459012</v>
      </c>
      <c r="T2" s="108"/>
      <c r="U2" s="108">
        <v>27.295065262319302</v>
      </c>
      <c r="V2" s="108">
        <v>11</v>
      </c>
      <c r="W2" s="108">
        <v>0.65573770491803274</v>
      </c>
      <c r="X2" s="108"/>
      <c r="Y2" s="108">
        <v>12.5372696192587</v>
      </c>
      <c r="Z2" s="108">
        <v>0.32786885245901637</v>
      </c>
      <c r="AA2" s="108"/>
      <c r="AB2" s="108">
        <v>10.693410065658799</v>
      </c>
      <c r="AC2" s="108">
        <v>0.49180327868852458</v>
      </c>
      <c r="AD2" s="108"/>
      <c r="AE2" s="108">
        <v>3.0101643725302201</v>
      </c>
      <c r="AF2" s="108">
        <v>3</v>
      </c>
      <c r="AG2" s="108">
        <v>8</v>
      </c>
      <c r="AH2" s="108">
        <v>9.9930283730068625E-2</v>
      </c>
      <c r="AI2" s="108">
        <v>10</v>
      </c>
      <c r="AJ2" s="108">
        <v>0.27859080892530419</v>
      </c>
      <c r="AK2" s="108">
        <v>9</v>
      </c>
      <c r="AL2" s="108"/>
      <c r="AM2" s="108">
        <v>0.30769230769230771</v>
      </c>
      <c r="AN2" s="108">
        <v>2</v>
      </c>
      <c r="AO2" s="108">
        <v>8.1967213114754092</v>
      </c>
      <c r="AP2" s="108"/>
      <c r="AQ2" s="108">
        <v>19.596372011782901</v>
      </c>
      <c r="AR2" s="108">
        <v>8.6885245901639347</v>
      </c>
      <c r="AS2" s="108"/>
      <c r="AT2" s="108">
        <v>6.8923117102147797</v>
      </c>
      <c r="AU2" s="108">
        <v>8.0327868852459012</v>
      </c>
      <c r="AV2" s="108"/>
      <c r="AW2" s="108">
        <v>14.6627067841944</v>
      </c>
      <c r="AX2" s="108">
        <v>9.0163934426229506</v>
      </c>
      <c r="AY2" s="108"/>
      <c r="AZ2" s="108">
        <v>22.047793884777299</v>
      </c>
      <c r="BA2" s="108">
        <v>1</v>
      </c>
      <c r="BB2" s="108">
        <v>9.3442622950819665</v>
      </c>
      <c r="BC2" s="108">
        <v>0.17282112036796091</v>
      </c>
      <c r="BD2" s="108">
        <v>9.1803278688524586</v>
      </c>
      <c r="BE2" s="108">
        <v>8.6038616712052415E-2</v>
      </c>
      <c r="BF2" s="78">
        <v>3</v>
      </c>
      <c r="BG2" s="78"/>
      <c r="BH2" s="78"/>
      <c r="BI2" s="111" t="s">
        <v>0</v>
      </c>
      <c r="BJ2" s="78">
        <v>4</v>
      </c>
      <c r="BK2" s="78">
        <v>2</v>
      </c>
      <c r="BL2" s="78">
        <v>8.5</v>
      </c>
      <c r="BM2" s="78" t="s">
        <v>217</v>
      </c>
      <c r="BN2" s="78">
        <v>1</v>
      </c>
      <c r="BO2" s="78"/>
      <c r="BP2" s="78"/>
      <c r="BQ2" s="78">
        <v>2</v>
      </c>
      <c r="BR2" s="78">
        <v>1</v>
      </c>
      <c r="BS2" s="78">
        <v>6.5</v>
      </c>
      <c r="BT2" s="78" t="s">
        <v>210</v>
      </c>
      <c r="BU2" s="107">
        <v>-5.4387893511912089E-2</v>
      </c>
      <c r="BV2" s="107">
        <v>-4.9961434771508162E-2</v>
      </c>
    </row>
    <row r="3" spans="1:74" ht="16" customHeight="1">
      <c r="A3" s="113" t="s">
        <v>211</v>
      </c>
      <c r="B3" s="115">
        <v>46295</v>
      </c>
      <c r="C3" s="78"/>
      <c r="D3" s="111" t="s">
        <v>59</v>
      </c>
      <c r="E3" s="108">
        <v>8</v>
      </c>
      <c r="F3" s="108">
        <v>2.4795081967213113</v>
      </c>
      <c r="G3" s="108"/>
      <c r="H3" s="108">
        <v>1.9202541603396299</v>
      </c>
      <c r="I3" s="108">
        <v>6.4412568306010929</v>
      </c>
      <c r="J3" s="108"/>
      <c r="K3" s="108">
        <v>25.178693535120601</v>
      </c>
      <c r="L3" s="108">
        <v>12</v>
      </c>
      <c r="M3" s="108">
        <v>0.49863387978142071</v>
      </c>
      <c r="N3" s="108"/>
      <c r="O3" s="108">
        <v>6.9512161192553696</v>
      </c>
      <c r="P3" s="108">
        <v>0.49863387978142071</v>
      </c>
      <c r="Q3" s="108"/>
      <c r="R3" s="108">
        <v>4.9798180120547597</v>
      </c>
      <c r="S3" s="108">
        <v>0.49863387978142071</v>
      </c>
      <c r="T3" s="108"/>
      <c r="U3" s="108">
        <v>8.4210974479671705</v>
      </c>
      <c r="V3" s="108">
        <v>6</v>
      </c>
      <c r="W3" s="108">
        <v>3.7704918032786887</v>
      </c>
      <c r="X3" s="108"/>
      <c r="Y3" s="108">
        <v>14.235069346325799</v>
      </c>
      <c r="Z3" s="108">
        <v>3.278688524590164</v>
      </c>
      <c r="AA3" s="108"/>
      <c r="AB3" s="108">
        <v>12.6110094928883</v>
      </c>
      <c r="AC3" s="108">
        <v>7.8688524590163933</v>
      </c>
      <c r="AD3" s="108"/>
      <c r="AE3" s="108">
        <v>0.91152254157104995</v>
      </c>
      <c r="AF3" s="108">
        <v>10</v>
      </c>
      <c r="AG3" s="108">
        <v>5</v>
      </c>
      <c r="AH3" s="108">
        <v>5.7409307050636071E-2</v>
      </c>
      <c r="AI3" s="108">
        <v>6</v>
      </c>
      <c r="AJ3" s="108">
        <v>0.10520092319522201</v>
      </c>
      <c r="AK3" s="108">
        <v>2</v>
      </c>
      <c r="AL3" s="108"/>
      <c r="AM3" s="108">
        <v>-3.8461538461538464E-2</v>
      </c>
      <c r="AN3" s="108">
        <v>8</v>
      </c>
      <c r="AO3" s="108">
        <v>7.8688524590163933</v>
      </c>
      <c r="AP3" s="108"/>
      <c r="AQ3" s="108">
        <v>6.9321976805434797</v>
      </c>
      <c r="AR3" s="108">
        <v>2.1311475409836067</v>
      </c>
      <c r="AS3" s="108"/>
      <c r="AT3" s="108">
        <v>4.4229456219799799</v>
      </c>
      <c r="AU3" s="108">
        <v>1.9672131147540983</v>
      </c>
      <c r="AV3" s="108"/>
      <c r="AW3" s="108">
        <v>5.75369220828407</v>
      </c>
      <c r="AX3" s="108">
        <v>3.442622950819672</v>
      </c>
      <c r="AY3" s="108"/>
      <c r="AZ3" s="108">
        <v>9.7312479145536805</v>
      </c>
      <c r="BA3" s="108">
        <v>12</v>
      </c>
      <c r="BB3" s="108">
        <v>4.5901639344262293</v>
      </c>
      <c r="BC3" s="108">
        <v>0.15794132445955683</v>
      </c>
      <c r="BD3" s="108">
        <v>0.98360655737704916</v>
      </c>
      <c r="BE3" s="108">
        <v>9.4598588979048215E-2</v>
      </c>
      <c r="BF3" s="78">
        <v>12</v>
      </c>
      <c r="BG3" s="78"/>
      <c r="BH3" s="78"/>
      <c r="BI3" s="111" t="s">
        <v>59</v>
      </c>
      <c r="BJ3" s="78">
        <v>0</v>
      </c>
      <c r="BK3" s="78">
        <v>3</v>
      </c>
      <c r="BL3" s="78">
        <v>3.6666666666666661</v>
      </c>
      <c r="BM3" s="78" t="s">
        <v>212</v>
      </c>
      <c r="BN3" s="78">
        <v>0</v>
      </c>
      <c r="BO3" s="78"/>
      <c r="BP3" s="78"/>
      <c r="BQ3" s="78">
        <v>0</v>
      </c>
      <c r="BR3" s="78">
        <v>2</v>
      </c>
      <c r="BS3" s="78">
        <v>4.1666666666666661</v>
      </c>
      <c r="BT3" s="78" t="s">
        <v>212</v>
      </c>
      <c r="BU3" s="107">
        <v>-3.6884392473495058E-2</v>
      </c>
      <c r="BV3" s="107">
        <v>-3.2457933733091131E-2</v>
      </c>
    </row>
    <row r="4" spans="1:74" ht="16" customHeight="1">
      <c r="A4" s="113" t="s">
        <v>213</v>
      </c>
      <c r="B4" s="115">
        <v>46296</v>
      </c>
      <c r="C4" s="78"/>
      <c r="D4" s="111" t="s">
        <v>57</v>
      </c>
      <c r="E4" s="108">
        <v>10</v>
      </c>
      <c r="F4" s="108">
        <v>4.3306010928961749</v>
      </c>
      <c r="G4" s="108"/>
      <c r="H4" s="108">
        <v>0.49591342385002601</v>
      </c>
      <c r="I4" s="108">
        <v>2.3975409836065573</v>
      </c>
      <c r="J4" s="108"/>
      <c r="K4" s="108">
        <v>17.857379126156701</v>
      </c>
      <c r="L4" s="108">
        <v>11</v>
      </c>
      <c r="M4" s="108">
        <v>1.8989071038251366</v>
      </c>
      <c r="N4" s="108"/>
      <c r="O4" s="108">
        <v>8.9815097960242998</v>
      </c>
      <c r="P4" s="108">
        <v>3.1284153005464477</v>
      </c>
      <c r="Q4" s="108"/>
      <c r="R4" s="108">
        <v>7.0708820888697801</v>
      </c>
      <c r="S4" s="108">
        <v>2.1448087431693987</v>
      </c>
      <c r="T4" s="108"/>
      <c r="U4" s="108">
        <v>13.587506640493499</v>
      </c>
      <c r="V4" s="108">
        <v>2</v>
      </c>
      <c r="W4" s="108">
        <v>10</v>
      </c>
      <c r="X4" s="108"/>
      <c r="Y4" s="108">
        <v>13.787960909052</v>
      </c>
      <c r="Z4" s="108">
        <v>10</v>
      </c>
      <c r="AA4" s="108"/>
      <c r="AB4" s="108">
        <v>11.77343564223</v>
      </c>
      <c r="AC4" s="108">
        <v>9.1803278688524586</v>
      </c>
      <c r="AD4" s="108"/>
      <c r="AE4" s="108">
        <v>1.85593520657591</v>
      </c>
      <c r="AF4" s="108">
        <v>8</v>
      </c>
      <c r="AG4" s="108">
        <v>6</v>
      </c>
      <c r="AH4" s="108">
        <v>7.918856432494259E-2</v>
      </c>
      <c r="AI4" s="108">
        <v>4</v>
      </c>
      <c r="AJ4" s="108">
        <v>8.1707794857441396E-2</v>
      </c>
      <c r="AK4" s="108">
        <v>8</v>
      </c>
      <c r="AL4" s="108"/>
      <c r="AM4" s="108">
        <v>0.2</v>
      </c>
      <c r="AN4" s="108">
        <v>3</v>
      </c>
      <c r="AO4" s="108">
        <v>2.459016393442623</v>
      </c>
      <c r="AP4" s="108"/>
      <c r="AQ4" s="108">
        <v>5.56156506797271</v>
      </c>
      <c r="AR4" s="108">
        <v>5.4098360655737707</v>
      </c>
      <c r="AS4" s="108"/>
      <c r="AT4" s="108">
        <v>8.8864033681332995</v>
      </c>
      <c r="AU4" s="108">
        <v>10</v>
      </c>
      <c r="AV4" s="108"/>
      <c r="AW4" s="108">
        <v>21.205740625737199</v>
      </c>
      <c r="AX4" s="108">
        <v>3.6065573770491803</v>
      </c>
      <c r="AY4" s="108"/>
      <c r="AZ4" s="108">
        <v>19.614033680201501</v>
      </c>
      <c r="BA4" s="108">
        <v>8</v>
      </c>
      <c r="BB4" s="108">
        <v>0.65573770491803274</v>
      </c>
      <c r="BC4" s="108">
        <v>0.26849552518517084</v>
      </c>
      <c r="BD4" s="108">
        <v>7.3770491803278686</v>
      </c>
      <c r="BE4" s="108">
        <v>8.4264251814606367E-2</v>
      </c>
      <c r="BF4" s="78">
        <v>5</v>
      </c>
      <c r="BG4" s="78"/>
      <c r="BH4" s="78"/>
      <c r="BI4" s="111" t="s">
        <v>57</v>
      </c>
      <c r="BJ4" s="78">
        <v>3</v>
      </c>
      <c r="BK4" s="78">
        <v>2</v>
      </c>
      <c r="BL4" s="78">
        <v>6.9999999999999982</v>
      </c>
      <c r="BM4" s="78" t="s">
        <v>210</v>
      </c>
      <c r="BN4" s="78">
        <v>-1</v>
      </c>
      <c r="BO4" s="78"/>
      <c r="BP4" s="78"/>
      <c r="BQ4" s="78">
        <v>3</v>
      </c>
      <c r="BR4" s="78">
        <v>2</v>
      </c>
      <c r="BS4" s="78">
        <v>7.8333333333333321</v>
      </c>
      <c r="BT4" s="78" t="s">
        <v>217</v>
      </c>
      <c r="BU4" s="107">
        <v>-4.3559021337422073E-2</v>
      </c>
      <c r="BV4" s="107">
        <v>-3.9132562597018146E-2</v>
      </c>
    </row>
    <row r="5" spans="1:74" ht="16" customHeight="1">
      <c r="A5" s="113" t="s">
        <v>214</v>
      </c>
      <c r="B5" s="114" t="s">
        <v>215</v>
      </c>
      <c r="C5" s="78"/>
      <c r="D5" s="111" t="s">
        <v>1</v>
      </c>
      <c r="E5" s="108">
        <v>1</v>
      </c>
      <c r="F5" s="108">
        <v>9.0163934426229506</v>
      </c>
      <c r="G5" s="108"/>
      <c r="H5" s="108">
        <v>-2.0866901544113499</v>
      </c>
      <c r="I5" s="108">
        <v>6.6734972677595632</v>
      </c>
      <c r="J5" s="108"/>
      <c r="K5" s="108">
        <v>22.209444617128</v>
      </c>
      <c r="L5" s="108">
        <v>2</v>
      </c>
      <c r="M5" s="108">
        <v>7.943989071038251</v>
      </c>
      <c r="N5" s="108"/>
      <c r="O5" s="108">
        <v>21.6581175279915</v>
      </c>
      <c r="P5" s="108">
        <v>7.943989071038251</v>
      </c>
      <c r="Q5" s="108"/>
      <c r="R5" s="108">
        <v>16.0548458464928</v>
      </c>
      <c r="S5" s="108">
        <v>5.1297814207650276</v>
      </c>
      <c r="T5" s="108"/>
      <c r="U5" s="108">
        <v>28.3467136825181</v>
      </c>
      <c r="V5" s="108">
        <v>8</v>
      </c>
      <c r="W5" s="108" t="s">
        <v>216</v>
      </c>
      <c r="X5" s="108"/>
      <c r="Y5" s="108" t="s">
        <v>216</v>
      </c>
      <c r="Z5" s="108" t="s">
        <v>216</v>
      </c>
      <c r="AA5" s="108"/>
      <c r="AB5" s="108" t="s">
        <v>216</v>
      </c>
      <c r="AC5" s="108">
        <v>5.7377049180327866</v>
      </c>
      <c r="AD5" s="108"/>
      <c r="AE5" s="108">
        <v>2.85200466048257</v>
      </c>
      <c r="AF5" s="108">
        <v>6</v>
      </c>
      <c r="AG5" s="108">
        <v>11</v>
      </c>
      <c r="AH5" s="108">
        <v>0.14490911953968921</v>
      </c>
      <c r="AI5" s="108">
        <v>5</v>
      </c>
      <c r="AJ5" s="108">
        <v>8.931459297305433E-2</v>
      </c>
      <c r="AK5" s="108">
        <v>5</v>
      </c>
      <c r="AL5" s="108"/>
      <c r="AM5" s="108">
        <v>1.4925373134328358E-2</v>
      </c>
      <c r="AN5" s="108">
        <v>6</v>
      </c>
      <c r="AO5" s="108">
        <v>5.9016393442622954</v>
      </c>
      <c r="AP5" s="108"/>
      <c r="AQ5" s="108">
        <v>9.7731301437951696</v>
      </c>
      <c r="AR5" s="108">
        <v>2.459016393442623</v>
      </c>
      <c r="AS5" s="108"/>
      <c r="AT5" s="108">
        <v>6.01633241848387</v>
      </c>
      <c r="AU5" s="108" t="s">
        <v>216</v>
      </c>
      <c r="AV5" s="108"/>
      <c r="AW5" s="108" t="s">
        <v>216</v>
      </c>
      <c r="AX5" s="108" t="s">
        <v>216</v>
      </c>
      <c r="AY5" s="108"/>
      <c r="AZ5" s="108" t="s">
        <v>216</v>
      </c>
      <c r="BA5" s="108">
        <v>3</v>
      </c>
      <c r="BB5" s="108">
        <v>7.0491803278688527</v>
      </c>
      <c r="BC5" s="108">
        <v>0.17070161465712627</v>
      </c>
      <c r="BD5" s="108">
        <v>7.3770491803278686</v>
      </c>
      <c r="BE5" s="108">
        <v>7.1893946378465898E-2</v>
      </c>
      <c r="BF5" s="78">
        <v>3</v>
      </c>
      <c r="BG5" s="78"/>
      <c r="BH5" s="78"/>
      <c r="BI5" s="111" t="s">
        <v>1</v>
      </c>
      <c r="BJ5" s="78">
        <v>5</v>
      </c>
      <c r="BK5" s="78">
        <v>0</v>
      </c>
      <c r="BL5" s="78">
        <v>8.4999999999999982</v>
      </c>
      <c r="BM5" s="78" t="s">
        <v>217</v>
      </c>
      <c r="BN5" s="78">
        <v>0</v>
      </c>
      <c r="BO5" s="78"/>
      <c r="BP5" s="78"/>
      <c r="BQ5" s="78">
        <v>4</v>
      </c>
      <c r="BR5" s="78">
        <v>1</v>
      </c>
      <c r="BS5" s="78">
        <v>8.1666666666666661</v>
      </c>
      <c r="BT5" s="78" t="s">
        <v>217</v>
      </c>
      <c r="BU5" s="107">
        <v>-7.4213842486103077E-2</v>
      </c>
      <c r="BV5" s="107">
        <v>-6.978738374569915E-2</v>
      </c>
    </row>
    <row r="6" spans="1:74" ht="16" customHeight="1">
      <c r="A6" s="113" t="s">
        <v>218</v>
      </c>
      <c r="B6" s="114" t="s">
        <v>219</v>
      </c>
      <c r="C6" s="78"/>
      <c r="D6" s="111" t="s">
        <v>22</v>
      </c>
      <c r="E6" s="108">
        <v>9</v>
      </c>
      <c r="F6" s="108">
        <v>2.1653005464480874</v>
      </c>
      <c r="G6" s="108"/>
      <c r="H6" s="108">
        <v>1.7058440712899201</v>
      </c>
      <c r="I6" s="108">
        <v>6.0519125683060118</v>
      </c>
      <c r="J6" s="108"/>
      <c r="K6" s="108">
        <v>27.543316999297002</v>
      </c>
      <c r="L6" s="108">
        <v>8</v>
      </c>
      <c r="M6" s="108">
        <v>1.9057377049180326</v>
      </c>
      <c r="N6" s="108"/>
      <c r="O6" s="108">
        <v>12.9131119488256</v>
      </c>
      <c r="P6" s="108">
        <v>1.7418032786885247</v>
      </c>
      <c r="Q6" s="108"/>
      <c r="R6" s="108">
        <v>9.2893927196644892</v>
      </c>
      <c r="S6" s="108">
        <v>8.504098360655739</v>
      </c>
      <c r="T6" s="108"/>
      <c r="U6" s="108">
        <v>32.941352995970497</v>
      </c>
      <c r="V6" s="108">
        <v>10</v>
      </c>
      <c r="W6" s="108">
        <v>0.16393442622950818</v>
      </c>
      <c r="X6" s="108"/>
      <c r="Y6" s="108">
        <v>16.987361131918401</v>
      </c>
      <c r="Z6" s="108">
        <v>0.16393442622950818</v>
      </c>
      <c r="AA6" s="108"/>
      <c r="AB6" s="108">
        <v>15.7059921765784</v>
      </c>
      <c r="AC6" s="108">
        <v>6.0655737704918034</v>
      </c>
      <c r="AD6" s="108"/>
      <c r="AE6" s="108">
        <v>2.4448214218026498</v>
      </c>
      <c r="AF6" s="108">
        <v>4</v>
      </c>
      <c r="AG6" s="108">
        <v>10</v>
      </c>
      <c r="AH6" s="108">
        <v>0.14390425213169356</v>
      </c>
      <c r="AI6" s="108">
        <v>9</v>
      </c>
      <c r="AJ6" s="108">
        <v>0.22268253619995559</v>
      </c>
      <c r="AK6" s="108">
        <v>3</v>
      </c>
      <c r="AL6" s="108"/>
      <c r="AM6" s="108">
        <v>0</v>
      </c>
      <c r="AN6" s="108">
        <v>4</v>
      </c>
      <c r="AO6" s="108">
        <v>9.1803278688524586</v>
      </c>
      <c r="AP6" s="108"/>
      <c r="AQ6" s="108">
        <v>17.856891956737801</v>
      </c>
      <c r="AR6" s="108">
        <v>0.98360655737704916</v>
      </c>
      <c r="AS6" s="108"/>
      <c r="AT6" s="108">
        <v>4.5266928300832499</v>
      </c>
      <c r="AU6" s="108">
        <v>6.557377049180328</v>
      </c>
      <c r="AV6" s="108"/>
      <c r="AW6" s="108">
        <v>14.497431073434999</v>
      </c>
      <c r="AX6" s="108">
        <v>6.8852459016393439</v>
      </c>
      <c r="AY6" s="108"/>
      <c r="AZ6" s="108">
        <v>15.896038693973299</v>
      </c>
      <c r="BA6" s="108">
        <v>11</v>
      </c>
      <c r="BB6" s="108">
        <v>5.2459016393442619</v>
      </c>
      <c r="BC6" s="108">
        <v>0.16169832264070561</v>
      </c>
      <c r="BD6" s="108">
        <v>1.1475409836065573</v>
      </c>
      <c r="BE6" s="108">
        <v>8.6891745758672576E-2</v>
      </c>
      <c r="BF6" s="78">
        <v>9</v>
      </c>
      <c r="BG6" s="78"/>
      <c r="BH6" s="78"/>
      <c r="BI6" s="111" t="s">
        <v>22</v>
      </c>
      <c r="BJ6" s="78">
        <v>0</v>
      </c>
      <c r="BK6" s="78">
        <v>3</v>
      </c>
      <c r="BL6" s="78">
        <v>5.1666666666666661</v>
      </c>
      <c r="BM6" s="78" t="s">
        <v>210</v>
      </c>
      <c r="BN6" s="78">
        <v>0</v>
      </c>
      <c r="BO6" s="78"/>
      <c r="BP6" s="78"/>
      <c r="BQ6" s="78">
        <v>0</v>
      </c>
      <c r="BR6" s="78">
        <v>1</v>
      </c>
      <c r="BS6" s="78">
        <v>5</v>
      </c>
      <c r="BT6" s="78" t="s">
        <v>210</v>
      </c>
      <c r="BU6" s="107">
        <v>-6.7022413238039258E-3</v>
      </c>
      <c r="BV6" s="107">
        <v>-2.2757825833999989E-3</v>
      </c>
    </row>
    <row r="7" spans="1:74" ht="16" customHeight="1">
      <c r="A7" s="113" t="s">
        <v>220</v>
      </c>
      <c r="B7" s="115">
        <v>46326</v>
      </c>
      <c r="C7" s="78"/>
      <c r="D7" s="111" t="s">
        <v>23</v>
      </c>
      <c r="E7" s="108">
        <v>6</v>
      </c>
      <c r="F7" s="108">
        <v>2.6502732240437155</v>
      </c>
      <c r="G7" s="108"/>
      <c r="H7" s="108">
        <v>1.73440316273841</v>
      </c>
      <c r="I7" s="108">
        <v>8.6680327868852451</v>
      </c>
      <c r="J7" s="108"/>
      <c r="K7" s="108">
        <v>26.948094984982301</v>
      </c>
      <c r="L7" s="108">
        <v>10</v>
      </c>
      <c r="M7" s="108">
        <v>2.1653005464480874</v>
      </c>
      <c r="N7" s="108"/>
      <c r="O7" s="108">
        <v>16.237674338783499</v>
      </c>
      <c r="P7" s="108">
        <v>4.3101092896174862</v>
      </c>
      <c r="Q7" s="108"/>
      <c r="R7" s="108">
        <v>12.8878933618775</v>
      </c>
      <c r="S7" s="108">
        <v>1.3319672131147542</v>
      </c>
      <c r="T7" s="108"/>
      <c r="U7" s="108">
        <v>21.062697368073</v>
      </c>
      <c r="V7" s="108">
        <v>7</v>
      </c>
      <c r="W7" s="108">
        <v>1.639344262295082</v>
      </c>
      <c r="X7" s="108"/>
      <c r="Y7" s="108">
        <v>17.405303308018901</v>
      </c>
      <c r="Z7" s="108">
        <v>1.3114754098360655</v>
      </c>
      <c r="AA7" s="108"/>
      <c r="AB7" s="108">
        <v>15.3270326602689</v>
      </c>
      <c r="AC7" s="108">
        <v>7.5409836065573774</v>
      </c>
      <c r="AD7" s="108"/>
      <c r="AE7" s="108">
        <v>2.9930543004836898</v>
      </c>
      <c r="AF7" s="108">
        <v>6</v>
      </c>
      <c r="AG7" s="108">
        <v>7</v>
      </c>
      <c r="AH7" s="108">
        <v>9.3829499225027035E-2</v>
      </c>
      <c r="AI7" s="108">
        <v>7</v>
      </c>
      <c r="AJ7" s="108">
        <v>0.11693454022934224</v>
      </c>
      <c r="AK7" s="108">
        <v>7</v>
      </c>
      <c r="AL7" s="108"/>
      <c r="AM7" s="108">
        <v>9.6774193548387094E-2</v>
      </c>
      <c r="AN7" s="108">
        <v>9</v>
      </c>
      <c r="AO7" s="108">
        <v>8.1967213114754092</v>
      </c>
      <c r="AP7" s="108"/>
      <c r="AQ7" s="108">
        <v>13.931876990000999</v>
      </c>
      <c r="AR7" s="108">
        <v>5.4098360655737707</v>
      </c>
      <c r="AS7" s="108"/>
      <c r="AT7" s="108">
        <v>7.9835014986247597</v>
      </c>
      <c r="AU7" s="108">
        <v>2.459016393442623</v>
      </c>
      <c r="AV7" s="108"/>
      <c r="AW7" s="108">
        <v>11.7386820625147</v>
      </c>
      <c r="AX7" s="108">
        <v>2.1311475409836067</v>
      </c>
      <c r="AY7" s="108"/>
      <c r="AZ7" s="108">
        <v>14.5633991217928</v>
      </c>
      <c r="BA7" s="108">
        <v>9</v>
      </c>
      <c r="BB7" s="108">
        <v>5.7377049180327866</v>
      </c>
      <c r="BC7" s="108">
        <v>0.18457318985966611</v>
      </c>
      <c r="BD7" s="108">
        <v>1.4754098360655739</v>
      </c>
      <c r="BE7" s="108">
        <v>9.904003718614568E-2</v>
      </c>
      <c r="BF7" s="78">
        <v>8</v>
      </c>
      <c r="BG7" s="78"/>
      <c r="BH7" s="78"/>
      <c r="BI7" s="111" t="s">
        <v>23</v>
      </c>
      <c r="BJ7" s="78">
        <v>0</v>
      </c>
      <c r="BK7" s="78">
        <v>0</v>
      </c>
      <c r="BL7" s="78">
        <v>5.4999999999999991</v>
      </c>
      <c r="BM7" s="78" t="s">
        <v>210</v>
      </c>
      <c r="BN7" s="78">
        <v>0</v>
      </c>
      <c r="BO7" s="78"/>
      <c r="BP7" s="78"/>
      <c r="BQ7" s="78">
        <v>0</v>
      </c>
      <c r="BR7" s="78">
        <v>0</v>
      </c>
      <c r="BS7" s="78">
        <v>6</v>
      </c>
      <c r="BT7" s="78" t="s">
        <v>210</v>
      </c>
      <c r="BU7" s="107">
        <v>-4.84312036422333E-2</v>
      </c>
      <c r="BV7" s="107">
        <v>-4.4004744901829373E-2</v>
      </c>
    </row>
    <row r="8" spans="1:74" ht="16" customHeight="1">
      <c r="A8" s="113" t="s">
        <v>221</v>
      </c>
      <c r="B8" s="115">
        <v>46295</v>
      </c>
      <c r="C8" s="78"/>
      <c r="D8" s="111" t="s">
        <v>24</v>
      </c>
      <c r="E8" s="108">
        <v>5</v>
      </c>
      <c r="F8" s="108">
        <v>5.6352459016393439</v>
      </c>
      <c r="G8" s="108"/>
      <c r="H8" s="108">
        <v>1.0167122754131599</v>
      </c>
      <c r="I8" s="108">
        <v>6.7964480874316937</v>
      </c>
      <c r="J8" s="108"/>
      <c r="K8" s="108">
        <v>36.242890417590203</v>
      </c>
      <c r="L8" s="108">
        <v>9</v>
      </c>
      <c r="M8" s="108">
        <v>3.7978142076502732</v>
      </c>
      <c r="N8" s="108"/>
      <c r="O8" s="108">
        <v>13.425093679256101</v>
      </c>
      <c r="P8" s="108">
        <v>3.6338797814207648</v>
      </c>
      <c r="Q8" s="108"/>
      <c r="R8" s="108">
        <v>9.7795478175691102</v>
      </c>
      <c r="S8" s="108">
        <v>3.6338797814207648</v>
      </c>
      <c r="T8" s="108"/>
      <c r="U8" s="108">
        <v>21.631407552415801</v>
      </c>
      <c r="V8" s="108">
        <v>9</v>
      </c>
      <c r="W8" s="108">
        <v>1.4754098360655739</v>
      </c>
      <c r="X8" s="108"/>
      <c r="Y8" s="108">
        <v>7.33481221501102</v>
      </c>
      <c r="Z8" s="108">
        <v>0.98360655737704916</v>
      </c>
      <c r="AA8" s="108"/>
      <c r="AB8" s="108">
        <v>6.8885212893583203</v>
      </c>
      <c r="AC8" s="108">
        <v>4.4262295081967213</v>
      </c>
      <c r="AD8" s="108"/>
      <c r="AE8" s="108">
        <v>1.5599016462938</v>
      </c>
      <c r="AF8" s="108">
        <v>3</v>
      </c>
      <c r="AG8" s="108">
        <v>3</v>
      </c>
      <c r="AH8" s="108">
        <v>2.1864806540029091E-2</v>
      </c>
      <c r="AI8" s="108">
        <v>12</v>
      </c>
      <c r="AJ8" s="108">
        <v>0.4261389510156155</v>
      </c>
      <c r="AK8" s="108">
        <v>12</v>
      </c>
      <c r="AL8" s="108"/>
      <c r="AM8" s="108">
        <v>0.5</v>
      </c>
      <c r="AN8" s="108">
        <v>7</v>
      </c>
      <c r="AO8" s="108">
        <v>9.0163934426229506</v>
      </c>
      <c r="AP8" s="108"/>
      <c r="AQ8" s="108">
        <v>14.6013295346314</v>
      </c>
      <c r="AR8" s="108">
        <v>2.7868852459016393</v>
      </c>
      <c r="AS8" s="108"/>
      <c r="AT8" s="108">
        <v>1.1215867700829201</v>
      </c>
      <c r="AU8" s="108">
        <v>3.442622950819672</v>
      </c>
      <c r="AV8" s="108"/>
      <c r="AW8" s="108">
        <v>8.1029064492963396</v>
      </c>
      <c r="AX8" s="108">
        <v>4.918032786885246</v>
      </c>
      <c r="AY8" s="108"/>
      <c r="AZ8" s="108">
        <v>9.8949627091831402</v>
      </c>
      <c r="BA8" s="108">
        <v>6</v>
      </c>
      <c r="BB8" s="108">
        <v>3.9344262295081966</v>
      </c>
      <c r="BC8" s="108">
        <v>0.26727374764501732</v>
      </c>
      <c r="BD8" s="108">
        <v>5.4098360655737707</v>
      </c>
      <c r="BE8" s="108">
        <v>0.14596108048195186</v>
      </c>
      <c r="BF8" s="78">
        <v>4</v>
      </c>
      <c r="BG8" s="78"/>
      <c r="BH8" s="78"/>
      <c r="BI8" s="111" t="s">
        <v>24</v>
      </c>
      <c r="BJ8" s="78">
        <v>1</v>
      </c>
      <c r="BK8" s="78">
        <v>0</v>
      </c>
      <c r="BL8" s="78">
        <v>7.3333333333333321</v>
      </c>
      <c r="BM8" s="78" t="s">
        <v>210</v>
      </c>
      <c r="BN8" s="78">
        <v>0</v>
      </c>
      <c r="BO8" s="78"/>
      <c r="BP8" s="78"/>
      <c r="BQ8" s="78">
        <v>2</v>
      </c>
      <c r="BR8" s="78">
        <v>0</v>
      </c>
      <c r="BS8" s="78">
        <v>8.5</v>
      </c>
      <c r="BT8" s="78" t="s">
        <v>210</v>
      </c>
      <c r="BU8" s="107">
        <v>-2.9401702927402629E-2</v>
      </c>
      <c r="BV8" s="107">
        <v>-2.4975244186998702E-2</v>
      </c>
    </row>
    <row r="9" spans="1:74" ht="16" customHeight="1">
      <c r="A9" s="113" t="s">
        <v>222</v>
      </c>
      <c r="B9" s="116" t="s">
        <v>267</v>
      </c>
      <c r="C9" s="78"/>
      <c r="D9" s="111" t="s">
        <v>2</v>
      </c>
      <c r="E9" s="108">
        <v>4</v>
      </c>
      <c r="F9" s="108">
        <v>5.6489071038251364</v>
      </c>
      <c r="G9" s="108"/>
      <c r="H9" s="108">
        <v>0.107830158729422</v>
      </c>
      <c r="I9" s="108">
        <v>6.8852459016393439</v>
      </c>
      <c r="J9" s="108"/>
      <c r="K9" s="108">
        <v>64.397494308720098</v>
      </c>
      <c r="L9" s="108">
        <v>1</v>
      </c>
      <c r="M9" s="108">
        <v>10</v>
      </c>
      <c r="N9" s="108"/>
      <c r="O9" s="108">
        <v>34.782338472947899</v>
      </c>
      <c r="P9" s="108">
        <v>10</v>
      </c>
      <c r="Q9" s="108"/>
      <c r="R9" s="108">
        <v>30.224920405202699</v>
      </c>
      <c r="S9" s="108">
        <v>10</v>
      </c>
      <c r="T9" s="108"/>
      <c r="U9" s="108">
        <v>41.002374767258601</v>
      </c>
      <c r="V9" s="108">
        <v>3</v>
      </c>
      <c r="W9" s="108">
        <v>8.378378378378379</v>
      </c>
      <c r="X9" s="108"/>
      <c r="Y9" s="108">
        <v>18.313490112911499</v>
      </c>
      <c r="Z9" s="108">
        <v>8.378378378378379</v>
      </c>
      <c r="AA9" s="108"/>
      <c r="AB9" s="108">
        <v>15.5847793183941</v>
      </c>
      <c r="AC9" s="108">
        <v>3.6065573770491803</v>
      </c>
      <c r="AD9" s="108"/>
      <c r="AE9" s="108">
        <v>7.5240098848014698</v>
      </c>
      <c r="AF9" s="108">
        <v>1</v>
      </c>
      <c r="AG9" s="108">
        <v>12</v>
      </c>
      <c r="AH9" s="108">
        <v>0.40754468385096643</v>
      </c>
      <c r="AI9" s="108">
        <v>11</v>
      </c>
      <c r="AJ9" s="108">
        <v>0.33255593691474394</v>
      </c>
      <c r="AK9" s="108">
        <v>11</v>
      </c>
      <c r="AL9" s="108"/>
      <c r="AM9" s="108">
        <v>0.41558441558441561</v>
      </c>
      <c r="AN9" s="108">
        <v>1</v>
      </c>
      <c r="AO9" s="108">
        <v>9.8360655737704921</v>
      </c>
      <c r="AP9" s="108"/>
      <c r="AQ9" s="108">
        <v>36.001467357625202</v>
      </c>
      <c r="AR9" s="108">
        <v>10</v>
      </c>
      <c r="AS9" s="108"/>
      <c r="AT9" s="108">
        <v>29.560463999790599</v>
      </c>
      <c r="AU9" s="108">
        <v>10</v>
      </c>
      <c r="AV9" s="108"/>
      <c r="AW9" s="108">
        <v>38.714997087289198</v>
      </c>
      <c r="AX9" s="108">
        <v>10</v>
      </c>
      <c r="AY9" s="108"/>
      <c r="AZ9" s="108">
        <v>40.427340301971398</v>
      </c>
      <c r="BA9" s="108">
        <v>10</v>
      </c>
      <c r="BB9" s="108">
        <v>0.81967213114754101</v>
      </c>
      <c r="BC9" s="108">
        <v>0.31534497744677142</v>
      </c>
      <c r="BD9" s="108">
        <v>6.2295081967213113</v>
      </c>
      <c r="BE9" s="108">
        <v>0.10283097289882105</v>
      </c>
      <c r="BF9" s="78">
        <v>1</v>
      </c>
      <c r="BG9" s="78"/>
      <c r="BH9" s="78"/>
      <c r="BI9" s="111" t="s">
        <v>2</v>
      </c>
      <c r="BJ9" s="78">
        <v>6</v>
      </c>
      <c r="BK9" s="78">
        <v>1</v>
      </c>
      <c r="BL9" s="78">
        <v>9.6666666666666661</v>
      </c>
      <c r="BM9" s="78" t="s">
        <v>217</v>
      </c>
      <c r="BN9" s="78">
        <v>0</v>
      </c>
      <c r="BO9" s="78"/>
      <c r="BP9" s="78"/>
      <c r="BQ9" s="78">
        <v>5</v>
      </c>
      <c r="BR9" s="78">
        <v>0</v>
      </c>
      <c r="BS9" s="78">
        <v>9.6666666666666679</v>
      </c>
      <c r="BT9" s="78" t="s">
        <v>217</v>
      </c>
      <c r="BU9" s="107">
        <v>5.2258644568121682E-2</v>
      </c>
      <c r="BV9" s="107">
        <v>5.6685103308525608E-2</v>
      </c>
    </row>
    <row r="10" spans="1:74" ht="16" customHeight="1">
      <c r="A10" s="113" t="s">
        <v>223</v>
      </c>
      <c r="B10" s="116" t="s">
        <v>268</v>
      </c>
      <c r="C10" s="78"/>
      <c r="D10" s="111" t="s">
        <v>3</v>
      </c>
      <c r="E10" s="108">
        <v>11</v>
      </c>
      <c r="F10" s="108">
        <v>1.2431693989071038</v>
      </c>
      <c r="G10" s="108"/>
      <c r="H10" s="108">
        <v>2.5053768324787602</v>
      </c>
      <c r="I10" s="108">
        <v>1.4890710382513661</v>
      </c>
      <c r="J10" s="108"/>
      <c r="K10" s="108">
        <v>16.521242585405201</v>
      </c>
      <c r="L10" s="108">
        <v>7</v>
      </c>
      <c r="M10" s="108">
        <v>4.3306010928961749</v>
      </c>
      <c r="N10" s="108"/>
      <c r="O10" s="108">
        <v>21.289830334810301</v>
      </c>
      <c r="P10" s="108">
        <v>4.2486338797814209</v>
      </c>
      <c r="Q10" s="108"/>
      <c r="R10" s="108">
        <v>14.124128687755199</v>
      </c>
      <c r="S10" s="108">
        <v>4.2486338797814209</v>
      </c>
      <c r="T10" s="108"/>
      <c r="U10" s="108">
        <v>33.946442509335199</v>
      </c>
      <c r="V10" s="108">
        <v>12</v>
      </c>
      <c r="W10" s="108">
        <v>0.16393442622950818</v>
      </c>
      <c r="X10" s="108"/>
      <c r="Y10" s="108">
        <v>8.3836911704633597</v>
      </c>
      <c r="Z10" s="108">
        <v>0.16393442622950818</v>
      </c>
      <c r="AA10" s="108"/>
      <c r="AB10" s="108">
        <v>9.0730262791490297</v>
      </c>
      <c r="AC10" s="108">
        <v>0.16393442622950818</v>
      </c>
      <c r="AD10" s="108"/>
      <c r="AE10" s="108">
        <v>2.4858615228052101</v>
      </c>
      <c r="AF10" s="108">
        <v>7</v>
      </c>
      <c r="AG10" s="108">
        <v>9</v>
      </c>
      <c r="AH10" s="108">
        <v>0.1065980943326772</v>
      </c>
      <c r="AI10" s="108">
        <v>8</v>
      </c>
      <c r="AJ10" s="108">
        <v>0.14705402328855222</v>
      </c>
      <c r="AK10" s="108">
        <v>3</v>
      </c>
      <c r="AL10" s="108"/>
      <c r="AM10" s="108">
        <v>0</v>
      </c>
      <c r="AN10" s="108">
        <v>5</v>
      </c>
      <c r="AO10" s="108">
        <v>10</v>
      </c>
      <c r="AP10" s="108"/>
      <c r="AQ10" s="108">
        <v>11.3603032517674</v>
      </c>
      <c r="AR10" s="108">
        <v>4.7540983606557381</v>
      </c>
      <c r="AS10" s="108"/>
      <c r="AT10" s="108">
        <v>4.0875964468423502</v>
      </c>
      <c r="AU10" s="108">
        <v>3.7704918032786887</v>
      </c>
      <c r="AV10" s="108"/>
      <c r="AW10" s="108">
        <v>6.1977527585457697</v>
      </c>
      <c r="AX10" s="108">
        <v>7.2131147540983607</v>
      </c>
      <c r="AY10" s="108"/>
      <c r="AZ10" s="108">
        <v>9.34844093861477</v>
      </c>
      <c r="BA10" s="108">
        <v>5</v>
      </c>
      <c r="BB10" s="108">
        <v>3.1147540983606556</v>
      </c>
      <c r="BC10" s="108">
        <v>0.1867085952718516</v>
      </c>
      <c r="BD10" s="108">
        <v>6.8852459016393439</v>
      </c>
      <c r="BE10" s="108">
        <v>6.2384628924487331E-2</v>
      </c>
      <c r="BF10" s="78">
        <v>11</v>
      </c>
      <c r="BG10" s="78"/>
      <c r="BH10" s="78"/>
      <c r="BI10" s="111" t="s">
        <v>3</v>
      </c>
      <c r="BJ10" s="78">
        <v>0</v>
      </c>
      <c r="BK10" s="78">
        <v>5</v>
      </c>
      <c r="BL10" s="78">
        <v>4.4999999999999991</v>
      </c>
      <c r="BM10" s="78" t="s">
        <v>212</v>
      </c>
      <c r="BN10" s="78">
        <v>0</v>
      </c>
      <c r="BO10" s="78"/>
      <c r="BP10" s="78"/>
      <c r="BQ10" s="78">
        <v>0</v>
      </c>
      <c r="BR10" s="78">
        <v>3</v>
      </c>
      <c r="BS10" s="78">
        <v>4.5</v>
      </c>
      <c r="BT10" s="78" t="s">
        <v>212</v>
      </c>
      <c r="BU10" s="107">
        <v>-4.3942082881115119E-2</v>
      </c>
      <c r="BV10" s="107">
        <v>-3.9515624140711192E-2</v>
      </c>
    </row>
    <row r="11" spans="1:74" ht="16" customHeight="1">
      <c r="A11" s="113" t="s">
        <v>224</v>
      </c>
      <c r="B11" s="114" t="s">
        <v>269</v>
      </c>
      <c r="C11" s="78"/>
      <c r="D11" s="111" t="s">
        <v>4</v>
      </c>
      <c r="E11" s="108">
        <v>12</v>
      </c>
      <c r="F11" s="108">
        <v>0.74453551912568305</v>
      </c>
      <c r="G11" s="108"/>
      <c r="H11" s="108">
        <v>5.5479955155171998</v>
      </c>
      <c r="I11" s="108">
        <v>0.49863387978142071</v>
      </c>
      <c r="J11" s="108"/>
      <c r="K11" s="108">
        <v>-4.7788353334752403</v>
      </c>
      <c r="L11" s="108">
        <v>4</v>
      </c>
      <c r="M11" s="108">
        <v>6.1270491803278695</v>
      </c>
      <c r="N11" s="108"/>
      <c r="O11" s="108">
        <v>21.2324793781344</v>
      </c>
      <c r="P11" s="108">
        <v>4.6448087431693983</v>
      </c>
      <c r="Q11" s="108"/>
      <c r="R11" s="108">
        <v>13.2973731043634</v>
      </c>
      <c r="S11" s="108">
        <v>6.7964480874316937</v>
      </c>
      <c r="T11" s="108"/>
      <c r="U11" s="108">
        <v>37.043449722282404</v>
      </c>
      <c r="V11" s="108">
        <v>5</v>
      </c>
      <c r="W11" s="108">
        <v>6.557377049180328</v>
      </c>
      <c r="X11" s="108"/>
      <c r="Y11" s="108">
        <v>7.9412877502960297</v>
      </c>
      <c r="Z11" s="108">
        <v>6.3934426229508201</v>
      </c>
      <c r="AA11" s="108"/>
      <c r="AB11" s="108">
        <v>10.8892399867041</v>
      </c>
      <c r="AC11" s="108">
        <v>10</v>
      </c>
      <c r="AD11" s="108"/>
      <c r="AE11" s="108">
        <v>2.4471488056779198</v>
      </c>
      <c r="AF11" s="108">
        <v>11</v>
      </c>
      <c r="AG11" s="108">
        <v>1</v>
      </c>
      <c r="AH11" s="108">
        <v>-8.8632991664715499E-2</v>
      </c>
      <c r="AI11" s="108">
        <v>2</v>
      </c>
      <c r="AJ11" s="108">
        <v>-2.6558800033623875E-2</v>
      </c>
      <c r="AK11" s="108">
        <v>6</v>
      </c>
      <c r="AL11" s="108"/>
      <c r="AM11" s="108">
        <v>3.2258064516129031E-2</v>
      </c>
      <c r="AN11" s="108">
        <v>10</v>
      </c>
      <c r="AO11" s="108">
        <v>6.8852459016393439</v>
      </c>
      <c r="AP11" s="108"/>
      <c r="AQ11" s="108">
        <v>9.4933799749565608</v>
      </c>
      <c r="AR11" s="108">
        <v>3.1147540983606556</v>
      </c>
      <c r="AS11" s="108"/>
      <c r="AT11" s="108">
        <v>5.8426546699269499</v>
      </c>
      <c r="AU11" s="108">
        <v>2.1311475409836067</v>
      </c>
      <c r="AV11" s="108"/>
      <c r="AW11" s="108">
        <v>10.967616083640699</v>
      </c>
      <c r="AX11" s="108">
        <v>1.639344262295082</v>
      </c>
      <c r="AY11" s="108"/>
      <c r="AZ11" s="108">
        <v>8.1241154022355797</v>
      </c>
      <c r="BA11" s="108">
        <v>2</v>
      </c>
      <c r="BB11" s="108">
        <v>8.6885245901639347</v>
      </c>
      <c r="BC11" s="108">
        <v>0.12102276021277533</v>
      </c>
      <c r="BD11" s="108">
        <v>6.0655737704918034</v>
      </c>
      <c r="BE11" s="108">
        <v>7.092774979710556E-2</v>
      </c>
      <c r="BF11" s="78">
        <v>11</v>
      </c>
      <c r="BG11" s="78"/>
      <c r="BH11" s="78"/>
      <c r="BI11" s="111" t="s">
        <v>4</v>
      </c>
      <c r="BJ11" s="78">
        <v>1</v>
      </c>
      <c r="BK11" s="78">
        <v>5</v>
      </c>
      <c r="BL11" s="78">
        <v>4.4999999999999991</v>
      </c>
      <c r="BM11" s="78" t="s">
        <v>212</v>
      </c>
      <c r="BN11" s="78">
        <v>0</v>
      </c>
      <c r="BO11" s="78"/>
      <c r="BP11" s="78"/>
      <c r="BQ11" s="78">
        <v>0</v>
      </c>
      <c r="BR11" s="78">
        <v>4</v>
      </c>
      <c r="BS11" s="78">
        <v>3.8333333333333335</v>
      </c>
      <c r="BT11" s="78" t="s">
        <v>212</v>
      </c>
      <c r="BU11" s="107">
        <v>-5.9589913726926243E-2</v>
      </c>
      <c r="BV11" s="107">
        <v>-5.5163454986522316E-2</v>
      </c>
    </row>
    <row r="12" spans="1:74" ht="16" customHeight="1">
      <c r="A12" s="113" t="s">
        <v>225</v>
      </c>
      <c r="B12" s="114" t="s">
        <v>270</v>
      </c>
      <c r="C12" s="78"/>
      <c r="D12" s="111" t="s">
        <v>62</v>
      </c>
      <c r="E12" s="108">
        <v>2</v>
      </c>
      <c r="F12" s="108">
        <v>7.2540983606557381</v>
      </c>
      <c r="G12" s="108"/>
      <c r="H12" s="108">
        <v>1.6952167309365</v>
      </c>
      <c r="I12" s="108">
        <v>6.5983606557377046</v>
      </c>
      <c r="J12" s="108"/>
      <c r="K12" s="108">
        <v>22.719799294446599</v>
      </c>
      <c r="L12" s="108">
        <v>6</v>
      </c>
      <c r="M12" s="108">
        <v>5.1297814207650276</v>
      </c>
      <c r="N12" s="108"/>
      <c r="O12" s="108">
        <v>18.920226391800099</v>
      </c>
      <c r="P12" s="108">
        <v>6.2090163934426226</v>
      </c>
      <c r="Q12" s="108"/>
      <c r="R12" s="108">
        <v>13.6128027773402</v>
      </c>
      <c r="S12" s="108">
        <v>3.8046448087431695</v>
      </c>
      <c r="T12" s="108"/>
      <c r="U12" s="108">
        <v>24.042663786475799</v>
      </c>
      <c r="V12" s="108">
        <v>1</v>
      </c>
      <c r="W12" s="108">
        <v>9.8360655737704921</v>
      </c>
      <c r="X12" s="108"/>
      <c r="Y12" s="108">
        <v>12.7136180914377</v>
      </c>
      <c r="Z12" s="108">
        <v>10</v>
      </c>
      <c r="AA12" s="108"/>
      <c r="AB12" s="108">
        <v>11.2357134576486</v>
      </c>
      <c r="AC12" s="108">
        <v>10</v>
      </c>
      <c r="AD12" s="108"/>
      <c r="AE12" s="108">
        <v>2.7514968750795701</v>
      </c>
      <c r="AF12" s="108">
        <v>12</v>
      </c>
      <c r="AG12" s="108">
        <v>4</v>
      </c>
      <c r="AH12" s="108">
        <v>5.0646402670471824E-2</v>
      </c>
      <c r="AI12" s="108">
        <v>3</v>
      </c>
      <c r="AJ12" s="108">
        <v>2.1117730596159179E-2</v>
      </c>
      <c r="AK12" s="108">
        <v>1</v>
      </c>
      <c r="AL12" s="108"/>
      <c r="AM12" s="108">
        <v>-0.21052631578947367</v>
      </c>
      <c r="AN12" s="108">
        <v>11</v>
      </c>
      <c r="AO12" s="108">
        <v>4.5901639344262293</v>
      </c>
      <c r="AP12" s="108"/>
      <c r="AQ12" s="108">
        <v>14.9778208058824</v>
      </c>
      <c r="AR12" s="108">
        <v>0.32786885245901637</v>
      </c>
      <c r="AS12" s="108"/>
      <c r="AT12" s="108">
        <v>6.7978974429752803</v>
      </c>
      <c r="AU12" s="108">
        <v>0.98360655737704916</v>
      </c>
      <c r="AV12" s="108"/>
      <c r="AW12" s="108">
        <v>10.162243886582999</v>
      </c>
      <c r="AX12" s="108">
        <v>0.98360655737704916</v>
      </c>
      <c r="AY12" s="108"/>
      <c r="AZ12" s="108">
        <v>12.014106014954599</v>
      </c>
      <c r="BA12" s="108">
        <v>8</v>
      </c>
      <c r="BB12" s="108">
        <v>7.7049180327868854</v>
      </c>
      <c r="BC12" s="108">
        <v>0.17450673009398746</v>
      </c>
      <c r="BD12" s="108">
        <v>0.32786885245901637</v>
      </c>
      <c r="BE12" s="108">
        <v>0.11677380080137441</v>
      </c>
      <c r="BF12" s="78">
        <v>7</v>
      </c>
      <c r="BG12" s="78"/>
      <c r="BH12" s="78"/>
      <c r="BI12" s="111" t="s">
        <v>62</v>
      </c>
      <c r="BJ12" s="78">
        <v>0</v>
      </c>
      <c r="BK12" s="78">
        <v>0</v>
      </c>
      <c r="BL12" s="78">
        <v>6.1666666666666661</v>
      </c>
      <c r="BM12" s="78" t="s">
        <v>210</v>
      </c>
      <c r="BN12" s="78">
        <v>0</v>
      </c>
      <c r="BO12" s="78"/>
      <c r="BP12" s="78"/>
      <c r="BQ12" s="78">
        <v>0</v>
      </c>
      <c r="BR12" s="78">
        <v>0</v>
      </c>
      <c r="BS12" s="78">
        <v>6.4999999999999982</v>
      </c>
      <c r="BT12" s="78" t="s">
        <v>210</v>
      </c>
      <c r="BU12" s="107">
        <v>-9.5295802835408061E-2</v>
      </c>
      <c r="BV12" s="107">
        <v>-9.0869344095004134E-2</v>
      </c>
    </row>
    <row r="13" spans="1:74" ht="16" customHeight="1">
      <c r="A13" s="113" t="s">
        <v>226</v>
      </c>
      <c r="B13" s="114" t="s">
        <v>227</v>
      </c>
      <c r="C13" s="78"/>
      <c r="D13" s="111" t="s">
        <v>65</v>
      </c>
      <c r="E13" s="108">
        <v>3</v>
      </c>
      <c r="F13" s="108">
        <v>6.775956284153005</v>
      </c>
      <c r="G13" s="108"/>
      <c r="H13" s="108">
        <v>1.0694064811898201</v>
      </c>
      <c r="I13" s="108">
        <v>7.0218579234972669</v>
      </c>
      <c r="J13" s="108"/>
      <c r="K13" s="108">
        <v>26.131654253993499</v>
      </c>
      <c r="L13" s="108">
        <v>3</v>
      </c>
      <c r="M13" s="108">
        <v>7.3360655737704921</v>
      </c>
      <c r="N13" s="108"/>
      <c r="O13" s="108">
        <v>17.178343753211099</v>
      </c>
      <c r="P13" s="108">
        <v>6.0177595628415297</v>
      </c>
      <c r="Q13" s="108"/>
      <c r="R13" s="108">
        <v>11.411406179013399</v>
      </c>
      <c r="S13" s="108">
        <v>7.4316939890710376</v>
      </c>
      <c r="T13" s="108"/>
      <c r="U13" s="108">
        <v>29.2942211581029</v>
      </c>
      <c r="V13" s="108">
        <v>4</v>
      </c>
      <c r="W13" s="108">
        <v>9.1803278688524586</v>
      </c>
      <c r="X13" s="108"/>
      <c r="Y13" s="108">
        <v>13.8345023457029</v>
      </c>
      <c r="Z13" s="108">
        <v>9.0163934426229506</v>
      </c>
      <c r="AA13" s="108"/>
      <c r="AB13" s="108">
        <v>11.9690538264047</v>
      </c>
      <c r="AC13" s="108">
        <v>5.9016393442622954</v>
      </c>
      <c r="AD13" s="108"/>
      <c r="AE13" s="108">
        <v>2.5892002648145001</v>
      </c>
      <c r="AF13" s="108">
        <v>10</v>
      </c>
      <c r="AG13" s="108">
        <v>2</v>
      </c>
      <c r="AH13" s="108">
        <v>-3.6332810422655903E-2</v>
      </c>
      <c r="AI13" s="108">
        <v>1</v>
      </c>
      <c r="AJ13" s="108">
        <v>-0.18719948103841022</v>
      </c>
      <c r="AK13" s="108">
        <v>10</v>
      </c>
      <c r="AL13" s="108"/>
      <c r="AM13" s="108">
        <v>0.36363636363636365</v>
      </c>
      <c r="AN13" s="108">
        <v>12</v>
      </c>
      <c r="AO13" s="108">
        <v>3.6065573770491803</v>
      </c>
      <c r="AP13" s="108"/>
      <c r="AQ13" s="108">
        <v>16.867662422511899</v>
      </c>
      <c r="AR13" s="108">
        <v>0.16393442622950818</v>
      </c>
      <c r="AS13" s="108"/>
      <c r="AT13" s="108">
        <v>6.6243556622910598</v>
      </c>
      <c r="AU13" s="108">
        <v>0.16393442622950818</v>
      </c>
      <c r="AV13" s="108"/>
      <c r="AW13" s="108">
        <v>12.536010783201499</v>
      </c>
      <c r="AX13" s="108">
        <v>0.16393442622950818</v>
      </c>
      <c r="AY13" s="108"/>
      <c r="AZ13" s="108">
        <v>6.6976182206373496</v>
      </c>
      <c r="BA13" s="108">
        <v>4</v>
      </c>
      <c r="BB13" s="108">
        <v>6.8852459016393439</v>
      </c>
      <c r="BC13" s="108">
        <v>0.24715146510426306</v>
      </c>
      <c r="BD13" s="108">
        <v>7.0491803278688527</v>
      </c>
      <c r="BE13" s="108">
        <v>0.11285839110469331</v>
      </c>
      <c r="BF13" s="78">
        <v>6</v>
      </c>
      <c r="BG13" s="78"/>
      <c r="BH13" s="78"/>
      <c r="BI13" s="111" t="s">
        <v>65</v>
      </c>
      <c r="BJ13" s="78">
        <v>3</v>
      </c>
      <c r="BK13" s="78">
        <v>2</v>
      </c>
      <c r="BL13" s="78">
        <v>6.5</v>
      </c>
      <c r="BM13" s="78" t="s">
        <v>210</v>
      </c>
      <c r="BN13" s="78">
        <v>0</v>
      </c>
      <c r="BO13" s="78"/>
      <c r="BP13" s="78"/>
      <c r="BQ13" s="78">
        <v>3</v>
      </c>
      <c r="BR13" s="78">
        <v>2</v>
      </c>
      <c r="BS13" s="78">
        <v>5.9999999999999991</v>
      </c>
      <c r="BT13" s="78" t="s">
        <v>210</v>
      </c>
      <c r="BU13" s="107">
        <v>-8.2060778251323296E-2</v>
      </c>
      <c r="BV13" s="107">
        <v>-7.763431951091937E-2</v>
      </c>
    </row>
    <row r="14" spans="1:74" ht="16" customHeight="1">
      <c r="A14" s="113" t="s">
        <v>228</v>
      </c>
      <c r="B14" s="114" t="s">
        <v>271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</row>
    <row r="15" spans="1:74" ht="16" customHeight="1">
      <c r="A15" s="113" t="s">
        <v>156</v>
      </c>
      <c r="B15" s="117">
        <v>-2.1838073085134486E-2</v>
      </c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</row>
    <row r="16" spans="1:74" ht="16" customHeight="1">
      <c r="A16" s="113" t="s">
        <v>229</v>
      </c>
      <c r="B16" s="117">
        <v>4.6805463027178806E-2</v>
      </c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</row>
    <row r="17" spans="1:74" ht="16" customHeight="1">
      <c r="A17" s="113" t="s">
        <v>230</v>
      </c>
      <c r="B17" s="117">
        <v>2.4967389942044321E-2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</row>
    <row r="18" spans="1:74" ht="16" customHeight="1">
      <c r="A18" s="113" t="s">
        <v>231</v>
      </c>
      <c r="B18" s="117">
        <v>3.6872700891339542E-4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</row>
    <row r="19" spans="1:74" ht="16" customHeight="1">
      <c r="A19" s="113" t="s">
        <v>232</v>
      </c>
      <c r="B19" s="117">
        <v>-4.4264587404039268E-3</v>
      </c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</row>
    <row r="20" spans="1:74">
      <c r="A20" s="78"/>
      <c r="B20" s="114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</row>
    <row r="21" spans="1:74">
      <c r="A21" s="78"/>
      <c r="B21" s="114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</row>
    <row r="22" spans="1:74" s="69" customFormat="1" ht="21" customHeight="1">
      <c r="A22" s="3"/>
      <c r="B22" s="3"/>
      <c r="C22" s="3"/>
      <c r="D22" s="126" t="s">
        <v>233</v>
      </c>
      <c r="E22" s="127">
        <v>45870</v>
      </c>
      <c r="F22" s="127">
        <v>45901</v>
      </c>
      <c r="G22" s="127">
        <v>45931</v>
      </c>
      <c r="H22" s="127">
        <v>45962</v>
      </c>
      <c r="I22" s="127">
        <v>45992</v>
      </c>
      <c r="J22" s="127">
        <v>46023</v>
      </c>
      <c r="K22" s="127">
        <v>46054</v>
      </c>
      <c r="L22" s="127">
        <v>46082</v>
      </c>
      <c r="M22" s="127">
        <v>46113</v>
      </c>
      <c r="N22" s="127">
        <v>46143</v>
      </c>
      <c r="O22" s="127">
        <v>46174</v>
      </c>
      <c r="P22" s="127">
        <v>46204</v>
      </c>
      <c r="Q22" s="128">
        <v>46235</v>
      </c>
      <c r="R22" s="128">
        <v>46266</v>
      </c>
      <c r="S22" s="128">
        <v>46296</v>
      </c>
      <c r="T22" s="3"/>
      <c r="U22" s="3"/>
      <c r="V22" s="119"/>
      <c r="W22" s="120" t="s">
        <v>234</v>
      </c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</row>
    <row r="23" spans="1:74" ht="26" customHeight="1">
      <c r="A23" s="78"/>
      <c r="B23" s="114"/>
      <c r="C23" s="78"/>
      <c r="D23" s="101" t="s">
        <v>0</v>
      </c>
      <c r="E23" s="102">
        <v>0</v>
      </c>
      <c r="F23" s="102">
        <v>-1</v>
      </c>
      <c r="G23" s="102">
        <v>0</v>
      </c>
      <c r="H23" s="102">
        <v>0</v>
      </c>
      <c r="I23" s="102">
        <v>-1</v>
      </c>
      <c r="J23" s="102">
        <v>-1</v>
      </c>
      <c r="K23" s="102">
        <v>-1</v>
      </c>
      <c r="L23" s="102">
        <v>-1</v>
      </c>
      <c r="M23" s="102">
        <v>-1</v>
      </c>
      <c r="N23" s="102">
        <v>-1</v>
      </c>
      <c r="O23" s="102">
        <v>0</v>
      </c>
      <c r="P23" s="102">
        <v>0</v>
      </c>
      <c r="Q23" s="103">
        <v>0</v>
      </c>
      <c r="R23" s="102">
        <v>0</v>
      </c>
      <c r="S23" s="102">
        <v>1</v>
      </c>
      <c r="T23" s="78"/>
      <c r="U23" s="78"/>
      <c r="V23" s="100"/>
      <c r="W23" s="90" t="s">
        <v>0</v>
      </c>
      <c r="X23" s="90" t="s">
        <v>59</v>
      </c>
      <c r="Y23" s="90" t="s">
        <v>57</v>
      </c>
      <c r="Z23" s="90" t="s">
        <v>1</v>
      </c>
      <c r="AA23" s="90" t="s">
        <v>22</v>
      </c>
      <c r="AB23" s="90" t="s">
        <v>23</v>
      </c>
      <c r="AC23" s="90" t="s">
        <v>24</v>
      </c>
      <c r="AD23" s="90" t="s">
        <v>2</v>
      </c>
      <c r="AE23" s="90" t="s">
        <v>3</v>
      </c>
      <c r="AF23" s="90" t="s">
        <v>4</v>
      </c>
      <c r="AG23" s="90" t="s">
        <v>62</v>
      </c>
      <c r="AH23" s="90" t="s">
        <v>65</v>
      </c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</row>
    <row r="24" spans="1:74" ht="14.5" customHeight="1">
      <c r="A24" s="78"/>
      <c r="B24" s="114"/>
      <c r="C24" s="78"/>
      <c r="D24" s="101" t="s">
        <v>59</v>
      </c>
      <c r="E24" s="102">
        <v>0</v>
      </c>
      <c r="F24" s="102">
        <v>-1</v>
      </c>
      <c r="G24" s="102">
        <v>1</v>
      </c>
      <c r="H24" s="102">
        <v>0</v>
      </c>
      <c r="I24" s="102">
        <v>-1</v>
      </c>
      <c r="J24" s="102">
        <v>0</v>
      </c>
      <c r="K24" s="102">
        <v>0</v>
      </c>
      <c r="L24" s="102">
        <v>-1</v>
      </c>
      <c r="M24" s="102">
        <v>0</v>
      </c>
      <c r="N24" s="102">
        <v>-1</v>
      </c>
      <c r="O24" s="102">
        <v>-1</v>
      </c>
      <c r="P24" s="102">
        <v>-1</v>
      </c>
      <c r="Q24" s="103">
        <v>0</v>
      </c>
      <c r="R24" s="102">
        <v>-1</v>
      </c>
      <c r="S24" s="102">
        <v>-1</v>
      </c>
      <c r="T24" s="78"/>
      <c r="U24" s="78"/>
      <c r="V24" s="104" t="s">
        <v>35</v>
      </c>
      <c r="W24" s="105">
        <v>-5.4387893511912089E-2</v>
      </c>
      <c r="X24" s="105">
        <v>-3.6884392473495065E-2</v>
      </c>
      <c r="Y24" s="105">
        <v>-4.3559021337422066E-2</v>
      </c>
      <c r="Z24" s="105">
        <v>-7.4213842486103077E-2</v>
      </c>
      <c r="AA24" s="105">
        <v>-6.7022413238039258E-3</v>
      </c>
      <c r="AB24" s="105">
        <v>-4.84312036422333E-2</v>
      </c>
      <c r="AC24" s="105">
        <v>-2.9401702927402629E-2</v>
      </c>
      <c r="AD24" s="105">
        <v>5.2258644568121682E-2</v>
      </c>
      <c r="AE24" s="105">
        <v>-4.3942082881115119E-2</v>
      </c>
      <c r="AF24" s="105">
        <v>-5.9589913726926236E-2</v>
      </c>
      <c r="AG24" s="105">
        <v>-9.5295802835408061E-2</v>
      </c>
      <c r="AH24" s="105">
        <v>-8.2060778251323296E-2</v>
      </c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</row>
    <row r="25" spans="1:74" ht="14.5" customHeight="1">
      <c r="A25" s="78"/>
      <c r="B25" s="114"/>
      <c r="C25" s="78"/>
      <c r="D25" s="101" t="s">
        <v>57</v>
      </c>
      <c r="E25" s="102">
        <v>-1</v>
      </c>
      <c r="F25" s="102">
        <v>0</v>
      </c>
      <c r="G25" s="102">
        <v>0</v>
      </c>
      <c r="H25" s="102">
        <v>1</v>
      </c>
      <c r="I25" s="102">
        <v>1</v>
      </c>
      <c r="J25" s="102">
        <v>1</v>
      </c>
      <c r="K25" s="102">
        <v>0</v>
      </c>
      <c r="L25" s="102">
        <v>1</v>
      </c>
      <c r="M25" s="102">
        <v>1</v>
      </c>
      <c r="N25" s="102">
        <v>0</v>
      </c>
      <c r="O25" s="102">
        <v>0</v>
      </c>
      <c r="P25" s="102">
        <v>0</v>
      </c>
      <c r="Q25" s="103">
        <v>0</v>
      </c>
      <c r="R25" s="102">
        <v>1</v>
      </c>
      <c r="S25" s="102">
        <v>0</v>
      </c>
      <c r="T25" s="78"/>
      <c r="U25" s="78"/>
      <c r="V25" s="104" t="s">
        <v>235</v>
      </c>
      <c r="W25" s="105">
        <v>2.200422268098623E-2</v>
      </c>
      <c r="X25" s="105">
        <v>-1.1157370306629333E-2</v>
      </c>
      <c r="Y25" s="105">
        <v>-1.1006284740644467E-2</v>
      </c>
      <c r="Z25" s="105">
        <v>-1.0102394932205661E-2</v>
      </c>
      <c r="AA25" s="105">
        <v>6.3765977602654011E-2</v>
      </c>
      <c r="AB25" s="105">
        <v>-6.1903480254500876E-2</v>
      </c>
      <c r="AC25" s="105">
        <v>0.16545087584471196</v>
      </c>
      <c r="AD25" s="105">
        <v>6.9973117417200248E-2</v>
      </c>
      <c r="AE25" s="105">
        <v>6.2520227342164336E-3</v>
      </c>
      <c r="AF25" s="105">
        <v>-0.11929194951809119</v>
      </c>
      <c r="AG25" s="105">
        <v>-8.5463462773034515E-2</v>
      </c>
      <c r="AH25" s="105">
        <v>3.7707570995570094E-2</v>
      </c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</row>
    <row r="26" spans="1:74" ht="14.5" customHeight="1">
      <c r="A26" s="78"/>
      <c r="B26" s="114"/>
      <c r="C26" s="78"/>
      <c r="D26" s="101" t="s">
        <v>1</v>
      </c>
      <c r="E26" s="102">
        <v>1</v>
      </c>
      <c r="F26" s="102">
        <v>1</v>
      </c>
      <c r="G26" s="102">
        <v>1</v>
      </c>
      <c r="H26" s="102">
        <v>1</v>
      </c>
      <c r="I26" s="102">
        <v>1</v>
      </c>
      <c r="J26" s="102">
        <v>1</v>
      </c>
      <c r="K26" s="102">
        <v>1</v>
      </c>
      <c r="L26" s="102">
        <v>1</v>
      </c>
      <c r="M26" s="102">
        <v>1</v>
      </c>
      <c r="N26" s="102">
        <v>1</v>
      </c>
      <c r="O26" s="102">
        <v>1</v>
      </c>
      <c r="P26" s="102">
        <v>1</v>
      </c>
      <c r="Q26" s="103">
        <v>1</v>
      </c>
      <c r="R26" s="102">
        <v>1</v>
      </c>
      <c r="S26" s="102">
        <v>1</v>
      </c>
      <c r="T26" s="78"/>
      <c r="U26" s="78"/>
      <c r="V26" s="104" t="s">
        <v>236</v>
      </c>
      <c r="W26" s="105">
        <v>0.20541071458871518</v>
      </c>
      <c r="X26" s="105">
        <v>8.7228865091743657E-2</v>
      </c>
      <c r="Y26" s="105">
        <v>1.4974823872135001E-2</v>
      </c>
      <c r="Z26" s="105">
        <v>-1.0013544154964693E-2</v>
      </c>
      <c r="AA26" s="105">
        <v>9.4659587129872547E-2</v>
      </c>
      <c r="AB26" s="105">
        <v>4.3231187705378593E-2</v>
      </c>
      <c r="AC26" s="105">
        <v>0.38988130066553839</v>
      </c>
      <c r="AD26" s="105">
        <v>0.25419520564807674</v>
      </c>
      <c r="AE26" s="105">
        <v>0.16771374344108425</v>
      </c>
      <c r="AF26" s="105">
        <v>-5.6915905995881033E-2</v>
      </c>
      <c r="AG26" s="105">
        <v>-9.2342556831436107E-2</v>
      </c>
      <c r="AH26" s="105">
        <v>-0.16301120823660298</v>
      </c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</row>
    <row r="27" spans="1:74" ht="14.5" customHeight="1">
      <c r="A27" s="78"/>
      <c r="B27" s="114"/>
      <c r="C27" s="78"/>
      <c r="D27" s="101" t="s">
        <v>22</v>
      </c>
      <c r="E27" s="102">
        <v>0</v>
      </c>
      <c r="F27" s="102">
        <v>0</v>
      </c>
      <c r="G27" s="102">
        <v>-1</v>
      </c>
      <c r="H27" s="102">
        <v>0</v>
      </c>
      <c r="I27" s="102">
        <v>0</v>
      </c>
      <c r="J27" s="102">
        <v>0</v>
      </c>
      <c r="K27" s="102">
        <v>0</v>
      </c>
      <c r="L27" s="102">
        <v>0</v>
      </c>
      <c r="M27" s="102">
        <v>0</v>
      </c>
      <c r="N27" s="102">
        <v>0</v>
      </c>
      <c r="O27" s="102">
        <v>0</v>
      </c>
      <c r="P27" s="102">
        <v>0</v>
      </c>
      <c r="Q27" s="103">
        <v>0</v>
      </c>
      <c r="R27" s="102">
        <v>0</v>
      </c>
      <c r="S27" s="102">
        <v>0</v>
      </c>
      <c r="T27" s="78"/>
      <c r="U27" s="78"/>
      <c r="V27" s="104" t="s">
        <v>237</v>
      </c>
      <c r="W27" s="105">
        <v>0.21205799794766023</v>
      </c>
      <c r="X27" s="105">
        <v>8.0928191930225601E-2</v>
      </c>
      <c r="Y27" s="105">
        <v>2.8165944665921483E-2</v>
      </c>
      <c r="Z27" s="105">
        <v>1.3429274958754789E-2</v>
      </c>
      <c r="AA27" s="105">
        <v>0.21959982050727667</v>
      </c>
      <c r="AB27" s="105">
        <v>6.25322705122342E-2</v>
      </c>
      <c r="AC27" s="105">
        <v>0.40668571910464646</v>
      </c>
      <c r="AD27" s="105">
        <v>0.29408388288421894</v>
      </c>
      <c r="AE27" s="105">
        <v>0.11531654516271583</v>
      </c>
      <c r="AF27" s="105">
        <v>-7.2420695418780712E-2</v>
      </c>
      <c r="AG27" s="105">
        <v>-7.5556206532927384E-2</v>
      </c>
      <c r="AH27" s="105">
        <v>-0.25897626786596384</v>
      </c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</row>
    <row r="28" spans="1:74" ht="14.5" customHeight="1">
      <c r="A28" s="78"/>
      <c r="B28" s="114"/>
      <c r="C28" s="78"/>
      <c r="D28" s="101" t="s">
        <v>23</v>
      </c>
      <c r="E28" s="102">
        <v>0</v>
      </c>
      <c r="F28" s="102">
        <v>0</v>
      </c>
      <c r="G28" s="102">
        <v>0</v>
      </c>
      <c r="H28" s="102">
        <v>-1</v>
      </c>
      <c r="I28" s="102">
        <v>-1</v>
      </c>
      <c r="J28" s="102">
        <v>-1</v>
      </c>
      <c r="K28" s="102">
        <v>0</v>
      </c>
      <c r="L28" s="102">
        <v>0</v>
      </c>
      <c r="M28" s="102">
        <v>0</v>
      </c>
      <c r="N28" s="102">
        <v>-1</v>
      </c>
      <c r="O28" s="102">
        <v>0</v>
      </c>
      <c r="P28" s="102">
        <v>-1</v>
      </c>
      <c r="Q28" s="103">
        <v>0</v>
      </c>
      <c r="R28" s="102">
        <v>0</v>
      </c>
      <c r="S28" s="102">
        <v>0</v>
      </c>
      <c r="T28" s="78"/>
      <c r="U28" s="78"/>
      <c r="V28" s="104" t="s">
        <v>238</v>
      </c>
      <c r="W28" s="105">
        <v>0.49821156640428654</v>
      </c>
      <c r="X28" s="105">
        <v>0.26368888300482363</v>
      </c>
      <c r="Y28" s="105">
        <v>0.68488422637380175</v>
      </c>
      <c r="Z28" s="105">
        <v>0.77351628173798748</v>
      </c>
      <c r="AA28" s="105">
        <v>0.35713667443433916</v>
      </c>
      <c r="AB28" s="105">
        <v>0.59130885024908975</v>
      </c>
      <c r="AC28" s="105">
        <v>0.49387035364310417</v>
      </c>
      <c r="AD28" s="105">
        <v>1.5938366842760883</v>
      </c>
      <c r="AE28" s="105">
        <v>0.63564349403333797</v>
      </c>
      <c r="AF28" s="105">
        <v>0.48205708598905717</v>
      </c>
      <c r="AG28" s="105">
        <v>0.26472853798943063</v>
      </c>
      <c r="AH28" s="105">
        <v>0.58533630534536019</v>
      </c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</row>
    <row r="29" spans="1:74" ht="14.5" customHeight="1">
      <c r="A29" s="78"/>
      <c r="B29" s="114"/>
      <c r="C29" s="78"/>
      <c r="D29" s="101" t="s">
        <v>24</v>
      </c>
      <c r="E29" s="102">
        <v>-1</v>
      </c>
      <c r="F29" s="102">
        <v>-1</v>
      </c>
      <c r="G29" s="102">
        <v>-1</v>
      </c>
      <c r="H29" s="102">
        <v>-1</v>
      </c>
      <c r="I29" s="102">
        <v>0</v>
      </c>
      <c r="J29" s="102">
        <v>-1</v>
      </c>
      <c r="K29" s="102">
        <v>-1</v>
      </c>
      <c r="L29" s="102">
        <v>0</v>
      </c>
      <c r="M29" s="102">
        <v>0</v>
      </c>
      <c r="N29" s="102">
        <v>1</v>
      </c>
      <c r="O29" s="102">
        <v>0</v>
      </c>
      <c r="P29" s="102">
        <v>0</v>
      </c>
      <c r="Q29" s="103">
        <v>-1</v>
      </c>
      <c r="R29" s="102">
        <v>0</v>
      </c>
      <c r="S29" s="102">
        <v>0</v>
      </c>
      <c r="T29" s="78"/>
      <c r="U29" s="78"/>
      <c r="V29" s="104" t="s">
        <v>239</v>
      </c>
      <c r="W29" s="105">
        <v>0.60175942196149368</v>
      </c>
      <c r="X29" s="105">
        <v>0.39610968270697389</v>
      </c>
      <c r="Y29" s="105">
        <v>0.48958854307318123</v>
      </c>
      <c r="Z29" s="105">
        <v>0.67544292020269303</v>
      </c>
      <c r="AA29" s="105">
        <v>0.40138165771260126</v>
      </c>
      <c r="AB29" s="105">
        <v>0.52281562957842542</v>
      </c>
      <c r="AC29" s="105">
        <v>1.7207164335657366</v>
      </c>
      <c r="AD29" s="105">
        <v>1.7811654236993335</v>
      </c>
      <c r="AE29" s="105">
        <v>0.37843946599681666</v>
      </c>
      <c r="AF29" s="105">
        <v>0.48404174293969127</v>
      </c>
      <c r="AG29" s="105">
        <v>0.24155930585683327</v>
      </c>
      <c r="AH29" s="105">
        <v>-7.9803380371006205E-2</v>
      </c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</row>
    <row r="30" spans="1:74" ht="14.5" customHeight="1">
      <c r="A30" s="78"/>
      <c r="B30" s="114"/>
      <c r="C30" s="78"/>
      <c r="D30" s="101" t="s">
        <v>2</v>
      </c>
      <c r="E30" s="102">
        <v>1</v>
      </c>
      <c r="F30" s="102">
        <v>1</v>
      </c>
      <c r="G30" s="102">
        <v>1</v>
      </c>
      <c r="H30" s="102">
        <v>1</v>
      </c>
      <c r="I30" s="102">
        <v>1</v>
      </c>
      <c r="J30" s="102">
        <v>1</v>
      </c>
      <c r="K30" s="102">
        <v>1</v>
      </c>
      <c r="L30" s="102">
        <v>1</v>
      </c>
      <c r="M30" s="102">
        <v>1</v>
      </c>
      <c r="N30" s="102">
        <v>1</v>
      </c>
      <c r="O30" s="102">
        <v>1</v>
      </c>
      <c r="P30" s="102">
        <v>1</v>
      </c>
      <c r="Q30" s="103">
        <v>1</v>
      </c>
      <c r="R30" s="102">
        <v>1</v>
      </c>
      <c r="S30" s="102">
        <v>1</v>
      </c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</row>
    <row r="31" spans="1:74" ht="14.5" customHeight="1">
      <c r="A31" s="78"/>
      <c r="B31" s="114"/>
      <c r="C31" s="78"/>
      <c r="D31" s="101" t="s">
        <v>3</v>
      </c>
      <c r="E31" s="102">
        <v>1</v>
      </c>
      <c r="F31" s="102">
        <v>0</v>
      </c>
      <c r="G31" s="102">
        <v>0</v>
      </c>
      <c r="H31" s="102">
        <v>-1</v>
      </c>
      <c r="I31" s="102">
        <v>0</v>
      </c>
      <c r="J31" s="102">
        <v>0</v>
      </c>
      <c r="K31" s="102">
        <v>0</v>
      </c>
      <c r="L31" s="102">
        <v>0</v>
      </c>
      <c r="M31" s="102">
        <v>-1</v>
      </c>
      <c r="N31" s="102">
        <v>0</v>
      </c>
      <c r="O31" s="102">
        <v>-1</v>
      </c>
      <c r="P31" s="102">
        <v>-1</v>
      </c>
      <c r="Q31" s="103">
        <v>-1</v>
      </c>
      <c r="R31" s="102">
        <v>-1</v>
      </c>
      <c r="S31" s="102">
        <v>-1</v>
      </c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</row>
    <row r="32" spans="1:74" ht="14.5" customHeight="1">
      <c r="A32" s="78"/>
      <c r="B32" s="114"/>
      <c r="C32" s="78"/>
      <c r="D32" s="101" t="s">
        <v>4</v>
      </c>
      <c r="E32" s="102">
        <v>-1</v>
      </c>
      <c r="F32" s="102">
        <v>0</v>
      </c>
      <c r="G32" s="102">
        <v>-1</v>
      </c>
      <c r="H32" s="102">
        <v>0</v>
      </c>
      <c r="I32" s="102">
        <v>0</v>
      </c>
      <c r="J32" s="102">
        <v>0</v>
      </c>
      <c r="K32" s="102">
        <v>-1</v>
      </c>
      <c r="L32" s="102">
        <v>-1</v>
      </c>
      <c r="M32" s="102">
        <v>-1</v>
      </c>
      <c r="N32" s="102">
        <v>0</v>
      </c>
      <c r="O32" s="102">
        <v>-1</v>
      </c>
      <c r="P32" s="102">
        <v>0</v>
      </c>
      <c r="Q32" s="103">
        <v>-1</v>
      </c>
      <c r="R32" s="102">
        <v>-1</v>
      </c>
      <c r="S32" s="102">
        <v>-1</v>
      </c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</row>
    <row r="33" spans="1:74" ht="14.5" customHeight="1">
      <c r="A33" s="78"/>
      <c r="B33" s="114"/>
      <c r="C33" s="78"/>
      <c r="D33" s="101" t="s">
        <v>62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3">
        <v>0</v>
      </c>
      <c r="R33" s="102">
        <v>0</v>
      </c>
      <c r="S33" s="102">
        <v>0</v>
      </c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</row>
    <row r="34" spans="1:74" ht="14.5" customHeight="1">
      <c r="A34" s="78"/>
      <c r="B34" s="114"/>
      <c r="C34" s="78"/>
      <c r="D34" s="101" t="s">
        <v>65</v>
      </c>
      <c r="E34" s="102">
        <v>0</v>
      </c>
      <c r="F34" s="102">
        <v>1</v>
      </c>
      <c r="G34" s="102">
        <v>0</v>
      </c>
      <c r="H34" s="102">
        <v>0</v>
      </c>
      <c r="I34" s="102">
        <v>0</v>
      </c>
      <c r="J34" s="102">
        <v>0</v>
      </c>
      <c r="K34" s="102">
        <v>1</v>
      </c>
      <c r="L34" s="102">
        <v>0</v>
      </c>
      <c r="M34" s="102">
        <v>0</v>
      </c>
      <c r="N34" s="102">
        <v>0</v>
      </c>
      <c r="O34" s="102">
        <v>1</v>
      </c>
      <c r="P34" s="102">
        <v>1</v>
      </c>
      <c r="Q34" s="103">
        <v>1</v>
      </c>
      <c r="R34" s="102">
        <v>0</v>
      </c>
      <c r="S34" s="102">
        <v>0</v>
      </c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</row>
    <row r="35" spans="1:74" ht="15.5" customHeight="1">
      <c r="A35" s="78"/>
      <c r="B35" s="114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</row>
    <row r="36" spans="1:74" ht="15.5" customHeight="1">
      <c r="A36" s="78"/>
      <c r="B36" s="114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</row>
    <row r="37" spans="1:74" ht="32" customHeight="1">
      <c r="A37" s="78"/>
      <c r="B37" s="114"/>
      <c r="C37" s="78"/>
      <c r="D37" s="112" t="s">
        <v>240</v>
      </c>
      <c r="E37" s="112" t="s">
        <v>159</v>
      </c>
      <c r="F37" s="121">
        <v>46295</v>
      </c>
      <c r="G37" s="121">
        <v>46265</v>
      </c>
      <c r="H37" s="121">
        <v>46234</v>
      </c>
      <c r="I37" s="121">
        <v>46203</v>
      </c>
      <c r="J37" s="121">
        <v>46173</v>
      </c>
      <c r="K37" s="121">
        <v>46142</v>
      </c>
      <c r="L37" s="121">
        <v>46112</v>
      </c>
      <c r="M37" s="121">
        <v>46081</v>
      </c>
      <c r="N37" s="121">
        <v>46053</v>
      </c>
      <c r="O37" s="121">
        <v>46022</v>
      </c>
      <c r="P37" s="121">
        <v>45991</v>
      </c>
      <c r="Q37" s="121">
        <v>45961</v>
      </c>
      <c r="R37" s="121">
        <v>45930</v>
      </c>
      <c r="S37" s="121">
        <v>45900</v>
      </c>
      <c r="T37" s="121">
        <v>45869</v>
      </c>
      <c r="U37" s="121">
        <v>45838</v>
      </c>
      <c r="V37" s="121">
        <v>45808</v>
      </c>
      <c r="W37" s="121">
        <v>45777</v>
      </c>
      <c r="X37" s="121">
        <v>45747</v>
      </c>
      <c r="Y37" s="121">
        <v>45716</v>
      </c>
      <c r="Z37" s="121">
        <v>45688</v>
      </c>
      <c r="AA37" s="121">
        <v>45657</v>
      </c>
      <c r="AB37" s="121">
        <v>45626</v>
      </c>
      <c r="AC37" s="121">
        <v>45596</v>
      </c>
      <c r="AD37" s="121">
        <v>45565</v>
      </c>
      <c r="AE37" s="121">
        <v>45535</v>
      </c>
      <c r="AF37" s="121">
        <v>45504</v>
      </c>
      <c r="AG37" s="121">
        <v>45473</v>
      </c>
      <c r="AH37" s="121">
        <v>45443</v>
      </c>
      <c r="AI37" s="121">
        <v>45412</v>
      </c>
      <c r="AJ37" s="121">
        <v>45382</v>
      </c>
      <c r="AK37" s="121">
        <v>45351</v>
      </c>
      <c r="AL37" s="121">
        <v>45322</v>
      </c>
      <c r="AM37" s="121">
        <v>45291</v>
      </c>
      <c r="AN37" s="121">
        <v>45260</v>
      </c>
      <c r="AO37" s="121">
        <v>45230</v>
      </c>
      <c r="AP37" s="121">
        <v>45199</v>
      </c>
      <c r="AQ37" s="121">
        <v>45169</v>
      </c>
      <c r="AR37" s="121">
        <v>45138</v>
      </c>
      <c r="AS37" s="121">
        <v>45107</v>
      </c>
      <c r="AT37" s="121">
        <v>45077</v>
      </c>
      <c r="AU37" s="121">
        <v>45046</v>
      </c>
      <c r="AV37" s="121">
        <v>45016</v>
      </c>
      <c r="AW37" s="121">
        <v>44985</v>
      </c>
      <c r="AX37" s="121">
        <v>44957</v>
      </c>
      <c r="AY37" s="121">
        <v>44926</v>
      </c>
      <c r="AZ37" s="121">
        <v>44895</v>
      </c>
      <c r="BA37" s="121">
        <v>44865</v>
      </c>
      <c r="BB37" s="121">
        <v>44834</v>
      </c>
      <c r="BC37" s="121">
        <v>44804</v>
      </c>
      <c r="BD37" s="121">
        <v>44773</v>
      </c>
      <c r="BE37" s="121">
        <v>44742</v>
      </c>
      <c r="BF37" s="121">
        <v>44712</v>
      </c>
      <c r="BG37" s="121">
        <v>44681</v>
      </c>
      <c r="BH37" s="121">
        <v>44651</v>
      </c>
      <c r="BI37" s="121">
        <v>44620</v>
      </c>
      <c r="BJ37" s="121">
        <v>44592</v>
      </c>
      <c r="BK37" s="121">
        <v>44561</v>
      </c>
      <c r="BL37" s="121">
        <v>44530</v>
      </c>
      <c r="BM37" s="121">
        <v>44500</v>
      </c>
      <c r="BN37" s="78"/>
      <c r="BO37" s="78"/>
      <c r="BP37" s="78"/>
      <c r="BQ37" s="78"/>
      <c r="BR37" s="78"/>
      <c r="BS37" s="78"/>
      <c r="BT37" s="78"/>
      <c r="BU37" s="78"/>
      <c r="BV37" s="78"/>
    </row>
    <row r="38" spans="1:74" ht="14.5" customHeight="1">
      <c r="A38" s="78"/>
      <c r="B38" s="114"/>
      <c r="C38" s="78"/>
      <c r="D38" s="122" t="s">
        <v>241</v>
      </c>
      <c r="E38" s="78" t="s">
        <v>0</v>
      </c>
      <c r="F38" s="108">
        <v>-0.1886201962946823</v>
      </c>
      <c r="G38" s="108">
        <v>-0.16656903430273973</v>
      </c>
      <c r="H38" s="108">
        <v>-0.14407259059219735</v>
      </c>
      <c r="I38" s="108">
        <v>-0.14333246380394793</v>
      </c>
      <c r="J38" s="108">
        <v>-0.14259649468553803</v>
      </c>
      <c r="K38" s="108">
        <v>-5.0595779344053682E-4</v>
      </c>
      <c r="L38" s="108">
        <v>7.9569051045402794E-4</v>
      </c>
      <c r="M38" s="108">
        <v>-6.0725717893375775E-2</v>
      </c>
      <c r="N38" s="108">
        <v>-9.582044306130677E-2</v>
      </c>
      <c r="O38" s="108">
        <v>-9.8133568190627241E-2</v>
      </c>
      <c r="P38" s="108">
        <v>-9.5564738328983934E-2</v>
      </c>
      <c r="Q38" s="108">
        <v>-3.5695970743272687E-2</v>
      </c>
      <c r="R38" s="108">
        <v>-3.7418556918255463E-2</v>
      </c>
      <c r="S38" s="108">
        <v>-0.11991503855752028</v>
      </c>
      <c r="T38" s="108">
        <v>-6.2352843838058947E-2</v>
      </c>
      <c r="U38" s="108">
        <v>-6.6342638964431044E-2</v>
      </c>
      <c r="V38" s="108">
        <v>-6.8328729297796542E-2</v>
      </c>
      <c r="W38" s="108">
        <v>-0.24212692966644478</v>
      </c>
      <c r="X38" s="108">
        <v>-0.24439578452809818</v>
      </c>
      <c r="Y38" s="108">
        <v>-9.4247781187888791E-2</v>
      </c>
      <c r="Z38" s="108">
        <v>-0.18267729157141877</v>
      </c>
      <c r="AA38" s="108">
        <v>-0.17201713173162769</v>
      </c>
      <c r="AB38" s="108">
        <v>-0.16674135358654052</v>
      </c>
      <c r="AC38" s="108">
        <v>-0.18160107741282139</v>
      </c>
      <c r="AD38" s="108">
        <v>-0.18892074699438455</v>
      </c>
      <c r="AE38" s="108">
        <v>-0.18684522679391868</v>
      </c>
      <c r="AF38" s="108">
        <v>-0.3112288231452327</v>
      </c>
      <c r="AG38" s="108">
        <v>-0.31499265937903331</v>
      </c>
      <c r="AH38" s="108">
        <v>-0.26697356654586057</v>
      </c>
      <c r="AI38" s="108">
        <v>-0.40446639449748378</v>
      </c>
      <c r="AJ38" s="108">
        <v>-0.40379739112651536</v>
      </c>
      <c r="AK38" s="108">
        <v>-0.4020395408991928</v>
      </c>
      <c r="AL38" s="108">
        <v>-0.50842786454081401</v>
      </c>
      <c r="AM38" s="108">
        <v>-0.5117169912202626</v>
      </c>
      <c r="AN38" s="108">
        <v>-0.50910299799044023</v>
      </c>
      <c r="AO38" s="108">
        <v>-0.61073148533026655</v>
      </c>
      <c r="AP38" s="108">
        <v>-0.61039909448969021</v>
      </c>
      <c r="AQ38" s="108">
        <v>-0.68164145425842992</v>
      </c>
      <c r="AR38" s="108">
        <v>-0.83226261312279037</v>
      </c>
      <c r="AS38" s="108">
        <v>-0.84372812495496086</v>
      </c>
      <c r="AT38" s="108">
        <v>-0.8323267322792367</v>
      </c>
      <c r="AU38" s="108">
        <v>-0.96223965452068527</v>
      </c>
      <c r="AV38" s="108">
        <v>-0.96740041914773478</v>
      </c>
      <c r="AW38" s="108">
        <v>-0.97574544057654378</v>
      </c>
      <c r="AX38" s="108">
        <v>-1.1215382088891213</v>
      </c>
      <c r="AY38" s="108">
        <v>-1.1294250452213048</v>
      </c>
      <c r="AZ38" s="108">
        <v>-1.1087627629308228</v>
      </c>
      <c r="BA38" s="108">
        <v>-1.1307898372022724</v>
      </c>
      <c r="BB38" s="108">
        <v>-1.1399409164418666</v>
      </c>
      <c r="BC38" s="108">
        <v>-1.1417230652791797</v>
      </c>
      <c r="BD38" s="108">
        <v>-1.1827263605688363</v>
      </c>
      <c r="BE38" s="108">
        <v>-1.1894901715405346</v>
      </c>
      <c r="BF38" s="108">
        <v>-1.1806218989818329</v>
      </c>
      <c r="BG38" s="108">
        <v>-1.0394365870072451</v>
      </c>
      <c r="BH38" s="108">
        <v>-1.0311143920667629</v>
      </c>
      <c r="BI38" s="108">
        <v>-1.0099430043502573</v>
      </c>
      <c r="BJ38" s="108">
        <v>-1.0623404795339475</v>
      </c>
      <c r="BK38" s="108">
        <v>-1.0637500574463481</v>
      </c>
      <c r="BL38" s="108">
        <v>-1.0679768832483469</v>
      </c>
      <c r="BM38" s="108">
        <v>-1.1936179613245772</v>
      </c>
      <c r="BN38" s="78"/>
      <c r="BO38" s="78"/>
      <c r="BP38" s="78"/>
      <c r="BQ38" s="78"/>
      <c r="BR38" s="78"/>
      <c r="BS38" s="78"/>
      <c r="BT38" s="78"/>
      <c r="BU38" s="78"/>
      <c r="BV38" s="78"/>
    </row>
    <row r="39" spans="1:74" ht="14.5" customHeight="1">
      <c r="A39" s="78"/>
      <c r="B39" s="114"/>
      <c r="C39" s="78"/>
      <c r="D39" s="122" t="s">
        <v>241</v>
      </c>
      <c r="E39" s="78" t="s">
        <v>59</v>
      </c>
      <c r="F39" s="108">
        <v>0.50901393654173765</v>
      </c>
      <c r="G39" s="108">
        <v>0.51303006855880029</v>
      </c>
      <c r="H39" s="108">
        <v>0.50735013676752261</v>
      </c>
      <c r="I39" s="108">
        <v>0.50572945536953196</v>
      </c>
      <c r="J39" s="108">
        <v>0.5172314306280219</v>
      </c>
      <c r="K39" s="108">
        <v>0.55873420559359954</v>
      </c>
      <c r="L39" s="108">
        <v>0.54520613035139398</v>
      </c>
      <c r="M39" s="108">
        <v>0.54788311568901404</v>
      </c>
      <c r="N39" s="108">
        <v>0.69867215745446321</v>
      </c>
      <c r="O39" s="108">
        <v>0.69628176555085264</v>
      </c>
      <c r="P39" s="108">
        <v>0.71171689466361587</v>
      </c>
      <c r="Q39" s="108">
        <v>0.74395303300975724</v>
      </c>
      <c r="R39" s="108">
        <v>0.75446562944599438</v>
      </c>
      <c r="S39" s="108">
        <v>0.64255636350975975</v>
      </c>
      <c r="T39" s="108">
        <v>0.59656263975809121</v>
      </c>
      <c r="U39" s="108">
        <v>0.58256649172582864</v>
      </c>
      <c r="V39" s="108">
        <v>0.58838905859348345</v>
      </c>
      <c r="W39" s="108">
        <v>0.49283812683428541</v>
      </c>
      <c r="X39" s="108">
        <v>0.48216069768185199</v>
      </c>
      <c r="Y39" s="108">
        <v>0.4370770682367513</v>
      </c>
      <c r="Z39" s="108">
        <v>0.40294666902786114</v>
      </c>
      <c r="AA39" s="108">
        <v>0.40154383777655211</v>
      </c>
      <c r="AB39" s="108">
        <v>0.41666392645745964</v>
      </c>
      <c r="AC39" s="108">
        <v>0.33165915122017875</v>
      </c>
      <c r="AD39" s="108">
        <v>0.34379787972584541</v>
      </c>
      <c r="AE39" s="108">
        <v>0.29899759630569123</v>
      </c>
      <c r="AF39" s="108">
        <v>0.17948379401652725</v>
      </c>
      <c r="AG39" s="108">
        <v>0.18228981809717659</v>
      </c>
      <c r="AH39" s="108">
        <v>0.18208774469697953</v>
      </c>
      <c r="AI39" s="108">
        <v>0.14481077753465632</v>
      </c>
      <c r="AJ39" s="108">
        <v>0.13636133348835444</v>
      </c>
      <c r="AK39" s="108">
        <v>0.12460735408755719</v>
      </c>
      <c r="AL39" s="108">
        <v>0.1752007626402361</v>
      </c>
      <c r="AM39" s="108">
        <v>0.16332954271173716</v>
      </c>
      <c r="AN39" s="108">
        <v>0.16699827716943982</v>
      </c>
      <c r="AO39" s="108">
        <v>0.16493623757618336</v>
      </c>
      <c r="AP39" s="108">
        <v>0.2021241357077701</v>
      </c>
      <c r="AQ39" s="108">
        <v>0.12733180323749993</v>
      </c>
      <c r="AR39" s="108">
        <v>0.10568081141224939</v>
      </c>
      <c r="AS39" s="108">
        <v>0.1149089625599693</v>
      </c>
      <c r="AT39" s="108">
        <v>0.12023058324032343</v>
      </c>
      <c r="AU39" s="108">
        <v>5.7115408798704692E-2</v>
      </c>
      <c r="AV39" s="108">
        <v>3.0369472301795319E-2</v>
      </c>
      <c r="AW39" s="108">
        <v>1.7374734362556321E-2</v>
      </c>
      <c r="AX39" s="108">
        <v>-0.15059655694560536</v>
      </c>
      <c r="AY39" s="108">
        <v>-0.16332269486452788</v>
      </c>
      <c r="AZ39" s="108">
        <v>-0.14273462811114079</v>
      </c>
      <c r="BA39" s="108">
        <v>-0.10817050089422953</v>
      </c>
      <c r="BB39" s="108">
        <v>-0.11698021329296471</v>
      </c>
      <c r="BC39" s="108">
        <v>-0.13878218528094854</v>
      </c>
      <c r="BD39" s="108">
        <v>-0.17551541681715821</v>
      </c>
      <c r="BE39" s="108">
        <v>-0.17529628050117152</v>
      </c>
      <c r="BF39" s="108">
        <v>-0.16964134892607574</v>
      </c>
      <c r="BG39" s="108">
        <v>-0.15952683236496501</v>
      </c>
      <c r="BH39" s="108">
        <v>-0.15933860069920303</v>
      </c>
      <c r="BI39" s="108">
        <v>-0.12538320352272714</v>
      </c>
      <c r="BJ39" s="108">
        <v>-0.21675475860548743</v>
      </c>
      <c r="BK39" s="108">
        <v>-0.21703911428401801</v>
      </c>
      <c r="BL39" s="108">
        <v>-0.215817984078577</v>
      </c>
      <c r="BM39" s="108">
        <v>-0.46343895953733716</v>
      </c>
      <c r="BN39" s="78"/>
      <c r="BO39" s="78"/>
      <c r="BP39" s="78"/>
      <c r="BQ39" s="78"/>
      <c r="BR39" s="78"/>
      <c r="BS39" s="78"/>
      <c r="BT39" s="78"/>
      <c r="BU39" s="78"/>
      <c r="BV39" s="78"/>
    </row>
    <row r="40" spans="1:74" ht="14.5" customHeight="1">
      <c r="A40" s="78"/>
      <c r="B40" s="114"/>
      <c r="C40" s="78"/>
      <c r="D40" s="122" t="s">
        <v>241</v>
      </c>
      <c r="E40" s="78" t="s">
        <v>57</v>
      </c>
      <c r="F40" s="108">
        <v>-0.91532679994786625</v>
      </c>
      <c r="G40" s="108">
        <v>-0.88536835089993871</v>
      </c>
      <c r="H40" s="108">
        <v>-1.0024293313240122</v>
      </c>
      <c r="I40" s="108">
        <v>-1.0000458605716289</v>
      </c>
      <c r="J40" s="108">
        <v>-1.0040954822485171</v>
      </c>
      <c r="K40" s="108">
        <v>-1.0521064784284355</v>
      </c>
      <c r="L40" s="108">
        <v>-1.0515472642145791</v>
      </c>
      <c r="M40" s="108">
        <v>-1.0242028931429119</v>
      </c>
      <c r="N40" s="108">
        <v>-0.99330927000008784</v>
      </c>
      <c r="O40" s="108">
        <v>-0.98077691364094921</v>
      </c>
      <c r="P40" s="108">
        <v>-1.044530310654868</v>
      </c>
      <c r="Q40" s="108">
        <v>-1.0674877131674005</v>
      </c>
      <c r="R40" s="108">
        <v>-1.0764109193233544</v>
      </c>
      <c r="S40" s="108">
        <v>-1.0913421997398662</v>
      </c>
      <c r="T40" s="108">
        <v>-1.0586786073588239</v>
      </c>
      <c r="U40" s="108">
        <v>-1.0584657316226642</v>
      </c>
      <c r="V40" s="108">
        <v>-1.0661104026475945</v>
      </c>
      <c r="W40" s="108">
        <v>-1.0717101020591697</v>
      </c>
      <c r="X40" s="108">
        <v>-1.070496447754907</v>
      </c>
      <c r="Y40" s="108">
        <v>-1.0736623986753906</v>
      </c>
      <c r="Z40" s="108">
        <v>-1.0696265955062398</v>
      </c>
      <c r="AA40" s="108">
        <v>-1.0684356752106887</v>
      </c>
      <c r="AB40" s="108">
        <v>-1.0570889334764746</v>
      </c>
      <c r="AC40" s="108">
        <v>-1.0467849636676554</v>
      </c>
      <c r="AD40" s="108">
        <v>-1.0603210753680246</v>
      </c>
      <c r="AE40" s="108">
        <v>-1.1420919588146896</v>
      </c>
      <c r="AF40" s="108">
        <v>-1.1872412213573746</v>
      </c>
      <c r="AG40" s="108">
        <v>-1.1901721326713344</v>
      </c>
      <c r="AH40" s="108">
        <v>-1.1614227730278734</v>
      </c>
      <c r="AI40" s="108">
        <v>-1.1465166805046927</v>
      </c>
      <c r="AJ40" s="108">
        <v>-1.1867794519451205</v>
      </c>
      <c r="AK40" s="108">
        <v>-1.1450158633795979</v>
      </c>
      <c r="AL40" s="108">
        <v>-0.97232676345948987</v>
      </c>
      <c r="AM40" s="108">
        <v>-0.95928454601120172</v>
      </c>
      <c r="AN40" s="108">
        <v>-0.97277409444319418</v>
      </c>
      <c r="AO40" s="108">
        <v>-0.99225141681187046</v>
      </c>
      <c r="AP40" s="108">
        <v>-1.0114537707150331</v>
      </c>
      <c r="AQ40" s="108">
        <v>-1.0525555240300708</v>
      </c>
      <c r="AR40" s="108">
        <v>-1.0463180260429406</v>
      </c>
      <c r="AS40" s="108">
        <v>-1.0629231145727307</v>
      </c>
      <c r="AT40" s="108">
        <v>-1.1097310837314707</v>
      </c>
      <c r="AU40" s="108">
        <v>-1.0768056538833373</v>
      </c>
      <c r="AV40" s="108">
        <v>-1.0782339083852857</v>
      </c>
      <c r="AW40" s="108">
        <v>-1.0255265557998938</v>
      </c>
      <c r="AX40" s="108">
        <v>-0.97877638913563536</v>
      </c>
      <c r="AY40" s="108">
        <v>-0.96704174879578786</v>
      </c>
      <c r="AZ40" s="108">
        <v>-1.0218702166758908</v>
      </c>
      <c r="BA40" s="108">
        <v>-1.0704458411957425</v>
      </c>
      <c r="BB40" s="108">
        <v>-1.1012366842285077</v>
      </c>
      <c r="BC40" s="108">
        <v>-1.1308040000460815</v>
      </c>
      <c r="BD40" s="108">
        <v>-1.2829580403213712</v>
      </c>
      <c r="BE40" s="108">
        <v>-1.2938002675705165</v>
      </c>
      <c r="BF40" s="108">
        <v>-1.4288118565837369</v>
      </c>
      <c r="BG40" s="108">
        <v>-1.5256110700602861</v>
      </c>
      <c r="BH40" s="108">
        <v>-1.5326979041766819</v>
      </c>
      <c r="BI40" s="108">
        <v>-1.5618381322817612</v>
      </c>
      <c r="BJ40" s="108">
        <v>-1.6227902775580285</v>
      </c>
      <c r="BK40" s="108">
        <v>-1.6160008500178291</v>
      </c>
      <c r="BL40" s="108">
        <v>-1.6634395937571398</v>
      </c>
      <c r="BM40" s="108">
        <v>-2.047763075062877</v>
      </c>
      <c r="BN40" s="78"/>
      <c r="BO40" s="78"/>
      <c r="BP40" s="78"/>
      <c r="BQ40" s="78"/>
      <c r="BR40" s="78"/>
      <c r="BS40" s="78"/>
      <c r="BT40" s="78"/>
      <c r="BU40" s="78"/>
      <c r="BV40" s="78"/>
    </row>
    <row r="41" spans="1:74">
      <c r="A41" s="78"/>
      <c r="B41" s="114"/>
      <c r="C41" s="78"/>
      <c r="D41" s="122" t="s">
        <v>241</v>
      </c>
      <c r="E41" s="78" t="s">
        <v>1</v>
      </c>
      <c r="F41" s="108">
        <v>-3.4979303782092419</v>
      </c>
      <c r="G41" s="108">
        <v>-3.6012178651793398</v>
      </c>
      <c r="H41" s="108">
        <v>-3.8544940082201977</v>
      </c>
      <c r="I41" s="108">
        <v>-3.855963314567628</v>
      </c>
      <c r="J41" s="108">
        <v>-3.8389399968582278</v>
      </c>
      <c r="K41" s="108">
        <v>-3.7953749233960203</v>
      </c>
      <c r="L41" s="108">
        <v>-3.7997551659447657</v>
      </c>
      <c r="M41" s="108">
        <v>-3.767122298745746</v>
      </c>
      <c r="N41" s="108">
        <v>-3.6272972521644569</v>
      </c>
      <c r="O41" s="108">
        <v>-3.6385273521871575</v>
      </c>
      <c r="P41" s="108">
        <v>-3.6233693099882238</v>
      </c>
      <c r="Q41" s="108">
        <v>-3.6366741116832229</v>
      </c>
      <c r="R41" s="108">
        <v>-3.6470904824189958</v>
      </c>
      <c r="S41" s="108">
        <v>-2.5214329531360251</v>
      </c>
      <c r="T41" s="108">
        <v>-2.4869206692881267</v>
      </c>
      <c r="U41" s="108">
        <v>-2.4284501613485121</v>
      </c>
      <c r="V41" s="108">
        <v>-2.5021162192047837</v>
      </c>
      <c r="W41" s="108">
        <v>-2.342505557431716</v>
      </c>
      <c r="X41" s="108">
        <v>-2.335032001569576</v>
      </c>
      <c r="Y41" s="108">
        <v>-2.3326481955938698</v>
      </c>
      <c r="Z41" s="108">
        <v>-2.4130503595578099</v>
      </c>
      <c r="AA41" s="108">
        <v>-2.3867641200980767</v>
      </c>
      <c r="AB41" s="108">
        <v>-2.5011117804474008</v>
      </c>
      <c r="AC41" s="108">
        <v>-2.2397562978447745</v>
      </c>
      <c r="AD41" s="108">
        <v>-2.2100307801336214</v>
      </c>
      <c r="AE41" s="108">
        <v>-2.1766398175970396</v>
      </c>
      <c r="AF41" s="108">
        <v>-1.2875747549231307</v>
      </c>
      <c r="AG41" s="108">
        <v>-1.2897950360658204</v>
      </c>
      <c r="AH41" s="108">
        <v>-1.2703374627767015</v>
      </c>
      <c r="AI41" s="108">
        <v>-0.8663671854858439</v>
      </c>
      <c r="AJ41" s="108">
        <v>-0.86353895371370548</v>
      </c>
      <c r="AK41" s="108">
        <v>-0.87548747188719478</v>
      </c>
      <c r="AL41" s="108">
        <v>-0.73366844323663383</v>
      </c>
      <c r="AM41" s="108">
        <v>-0.7358813708596128</v>
      </c>
      <c r="AN41" s="108">
        <v>-0.73865629664198007</v>
      </c>
      <c r="AO41" s="108">
        <v>-0.62080881951120648</v>
      </c>
      <c r="AP41" s="108">
        <v>-0.61905526345289008</v>
      </c>
      <c r="AQ41" s="108">
        <v>6.3151996361110019E-2</v>
      </c>
      <c r="AR41" s="108">
        <v>0.45268268585975946</v>
      </c>
      <c r="AS41" s="108">
        <v>0.45694097524422927</v>
      </c>
      <c r="AT41" s="108">
        <v>0.42009744819400341</v>
      </c>
      <c r="AU41" s="108">
        <v>0.28362486024572497</v>
      </c>
      <c r="AV41" s="108">
        <v>0.28095450076422512</v>
      </c>
      <c r="AW41" s="108">
        <v>0.28207701463690604</v>
      </c>
      <c r="AX41" s="108">
        <v>0.53474391061144466</v>
      </c>
      <c r="AY41" s="108">
        <v>0.58164205399106184</v>
      </c>
      <c r="AZ41" s="108">
        <v>0.44426514516851912</v>
      </c>
      <c r="BA41" s="108">
        <v>0.57370195614516062</v>
      </c>
      <c r="BB41" s="108">
        <v>0.56773761382539556</v>
      </c>
      <c r="BC41" s="108">
        <v>0.58497624832410144</v>
      </c>
      <c r="BD41" s="108">
        <v>0.78199759965290205</v>
      </c>
      <c r="BE41" s="108">
        <v>0.83972165541237853</v>
      </c>
      <c r="BF41" s="108">
        <v>0.77517265241411426</v>
      </c>
      <c r="BG41" s="108">
        <v>-0.22140890437069505</v>
      </c>
      <c r="BH41" s="108">
        <v>-0.2085430617010029</v>
      </c>
      <c r="BI41" s="108">
        <v>-0.11658156842279732</v>
      </c>
      <c r="BJ41" s="108">
        <v>-0.3918281218198274</v>
      </c>
      <c r="BK41" s="108">
        <v>-0.39170033472840804</v>
      </c>
      <c r="BL41" s="108">
        <v>-0.41551637062257685</v>
      </c>
      <c r="BM41" s="108">
        <v>-0.54955352749677711</v>
      </c>
      <c r="BN41" s="78"/>
      <c r="BO41" s="78"/>
      <c r="BP41" s="78"/>
      <c r="BQ41" s="78"/>
      <c r="BR41" s="78"/>
      <c r="BS41" s="78"/>
      <c r="BT41" s="78"/>
      <c r="BU41" s="78"/>
      <c r="BV41" s="78"/>
    </row>
    <row r="42" spans="1:74" ht="14.5" customHeight="1">
      <c r="A42" s="78"/>
      <c r="B42" s="114"/>
      <c r="C42" s="78"/>
      <c r="D42" s="122" t="s">
        <v>241</v>
      </c>
      <c r="E42" s="78" t="s">
        <v>22</v>
      </c>
      <c r="F42" s="108">
        <v>0.29460384749202784</v>
      </c>
      <c r="G42" s="108">
        <v>0.28815496183349043</v>
      </c>
      <c r="H42" s="108">
        <v>0.20519457389276274</v>
      </c>
      <c r="I42" s="108">
        <v>0.20051305226913207</v>
      </c>
      <c r="J42" s="108">
        <v>0.20054270196070201</v>
      </c>
      <c r="K42" s="108">
        <v>9.5534184491759433E-2</v>
      </c>
      <c r="L42" s="108">
        <v>8.813754286250397E-2</v>
      </c>
      <c r="M42" s="108">
        <v>8.9190310495724123E-2</v>
      </c>
      <c r="N42" s="108">
        <v>5.7560531725813213E-2</v>
      </c>
      <c r="O42" s="108">
        <v>5.4270753921002779E-2</v>
      </c>
      <c r="P42" s="108">
        <v>5.9274515454016186E-2</v>
      </c>
      <c r="Q42" s="108">
        <v>0.17771945264360745</v>
      </c>
      <c r="R42" s="108">
        <v>0.17508545917712448</v>
      </c>
      <c r="S42" s="108">
        <v>9.7437772666919775E-2</v>
      </c>
      <c r="T42" s="108">
        <v>7.7823697029731242E-2</v>
      </c>
      <c r="U42" s="108">
        <v>7.0571452127348833E-2</v>
      </c>
      <c r="V42" s="108">
        <v>8.1341938196523467E-2</v>
      </c>
      <c r="W42" s="108">
        <v>6.2566916379865223E-2</v>
      </c>
      <c r="X42" s="108">
        <v>5.798953586138178E-2</v>
      </c>
      <c r="Y42" s="108">
        <v>3.4820713507911272E-2</v>
      </c>
      <c r="Z42" s="108">
        <v>0.16398289645205111</v>
      </c>
      <c r="AA42" s="108">
        <v>0.15584556951488215</v>
      </c>
      <c r="AB42" s="108">
        <v>0.17762350799794957</v>
      </c>
      <c r="AC42" s="108">
        <v>0.23203156565490857</v>
      </c>
      <c r="AD42" s="108">
        <v>0.22235357356990537</v>
      </c>
      <c r="AE42" s="108">
        <v>0.18985744530112125</v>
      </c>
      <c r="AF42" s="108">
        <v>0.14867360147974717</v>
      </c>
      <c r="AG42" s="108">
        <v>0.1435658887354867</v>
      </c>
      <c r="AH42" s="108">
        <v>0.15963199357354951</v>
      </c>
      <c r="AI42" s="108">
        <v>-3.2448090538373942E-2</v>
      </c>
      <c r="AJ42" s="108">
        <v>-1.9887465144125427E-2</v>
      </c>
      <c r="AK42" s="108">
        <v>-1.1074874160432735E-2</v>
      </c>
      <c r="AL42" s="108">
        <v>-0.36807667516666398</v>
      </c>
      <c r="AM42" s="108">
        <v>-0.37343733270277268</v>
      </c>
      <c r="AN42" s="108">
        <v>-0.36030808688039007</v>
      </c>
      <c r="AO42" s="108">
        <v>-0.41284232831951662</v>
      </c>
      <c r="AP42" s="108">
        <v>-0.43383196823471004</v>
      </c>
      <c r="AQ42" s="108">
        <v>-0.47132293474151998</v>
      </c>
      <c r="AR42" s="108">
        <v>-0.6591661028560305</v>
      </c>
      <c r="AS42" s="108">
        <v>-0.6715339964390008</v>
      </c>
      <c r="AT42" s="108">
        <v>-0.66140750787175673</v>
      </c>
      <c r="AU42" s="108">
        <v>-0.73296489522593511</v>
      </c>
      <c r="AV42" s="108">
        <v>-0.73947623327742473</v>
      </c>
      <c r="AW42" s="108">
        <v>-0.7556262274122838</v>
      </c>
      <c r="AX42" s="108">
        <v>-0.88511346440983529</v>
      </c>
      <c r="AY42" s="108">
        <v>-0.88485992090360788</v>
      </c>
      <c r="AZ42" s="108">
        <v>-0.86872951199813064</v>
      </c>
      <c r="BA42" s="108">
        <v>-0.83675384388678942</v>
      </c>
      <c r="BB42" s="108">
        <v>-0.84678008862642451</v>
      </c>
      <c r="BC42" s="108">
        <v>-0.86467454473814853</v>
      </c>
      <c r="BD42" s="108">
        <v>-0.80058888618115809</v>
      </c>
      <c r="BE42" s="108">
        <v>-0.81124180069091167</v>
      </c>
      <c r="BF42" s="108">
        <v>-0.79274890628516581</v>
      </c>
      <c r="BG42" s="108">
        <v>-0.72935270746430514</v>
      </c>
      <c r="BH42" s="108">
        <v>-0.72061610869456305</v>
      </c>
      <c r="BI42" s="108">
        <v>-0.71420194129466719</v>
      </c>
      <c r="BJ42" s="108">
        <v>-0.89572635598568739</v>
      </c>
      <c r="BK42" s="108">
        <v>-0.89871676172437809</v>
      </c>
      <c r="BL42" s="108">
        <v>-0.895833542829237</v>
      </c>
      <c r="BM42" s="108">
        <v>-1.070252745959547</v>
      </c>
      <c r="BN42" s="78"/>
      <c r="BO42" s="78"/>
      <c r="BP42" s="78"/>
      <c r="BQ42" s="78"/>
      <c r="BR42" s="78"/>
      <c r="BS42" s="78"/>
      <c r="BT42" s="78"/>
      <c r="BU42" s="78"/>
      <c r="BV42" s="78"/>
    </row>
    <row r="43" spans="1:74">
      <c r="A43" s="78"/>
      <c r="B43" s="114"/>
      <c r="C43" s="78"/>
      <c r="D43" s="122" t="s">
        <v>241</v>
      </c>
      <c r="E43" s="78" t="s">
        <v>23</v>
      </c>
      <c r="F43" s="108">
        <v>0.32316293894051773</v>
      </c>
      <c r="G43" s="108">
        <v>0.33990022465798031</v>
      </c>
      <c r="H43" s="108">
        <v>0.3932323598114027</v>
      </c>
      <c r="I43" s="108">
        <v>0.38292046360671206</v>
      </c>
      <c r="J43" s="108">
        <v>0.36734841541922192</v>
      </c>
      <c r="K43" s="108">
        <v>0.28924947119309952</v>
      </c>
      <c r="L43" s="108">
        <v>0.29963171618963402</v>
      </c>
      <c r="M43" s="108">
        <v>0.35526307616684405</v>
      </c>
      <c r="N43" s="108">
        <v>0.42897319241160314</v>
      </c>
      <c r="O43" s="108">
        <v>0.42807276031581276</v>
      </c>
      <c r="P43" s="108">
        <v>0.42544220963588608</v>
      </c>
      <c r="Q43" s="108">
        <v>0.4303113692571674</v>
      </c>
      <c r="R43" s="108">
        <v>0.4477076052571145</v>
      </c>
      <c r="S43" s="108">
        <v>0.32536985400739971</v>
      </c>
      <c r="T43" s="108">
        <v>0.28306303864097115</v>
      </c>
      <c r="U43" s="108">
        <v>0.27286084803960886</v>
      </c>
      <c r="V43" s="108">
        <v>0.2828563479495434</v>
      </c>
      <c r="W43" s="108">
        <v>0.17972099862830526</v>
      </c>
      <c r="X43" s="108">
        <v>0.18464425780335181</v>
      </c>
      <c r="Y43" s="108">
        <v>0.15113506199743121</v>
      </c>
      <c r="Z43" s="108">
        <v>0.15115820342992126</v>
      </c>
      <c r="AA43" s="108">
        <v>0.14176180878126221</v>
      </c>
      <c r="AB43" s="108">
        <v>0.14301503251878955</v>
      </c>
      <c r="AC43" s="108">
        <v>0.11494305369648861</v>
      </c>
      <c r="AD43" s="108">
        <v>0.12481852396313542</v>
      </c>
      <c r="AE43" s="108">
        <v>8.3474507453931368E-2</v>
      </c>
      <c r="AF43" s="108">
        <v>-3.5448187892172633E-2</v>
      </c>
      <c r="AG43" s="108">
        <v>-3.3687021579443366E-2</v>
      </c>
      <c r="AH43" s="108">
        <v>-2.3274184129990605E-2</v>
      </c>
      <c r="AI43" s="108">
        <v>-6.412251295611382E-2</v>
      </c>
      <c r="AJ43" s="108">
        <v>-7.2750827975785359E-2</v>
      </c>
      <c r="AK43" s="108">
        <v>-7.08417525266829E-2</v>
      </c>
      <c r="AL43" s="108">
        <v>-6.4856191541203811E-2</v>
      </c>
      <c r="AM43" s="108">
        <v>-7.9700467494212779E-2</v>
      </c>
      <c r="AN43" s="108">
        <v>-0.10181350086013019</v>
      </c>
      <c r="AO43" s="108">
        <v>-0.16371282914006646</v>
      </c>
      <c r="AP43" s="108">
        <v>-0.16650100900294018</v>
      </c>
      <c r="AQ43" s="108">
        <v>-0.22104383049831999</v>
      </c>
      <c r="AR43" s="108">
        <v>-0.20602546609344041</v>
      </c>
      <c r="AS43" s="108">
        <v>-0.20755702859474079</v>
      </c>
      <c r="AT43" s="108">
        <v>-0.20848812846502662</v>
      </c>
      <c r="AU43" s="108">
        <v>-0.17848688975263527</v>
      </c>
      <c r="AV43" s="108">
        <v>-0.18075521045404486</v>
      </c>
      <c r="AW43" s="108">
        <v>-0.18954589481827377</v>
      </c>
      <c r="AX43" s="108">
        <v>-0.14474117871628533</v>
      </c>
      <c r="AY43" s="108">
        <v>-0.16716359910319789</v>
      </c>
      <c r="AZ43" s="108">
        <v>-0.13269221751666072</v>
      </c>
      <c r="BA43" s="108">
        <v>-0.16255758516408947</v>
      </c>
      <c r="BB43" s="108">
        <v>-0.16902793979896469</v>
      </c>
      <c r="BC43" s="108">
        <v>-0.19462956529916853</v>
      </c>
      <c r="BD43" s="108">
        <v>-0.28995850747324825</v>
      </c>
      <c r="BE43" s="108">
        <v>-0.28912331668277158</v>
      </c>
      <c r="BF43" s="108">
        <v>-0.28680106058253574</v>
      </c>
      <c r="BG43" s="108">
        <v>-0.29978862139673512</v>
      </c>
      <c r="BH43" s="108">
        <v>-0.28997139841538289</v>
      </c>
      <c r="BI43" s="108">
        <v>-0.2831230020440072</v>
      </c>
      <c r="BJ43" s="108">
        <v>-0.37832614834373746</v>
      </c>
      <c r="BK43" s="108">
        <v>-0.38241538631906802</v>
      </c>
      <c r="BL43" s="108">
        <v>-0.37693085331629694</v>
      </c>
      <c r="BM43" s="108">
        <v>-0.65600567097818718</v>
      </c>
      <c r="BN43" s="78"/>
      <c r="BO43" s="78"/>
      <c r="BP43" s="78"/>
      <c r="BQ43" s="78"/>
      <c r="BR43" s="78"/>
      <c r="BS43" s="78"/>
      <c r="BT43" s="78"/>
      <c r="BU43" s="78"/>
      <c r="BV43" s="78"/>
    </row>
    <row r="44" spans="1:74">
      <c r="A44" s="78"/>
      <c r="B44" s="114"/>
      <c r="C44" s="78"/>
      <c r="D44" s="122" t="s">
        <v>241</v>
      </c>
      <c r="E44" s="78" t="s">
        <v>24</v>
      </c>
      <c r="F44" s="108">
        <v>-0.39452794838473237</v>
      </c>
      <c r="G44" s="108">
        <v>-0.40439958452021973</v>
      </c>
      <c r="H44" s="108">
        <v>-0.11459055246217731</v>
      </c>
      <c r="I44" s="108">
        <v>-0.11887452340255789</v>
      </c>
      <c r="J44" s="108">
        <v>-0.12169713974687801</v>
      </c>
      <c r="K44" s="108">
        <v>-4.4724178029510453E-2</v>
      </c>
      <c r="L44" s="108">
        <v>-4.7521703806095994E-2</v>
      </c>
      <c r="M44" s="108">
        <v>-5.4600769746855793E-2</v>
      </c>
      <c r="N44" s="108">
        <v>-3.2960451789636913E-2</v>
      </c>
      <c r="O44" s="108">
        <v>-3.5989975018987375E-2</v>
      </c>
      <c r="P44" s="108">
        <v>-3.8154621361703889E-2</v>
      </c>
      <c r="Q44" s="108">
        <v>-0.11978824528600263</v>
      </c>
      <c r="R44" s="108">
        <v>-0.12434161493706553</v>
      </c>
      <c r="S44" s="108">
        <v>-0.23559575343187023</v>
      </c>
      <c r="T44" s="108">
        <v>-0.28580747209850887</v>
      </c>
      <c r="U44" s="108">
        <v>-0.29731912526121107</v>
      </c>
      <c r="V44" s="108">
        <v>-0.29301167209599654</v>
      </c>
      <c r="W44" s="108">
        <v>-0.35247034690289469</v>
      </c>
      <c r="X44" s="108">
        <v>-0.35352194829596817</v>
      </c>
      <c r="Y44" s="108">
        <v>-0.45300774435377877</v>
      </c>
      <c r="Z44" s="108">
        <v>-0.5860013130892987</v>
      </c>
      <c r="AA44" s="108">
        <v>-0.58464978967188785</v>
      </c>
      <c r="AB44" s="108">
        <v>-0.57217067795098053</v>
      </c>
      <c r="AC44" s="108">
        <v>-0.73498762010185337</v>
      </c>
      <c r="AD44" s="108">
        <v>-0.7451225834355355</v>
      </c>
      <c r="AE44" s="108">
        <v>-0.78639857557904669</v>
      </c>
      <c r="AF44" s="108">
        <v>-0.9279175874949086</v>
      </c>
      <c r="AG44" s="108">
        <v>-0.93124970193781531</v>
      </c>
      <c r="AH44" s="108">
        <v>-0.91485313398112145</v>
      </c>
      <c r="AI44" s="108">
        <v>-1.0144151211535668</v>
      </c>
      <c r="AJ44" s="108">
        <v>-1.0147371619683696</v>
      </c>
      <c r="AK44" s="108">
        <v>-1.0150972703673098</v>
      </c>
      <c r="AL44" s="108">
        <v>-1.0584529078767619</v>
      </c>
      <c r="AM44" s="108">
        <v>-1.0625992483251148</v>
      </c>
      <c r="AN44" s="108">
        <v>-1.0707379632891763</v>
      </c>
      <c r="AO44" s="108">
        <v>-1.1932435401990444</v>
      </c>
      <c r="AP44" s="108">
        <v>-1.2086589588103882</v>
      </c>
      <c r="AQ44" s="108">
        <v>-1.2750111178315358</v>
      </c>
      <c r="AR44" s="108">
        <v>-1.4549895206131165</v>
      </c>
      <c r="AS44" s="108">
        <v>-1.4699415193684189</v>
      </c>
      <c r="AT44" s="108">
        <v>-1.4723614142247685</v>
      </c>
      <c r="AU44" s="108">
        <v>-1.4383888403425371</v>
      </c>
      <c r="AV44" s="108">
        <v>-1.4458392598694938</v>
      </c>
      <c r="AW44" s="108">
        <v>-1.4765943951981049</v>
      </c>
      <c r="AX44" s="108">
        <v>-1.4315054279773254</v>
      </c>
      <c r="AY44" s="108">
        <v>-1.4390982313819731</v>
      </c>
      <c r="AZ44" s="108">
        <v>-1.4180015571390396</v>
      </c>
      <c r="BA44" s="108">
        <v>-1.3101305012322855</v>
      </c>
      <c r="BB44" s="108">
        <v>-1.3216611135594367</v>
      </c>
      <c r="BC44" s="108">
        <v>-1.3408481422532494</v>
      </c>
      <c r="BD44" s="108">
        <v>-1.0753001994075282</v>
      </c>
      <c r="BE44" s="108">
        <v>-1.0895867693585217</v>
      </c>
      <c r="BF44" s="108">
        <v>-1.0753617717686157</v>
      </c>
      <c r="BG44" s="108">
        <v>-0.72152560127008503</v>
      </c>
      <c r="BH44" s="108">
        <v>-0.71614039816599306</v>
      </c>
      <c r="BI44" s="108">
        <v>-0.69454672628281711</v>
      </c>
      <c r="BJ44" s="108">
        <v>-0.36194168011445749</v>
      </c>
      <c r="BK44" s="108">
        <v>-0.36134133693960813</v>
      </c>
      <c r="BL44" s="108">
        <v>-0.35149675934156699</v>
      </c>
      <c r="BM44" s="108">
        <v>-3.9491088375069872E-3</v>
      </c>
      <c r="BN44" s="78"/>
      <c r="BO44" s="78"/>
      <c r="BP44" s="78"/>
      <c r="BQ44" s="78"/>
      <c r="BR44" s="78"/>
      <c r="BS44" s="78"/>
      <c r="BT44" s="78"/>
      <c r="BU44" s="78"/>
      <c r="BV44" s="78"/>
    </row>
    <row r="45" spans="1:74">
      <c r="A45" s="78"/>
      <c r="B45" s="114"/>
      <c r="C45" s="78"/>
      <c r="D45" s="122" t="s">
        <v>241</v>
      </c>
      <c r="E45" s="78" t="s">
        <v>2</v>
      </c>
      <c r="F45" s="108">
        <v>-1.3034100650684703</v>
      </c>
      <c r="G45" s="108">
        <v>-1.2945886126922026</v>
      </c>
      <c r="H45" s="108">
        <v>-1.2689330538656762</v>
      </c>
      <c r="I45" s="108">
        <v>-1.2569083484920101</v>
      </c>
      <c r="J45" s="108">
        <v>-1.2495806948460511</v>
      </c>
      <c r="K45" s="108">
        <v>-1.2516789147572887</v>
      </c>
      <c r="L45" s="108">
        <v>-1.2504551156722601</v>
      </c>
      <c r="M45" s="108">
        <v>-1.2701415759175998</v>
      </c>
      <c r="N45" s="108">
        <v>-1.2596035387936229</v>
      </c>
      <c r="O45" s="108">
        <v>-1.2639502773876292</v>
      </c>
      <c r="P45" s="108">
        <v>-1.2473385123645029</v>
      </c>
      <c r="Q45" s="108">
        <v>-1.2601936681243906</v>
      </c>
      <c r="R45" s="108">
        <v>-1.2613771510838394</v>
      </c>
      <c r="S45" s="108">
        <v>-1.3953755240914962</v>
      </c>
      <c r="T45" s="108">
        <v>-1.4138781345831999</v>
      </c>
      <c r="U45" s="108">
        <v>-1.425727079211863</v>
      </c>
      <c r="V45" s="108">
        <v>-1.4088992263141407</v>
      </c>
      <c r="W45" s="108">
        <v>-1.4069961913061819</v>
      </c>
      <c r="X45" s="108">
        <v>-1.4114470673585662</v>
      </c>
      <c r="Y45" s="108">
        <v>-1.4381295151105937</v>
      </c>
      <c r="Z45" s="108">
        <v>-1.5155804407956888</v>
      </c>
      <c r="AA45" s="108">
        <v>-1.5256319392262647</v>
      </c>
      <c r="AB45" s="108">
        <v>-1.4942314204748826</v>
      </c>
      <c r="AC45" s="108">
        <v>-1.5239926062410163</v>
      </c>
      <c r="AD45" s="108">
        <v>-1.5307686140137915</v>
      </c>
      <c r="AE45" s="108">
        <v>-1.5744400333271658</v>
      </c>
      <c r="AF45" s="108">
        <v>-1.6677339217583027</v>
      </c>
      <c r="AG45" s="108">
        <v>-1.6714767245075244</v>
      </c>
      <c r="AH45" s="108">
        <v>-1.6412106776835944</v>
      </c>
      <c r="AI45" s="108">
        <v>-1.6574705896851349</v>
      </c>
      <c r="AJ45" s="108">
        <v>-1.6554525593865486</v>
      </c>
      <c r="AK45" s="108">
        <v>-1.6837905477303359</v>
      </c>
      <c r="AL45" s="108">
        <v>-1.7448550861266838</v>
      </c>
      <c r="AM45" s="108">
        <v>-1.7515403803692977</v>
      </c>
      <c r="AN45" s="108">
        <v>-1.7269810630512881</v>
      </c>
      <c r="AO45" s="108">
        <v>-1.7697883933212035</v>
      </c>
      <c r="AP45" s="108">
        <v>-1.7827273313500172</v>
      </c>
      <c r="AQ45" s="108">
        <v>-1.8443181952271628</v>
      </c>
      <c r="AR45" s="108">
        <v>-1.8470576673661674</v>
      </c>
      <c r="AS45" s="108">
        <v>-1.8598801205277327</v>
      </c>
      <c r="AT45" s="108">
        <v>-1.8303833228807815</v>
      </c>
      <c r="AU45" s="108">
        <v>-1.7883417793966991</v>
      </c>
      <c r="AV45" s="108">
        <v>-1.7981521046496538</v>
      </c>
      <c r="AW45" s="108">
        <v>-1.7959949591674258</v>
      </c>
      <c r="AX45" s="108">
        <v>-1.8005574697180964</v>
      </c>
      <c r="AY45" s="108">
        <v>-1.8162306729188891</v>
      </c>
      <c r="AZ45" s="108">
        <v>-1.8013621955800847</v>
      </c>
      <c r="BA45" s="108">
        <v>-1.8800789806259066</v>
      </c>
      <c r="BB45" s="108">
        <v>-1.9178199546340156</v>
      </c>
      <c r="BC45" s="108">
        <v>-1.9375383357444727</v>
      </c>
      <c r="BD45" s="108">
        <v>-2.038266172826988</v>
      </c>
      <c r="BE45" s="108">
        <v>-2.0444630887025514</v>
      </c>
      <c r="BF45" s="108">
        <v>-2.0256262618032856</v>
      </c>
      <c r="BG45" s="108">
        <v>-2.0062191136030956</v>
      </c>
      <c r="BH45" s="108">
        <v>-1.9995040495281073</v>
      </c>
      <c r="BI45" s="108">
        <v>-1.999938492013358</v>
      </c>
      <c r="BJ45" s="108">
        <v>-2.1956927896626754</v>
      </c>
      <c r="BK45" s="108">
        <v>-2.2094881651812863</v>
      </c>
      <c r="BL45" s="108">
        <v>-2.1975581580033592</v>
      </c>
      <c r="BM45" s="108">
        <v>-2.5115309128052385</v>
      </c>
      <c r="BN45" s="78"/>
      <c r="BO45" s="78"/>
      <c r="BP45" s="78"/>
      <c r="BQ45" s="78"/>
      <c r="BR45" s="78"/>
      <c r="BS45" s="78"/>
      <c r="BT45" s="78"/>
      <c r="BU45" s="78"/>
      <c r="BV45" s="78"/>
    </row>
    <row r="46" spans="1:74">
      <c r="A46" s="78"/>
      <c r="B46" s="114"/>
      <c r="C46" s="78"/>
      <c r="D46" s="122" t="s">
        <v>241</v>
      </c>
      <c r="E46" s="78" t="s">
        <v>3</v>
      </c>
      <c r="F46" s="108">
        <v>1.0941366086808679</v>
      </c>
      <c r="G46" s="108">
        <v>1.1337661739242801</v>
      </c>
      <c r="H46" s="108">
        <v>1.1556210302963328</v>
      </c>
      <c r="I46" s="108">
        <v>1.150998050315222</v>
      </c>
      <c r="J46" s="108">
        <v>1.1624454711758219</v>
      </c>
      <c r="K46" s="108">
        <v>1.0598675042268493</v>
      </c>
      <c r="L46" s="108">
        <v>1.0566413544409838</v>
      </c>
      <c r="M46" s="108">
        <v>1.051173560275614</v>
      </c>
      <c r="N46" s="108">
        <v>1.0448883066792634</v>
      </c>
      <c r="O46" s="108">
        <v>1.0417993063550328</v>
      </c>
      <c r="P46" s="108">
        <v>1.047034778788076</v>
      </c>
      <c r="Q46" s="108">
        <v>1.0284938149564773</v>
      </c>
      <c r="R46" s="108">
        <v>1.0251585224540045</v>
      </c>
      <c r="S46" s="108">
        <v>0.91741023694032964</v>
      </c>
      <c r="T46" s="108">
        <v>0.92446369020636099</v>
      </c>
      <c r="U46" s="108">
        <v>0.90835170982456881</v>
      </c>
      <c r="V46" s="108">
        <v>0.92395606222671334</v>
      </c>
      <c r="W46" s="108">
        <v>0.96115464994282518</v>
      </c>
      <c r="X46" s="108">
        <v>0.95862509912451199</v>
      </c>
      <c r="Y46" s="108">
        <v>0.92662427145251147</v>
      </c>
      <c r="Z46" s="108">
        <v>0.95256463745366116</v>
      </c>
      <c r="AA46" s="108">
        <v>0.94539555302047229</v>
      </c>
      <c r="AB46" s="108">
        <v>0.93541320527230964</v>
      </c>
      <c r="AC46" s="108">
        <v>0.94653983707098854</v>
      </c>
      <c r="AD46" s="108">
        <v>0.9378880755996355</v>
      </c>
      <c r="AE46" s="108">
        <v>0.92011835399811148</v>
      </c>
      <c r="AF46" s="108">
        <v>0.85771649722655741</v>
      </c>
      <c r="AG46" s="108">
        <v>0.85119131644930679</v>
      </c>
      <c r="AH46" s="108">
        <v>0.7172980628092096</v>
      </c>
      <c r="AI46" s="108">
        <v>0.72464086492224622</v>
      </c>
      <c r="AJ46" s="108">
        <v>0.72340315912858455</v>
      </c>
      <c r="AK46" s="108">
        <v>0.71186526435347708</v>
      </c>
      <c r="AL46" s="108">
        <v>0.73497688590393606</v>
      </c>
      <c r="AM46" s="108">
        <v>0.72746682468567747</v>
      </c>
      <c r="AN46" s="108">
        <v>0.73897615311014997</v>
      </c>
      <c r="AO46" s="108">
        <v>0.72096466454710328</v>
      </c>
      <c r="AP46" s="108">
        <v>0.70119037634100967</v>
      </c>
      <c r="AQ46" s="108">
        <v>0.66426501282847994</v>
      </c>
      <c r="AR46" s="108">
        <v>0.66399433055643975</v>
      </c>
      <c r="AS46" s="108">
        <v>0.64866889087773938</v>
      </c>
      <c r="AT46" s="108">
        <v>0.67922599374764348</v>
      </c>
      <c r="AU46" s="108">
        <v>0.69338131396588487</v>
      </c>
      <c r="AV46" s="108">
        <v>0.67952152285828538</v>
      </c>
      <c r="AW46" s="108">
        <v>0.68271857306821637</v>
      </c>
      <c r="AX46" s="108">
        <v>0.62189195137429465</v>
      </c>
      <c r="AY46" s="108">
        <v>0.61104060439989194</v>
      </c>
      <c r="AZ46" s="108">
        <v>0.64097812360926909</v>
      </c>
      <c r="BA46" s="108">
        <v>0.60197442126234035</v>
      </c>
      <c r="BB46" s="108">
        <v>0.58982030148011555</v>
      </c>
      <c r="BC46" s="108">
        <v>0.58810157851983158</v>
      </c>
      <c r="BD46" s="108">
        <v>0.71061800334767167</v>
      </c>
      <c r="BE46" s="108">
        <v>0.70040211634375815</v>
      </c>
      <c r="BF46" s="108">
        <v>0.71729873919377418</v>
      </c>
      <c r="BG46" s="108">
        <v>0.64970885518251498</v>
      </c>
      <c r="BH46" s="108">
        <v>0.65703019783680716</v>
      </c>
      <c r="BI46" s="108">
        <v>0.68158253795165269</v>
      </c>
      <c r="BJ46" s="108">
        <v>0.49926468966318271</v>
      </c>
      <c r="BK46" s="108">
        <v>0.49719204857331212</v>
      </c>
      <c r="BL46" s="108">
        <v>0.51361918166751286</v>
      </c>
      <c r="BM46" s="108">
        <v>0.29596253488256297</v>
      </c>
      <c r="BN46" s="78"/>
      <c r="BO46" s="78"/>
      <c r="BP46" s="78"/>
      <c r="BQ46" s="78"/>
      <c r="BR46" s="78"/>
      <c r="BS46" s="78"/>
      <c r="BT46" s="78"/>
      <c r="BU46" s="78"/>
      <c r="BV46" s="78"/>
    </row>
    <row r="47" spans="1:74">
      <c r="A47" s="78"/>
      <c r="B47" s="114"/>
      <c r="C47" s="78"/>
      <c r="D47" s="122" t="s">
        <v>241</v>
      </c>
      <c r="E47" s="78" t="s">
        <v>4</v>
      </c>
      <c r="F47" s="108">
        <v>4.1367552917193073</v>
      </c>
      <c r="G47" s="108">
        <v>4.1308376996623801</v>
      </c>
      <c r="H47" s="108">
        <v>4.1575587359927528</v>
      </c>
      <c r="I47" s="108">
        <v>4.1546390484208926</v>
      </c>
      <c r="J47" s="108">
        <v>4.1536378335991015</v>
      </c>
      <c r="K47" s="108">
        <v>3.938589872070799</v>
      </c>
      <c r="L47" s="108">
        <v>3.9377689237180045</v>
      </c>
      <c r="M47" s="108">
        <v>3.9321358885603441</v>
      </c>
      <c r="N47" s="108">
        <v>3.7090419632254932</v>
      </c>
      <c r="O47" s="108">
        <v>3.6793906300690322</v>
      </c>
      <c r="P47" s="108">
        <v>3.6796547094742262</v>
      </c>
      <c r="Q47" s="108">
        <v>3.7477607485473579</v>
      </c>
      <c r="R47" s="108">
        <v>3.7457563712667046</v>
      </c>
      <c r="S47" s="108">
        <v>3.6297001183048998</v>
      </c>
      <c r="T47" s="108">
        <v>3.5820312933619913</v>
      </c>
      <c r="U47" s="108">
        <v>3.5764714179781789</v>
      </c>
      <c r="V47" s="108">
        <v>3.571285676559584</v>
      </c>
      <c r="W47" s="108">
        <v>3.6713074122422054</v>
      </c>
      <c r="X47" s="108">
        <v>3.6700276085682315</v>
      </c>
      <c r="Y47" s="108">
        <v>3.6892963905987415</v>
      </c>
      <c r="Z47" s="108">
        <v>3.8124095470707209</v>
      </c>
      <c r="AA47" s="108">
        <v>3.8058394360746721</v>
      </c>
      <c r="AB47" s="108">
        <v>3.8151474441864393</v>
      </c>
      <c r="AC47" s="108">
        <v>3.8146819553648488</v>
      </c>
      <c r="AD47" s="108">
        <v>3.8073252811485254</v>
      </c>
      <c r="AE47" s="108">
        <v>3.7521128453504513</v>
      </c>
      <c r="AF47" s="108">
        <v>3.7226742306051968</v>
      </c>
      <c r="AG47" s="108">
        <v>3.720001685759657</v>
      </c>
      <c r="AH47" s="108">
        <v>3.7163778026881591</v>
      </c>
      <c r="AI47" s="108">
        <v>3.6259241152267165</v>
      </c>
      <c r="AJ47" s="108">
        <v>3.628615189196184</v>
      </c>
      <c r="AK47" s="108">
        <v>3.6234582646898668</v>
      </c>
      <c r="AL47" s="108">
        <v>3.7917842862846163</v>
      </c>
      <c r="AM47" s="108">
        <v>3.7908888680986879</v>
      </c>
      <c r="AN47" s="108">
        <v>3.7954187014401102</v>
      </c>
      <c r="AO47" s="108">
        <v>3.8671183520073633</v>
      </c>
      <c r="AP47" s="108">
        <v>3.8526208738927901</v>
      </c>
      <c r="AQ47" s="108">
        <v>3.7752464654934705</v>
      </c>
      <c r="AR47" s="108">
        <v>3.6158964804669798</v>
      </c>
      <c r="AS47" s="108">
        <v>3.6045504766668088</v>
      </c>
      <c r="AT47" s="108">
        <v>3.5965205917785936</v>
      </c>
      <c r="AU47" s="108">
        <v>3.3249107339638146</v>
      </c>
      <c r="AV47" s="108">
        <v>3.318415747738285</v>
      </c>
      <c r="AW47" s="108">
        <v>3.3074770314376258</v>
      </c>
      <c r="AX47" s="108">
        <v>3.1800678555838444</v>
      </c>
      <c r="AY47" s="108">
        <v>3.1706917419731919</v>
      </c>
      <c r="AZ47" s="108">
        <v>3.1828355051735095</v>
      </c>
      <c r="BA47" s="108">
        <v>2.9181233636757402</v>
      </c>
      <c r="BB47" s="108">
        <v>2.9081380291577252</v>
      </c>
      <c r="BC47" s="108">
        <v>2.8822601444996212</v>
      </c>
      <c r="BD47" s="108">
        <v>2.7048943105966319</v>
      </c>
      <c r="BE47" s="108">
        <v>2.694325302728628</v>
      </c>
      <c r="BF47" s="108">
        <v>2.7141483293411244</v>
      </c>
      <c r="BG47" s="108">
        <v>3.0551803392004753</v>
      </c>
      <c r="BH47" s="108">
        <v>3.0628618384569166</v>
      </c>
      <c r="BI47" s="108">
        <v>3.0585977846650532</v>
      </c>
      <c r="BJ47" s="108">
        <v>2.9092265556032921</v>
      </c>
      <c r="BK47" s="108">
        <v>2.9084025978724015</v>
      </c>
      <c r="BL47" s="108">
        <v>2.907605957214443</v>
      </c>
      <c r="BM47" s="108">
        <v>2.7247565820351025</v>
      </c>
      <c r="BN47" s="78"/>
      <c r="BO47" s="78"/>
      <c r="BP47" s="78"/>
      <c r="BQ47" s="78"/>
      <c r="BR47" s="78"/>
      <c r="BS47" s="78"/>
      <c r="BT47" s="78"/>
      <c r="BU47" s="78"/>
      <c r="BV47" s="78"/>
    </row>
    <row r="48" spans="1:74">
      <c r="A48" s="78"/>
      <c r="B48" s="114"/>
      <c r="C48" s="78"/>
      <c r="D48" s="122" t="s">
        <v>241</v>
      </c>
      <c r="E48" s="78" t="s">
        <v>62</v>
      </c>
      <c r="F48" s="108">
        <v>0.28397650713860778</v>
      </c>
      <c r="G48" s="108">
        <v>0.31525449890810031</v>
      </c>
      <c r="H48" s="108">
        <v>0.32679433931248281</v>
      </c>
      <c r="I48" s="108">
        <v>0.34823069085479208</v>
      </c>
      <c r="J48" s="108">
        <v>0.34045394586357203</v>
      </c>
      <c r="K48" s="108">
        <v>0.50970358691062945</v>
      </c>
      <c r="L48" s="108">
        <v>0.53576618111912389</v>
      </c>
      <c r="M48" s="108">
        <v>0.51444091762462407</v>
      </c>
      <c r="N48" s="108">
        <v>0.43665358991732317</v>
      </c>
      <c r="O48" s="108">
        <v>0.44469096324104274</v>
      </c>
      <c r="P48" s="108">
        <v>0.44987308596278619</v>
      </c>
      <c r="Q48" s="108">
        <v>0.3909924405096874</v>
      </c>
      <c r="R48" s="108">
        <v>0.40012596194135464</v>
      </c>
      <c r="S48" s="108">
        <v>0.2850179392172798</v>
      </c>
      <c r="T48" s="108">
        <v>0.2377727632119111</v>
      </c>
      <c r="U48" s="108">
        <v>0.26627595272532889</v>
      </c>
      <c r="V48" s="108">
        <v>0.25334512209945337</v>
      </c>
      <c r="W48" s="108">
        <v>0.31332701069766511</v>
      </c>
      <c r="X48" s="108">
        <v>0.32798757831281189</v>
      </c>
      <c r="Y48" s="108">
        <v>0.38096900242863119</v>
      </c>
      <c r="Z48" s="108">
        <v>0.40853451080120129</v>
      </c>
      <c r="AA48" s="108">
        <v>0.41992875787826223</v>
      </c>
      <c r="AB48" s="108">
        <v>0.41622748128872966</v>
      </c>
      <c r="AC48" s="108">
        <v>0.32582758851533855</v>
      </c>
      <c r="AD48" s="108">
        <v>0.34636442760735564</v>
      </c>
      <c r="AE48" s="108">
        <v>0.60448617695283136</v>
      </c>
      <c r="AF48" s="108">
        <v>0.51267462080360748</v>
      </c>
      <c r="AG48" s="108">
        <v>0.53842417531356679</v>
      </c>
      <c r="AH48" s="108">
        <v>0.5346832194430593</v>
      </c>
      <c r="AI48" s="108">
        <v>0.6173667154954563</v>
      </c>
      <c r="AJ48" s="108">
        <v>0.64284643800659436</v>
      </c>
      <c r="AK48" s="108">
        <v>0.66634535480368728</v>
      </c>
      <c r="AL48" s="108">
        <v>0.62694850163899618</v>
      </c>
      <c r="AM48" s="108">
        <v>0.66300135792310733</v>
      </c>
      <c r="AN48" s="108">
        <v>0.65423374968502968</v>
      </c>
      <c r="AO48" s="108">
        <v>0.71048600299829334</v>
      </c>
      <c r="AP48" s="108">
        <v>0.78073651144102985</v>
      </c>
      <c r="AQ48" s="108">
        <v>0.7027870644566403</v>
      </c>
      <c r="AR48" s="108">
        <v>0.91752895623445951</v>
      </c>
      <c r="AS48" s="108">
        <v>1.0161071628067391</v>
      </c>
      <c r="AT48" s="108">
        <v>0.97404779947872333</v>
      </c>
      <c r="AU48" s="108">
        <v>1.5192305290863448</v>
      </c>
      <c r="AV48" s="108">
        <v>1.6065004623696053</v>
      </c>
      <c r="AW48" s="108">
        <v>1.5983235128027564</v>
      </c>
      <c r="AX48" s="108">
        <v>1.8330218614948146</v>
      </c>
      <c r="AY48" s="108">
        <v>1.8667178806323319</v>
      </c>
      <c r="AZ48" s="108">
        <v>1.8579784157754693</v>
      </c>
      <c r="BA48" s="108">
        <v>2.0417548447411904</v>
      </c>
      <c r="BB48" s="108">
        <v>2.1975084953377655</v>
      </c>
      <c r="BC48" s="108">
        <v>2.3262789241540314</v>
      </c>
      <c r="BD48" s="108">
        <v>3.082156952097582</v>
      </c>
      <c r="BE48" s="108">
        <v>3.1042466975175582</v>
      </c>
      <c r="BF48" s="108">
        <v>3.112781971465084</v>
      </c>
      <c r="BG48" s="108">
        <v>3.6117767208983547</v>
      </c>
      <c r="BH48" s="108">
        <v>3.5422533108690168</v>
      </c>
      <c r="BI48" s="108">
        <v>3.3409994868817132</v>
      </c>
      <c r="BJ48" s="108">
        <v>3.9577094606036325</v>
      </c>
      <c r="BK48" s="108">
        <v>3.9747939108470516</v>
      </c>
      <c r="BL48" s="108">
        <v>4.009320114123553</v>
      </c>
      <c r="BM48" s="108">
        <v>5.9232138155422636</v>
      </c>
      <c r="BN48" s="78"/>
      <c r="BO48" s="78"/>
      <c r="BP48" s="78"/>
      <c r="BQ48" s="78"/>
      <c r="BR48" s="78"/>
      <c r="BS48" s="78"/>
      <c r="BT48" s="78"/>
      <c r="BU48" s="78"/>
      <c r="BV48" s="78"/>
    </row>
    <row r="49" spans="1:74">
      <c r="A49" s="78"/>
      <c r="B49" s="114"/>
      <c r="C49" s="78"/>
      <c r="D49" s="122" t="s">
        <v>241</v>
      </c>
      <c r="E49" s="78" t="s">
        <v>65</v>
      </c>
      <c r="F49" s="108">
        <v>-0.3418337426080722</v>
      </c>
      <c r="G49" s="108">
        <v>-0.36880017995058956</v>
      </c>
      <c r="H49" s="108">
        <v>-0.3612316396089974</v>
      </c>
      <c r="I49" s="108">
        <v>-0.36790624999850796</v>
      </c>
      <c r="J49" s="108">
        <v>-0.38474999026122814</v>
      </c>
      <c r="K49" s="108">
        <v>-0.30728837208204052</v>
      </c>
      <c r="L49" s="108">
        <v>-0.31466828955439596</v>
      </c>
      <c r="M49" s="108">
        <v>-0.31329361336567585</v>
      </c>
      <c r="N49" s="108">
        <v>-0.36679878560484691</v>
      </c>
      <c r="O49" s="108">
        <v>-0.32712809302742718</v>
      </c>
      <c r="P49" s="108">
        <v>-0.32403870128032386</v>
      </c>
      <c r="Q49" s="108">
        <v>-0.39939114991976266</v>
      </c>
      <c r="R49" s="108">
        <v>-0.40166082486078536</v>
      </c>
      <c r="S49" s="108">
        <v>-0.53383081568981017</v>
      </c>
      <c r="T49" s="108">
        <v>-0.39407939504233891</v>
      </c>
      <c r="U49" s="108">
        <v>-0.40079313601218125</v>
      </c>
      <c r="V49" s="108">
        <v>-0.36270795606498663</v>
      </c>
      <c r="W49" s="108">
        <v>-0.26510598735874469</v>
      </c>
      <c r="X49" s="108">
        <v>-0.26654152784502805</v>
      </c>
      <c r="Y49" s="108">
        <v>-0.22822687330045865</v>
      </c>
      <c r="Z49" s="108">
        <v>-0.12466046371495887</v>
      </c>
      <c r="AA49" s="108">
        <v>-0.13281630710755787</v>
      </c>
      <c r="AB49" s="108">
        <v>-0.11274643178540056</v>
      </c>
      <c r="AC49" s="108">
        <v>-3.8560586254631435E-2</v>
      </c>
      <c r="AD49" s="108">
        <v>-4.7383961669044572E-2</v>
      </c>
      <c r="AE49" s="108">
        <v>1.7368686749721363E-2</v>
      </c>
      <c r="AF49" s="108">
        <v>-4.0782475605125601E-3</v>
      </c>
      <c r="AG49" s="108">
        <v>-4.0996082142232826E-3</v>
      </c>
      <c r="AH49" s="108">
        <v>-3.2007025065820427E-2</v>
      </c>
      <c r="AI49" s="108">
        <v>7.3064101642136059E-2</v>
      </c>
      <c r="AJ49" s="108">
        <v>8.5717691440454491E-2</v>
      </c>
      <c r="AK49" s="108">
        <v>7.7071083016157171E-2</v>
      </c>
      <c r="AL49" s="108">
        <v>0.12175349548046599</v>
      </c>
      <c r="AM49" s="108">
        <v>0.12947374356326735</v>
      </c>
      <c r="AN49" s="108">
        <v>0.12474712175186986</v>
      </c>
      <c r="AO49" s="108">
        <v>0.29987355550423334</v>
      </c>
      <c r="AP49" s="108">
        <v>0.29595549867306992</v>
      </c>
      <c r="AQ49" s="108">
        <v>0.21311071420984007</v>
      </c>
      <c r="AR49" s="108">
        <v>0.2900361315645994</v>
      </c>
      <c r="AS49" s="108">
        <v>0.27438743630209927</v>
      </c>
      <c r="AT49" s="108">
        <v>0.32457577301375329</v>
      </c>
      <c r="AU49" s="108">
        <v>0.29896486706135494</v>
      </c>
      <c r="AV49" s="108">
        <v>0.29409542975144509</v>
      </c>
      <c r="AW49" s="108">
        <v>0.33106260666446641</v>
      </c>
      <c r="AX49" s="108">
        <v>0.34310311672750471</v>
      </c>
      <c r="AY49" s="108">
        <v>0.33704963219281225</v>
      </c>
      <c r="AZ49" s="108">
        <v>0.36809590022499927</v>
      </c>
      <c r="BA49" s="108">
        <v>0.36337250437688029</v>
      </c>
      <c r="BB49" s="108">
        <v>0.35024247078117554</v>
      </c>
      <c r="BC49" s="108">
        <v>0.36738294314366149</v>
      </c>
      <c r="BD49" s="108">
        <v>-0.43435328209849811</v>
      </c>
      <c r="BE49" s="108">
        <v>-0.44569407695534169</v>
      </c>
      <c r="BF49" s="108">
        <v>-0.3597885874828457</v>
      </c>
      <c r="BG49" s="108">
        <v>-0.61379647774393509</v>
      </c>
      <c r="BH49" s="108">
        <v>-0.60421943371504305</v>
      </c>
      <c r="BI49" s="108">
        <v>-0.57562373928602728</v>
      </c>
      <c r="BJ49" s="108">
        <v>-0.24080009424625737</v>
      </c>
      <c r="BK49" s="108">
        <v>-0.23993655065181807</v>
      </c>
      <c r="BL49" s="108">
        <v>-0.24597510780840692</v>
      </c>
      <c r="BM49" s="108">
        <v>-0.44782097045787728</v>
      </c>
      <c r="BN49" s="78"/>
      <c r="BO49" s="78"/>
      <c r="BP49" s="78"/>
      <c r="BQ49" s="78"/>
      <c r="BR49" s="78"/>
      <c r="BS49" s="78"/>
      <c r="BT49" s="78"/>
      <c r="BU49" s="78"/>
      <c r="BV49" s="78"/>
    </row>
    <row r="50" spans="1:74">
      <c r="A50" s="78"/>
      <c r="B50" s="114"/>
      <c r="C50" s="78"/>
      <c r="D50" s="122" t="s">
        <v>242</v>
      </c>
      <c r="E50" s="78" t="s">
        <v>0</v>
      </c>
      <c r="F50" s="108">
        <v>-3.2217126957782725</v>
      </c>
      <c r="G50" s="108">
        <v>-3.0102662064652215</v>
      </c>
      <c r="H50" s="108">
        <v>-3.514731939589673</v>
      </c>
      <c r="I50" s="108">
        <v>-3.3825513871999355</v>
      </c>
      <c r="J50" s="108">
        <v>-3.5535009489910649</v>
      </c>
      <c r="K50" s="108">
        <v>-10.438317832498244</v>
      </c>
      <c r="L50" s="108">
        <v>-10.558835259784036</v>
      </c>
      <c r="M50" s="108">
        <v>-9.2497236609658824</v>
      </c>
      <c r="N50" s="108">
        <v>-10.046533759856706</v>
      </c>
      <c r="O50" s="108">
        <v>-9.9006513190109633</v>
      </c>
      <c r="P50" s="108">
        <v>-9.8609634003258915</v>
      </c>
      <c r="Q50" s="108">
        <v>-11.388109130916881</v>
      </c>
      <c r="R50" s="108">
        <v>-11.381596154616666</v>
      </c>
      <c r="S50" s="108">
        <v>-10.876362281524109</v>
      </c>
      <c r="T50" s="108">
        <v>-10.594782760223426</v>
      </c>
      <c r="U50" s="108">
        <v>-10.563606069734552</v>
      </c>
      <c r="V50" s="108">
        <v>-10.540101114647253</v>
      </c>
      <c r="W50" s="108">
        <v>-8.0519532779869696</v>
      </c>
      <c r="X50" s="108">
        <v>-7.9952725759657586</v>
      </c>
      <c r="Y50" s="108">
        <v>-9.942246808761384</v>
      </c>
      <c r="Z50" s="108">
        <v>-11.30853274357148</v>
      </c>
      <c r="AA50" s="108">
        <v>-11.347505123192162</v>
      </c>
      <c r="AB50" s="108">
        <v>-11.185712687778926</v>
      </c>
      <c r="AC50" s="108">
        <v>-10.494995816156875</v>
      </c>
      <c r="AD50" s="108">
        <v>-10.449998034432253</v>
      </c>
      <c r="AE50" s="108">
        <v>-10.420111201446833</v>
      </c>
      <c r="AF50" s="108">
        <v>-9.6169018591940159</v>
      </c>
      <c r="AG50" s="108">
        <v>-9.5478433308642892</v>
      </c>
      <c r="AH50" s="108">
        <v>-9.1883394759396744</v>
      </c>
      <c r="AI50" s="108">
        <v>-6.7976318914211724</v>
      </c>
      <c r="AJ50" s="108">
        <v>-6.8064629325129467</v>
      </c>
      <c r="AK50" s="108">
        <v>-6.7906167667967203</v>
      </c>
      <c r="AL50" s="108">
        <v>-1.2966271773090625</v>
      </c>
      <c r="AM50" s="108">
        <v>-1.1841747315823312</v>
      </c>
      <c r="AN50" s="108">
        <v>-1.1885364779545782</v>
      </c>
      <c r="AO50" s="108">
        <v>0.41807755667922919</v>
      </c>
      <c r="AP50" s="108">
        <v>0.82924437996104672</v>
      </c>
      <c r="AQ50" s="108">
        <v>1.5756806168631314</v>
      </c>
      <c r="AR50" s="108">
        <v>3.017083191795443</v>
      </c>
      <c r="AS50" s="108">
        <v>2.9356369922511512</v>
      </c>
      <c r="AT50" s="108">
        <v>3.2266381956327237</v>
      </c>
      <c r="AU50" s="108">
        <v>8.0733620469777705</v>
      </c>
      <c r="AV50" s="108">
        <v>8.1611664904876626</v>
      </c>
      <c r="AW50" s="108">
        <v>8.2800818356683408</v>
      </c>
      <c r="AX50" s="108">
        <v>11.975608386584319</v>
      </c>
      <c r="AY50" s="108">
        <v>11.918386025428862</v>
      </c>
      <c r="AZ50" s="108">
        <v>11.864981777000263</v>
      </c>
      <c r="BA50" s="108">
        <v>14.264561192540619</v>
      </c>
      <c r="BB50" s="108">
        <v>14.188843182062406</v>
      </c>
      <c r="BC50" s="108">
        <v>14.334401951227736</v>
      </c>
      <c r="BD50" s="108">
        <v>15.79493358323683</v>
      </c>
      <c r="BE50" s="108">
        <v>15.740038484632311</v>
      </c>
      <c r="BF50" s="108">
        <v>15.083918277412245</v>
      </c>
      <c r="BG50" s="108">
        <v>12.860360097809806</v>
      </c>
      <c r="BH50" s="108">
        <v>12.836293955831071</v>
      </c>
      <c r="BI50" s="108">
        <v>12.83110667936651</v>
      </c>
      <c r="BJ50" s="108">
        <v>7.7256612437401735</v>
      </c>
      <c r="BK50" s="108">
        <v>7.7531990362046841</v>
      </c>
      <c r="BL50" s="108">
        <v>7.7454111833357864</v>
      </c>
      <c r="BM50" s="108">
        <v>5.5552269418832125</v>
      </c>
      <c r="BN50" s="78"/>
      <c r="BO50" s="78"/>
      <c r="BP50" s="78"/>
      <c r="BQ50" s="78"/>
      <c r="BR50" s="78"/>
      <c r="BS50" s="78"/>
      <c r="BT50" s="78"/>
      <c r="BU50" s="78"/>
      <c r="BV50" s="78"/>
    </row>
    <row r="51" spans="1:74">
      <c r="A51" s="78"/>
      <c r="B51" s="114"/>
      <c r="C51" s="78"/>
      <c r="D51" s="122" t="s">
        <v>242</v>
      </c>
      <c r="E51" s="78" t="s">
        <v>59</v>
      </c>
      <c r="F51" s="108">
        <v>-7.1257564296370646E-2</v>
      </c>
      <c r="G51" s="108">
        <v>-1.0022403138520986E-2</v>
      </c>
      <c r="H51" s="108">
        <v>-0.47044326335247177</v>
      </c>
      <c r="I51" s="108">
        <v>-0.26786781637753521</v>
      </c>
      <c r="J51" s="108">
        <v>-0.66315391269236201</v>
      </c>
      <c r="K51" s="108">
        <v>-0.55653500335064265</v>
      </c>
      <c r="L51" s="108">
        <v>-0.54916860541643686</v>
      </c>
      <c r="M51" s="108">
        <v>-1.0045008653370822</v>
      </c>
      <c r="N51" s="108">
        <v>-2.8930843995529045</v>
      </c>
      <c r="O51" s="108">
        <v>-2.7070382676250624</v>
      </c>
      <c r="P51" s="108">
        <v>-2.9693901918073919</v>
      </c>
      <c r="Q51" s="108">
        <v>-4.7985956845691824</v>
      </c>
      <c r="R51" s="108">
        <v>-4.8241332217649671</v>
      </c>
      <c r="S51" s="108">
        <v>-4.1881408667815094</v>
      </c>
      <c r="T51" s="108">
        <v>-3.9177512600294264</v>
      </c>
      <c r="U51" s="108">
        <v>-3.8799976512332535</v>
      </c>
      <c r="V51" s="108">
        <v>-4.0491480539256521</v>
      </c>
      <c r="W51" s="108">
        <v>-3.5281533366040705</v>
      </c>
      <c r="X51" s="108">
        <v>-3.4412371968431579</v>
      </c>
      <c r="Y51" s="108">
        <v>-3.6176571286567842</v>
      </c>
      <c r="Z51" s="108">
        <v>-3.8840970795209806</v>
      </c>
      <c r="AA51" s="108">
        <v>-4.0268048607226632</v>
      </c>
      <c r="AB51" s="108">
        <v>-3.6574585391680259</v>
      </c>
      <c r="AC51" s="108">
        <v>-3.1475548167794756</v>
      </c>
      <c r="AD51" s="108">
        <v>-2.9203291788068526</v>
      </c>
      <c r="AE51" s="108">
        <v>-2.6232986704299321</v>
      </c>
      <c r="AF51" s="108">
        <v>-1.655210524881916</v>
      </c>
      <c r="AG51" s="108">
        <v>-1.6422164557353867</v>
      </c>
      <c r="AH51" s="108">
        <v>-1.2968975753928724</v>
      </c>
      <c r="AI51" s="108">
        <v>-0.89004784843347196</v>
      </c>
      <c r="AJ51" s="108">
        <v>-0.7026856686540448</v>
      </c>
      <c r="AK51" s="108">
        <v>-0.84760076196501899</v>
      </c>
      <c r="AL51" s="108">
        <v>-2.2522593240043634</v>
      </c>
      <c r="AM51" s="108">
        <v>-2.1730633968169322</v>
      </c>
      <c r="AN51" s="108">
        <v>-1.9692522017842791</v>
      </c>
      <c r="AO51" s="108">
        <v>-0.65580402973977314</v>
      </c>
      <c r="AP51" s="108">
        <v>-1.0733714050057515</v>
      </c>
      <c r="AQ51" s="108">
        <v>-0.35825621435136767</v>
      </c>
      <c r="AR51" s="108">
        <v>-1.718222004110455</v>
      </c>
      <c r="AS51" s="108">
        <v>-1.5925750386083486</v>
      </c>
      <c r="AT51" s="108">
        <v>-1.1397373677660738</v>
      </c>
      <c r="AU51" s="108">
        <v>-2.2778362249119297</v>
      </c>
      <c r="AV51" s="108">
        <v>-2.0534248115115368</v>
      </c>
      <c r="AW51" s="108">
        <v>-1.7788905415106591</v>
      </c>
      <c r="AX51" s="108">
        <v>1.876351485289117</v>
      </c>
      <c r="AY51" s="108">
        <v>2.2579708556316618</v>
      </c>
      <c r="AZ51" s="108">
        <v>2.2620271755708679</v>
      </c>
      <c r="BA51" s="108">
        <v>1.8378711480732193</v>
      </c>
      <c r="BB51" s="108">
        <v>1.9568792402026105</v>
      </c>
      <c r="BC51" s="108">
        <v>2.1796607658294356</v>
      </c>
      <c r="BD51" s="108">
        <v>3.1021479138361308</v>
      </c>
      <c r="BE51" s="108">
        <v>3.355708315271908</v>
      </c>
      <c r="BF51" s="108">
        <v>2.649879751556945</v>
      </c>
      <c r="BG51" s="108">
        <v>4.0620539971273075</v>
      </c>
      <c r="BH51" s="108">
        <v>4.0781709513079711</v>
      </c>
      <c r="BI51" s="108">
        <v>3.7850739548213106</v>
      </c>
      <c r="BJ51" s="108">
        <v>3.6998536225332757</v>
      </c>
      <c r="BK51" s="108">
        <v>3.9253448145486871</v>
      </c>
      <c r="BL51" s="108">
        <v>3.5963739134891846</v>
      </c>
      <c r="BM51" s="108">
        <v>2.5346155614839141</v>
      </c>
      <c r="BN51" s="78"/>
      <c r="BO51" s="78"/>
      <c r="BP51" s="78"/>
      <c r="BQ51" s="78"/>
      <c r="BR51" s="78"/>
      <c r="BS51" s="78"/>
      <c r="BT51" s="78"/>
      <c r="BU51" s="78"/>
      <c r="BV51" s="78"/>
    </row>
    <row r="52" spans="1:74">
      <c r="A52" s="78"/>
      <c r="B52" s="114"/>
      <c r="C52" s="78"/>
      <c r="D52" s="122" t="s">
        <v>242</v>
      </c>
      <c r="E52" s="78" t="s">
        <v>57</v>
      </c>
      <c r="F52" s="108">
        <v>-7.3925719732602708</v>
      </c>
      <c r="G52" s="108">
        <v>-8.922039245227019</v>
      </c>
      <c r="H52" s="108">
        <v>-4.1184285292128742</v>
      </c>
      <c r="I52" s="108">
        <v>-3.8241830565234345</v>
      </c>
      <c r="J52" s="108">
        <v>-4.466509731453165</v>
      </c>
      <c r="K52" s="108">
        <v>2.0455514271729562</v>
      </c>
      <c r="L52" s="108">
        <v>2.0878008345577648</v>
      </c>
      <c r="M52" s="108">
        <v>2.0050298978439152</v>
      </c>
      <c r="N52" s="108">
        <v>4.8061032550322942</v>
      </c>
      <c r="O52" s="108">
        <v>4.2117545447628366</v>
      </c>
      <c r="P52" s="108">
        <v>5.0835186183015075</v>
      </c>
      <c r="Q52" s="108">
        <v>6.8824607651775196</v>
      </c>
      <c r="R52" s="108">
        <v>6.9893053707679336</v>
      </c>
      <c r="S52" s="108">
        <v>5.5231728616719913</v>
      </c>
      <c r="T52" s="108">
        <v>7.5588590088077758</v>
      </c>
      <c r="U52" s="108">
        <v>7.3122240785696455</v>
      </c>
      <c r="V52" s="108">
        <v>8.5869477487889476</v>
      </c>
      <c r="W52" s="108">
        <v>12.285621796703829</v>
      </c>
      <c r="X52" s="108">
        <v>11.673574846662344</v>
      </c>
      <c r="Y52" s="108">
        <v>12.374043563260514</v>
      </c>
      <c r="Z52" s="108">
        <v>15.459201934248423</v>
      </c>
      <c r="AA52" s="108">
        <v>15.946679502862438</v>
      </c>
      <c r="AB52" s="108">
        <v>15.045859221733874</v>
      </c>
      <c r="AC52" s="108">
        <v>15.340736964243224</v>
      </c>
      <c r="AD52" s="108">
        <v>15.640473238310744</v>
      </c>
      <c r="AE52" s="108">
        <v>17.760262868552569</v>
      </c>
      <c r="AF52" s="108">
        <v>16.250939569122181</v>
      </c>
      <c r="AG52" s="108">
        <v>15.889579342212809</v>
      </c>
      <c r="AH52" s="108">
        <v>14.716729319891524</v>
      </c>
      <c r="AI52" s="108">
        <v>10.313463982351831</v>
      </c>
      <c r="AJ52" s="108">
        <v>11.058525960058656</v>
      </c>
      <c r="AK52" s="108">
        <v>10.140603658074781</v>
      </c>
      <c r="AL52" s="108">
        <v>5.520696492099038</v>
      </c>
      <c r="AM52" s="108">
        <v>5.2367092902061678</v>
      </c>
      <c r="AN52" s="108">
        <v>5.8337025078287219</v>
      </c>
      <c r="AO52" s="108">
        <v>1.6310585459443274</v>
      </c>
      <c r="AP52" s="108">
        <v>1.5680548483482468</v>
      </c>
      <c r="AQ52" s="108">
        <v>-0.16749386982846559</v>
      </c>
      <c r="AR52" s="108">
        <v>-4.5734416375575577</v>
      </c>
      <c r="AS52" s="108">
        <v>-4.2666833097373491</v>
      </c>
      <c r="AT52" s="108">
        <v>-7.1069738427741758</v>
      </c>
      <c r="AU52" s="108">
        <v>-10.720834783685032</v>
      </c>
      <c r="AV52" s="108">
        <v>-11.573267277460038</v>
      </c>
      <c r="AW52" s="108">
        <v>-14.213919549008917</v>
      </c>
      <c r="AX52" s="108">
        <v>-17.992420758614614</v>
      </c>
      <c r="AY52" s="108">
        <v>-18.488646994291621</v>
      </c>
      <c r="AZ52" s="108">
        <v>-17.341627351581472</v>
      </c>
      <c r="BA52" s="108">
        <v>-18.406243931540363</v>
      </c>
      <c r="BB52" s="108">
        <v>-18.560629322592771</v>
      </c>
      <c r="BC52" s="108">
        <v>-18.087449851036194</v>
      </c>
      <c r="BD52" s="108">
        <v>-16.210029623922239</v>
      </c>
      <c r="BE52" s="108">
        <v>-16.39088795275082</v>
      </c>
      <c r="BF52" s="108">
        <v>-8.5621357908252538</v>
      </c>
      <c r="BG52" s="108">
        <v>-4.7167081148266945</v>
      </c>
      <c r="BH52" s="108">
        <v>-4.6249955578005277</v>
      </c>
      <c r="BI52" s="108">
        <v>-4.5741917672802899</v>
      </c>
      <c r="BJ52" s="108">
        <v>1.3031563797446744</v>
      </c>
      <c r="BK52" s="108">
        <v>1.3648240916954855</v>
      </c>
      <c r="BL52" s="108">
        <v>2.758061012349188</v>
      </c>
      <c r="BM52" s="108">
        <v>7.7790067056348136</v>
      </c>
      <c r="BN52" s="78"/>
      <c r="BO52" s="78"/>
      <c r="BP52" s="78"/>
      <c r="BQ52" s="78"/>
      <c r="BR52" s="78"/>
      <c r="BS52" s="78"/>
      <c r="BT52" s="78"/>
      <c r="BU52" s="78"/>
      <c r="BV52" s="78"/>
    </row>
    <row r="53" spans="1:74">
      <c r="A53" s="78"/>
      <c r="B53" s="114"/>
      <c r="C53" s="78"/>
      <c r="D53" s="122" t="s">
        <v>242</v>
      </c>
      <c r="E53" s="78" t="s">
        <v>1</v>
      </c>
      <c r="F53" s="108">
        <v>-3.040506482288972</v>
      </c>
      <c r="G53" s="108">
        <v>-2.7717900791123213</v>
      </c>
      <c r="H53" s="108">
        <v>-3.3694197961466728</v>
      </c>
      <c r="I53" s="108">
        <v>-3.1322886363663365</v>
      </c>
      <c r="J53" s="108">
        <v>-2.9977168246573633</v>
      </c>
      <c r="K53" s="108">
        <v>-1.0459786303226437</v>
      </c>
      <c r="L53" s="108">
        <v>-1.1046002997334377</v>
      </c>
      <c r="M53" s="108">
        <v>-0.75792954063678408</v>
      </c>
      <c r="N53" s="108">
        <v>-6.210040176491205</v>
      </c>
      <c r="O53" s="108">
        <v>-6.1013047305235624</v>
      </c>
      <c r="P53" s="108">
        <v>-5.9913400707071922</v>
      </c>
      <c r="Q53" s="108">
        <v>-9.6069615563981809</v>
      </c>
      <c r="R53" s="108">
        <v>-9.6604016544541658</v>
      </c>
      <c r="S53" s="108">
        <v>-13.63390008820496</v>
      </c>
      <c r="T53" s="108">
        <v>-12.643171806923215</v>
      </c>
      <c r="U53" s="108">
        <v>-12.764642705118714</v>
      </c>
      <c r="V53" s="108">
        <v>-12.719942517578794</v>
      </c>
      <c r="W53" s="108">
        <v>-12.749266813126569</v>
      </c>
      <c r="X53" s="108">
        <v>-12.708020127834757</v>
      </c>
      <c r="Y53" s="108">
        <v>-12.432701477261684</v>
      </c>
      <c r="Z53" s="108">
        <v>-10.20140117610598</v>
      </c>
      <c r="AA53" s="108">
        <v>-10.307840260858663</v>
      </c>
      <c r="AB53" s="108">
        <v>-9.700491815474626</v>
      </c>
      <c r="AC53" s="108">
        <v>-4.0405049221793732</v>
      </c>
      <c r="AD53" s="108">
        <v>-4.2176171926585546</v>
      </c>
      <c r="AE53" s="108">
        <v>-4.3244239696415328</v>
      </c>
      <c r="AF53" s="108">
        <v>-4.6262448937637153</v>
      </c>
      <c r="AG53" s="108">
        <v>-4.5492857377424869</v>
      </c>
      <c r="AH53" s="108">
        <v>-4.4045020996187745</v>
      </c>
      <c r="AI53" s="108">
        <v>-6.6632594591346717</v>
      </c>
      <c r="AJ53" s="108">
        <v>-6.6576450456171443</v>
      </c>
      <c r="AK53" s="108">
        <v>-6.6032266217669218</v>
      </c>
      <c r="AL53" s="108">
        <v>-7.5236961038858627</v>
      </c>
      <c r="AM53" s="108">
        <v>-7.4363170485907322</v>
      </c>
      <c r="AN53" s="108">
        <v>-7.5234571896997782</v>
      </c>
      <c r="AO53" s="108">
        <v>-6.9253859117112722</v>
      </c>
      <c r="AP53" s="108">
        <v>-6.859299383900753</v>
      </c>
      <c r="AQ53" s="108">
        <v>-8.903449357828368</v>
      </c>
      <c r="AR53" s="108">
        <v>-10.522818631569756</v>
      </c>
      <c r="AS53" s="108">
        <v>-10.570835718545847</v>
      </c>
      <c r="AT53" s="108">
        <v>-10.168002663948876</v>
      </c>
      <c r="AU53" s="108">
        <v>-9.3392260800500306</v>
      </c>
      <c r="AV53" s="108">
        <v>-9.2244454241794376</v>
      </c>
      <c r="AW53" s="108">
        <v>-9.0921702443791581</v>
      </c>
      <c r="AX53" s="108">
        <v>-9.5100707268957834</v>
      </c>
      <c r="AY53" s="108">
        <v>-9.564296281594638</v>
      </c>
      <c r="AZ53" s="108">
        <v>-9.5637175368954335</v>
      </c>
      <c r="BA53" s="108">
        <v>-9.820471369764082</v>
      </c>
      <c r="BB53" s="108">
        <v>-9.7507680580614906</v>
      </c>
      <c r="BC53" s="108">
        <v>-9.6099688623120656</v>
      </c>
      <c r="BD53" s="108">
        <v>-8.9241870161962709</v>
      </c>
      <c r="BE53" s="108">
        <v>-8.9722227435598914</v>
      </c>
      <c r="BF53" s="108">
        <v>-9.6200097568075531</v>
      </c>
      <c r="BG53" s="108">
        <v>-7.890697764819194</v>
      </c>
      <c r="BH53" s="108">
        <v>-7.8919380611403298</v>
      </c>
      <c r="BI53" s="108">
        <v>-8.39353574442009</v>
      </c>
      <c r="BJ53" s="108">
        <v>-5.3410557930525258</v>
      </c>
      <c r="BK53" s="108">
        <v>-5.3044599461690147</v>
      </c>
      <c r="BL53" s="108">
        <v>-5.2915206190495141</v>
      </c>
      <c r="BM53" s="108">
        <v>-4.160060335030586</v>
      </c>
      <c r="BN53" s="78"/>
      <c r="BO53" s="78"/>
      <c r="BP53" s="78"/>
      <c r="BQ53" s="78"/>
      <c r="BR53" s="78"/>
      <c r="BS53" s="78"/>
      <c r="BT53" s="78"/>
      <c r="BU53" s="78"/>
      <c r="BV53" s="78"/>
    </row>
    <row r="54" spans="1:74">
      <c r="A54" s="78"/>
      <c r="B54" s="114"/>
      <c r="C54" s="78"/>
      <c r="D54" s="122" t="s">
        <v>242</v>
      </c>
      <c r="E54" s="78" t="s">
        <v>22</v>
      </c>
      <c r="F54" s="108">
        <v>2.2933658998800297</v>
      </c>
      <c r="G54" s="108">
        <v>2.4171792273210784</v>
      </c>
      <c r="H54" s="108">
        <v>2.2223820831843284</v>
      </c>
      <c r="I54" s="108">
        <v>2.446114444966863</v>
      </c>
      <c r="J54" s="108">
        <v>2.8115368977276383</v>
      </c>
      <c r="K54" s="108">
        <v>2.5025226941316561</v>
      </c>
      <c r="L54" s="108">
        <v>2.4844913144376619</v>
      </c>
      <c r="M54" s="108">
        <v>2.4800155046141157</v>
      </c>
      <c r="N54" s="108">
        <v>4.4780325561541936</v>
      </c>
      <c r="O54" s="108">
        <v>4.6465281418170363</v>
      </c>
      <c r="P54" s="108">
        <v>4.7051187103062091</v>
      </c>
      <c r="Q54" s="108">
        <v>3.9895286975774198</v>
      </c>
      <c r="R54" s="108">
        <v>4.0124669838748339</v>
      </c>
      <c r="S54" s="108">
        <v>3.7568991931413898</v>
      </c>
      <c r="T54" s="108">
        <v>2.0812422979654741</v>
      </c>
      <c r="U54" s="108">
        <v>2.1527930634819477</v>
      </c>
      <c r="V54" s="108">
        <v>2.1346596937106455</v>
      </c>
      <c r="W54" s="108">
        <v>2.3244563751729288</v>
      </c>
      <c r="X54" s="108">
        <v>2.4196385161325402</v>
      </c>
      <c r="Y54" s="108">
        <v>2.7185552219856142</v>
      </c>
      <c r="Z54" s="108">
        <v>9.3325513445019936E-2</v>
      </c>
      <c r="AA54" s="108">
        <v>9.867582989493684E-2</v>
      </c>
      <c r="AB54" s="108">
        <v>-1.8591614075226914E-2</v>
      </c>
      <c r="AC54" s="108">
        <v>-3.0657812513146752</v>
      </c>
      <c r="AD54" s="108">
        <v>-3.0206754870239543</v>
      </c>
      <c r="AE54" s="108">
        <v>-2.8611853531714324</v>
      </c>
      <c r="AF54" s="108">
        <v>-2.1127531358352165</v>
      </c>
      <c r="AG54" s="108">
        <v>-2.0137261600100871</v>
      </c>
      <c r="AH54" s="108">
        <v>-1.9077341981375753</v>
      </c>
      <c r="AI54" s="108">
        <v>-0.5082293054652709</v>
      </c>
      <c r="AJ54" s="108">
        <v>-0.69443524083884611</v>
      </c>
      <c r="AK54" s="108">
        <v>-0.90391585138582187</v>
      </c>
      <c r="AL54" s="108">
        <v>1.2084779097915366</v>
      </c>
      <c r="AM54" s="108">
        <v>1.3486661043136685</v>
      </c>
      <c r="AN54" s="108">
        <v>1.191698385431021</v>
      </c>
      <c r="AO54" s="108">
        <v>1.6687550918508265</v>
      </c>
      <c r="AP54" s="108">
        <v>1.8456700434986466</v>
      </c>
      <c r="AQ54" s="108">
        <v>2.1243969579403341</v>
      </c>
      <c r="AR54" s="108">
        <v>4.650157489902643</v>
      </c>
      <c r="AS54" s="108">
        <v>4.6396676559399523</v>
      </c>
      <c r="AT54" s="108">
        <v>4.7023205849343235</v>
      </c>
      <c r="AU54" s="108">
        <v>8.8635406002245709</v>
      </c>
      <c r="AV54" s="108">
        <v>9.0018403176880604</v>
      </c>
      <c r="AW54" s="108">
        <v>9.3252852459212434</v>
      </c>
      <c r="AX54" s="108">
        <v>10.412530519777917</v>
      </c>
      <c r="AY54" s="108">
        <v>10.259991987734363</v>
      </c>
      <c r="AZ54" s="108">
        <v>10.397965924314864</v>
      </c>
      <c r="BA54" s="108">
        <v>11.422324189730219</v>
      </c>
      <c r="BB54" s="108">
        <v>11.46526064831891</v>
      </c>
      <c r="BC54" s="108">
        <v>11.530670492806134</v>
      </c>
      <c r="BD54" s="108">
        <v>12.455779153817932</v>
      </c>
      <c r="BE54" s="108">
        <v>12.527127713686109</v>
      </c>
      <c r="BF54" s="108">
        <v>11.66328796035225</v>
      </c>
      <c r="BG54" s="108">
        <v>11.480435043475804</v>
      </c>
      <c r="BH54" s="108">
        <v>11.417358078912468</v>
      </c>
      <c r="BI54" s="108">
        <v>11.578256137600011</v>
      </c>
      <c r="BJ54" s="108">
        <v>12.791747164471172</v>
      </c>
      <c r="BK54" s="108">
        <v>12.880734643772687</v>
      </c>
      <c r="BL54" s="108">
        <v>12.790103715679084</v>
      </c>
      <c r="BM54" s="108">
        <v>11.442900069445813</v>
      </c>
      <c r="BN54" s="78"/>
      <c r="BO54" s="78"/>
      <c r="BP54" s="78"/>
      <c r="BQ54" s="78"/>
      <c r="BR54" s="78"/>
      <c r="BS54" s="78"/>
      <c r="BT54" s="78"/>
      <c r="BU54" s="78"/>
      <c r="BV54" s="78"/>
    </row>
    <row r="55" spans="1:74">
      <c r="A55" s="78"/>
      <c r="B55" s="114"/>
      <c r="C55" s="78"/>
      <c r="D55" s="122" t="s">
        <v>242</v>
      </c>
      <c r="E55" s="78" t="s">
        <v>23</v>
      </c>
      <c r="F55" s="108">
        <v>1.6981438855653295</v>
      </c>
      <c r="G55" s="108">
        <v>1.6982719631276808</v>
      </c>
      <c r="H55" s="108">
        <v>0.52545287558022835</v>
      </c>
      <c r="I55" s="108">
        <v>0.78204483484826426</v>
      </c>
      <c r="J55" s="108">
        <v>0.82941582606543562</v>
      </c>
      <c r="K55" s="108">
        <v>-0.1927374183315429</v>
      </c>
      <c r="L55" s="108">
        <v>-0.3740095271498376</v>
      </c>
      <c r="M55" s="108">
        <v>-0.8393723116778844</v>
      </c>
      <c r="N55" s="108">
        <v>-2.898846994505405</v>
      </c>
      <c r="O55" s="108">
        <v>-2.9192567693820628</v>
      </c>
      <c r="P55" s="108">
        <v>-2.7429075873631916</v>
      </c>
      <c r="Q55" s="108">
        <v>-2.7541523601733822</v>
      </c>
      <c r="R55" s="108">
        <v>-3.0195236401709664</v>
      </c>
      <c r="S55" s="108">
        <v>-2.0464193036371086</v>
      </c>
      <c r="T55" s="108">
        <v>-2.1261893572668242</v>
      </c>
      <c r="U55" s="108">
        <v>-1.9990844433110517</v>
      </c>
      <c r="V55" s="108">
        <v>-2.2664045059418534</v>
      </c>
      <c r="W55" s="108">
        <v>-2.4242693037211716</v>
      </c>
      <c r="X55" s="108">
        <v>-2.5683926678472595</v>
      </c>
      <c r="Y55" s="108">
        <v>-2.1979529777692832</v>
      </c>
      <c r="Z55" s="108">
        <v>-1.3895656924367792</v>
      </c>
      <c r="AA55" s="108">
        <v>-1.3623678644793635</v>
      </c>
      <c r="AB55" s="108">
        <v>-1.0621559267275238</v>
      </c>
      <c r="AC55" s="108">
        <v>-1.722607356099374</v>
      </c>
      <c r="AD55" s="108">
        <v>-2.0124361257212549</v>
      </c>
      <c r="AE55" s="108">
        <v>-1.7965804617381345</v>
      </c>
      <c r="AF55" s="108">
        <v>-1.5308571034172154</v>
      </c>
      <c r="AG55" s="108">
        <v>-1.4540668812864901</v>
      </c>
      <c r="AH55" s="108">
        <v>-1.2509837104073753</v>
      </c>
      <c r="AI55" s="108">
        <v>-0.67525971520626982</v>
      </c>
      <c r="AJ55" s="108">
        <v>-0.57081478057464707</v>
      </c>
      <c r="AK55" s="108">
        <v>-0.67945870345482007</v>
      </c>
      <c r="AL55" s="108">
        <v>-0.66668402145586469</v>
      </c>
      <c r="AM55" s="108">
        <v>-0.58185803249253354</v>
      </c>
      <c r="AN55" s="108">
        <v>-0.21262446210027619</v>
      </c>
      <c r="AO55" s="108">
        <v>-0.12159218835987318</v>
      </c>
      <c r="AP55" s="108">
        <v>-0.15826081807135139</v>
      </c>
      <c r="AQ55" s="108">
        <v>0.17426056199283124</v>
      </c>
      <c r="AR55" s="108">
        <v>-1.0087949761286552</v>
      </c>
      <c r="AS55" s="108">
        <v>-1.110234515462448</v>
      </c>
      <c r="AT55" s="108">
        <v>-0.61576567969447638</v>
      </c>
      <c r="AU55" s="108">
        <v>-1.8510759983996294</v>
      </c>
      <c r="AV55" s="108">
        <v>-1.7578242087533376</v>
      </c>
      <c r="AW55" s="108">
        <v>-1.7402858468599582</v>
      </c>
      <c r="AX55" s="108">
        <v>-2.7192982780815846</v>
      </c>
      <c r="AY55" s="108">
        <v>-2.6567340911196382</v>
      </c>
      <c r="AZ55" s="108">
        <v>-2.9275732193234347</v>
      </c>
      <c r="BA55" s="108">
        <v>-3.5347422883186823</v>
      </c>
      <c r="BB55" s="108">
        <v>-3.64446014364189</v>
      </c>
      <c r="BC55" s="108">
        <v>-3.2685310083683667</v>
      </c>
      <c r="BD55" s="108">
        <v>-2.0564490415473706</v>
      </c>
      <c r="BE55" s="108">
        <v>-2.0880229620971917</v>
      </c>
      <c r="BF55" s="108">
        <v>-2.6463167872762519</v>
      </c>
      <c r="BG55" s="108">
        <v>-0.89266942962869322</v>
      </c>
      <c r="BH55" s="108">
        <v>-0.8782222005200282</v>
      </c>
      <c r="BI55" s="108">
        <v>-0.49977426679949133</v>
      </c>
      <c r="BJ55" s="108">
        <v>-0.34668228238552601</v>
      </c>
      <c r="BK55" s="108">
        <v>-7.9381311645313701E-2</v>
      </c>
      <c r="BL55" s="108">
        <v>-0.12481629174531506</v>
      </c>
      <c r="BM55" s="108">
        <v>0.9390608829278122</v>
      </c>
      <c r="BN55" s="78"/>
      <c r="BO55" s="78"/>
      <c r="BP55" s="78"/>
      <c r="BQ55" s="78"/>
      <c r="BR55" s="78"/>
      <c r="BS55" s="78"/>
      <c r="BT55" s="78"/>
      <c r="BU55" s="78"/>
      <c r="BV55" s="78"/>
    </row>
    <row r="56" spans="1:74">
      <c r="A56" s="78"/>
      <c r="B56" s="114"/>
      <c r="C56" s="78"/>
      <c r="D56" s="122" t="s">
        <v>242</v>
      </c>
      <c r="E56" s="78" t="s">
        <v>24</v>
      </c>
      <c r="F56" s="108">
        <v>10.992939318173232</v>
      </c>
      <c r="G56" s="108">
        <v>11.137945965274579</v>
      </c>
      <c r="H56" s="108">
        <v>-1.9249145808589709</v>
      </c>
      <c r="I56" s="108">
        <v>-1.7332646266261342</v>
      </c>
      <c r="J56" s="108">
        <v>-1.6276797966950625</v>
      </c>
      <c r="K56" s="108">
        <v>1.2735806912389549</v>
      </c>
      <c r="L56" s="108">
        <v>1.2208729560619638</v>
      </c>
      <c r="M56" s="108">
        <v>1.3153935524004154</v>
      </c>
      <c r="N56" s="108">
        <v>-0.17277017295300467</v>
      </c>
      <c r="O56" s="108">
        <v>-7.6850969875650321E-3</v>
      </c>
      <c r="P56" s="108">
        <v>0.10892905714450762</v>
      </c>
      <c r="Q56" s="108">
        <v>2.6304493054685167</v>
      </c>
      <c r="R56" s="108">
        <v>2.6919619611598335</v>
      </c>
      <c r="S56" s="108">
        <v>3.3423221034163895</v>
      </c>
      <c r="T56" s="108">
        <v>3.7566120064025732</v>
      </c>
      <c r="U56" s="108">
        <v>3.5303866684066456</v>
      </c>
      <c r="V56" s="108">
        <v>3.3971212058994489</v>
      </c>
      <c r="W56" s="108">
        <v>4.5945738927126314</v>
      </c>
      <c r="X56" s="108">
        <v>4.6238736030049417</v>
      </c>
      <c r="Y56" s="108">
        <v>6.0428658709811174</v>
      </c>
      <c r="Z56" s="108">
        <v>9.0293325365505197</v>
      </c>
      <c r="AA56" s="108">
        <v>8.8325385122066358</v>
      </c>
      <c r="AB56" s="108">
        <v>8.9280405210841742</v>
      </c>
      <c r="AC56" s="108">
        <v>11.126958321748329</v>
      </c>
      <c r="AD56" s="108">
        <v>11.165163446516946</v>
      </c>
      <c r="AE56" s="108">
        <v>11.249478765698566</v>
      </c>
      <c r="AF56" s="108">
        <v>11.635253333507684</v>
      </c>
      <c r="AG56" s="108">
        <v>11.648550552386613</v>
      </c>
      <c r="AH56" s="108">
        <v>11.748938059832224</v>
      </c>
      <c r="AI56" s="108">
        <v>16.915267370449531</v>
      </c>
      <c r="AJ56" s="108">
        <v>16.860339079043452</v>
      </c>
      <c r="AK56" s="108">
        <v>16.71064443100628</v>
      </c>
      <c r="AL56" s="108">
        <v>21.961935013405334</v>
      </c>
      <c r="AM56" s="108">
        <v>22.092237723682764</v>
      </c>
      <c r="AN56" s="108">
        <v>22.678390965927424</v>
      </c>
      <c r="AO56" s="108">
        <v>30.711022223110529</v>
      </c>
      <c r="AP56" s="108">
        <v>30.764525369450144</v>
      </c>
      <c r="AQ56" s="108">
        <v>30.876339021627334</v>
      </c>
      <c r="AR56" s="108">
        <v>43.291979371020545</v>
      </c>
      <c r="AS56" s="108">
        <v>43.367355699974055</v>
      </c>
      <c r="AT56" s="108">
        <v>44.45833807175822</v>
      </c>
      <c r="AU56" s="108">
        <v>43.202154093177469</v>
      </c>
      <c r="AV56" s="108">
        <v>43.383048182272262</v>
      </c>
      <c r="AW56" s="108">
        <v>45.722558793406137</v>
      </c>
      <c r="AX56" s="108">
        <v>41.361202698455017</v>
      </c>
      <c r="AY56" s="108">
        <v>41.238928459775664</v>
      </c>
      <c r="AZ56" s="108">
        <v>41.191504538167962</v>
      </c>
      <c r="BA56" s="108">
        <v>31.14666858360772</v>
      </c>
      <c r="BB56" s="108">
        <v>31.275429486584407</v>
      </c>
      <c r="BC56" s="108">
        <v>31.036534955440931</v>
      </c>
      <c r="BD56" s="108">
        <v>18.591760216475027</v>
      </c>
      <c r="BE56" s="108">
        <v>18.843031523097711</v>
      </c>
      <c r="BF56" s="108">
        <v>18.071304087293846</v>
      </c>
      <c r="BG56" s="108">
        <v>12.152204062052103</v>
      </c>
      <c r="BH56" s="108">
        <v>12.231487521411669</v>
      </c>
      <c r="BI56" s="108">
        <v>12.125608080987408</v>
      </c>
      <c r="BJ56" s="108">
        <v>1.4308631673139729</v>
      </c>
      <c r="BK56" s="108">
        <v>1.451187061717885</v>
      </c>
      <c r="BL56" s="108">
        <v>1.2123530842507861</v>
      </c>
      <c r="BM56" s="108">
        <v>-4.9806860780918871</v>
      </c>
      <c r="BN56" s="78"/>
      <c r="BO56" s="78"/>
      <c r="BP56" s="78"/>
      <c r="BQ56" s="78"/>
      <c r="BR56" s="78"/>
      <c r="BS56" s="78"/>
      <c r="BT56" s="78"/>
      <c r="BU56" s="78"/>
      <c r="BV56" s="78"/>
    </row>
    <row r="57" spans="1:74">
      <c r="A57" s="78"/>
      <c r="B57" s="114"/>
      <c r="C57" s="78"/>
      <c r="D57" s="122" t="s">
        <v>242</v>
      </c>
      <c r="E57" s="78" t="s">
        <v>2</v>
      </c>
      <c r="F57" s="108">
        <v>39.147543209303123</v>
      </c>
      <c r="G57" s="108">
        <v>39.300247762780771</v>
      </c>
      <c r="H57" s="108">
        <v>44.935752223609029</v>
      </c>
      <c r="I57" s="108">
        <v>42.771249967434159</v>
      </c>
      <c r="J57" s="108">
        <v>41.692082775698836</v>
      </c>
      <c r="K57" s="108">
        <v>43.534862322512865</v>
      </c>
      <c r="L57" s="108">
        <v>44.528321401859372</v>
      </c>
      <c r="M57" s="108">
        <v>43.224128249027416</v>
      </c>
      <c r="N57" s="108">
        <v>43.20869718216899</v>
      </c>
      <c r="O57" s="108">
        <v>44.134168783607535</v>
      </c>
      <c r="P57" s="108">
        <v>42.824658136918501</v>
      </c>
      <c r="Q57" s="108">
        <v>41.516314243303611</v>
      </c>
      <c r="R57" s="108">
        <v>41.756266808505927</v>
      </c>
      <c r="S57" s="108">
        <v>41.728186728157588</v>
      </c>
      <c r="T57" s="108">
        <v>43.743012332639083</v>
      </c>
      <c r="U57" s="108">
        <v>44.114448305587345</v>
      </c>
      <c r="V57" s="108">
        <v>44.280682994054246</v>
      </c>
      <c r="W57" s="108">
        <v>44.476038419835334</v>
      </c>
      <c r="X57" s="108">
        <v>45.080788974517745</v>
      </c>
      <c r="Y57" s="108">
        <v>44.671619677342321</v>
      </c>
      <c r="Z57" s="108">
        <v>43.424134306314528</v>
      </c>
      <c r="AA57" s="108">
        <v>43.555770583068337</v>
      </c>
      <c r="AB57" s="108">
        <v>42.608942847014774</v>
      </c>
      <c r="AC57" s="108">
        <v>42.542320599939927</v>
      </c>
      <c r="AD57" s="108">
        <v>42.196737085022946</v>
      </c>
      <c r="AE57" s="108">
        <v>42.155784065460665</v>
      </c>
      <c r="AF57" s="108">
        <v>40.417078694430089</v>
      </c>
      <c r="AG57" s="108">
        <v>40.291019906403307</v>
      </c>
      <c r="AH57" s="108">
        <v>38.70168246708532</v>
      </c>
      <c r="AI57" s="108">
        <v>37.199688274669228</v>
      </c>
      <c r="AJ57" s="108">
        <v>36.635243640216558</v>
      </c>
      <c r="AK57" s="108">
        <v>37.448499133927882</v>
      </c>
      <c r="AL57" s="108">
        <v>36.513790632011236</v>
      </c>
      <c r="AM57" s="108">
        <v>36.402176435780568</v>
      </c>
      <c r="AN57" s="108">
        <v>34.910814124834616</v>
      </c>
      <c r="AO57" s="108">
        <v>33.267930883703528</v>
      </c>
      <c r="AP57" s="108">
        <v>33.321753756344847</v>
      </c>
      <c r="AQ57" s="108">
        <v>32.359681591598232</v>
      </c>
      <c r="AR57" s="108">
        <v>28.958840395375844</v>
      </c>
      <c r="AS57" s="108">
        <v>29.21577351320715</v>
      </c>
      <c r="AT57" s="108">
        <v>28.157967312306425</v>
      </c>
      <c r="AU57" s="108">
        <v>30.76249577881357</v>
      </c>
      <c r="AV57" s="108">
        <v>31.508973336110163</v>
      </c>
      <c r="AW57" s="108">
        <v>31.290162943857244</v>
      </c>
      <c r="AX57" s="108">
        <v>33.519524901732517</v>
      </c>
      <c r="AY57" s="108">
        <v>33.702755969163263</v>
      </c>
      <c r="AZ57" s="108">
        <v>33.704763859180972</v>
      </c>
      <c r="BA57" s="108">
        <v>38.639013924023018</v>
      </c>
      <c r="BB57" s="108">
        <v>38.940244508015212</v>
      </c>
      <c r="BC57" s="108">
        <v>39.005007556141436</v>
      </c>
      <c r="BD57" s="108">
        <v>41.791219991959423</v>
      </c>
      <c r="BE57" s="108">
        <v>41.742302017245407</v>
      </c>
      <c r="BF57" s="108">
        <v>40.944955883669749</v>
      </c>
      <c r="BG57" s="108">
        <v>40.099470955495306</v>
      </c>
      <c r="BH57" s="108">
        <v>39.762036325030977</v>
      </c>
      <c r="BI57" s="108">
        <v>39.622255107121504</v>
      </c>
      <c r="BJ57" s="108">
        <v>40.789729666991079</v>
      </c>
      <c r="BK57" s="108">
        <v>40.770994449985992</v>
      </c>
      <c r="BL57" s="108">
        <v>40.356907749514392</v>
      </c>
      <c r="BM57" s="108">
        <v>40.185359849868512</v>
      </c>
      <c r="BN57" s="78"/>
      <c r="BO57" s="78"/>
      <c r="BP57" s="78"/>
      <c r="BQ57" s="78"/>
      <c r="BR57" s="78"/>
      <c r="BS57" s="78"/>
      <c r="BT57" s="78"/>
      <c r="BU57" s="78"/>
      <c r="BV57" s="78"/>
    </row>
    <row r="58" spans="1:74">
      <c r="A58" s="78"/>
      <c r="B58" s="114"/>
      <c r="C58" s="78"/>
      <c r="D58" s="122" t="s">
        <v>242</v>
      </c>
      <c r="E58" s="78" t="s">
        <v>3</v>
      </c>
      <c r="F58" s="108">
        <v>-8.7287085140117711</v>
      </c>
      <c r="G58" s="108">
        <v>-8.8634219777951202</v>
      </c>
      <c r="H58" s="108">
        <v>-7.8004092064005732</v>
      </c>
      <c r="I58" s="108">
        <v>-7.569638731686636</v>
      </c>
      <c r="J58" s="108">
        <v>-7.2945905036679619</v>
      </c>
      <c r="K58" s="108">
        <v>-7.202054640297245</v>
      </c>
      <c r="L58" s="108">
        <v>-7.2571024173043348</v>
      </c>
      <c r="M58" s="108">
        <v>-7.0460147245334817</v>
      </c>
      <c r="N58" s="108">
        <v>-6.3526915232698045</v>
      </c>
      <c r="O58" s="108">
        <v>-6.1858238904032632</v>
      </c>
      <c r="P58" s="108">
        <v>-6.083031616522991</v>
      </c>
      <c r="Q58" s="108">
        <v>-5.6153212162031814</v>
      </c>
      <c r="R58" s="108">
        <v>-5.5859311117890655</v>
      </c>
      <c r="S58" s="108">
        <v>-4.9557880520961106</v>
      </c>
      <c r="T58" s="108">
        <v>-5.7044085934222259</v>
      </c>
      <c r="U58" s="108">
        <v>-5.5406510610186537</v>
      </c>
      <c r="V58" s="108">
        <v>-5.7756790566295528</v>
      </c>
      <c r="W58" s="108">
        <v>-7.10844360528057</v>
      </c>
      <c r="X58" s="108">
        <v>-7.0315138496167577</v>
      </c>
      <c r="Y58" s="108">
        <v>-6.9868598611088846</v>
      </c>
      <c r="Z58" s="108">
        <v>-7.7293687927412797</v>
      </c>
      <c r="AA58" s="108">
        <v>-7.7256771484086624</v>
      </c>
      <c r="AB58" s="108">
        <v>-7.772372544307725</v>
      </c>
      <c r="AC58" s="108">
        <v>-8.9355014803786741</v>
      </c>
      <c r="AD58" s="108">
        <v>-8.8965009157838537</v>
      </c>
      <c r="AE58" s="108">
        <v>-8.5647435445089339</v>
      </c>
      <c r="AF58" s="108">
        <v>-8.3850062069906155</v>
      </c>
      <c r="AG58" s="108">
        <v>-8.2696108243085877</v>
      </c>
      <c r="AH58" s="108">
        <v>-7.4205712580237737</v>
      </c>
      <c r="AI58" s="108">
        <v>-7.8827008951044721</v>
      </c>
      <c r="AJ58" s="108">
        <v>-7.8701601061011459</v>
      </c>
      <c r="AK58" s="108">
        <v>-7.03626565138212</v>
      </c>
      <c r="AL58" s="108">
        <v>-8.4621253362549638</v>
      </c>
      <c r="AM58" s="108">
        <v>-8.3228523938053325</v>
      </c>
      <c r="AN58" s="108">
        <v>-8.1482104273858784</v>
      </c>
      <c r="AO58" s="108">
        <v>-8.1668585124246729</v>
      </c>
      <c r="AP58" s="108">
        <v>-8.0092546493398533</v>
      </c>
      <c r="AQ58" s="108">
        <v>-7.705756517027968</v>
      </c>
      <c r="AR58" s="108">
        <v>-8.4391066077067567</v>
      </c>
      <c r="AS58" s="108">
        <v>-8.424454551113147</v>
      </c>
      <c r="AT58" s="108">
        <v>-8.4960872616114749</v>
      </c>
      <c r="AU58" s="108">
        <v>-9.1846060425439315</v>
      </c>
      <c r="AV58" s="108">
        <v>-9.0011431431141382</v>
      </c>
      <c r="AW58" s="108">
        <v>-9.4760071264892574</v>
      </c>
      <c r="AX58" s="108">
        <v>-8.1242290022729833</v>
      </c>
      <c r="AY58" s="108">
        <v>-8.1244739543200382</v>
      </c>
      <c r="AZ58" s="108">
        <v>-8.4587219055883338</v>
      </c>
      <c r="BA58" s="108">
        <v>-8.5032013198311827</v>
      </c>
      <c r="BB58" s="108">
        <v>-8.4277464777042912</v>
      </c>
      <c r="BC58" s="108">
        <v>-8.3325870079598658</v>
      </c>
      <c r="BD58" s="108">
        <v>-8.4365162702683705</v>
      </c>
      <c r="BE58" s="108">
        <v>-8.3741127977507901</v>
      </c>
      <c r="BF58" s="108">
        <v>-9.1276178598391535</v>
      </c>
      <c r="BG58" s="108">
        <v>-6.5631067544923933</v>
      </c>
      <c r="BH58" s="108">
        <v>-6.5688589808058282</v>
      </c>
      <c r="BI58" s="108">
        <v>-6.6757728047840903</v>
      </c>
      <c r="BJ58" s="108">
        <v>-5.4064957534129263</v>
      </c>
      <c r="BK58" s="108">
        <v>-5.3656861832814151</v>
      </c>
      <c r="BL58" s="108">
        <v>-5.3977826532563142</v>
      </c>
      <c r="BM58" s="108">
        <v>-4.0296652772783865</v>
      </c>
      <c r="BN58" s="78"/>
      <c r="BO58" s="78"/>
      <c r="BP58" s="78"/>
      <c r="BQ58" s="78"/>
      <c r="BR58" s="78"/>
      <c r="BS58" s="78"/>
      <c r="BT58" s="78"/>
      <c r="BU58" s="78"/>
      <c r="BV58" s="78"/>
    </row>
    <row r="59" spans="1:74">
      <c r="A59" s="78"/>
      <c r="B59" s="114"/>
      <c r="C59" s="78"/>
      <c r="D59" s="122" t="s">
        <v>242</v>
      </c>
      <c r="E59" s="78" t="s">
        <v>4</v>
      </c>
      <c r="F59" s="108">
        <v>-30.028786432892211</v>
      </c>
      <c r="G59" s="108">
        <v>-29.952363999615411</v>
      </c>
      <c r="H59" s="108">
        <v>-28.317383199576522</v>
      </c>
      <c r="I59" s="108">
        <v>-28.100805638495537</v>
      </c>
      <c r="J59" s="108">
        <v>-27.996655522430963</v>
      </c>
      <c r="K59" s="108">
        <v>-28.091997158887324</v>
      </c>
      <c r="L59" s="108">
        <v>-28.150521305752108</v>
      </c>
      <c r="M59" s="108">
        <v>-28.029932013578584</v>
      </c>
      <c r="N59" s="108">
        <v>-27.476131049213905</v>
      </c>
      <c r="O59" s="108">
        <v>-27.293547298633715</v>
      </c>
      <c r="P59" s="108">
        <v>-27.253238893993181</v>
      </c>
      <c r="Q59" s="108">
        <v>-26.394590987743282</v>
      </c>
      <c r="R59" s="108">
        <v>-26.368828869645156</v>
      </c>
      <c r="S59" s="108">
        <v>-25.599870414306519</v>
      </c>
      <c r="T59" s="108">
        <v>-25.669826911247124</v>
      </c>
      <c r="U59" s="108">
        <v>-25.607802913024912</v>
      </c>
      <c r="V59" s="108">
        <v>-25.705200365144321</v>
      </c>
      <c r="W59" s="108">
        <v>-26.33333672615943</v>
      </c>
      <c r="X59" s="108">
        <v>-26.264454890705338</v>
      </c>
      <c r="Y59" s="108">
        <v>-26.285437103907846</v>
      </c>
      <c r="Z59" s="108">
        <v>-26.6923437374248</v>
      </c>
      <c r="AA59" s="108">
        <v>-26.700095091217403</v>
      </c>
      <c r="AB59" s="108">
        <v>-26.581229585265135</v>
      </c>
      <c r="AC59" s="108">
        <v>-28.282601801458863</v>
      </c>
      <c r="AD59" s="108">
        <v>-28.255888320071325</v>
      </c>
      <c r="AE59" s="108">
        <v>-28.006992941757684</v>
      </c>
      <c r="AF59" s="108">
        <v>-28.409466712187204</v>
      </c>
      <c r="AG59" s="108">
        <v>-28.303983393976377</v>
      </c>
      <c r="AH59" s="108">
        <v>-28.111919641457884</v>
      </c>
      <c r="AI59" s="108">
        <v>-28.038879692737652</v>
      </c>
      <c r="AJ59" s="108">
        <v>-28.026198256060617</v>
      </c>
      <c r="AK59" s="108">
        <v>-28.037220290121411</v>
      </c>
      <c r="AL59" s="108">
        <v>-28.766594934143015</v>
      </c>
      <c r="AM59" s="108">
        <v>-28.622141736468791</v>
      </c>
      <c r="AN59" s="108">
        <v>-28.741344029257377</v>
      </c>
      <c r="AO59" s="108">
        <v>-29.741663433063412</v>
      </c>
      <c r="AP59" s="108">
        <v>-29.602701415859073</v>
      </c>
      <c r="AQ59" s="108">
        <v>-28.829436915365598</v>
      </c>
      <c r="AR59" s="108">
        <v>-29.027805464882817</v>
      </c>
      <c r="AS59" s="108">
        <v>-29.031369016617568</v>
      </c>
      <c r="AT59" s="108">
        <v>-28.657347039056017</v>
      </c>
      <c r="AU59" s="108">
        <v>-28.27900735970886</v>
      </c>
      <c r="AV59" s="108">
        <v>-28.142898063728879</v>
      </c>
      <c r="AW59" s="108">
        <v>-27.992321557561709</v>
      </c>
      <c r="AX59" s="108">
        <v>-28.161910999013955</v>
      </c>
      <c r="AY59" s="108">
        <v>-28.162443932859759</v>
      </c>
      <c r="AZ59" s="108">
        <v>-28.390374034493682</v>
      </c>
      <c r="BA59" s="108">
        <v>-26.053966429184111</v>
      </c>
      <c r="BB59" s="108">
        <v>-26.00118270093105</v>
      </c>
      <c r="BC59" s="108">
        <v>-25.795912559941176</v>
      </c>
      <c r="BD59" s="108">
        <v>-25.52581016249048</v>
      </c>
      <c r="BE59" s="108">
        <v>-25.4618458783346</v>
      </c>
      <c r="BF59" s="108">
        <v>-26.281220701392623</v>
      </c>
      <c r="BG59" s="108">
        <v>-28.398974656223054</v>
      </c>
      <c r="BH59" s="108">
        <v>-28.412092377547751</v>
      </c>
      <c r="BI59" s="108">
        <v>-28.408654104051092</v>
      </c>
      <c r="BJ59" s="108">
        <v>-26.402908321747855</v>
      </c>
      <c r="BK59" s="108">
        <v>-26.370557582829804</v>
      </c>
      <c r="BL59" s="108">
        <v>-26.397024511503364</v>
      </c>
      <c r="BM59" s="108">
        <v>-27.618857971814435</v>
      </c>
      <c r="BN59" s="78"/>
      <c r="BO59" s="78"/>
      <c r="BP59" s="78"/>
      <c r="BQ59" s="78"/>
      <c r="BR59" s="78"/>
      <c r="BS59" s="78"/>
      <c r="BT59" s="78"/>
      <c r="BU59" s="78"/>
      <c r="BV59" s="78"/>
    </row>
    <row r="60" spans="1:74">
      <c r="A60" s="78"/>
      <c r="B60" s="114"/>
      <c r="C60" s="78"/>
      <c r="D60" s="122" t="s">
        <v>242</v>
      </c>
      <c r="E60" s="78" t="s">
        <v>62</v>
      </c>
      <c r="F60" s="108">
        <v>-2.5301518049703731</v>
      </c>
      <c r="G60" s="108">
        <v>-2.5560288151993191</v>
      </c>
      <c r="H60" s="108">
        <v>-1.205337767669171</v>
      </c>
      <c r="I60" s="108">
        <v>-1.2626227118586364</v>
      </c>
      <c r="J60" s="108">
        <v>-1.1525895670317645</v>
      </c>
      <c r="K60" s="108">
        <v>-3.9584405071761424</v>
      </c>
      <c r="L60" s="108">
        <v>-4.4561743864188372</v>
      </c>
      <c r="M60" s="108">
        <v>-4.2020536973543834</v>
      </c>
      <c r="N60" s="108">
        <v>-2.8533759923754047</v>
      </c>
      <c r="O60" s="108">
        <v>-2.5149931326272643</v>
      </c>
      <c r="P60" s="108">
        <v>-2.52279793506289</v>
      </c>
      <c r="Q60" s="108">
        <v>-1.7738625829793833</v>
      </c>
      <c r="R60" s="108">
        <v>-1.9358546909427652</v>
      </c>
      <c r="S60" s="108">
        <v>-1.2612133411721089</v>
      </c>
      <c r="T60" s="108">
        <v>-1.187923951328127</v>
      </c>
      <c r="U60" s="108">
        <v>-1.5256139371544535</v>
      </c>
      <c r="V60" s="108">
        <v>-1.5338537247793518</v>
      </c>
      <c r="W60" s="108">
        <v>-2.7110987616501703</v>
      </c>
      <c r="X60" s="108">
        <v>-3.0710701379886594</v>
      </c>
      <c r="Y60" s="108">
        <v>-3.3194275358657848</v>
      </c>
      <c r="Z60" s="108">
        <v>-5.6246857049981784</v>
      </c>
      <c r="AA60" s="108">
        <v>-5.7907385724431641</v>
      </c>
      <c r="AB60" s="108">
        <v>-5.500896968573425</v>
      </c>
      <c r="AC60" s="108">
        <v>-6.8361606863216728</v>
      </c>
      <c r="AD60" s="108">
        <v>-6.7738389667898531</v>
      </c>
      <c r="AE60" s="108">
        <v>-9.1844778741766344</v>
      </c>
      <c r="AF60" s="108">
        <v>-8.598134359435015</v>
      </c>
      <c r="AG60" s="108">
        <v>-8.7519103532542886</v>
      </c>
      <c r="AH60" s="108">
        <v>-8.5119112829724735</v>
      </c>
      <c r="AI60" s="108">
        <v>-7.8380789915198719</v>
      </c>
      <c r="AJ60" s="108">
        <v>-8.0381866887948465</v>
      </c>
      <c r="AK60" s="108">
        <v>-8.2417291741369212</v>
      </c>
      <c r="AL60" s="108">
        <v>-7.0074449283604636</v>
      </c>
      <c r="AM60" s="108">
        <v>-7.5964641871074328</v>
      </c>
      <c r="AN60" s="108">
        <v>-7.5958080971359774</v>
      </c>
      <c r="AO60" s="108">
        <v>-8.8901487263557719</v>
      </c>
      <c r="AP60" s="108">
        <v>-9.538606482511554</v>
      </c>
      <c r="AQ60" s="108">
        <v>-8.7822166331539666</v>
      </c>
      <c r="AR60" s="108">
        <v>-9.8904051072760559</v>
      </c>
      <c r="AS60" s="108">
        <v>-10.416573880575147</v>
      </c>
      <c r="AT60" s="108">
        <v>-9.8946292049329756</v>
      </c>
      <c r="AU60" s="108">
        <v>-13.623047976967831</v>
      </c>
      <c r="AV60" s="108">
        <v>-14.807250468505028</v>
      </c>
      <c r="AW60" s="108">
        <v>-14.659333985484798</v>
      </c>
      <c r="AX60" s="108">
        <v>-15.493386186166184</v>
      </c>
      <c r="AY60" s="108">
        <v>-15.255221748754739</v>
      </c>
      <c r="AZ60" s="108">
        <v>-15.336084581599764</v>
      </c>
      <c r="BA60" s="108">
        <v>-14.315664710059163</v>
      </c>
      <c r="BB60" s="108">
        <v>-14.808606162787921</v>
      </c>
      <c r="BC60" s="108">
        <v>-16.318035250816084</v>
      </c>
      <c r="BD60" s="108">
        <v>-15.643909508138691</v>
      </c>
      <c r="BE60" s="108">
        <v>-16.036797342561851</v>
      </c>
      <c r="BF60" s="108">
        <v>-16.880601867277203</v>
      </c>
      <c r="BG60" s="108">
        <v>-17.577531179305005</v>
      </c>
      <c r="BH60" s="108">
        <v>-17.353146114367579</v>
      </c>
      <c r="BI60" s="108">
        <v>-16.726928523088041</v>
      </c>
      <c r="BJ60" s="108">
        <v>-18.369702406084496</v>
      </c>
      <c r="BK60" s="108">
        <v>-19.183554624040212</v>
      </c>
      <c r="BL60" s="108">
        <v>-19.381103429782655</v>
      </c>
      <c r="BM60" s="108">
        <v>-18.482521974800697</v>
      </c>
      <c r="BN60" s="78"/>
      <c r="BO60" s="78"/>
      <c r="BP60" s="78"/>
      <c r="BQ60" s="78"/>
      <c r="BR60" s="78"/>
      <c r="BS60" s="78"/>
      <c r="BT60" s="78"/>
      <c r="BU60" s="78"/>
      <c r="BV60" s="78"/>
    </row>
    <row r="61" spans="1:74">
      <c r="A61" s="78"/>
      <c r="B61" s="114"/>
      <c r="C61" s="78"/>
      <c r="D61" s="122" t="s">
        <v>242</v>
      </c>
      <c r="E61" s="78" t="s">
        <v>65</v>
      </c>
      <c r="F61" s="108">
        <v>0.88170315457652748</v>
      </c>
      <c r="G61" s="108">
        <v>1.5322878080487783</v>
      </c>
      <c r="H61" s="108">
        <v>3.0374811004333289</v>
      </c>
      <c r="I61" s="108">
        <v>3.2738133578848654</v>
      </c>
      <c r="J61" s="108">
        <v>4.419361308127737</v>
      </c>
      <c r="K61" s="108">
        <v>2.1295440558073579</v>
      </c>
      <c r="L61" s="108">
        <v>2.128925294642265</v>
      </c>
      <c r="M61" s="108">
        <v>2.1049596101982182</v>
      </c>
      <c r="N61" s="108">
        <v>6.4106410748628946</v>
      </c>
      <c r="O61" s="108">
        <v>4.6378490350060346</v>
      </c>
      <c r="P61" s="108">
        <v>4.7014451731120097</v>
      </c>
      <c r="Q61" s="108">
        <v>7.3128405074564178</v>
      </c>
      <c r="R61" s="108">
        <v>7.3262682190752351</v>
      </c>
      <c r="S61" s="108">
        <v>8.211113461335092</v>
      </c>
      <c r="T61" s="108">
        <v>4.7043289946254738</v>
      </c>
      <c r="U61" s="108">
        <v>4.7715466645500477</v>
      </c>
      <c r="V61" s="108">
        <v>4.1909176961934484</v>
      </c>
      <c r="W61" s="108">
        <v>-0.77416865989577133</v>
      </c>
      <c r="X61" s="108">
        <v>-0.71791449351585968</v>
      </c>
      <c r="Y61" s="108">
        <v>-1.0248014402378836</v>
      </c>
      <c r="Z61" s="108">
        <v>-1.1759993637589794</v>
      </c>
      <c r="AA61" s="108">
        <v>-1.1726355067102645</v>
      </c>
      <c r="AB61" s="108">
        <v>-1.1039329084622267</v>
      </c>
      <c r="AC61" s="108">
        <v>-2.4843077552424724</v>
      </c>
      <c r="AD61" s="108">
        <v>-2.4550895485627535</v>
      </c>
      <c r="AE61" s="108">
        <v>-3.3837116828407332</v>
      </c>
      <c r="AF61" s="108">
        <v>-3.3686968013550143</v>
      </c>
      <c r="AG61" s="108">
        <v>-3.2965066638247897</v>
      </c>
      <c r="AH61" s="108">
        <v>-3.0744906048586742</v>
      </c>
      <c r="AI61" s="108">
        <v>-5.1343318284477704</v>
      </c>
      <c r="AJ61" s="108">
        <v>-5.1875199601644475</v>
      </c>
      <c r="AK61" s="108">
        <v>-5.1597134019992197</v>
      </c>
      <c r="AL61" s="108">
        <v>-9.2294682218935638</v>
      </c>
      <c r="AM61" s="108">
        <v>-9.1629180271191331</v>
      </c>
      <c r="AN61" s="108">
        <v>-9.2353730987036773</v>
      </c>
      <c r="AO61" s="108">
        <v>-13.195391499633592</v>
      </c>
      <c r="AP61" s="108">
        <v>-13.087754242914572</v>
      </c>
      <c r="AQ61" s="108">
        <v>-12.363749242466097</v>
      </c>
      <c r="AR61" s="108">
        <v>-14.737466018862445</v>
      </c>
      <c r="AS61" s="108">
        <v>-14.745707830712448</v>
      </c>
      <c r="AT61" s="108">
        <v>-14.466721104847675</v>
      </c>
      <c r="AU61" s="108">
        <v>-15.62591805292616</v>
      </c>
      <c r="AV61" s="108">
        <v>-15.494774929305768</v>
      </c>
      <c r="AW61" s="108">
        <v>-15.665159967558488</v>
      </c>
      <c r="AX61" s="108">
        <v>-17.143902040793755</v>
      </c>
      <c r="AY61" s="108">
        <v>-17.126216294793387</v>
      </c>
      <c r="AZ61" s="108">
        <v>-17.403144644752786</v>
      </c>
      <c r="BA61" s="108">
        <v>-16.676148989277181</v>
      </c>
      <c r="BB61" s="108">
        <v>-16.633264199464161</v>
      </c>
      <c r="BC61" s="108">
        <v>-16.673791181011946</v>
      </c>
      <c r="BD61" s="108">
        <v>-14.93893923676189</v>
      </c>
      <c r="BE61" s="108">
        <v>-14.88431837687831</v>
      </c>
      <c r="BF61" s="108">
        <v>-15.295443196867014</v>
      </c>
      <c r="BG61" s="108">
        <v>-14.614836256665244</v>
      </c>
      <c r="BH61" s="108">
        <v>-14.596093540312069</v>
      </c>
      <c r="BI61" s="108">
        <v>-14.66344274947364</v>
      </c>
      <c r="BJ61" s="108">
        <v>-11.874166688111005</v>
      </c>
      <c r="BK61" s="108">
        <v>-11.842644449959645</v>
      </c>
      <c r="BL61" s="108">
        <v>-11.866963153281343</v>
      </c>
      <c r="BM61" s="108">
        <v>-9.164378374228086</v>
      </c>
      <c r="BN61" s="78"/>
      <c r="BO61" s="78"/>
      <c r="BP61" s="78"/>
      <c r="BQ61" s="78"/>
      <c r="BR61" s="78"/>
      <c r="BS61" s="78"/>
      <c r="BT61" s="78"/>
      <c r="BU61" s="78"/>
      <c r="BV61" s="78"/>
    </row>
    <row r="62" spans="1:74">
      <c r="A62" s="78"/>
      <c r="B62" s="114"/>
      <c r="C62" s="78"/>
      <c r="D62" s="122" t="s">
        <v>243</v>
      </c>
      <c r="E62" s="78" t="s">
        <v>0</v>
      </c>
      <c r="F62" s="108">
        <v>1.8884309630441294</v>
      </c>
      <c r="G62" s="108">
        <v>1.7848281854265977</v>
      </c>
      <c r="H62" s="108">
        <v>1.6002768279214159</v>
      </c>
      <c r="I62" s="108">
        <v>1.6161782111433887</v>
      </c>
      <c r="J62" s="108">
        <v>1.7417093787979745</v>
      </c>
      <c r="K62" s="108">
        <v>1.0785076555113626</v>
      </c>
      <c r="L62" s="108">
        <v>1.0712772864542472</v>
      </c>
      <c r="M62" s="108">
        <v>1.5546074566207295</v>
      </c>
      <c r="N62" s="108">
        <v>0.78635114321178179</v>
      </c>
      <c r="O62" s="108">
        <v>0.8182398089464904</v>
      </c>
      <c r="P62" s="108">
        <v>0.83131895790125654</v>
      </c>
      <c r="Q62" s="108">
        <v>0.58363901270594098</v>
      </c>
      <c r="R62" s="108">
        <v>0.58259038645876515</v>
      </c>
      <c r="S62" s="108">
        <v>0.41970055510995863</v>
      </c>
      <c r="T62" s="108">
        <v>0.22506670763812053</v>
      </c>
      <c r="U62" s="108">
        <v>0.2126262290701284</v>
      </c>
      <c r="V62" s="108">
        <v>0.25688602193254795</v>
      </c>
      <c r="W62" s="108">
        <v>0.63553016229242587</v>
      </c>
      <c r="X62" s="108">
        <v>0.63453896762559481</v>
      </c>
      <c r="Y62" s="108">
        <v>-0.11478645210439531</v>
      </c>
      <c r="Z62" s="108">
        <v>-0.3657558475077618</v>
      </c>
      <c r="AA62" s="108">
        <v>-0.6136139306493078</v>
      </c>
      <c r="AB62" s="108">
        <v>-0.60507273906468306</v>
      </c>
      <c r="AC62" s="108">
        <v>-0.61441713009178933</v>
      </c>
      <c r="AD62" s="108">
        <v>-0.60279386815735947</v>
      </c>
      <c r="AE62" s="108">
        <v>-0.7078299299812052</v>
      </c>
      <c r="AF62" s="108">
        <v>-0.1757835309813025</v>
      </c>
      <c r="AG62" s="108">
        <v>-0.16758802389350791</v>
      </c>
      <c r="AH62" s="108">
        <v>-1.2952797736973913</v>
      </c>
      <c r="AI62" s="108">
        <v>-0.70580678470120084</v>
      </c>
      <c r="AJ62" s="108">
        <v>-0.7082003346200807</v>
      </c>
      <c r="AK62" s="108">
        <v>-0.58669569391188503</v>
      </c>
      <c r="AL62" s="108">
        <v>0.24976815750395964</v>
      </c>
      <c r="AM62" s="108">
        <v>0.24841153417841433</v>
      </c>
      <c r="AN62" s="108">
        <v>0.3601933613212509</v>
      </c>
      <c r="AO62" s="108">
        <v>1.0922783420729463</v>
      </c>
      <c r="AP62" s="108">
        <v>1.1856627975577769</v>
      </c>
      <c r="AQ62" s="108">
        <v>1.2313515394252157</v>
      </c>
      <c r="AR62" s="108">
        <v>2.4866662143535194</v>
      </c>
      <c r="AS62" s="108">
        <v>2.4927412160398621</v>
      </c>
      <c r="AT62" s="108">
        <v>2.5271687918229571</v>
      </c>
      <c r="AU62" s="108">
        <v>3.3078864998672817</v>
      </c>
      <c r="AV62" s="108">
        <v>3.2942322365984591</v>
      </c>
      <c r="AW62" s="108">
        <v>3.3837119497554724</v>
      </c>
      <c r="AX62" s="108">
        <v>4.0284632984881252</v>
      </c>
      <c r="AY62" s="108">
        <v>4.0130595332968699</v>
      </c>
      <c r="AZ62" s="108">
        <v>3.9905799523644756</v>
      </c>
      <c r="BA62" s="108">
        <v>4.5998798534263567</v>
      </c>
      <c r="BB62" s="108">
        <v>4.6175109476125957</v>
      </c>
      <c r="BC62" s="108">
        <v>4.3882400673230091</v>
      </c>
      <c r="BD62" s="108">
        <v>4.068540313249505</v>
      </c>
      <c r="BE62" s="108">
        <v>4.0197628936711993</v>
      </c>
      <c r="BF62" s="108">
        <v>4.039042346003443</v>
      </c>
      <c r="BG62" s="108">
        <v>3.1989233524416019</v>
      </c>
      <c r="BH62" s="108">
        <v>3.2001730130018036</v>
      </c>
      <c r="BI62" s="108">
        <v>3.1372789113630724</v>
      </c>
      <c r="BJ62" s="108">
        <v>2.8142287562299035</v>
      </c>
      <c r="BK62" s="108">
        <v>2.8207947848071946</v>
      </c>
      <c r="BL62" s="108">
        <v>2.8283847957184189</v>
      </c>
      <c r="BM62" s="108">
        <v>2.0044440436033764</v>
      </c>
      <c r="BN62" s="78"/>
      <c r="BO62" s="78"/>
      <c r="BP62" s="78"/>
      <c r="BQ62" s="78"/>
      <c r="BR62" s="78"/>
      <c r="BS62" s="78"/>
      <c r="BT62" s="78"/>
      <c r="BU62" s="78"/>
      <c r="BV62" s="78"/>
    </row>
    <row r="63" spans="1:74">
      <c r="A63" s="78"/>
      <c r="B63" s="114"/>
      <c r="C63" s="78"/>
      <c r="D63" s="122" t="s">
        <v>243</v>
      </c>
      <c r="E63" s="78" t="s">
        <v>59</v>
      </c>
      <c r="F63" s="108">
        <v>-10.817726853843201</v>
      </c>
      <c r="G63" s="108">
        <v>-10.703657900448391</v>
      </c>
      <c r="H63" s="108">
        <v>-10.375426670858523</v>
      </c>
      <c r="I63" s="108">
        <v>-10.301751693221892</v>
      </c>
      <c r="J63" s="108">
        <v>-9.4794068551653261</v>
      </c>
      <c r="K63" s="108">
        <v>-9.2479481318284975</v>
      </c>
      <c r="L63" s="108">
        <v>-9.171262045528854</v>
      </c>
      <c r="M63" s="108">
        <v>-9.1852068321461111</v>
      </c>
      <c r="N63" s="108">
        <v>-9.4410500264899184</v>
      </c>
      <c r="O63" s="108">
        <v>-9.3832932954762605</v>
      </c>
      <c r="P63" s="108">
        <v>-9.3066622270018229</v>
      </c>
      <c r="Q63" s="108">
        <v>-9.0027101667883684</v>
      </c>
      <c r="R63" s="108">
        <v>-8.9647868977821972</v>
      </c>
      <c r="S63" s="108">
        <v>-8.8100887442606712</v>
      </c>
      <c r="T63" s="108">
        <v>-8.6196160274766314</v>
      </c>
      <c r="U63" s="108">
        <v>-8.6497557039447219</v>
      </c>
      <c r="V63" s="108">
        <v>-8.5972744897339002</v>
      </c>
      <c r="W63" s="108">
        <v>-8.262029090683134</v>
      </c>
      <c r="X63" s="108">
        <v>-8.2577981227119164</v>
      </c>
      <c r="Y63" s="108">
        <v>-8.5188766248192849</v>
      </c>
      <c r="Z63" s="108">
        <v>-7.9166511537118121</v>
      </c>
      <c r="AA63" s="108">
        <v>-7.8672298298517269</v>
      </c>
      <c r="AB63" s="108">
        <v>-7.8732391380195228</v>
      </c>
      <c r="AC63" s="108">
        <v>-7.7252791710857993</v>
      </c>
      <c r="AD63" s="108">
        <v>-7.7263686547852197</v>
      </c>
      <c r="AE63" s="108">
        <v>-7.7299421336263752</v>
      </c>
      <c r="AF63" s="108">
        <v>-7.5059384477420918</v>
      </c>
      <c r="AG63" s="108">
        <v>-7.4796430653211976</v>
      </c>
      <c r="AH63" s="108">
        <v>-7.4243638532308518</v>
      </c>
      <c r="AI63" s="108">
        <v>-7.2715449215920502</v>
      </c>
      <c r="AJ63" s="108">
        <v>-7.1928607062209604</v>
      </c>
      <c r="AK63" s="108">
        <v>-7.0766339919595049</v>
      </c>
      <c r="AL63" s="108">
        <v>-7.1272986050248406</v>
      </c>
      <c r="AM63" s="108">
        <v>-7.0430093726573553</v>
      </c>
      <c r="AN63" s="108">
        <v>-6.9719675091260385</v>
      </c>
      <c r="AO63" s="108">
        <v>-6.7714637570860434</v>
      </c>
      <c r="AP63" s="108">
        <v>-6.8062117304109231</v>
      </c>
      <c r="AQ63" s="108">
        <v>-6.783762005913565</v>
      </c>
      <c r="AR63" s="108">
        <v>-7.0655411306419706</v>
      </c>
      <c r="AS63" s="108">
        <v>-7.0810581951524272</v>
      </c>
      <c r="AT63" s="108">
        <v>-7.0783710966480324</v>
      </c>
      <c r="AU63" s="108">
        <v>-7.3054043248580278</v>
      </c>
      <c r="AV63" s="108">
        <v>-7.2852921932549313</v>
      </c>
      <c r="AW63" s="108">
        <v>-7.1955087451606294</v>
      </c>
      <c r="AX63" s="108">
        <v>-7.4499772790743668</v>
      </c>
      <c r="AY63" s="108">
        <v>-7.3793236005054084</v>
      </c>
      <c r="AZ63" s="108">
        <v>-7.4226724171952263</v>
      </c>
      <c r="BA63" s="108">
        <v>-7.6823477767492019</v>
      </c>
      <c r="BB63" s="108">
        <v>-7.6224879692675547</v>
      </c>
      <c r="BC63" s="108">
        <v>-7.4604497588251206</v>
      </c>
      <c r="BD63" s="108">
        <v>-7.2791889649909756</v>
      </c>
      <c r="BE63" s="108">
        <v>-7.2805143029322021</v>
      </c>
      <c r="BF63" s="108">
        <v>-7.3526756571490388</v>
      </c>
      <c r="BG63" s="108">
        <v>-7.0042601799733468</v>
      </c>
      <c r="BH63" s="108">
        <v>-6.9731497066075345</v>
      </c>
      <c r="BI63" s="108">
        <v>-7.0864594758126067</v>
      </c>
      <c r="BJ63" s="108">
        <v>-6.4931288292328375</v>
      </c>
      <c r="BK63" s="108">
        <v>-6.4890296223855568</v>
      </c>
      <c r="BL63" s="108">
        <v>-6.4612961935882289</v>
      </c>
      <c r="BM63" s="108">
        <v>-5.2963533838383832</v>
      </c>
      <c r="BN63" s="78"/>
      <c r="BO63" s="78"/>
      <c r="BP63" s="78"/>
      <c r="BQ63" s="78"/>
      <c r="BR63" s="78"/>
      <c r="BS63" s="78"/>
      <c r="BT63" s="78"/>
      <c r="BU63" s="78"/>
      <c r="BV63" s="78"/>
    </row>
    <row r="64" spans="1:74">
      <c r="A64" s="78"/>
      <c r="B64" s="114"/>
      <c r="C64" s="78"/>
      <c r="D64" s="122" t="s">
        <v>243</v>
      </c>
      <c r="E64" s="78" t="s">
        <v>57</v>
      </c>
      <c r="F64" s="108">
        <v>-8.7874331770742717</v>
      </c>
      <c r="G64" s="108">
        <v>-8.8525872186917312</v>
      </c>
      <c r="H64" s="108">
        <v>-8.5160183148998545</v>
      </c>
      <c r="I64" s="108">
        <v>-8.4421197569503033</v>
      </c>
      <c r="J64" s="108">
        <v>-8.3324690121923872</v>
      </c>
      <c r="K64" s="108">
        <v>-8.3329978780076672</v>
      </c>
      <c r="L64" s="108">
        <v>-8.2976167455233139</v>
      </c>
      <c r="M64" s="108">
        <v>-8.2882349022315207</v>
      </c>
      <c r="N64" s="108">
        <v>-8.3372518368807782</v>
      </c>
      <c r="O64" s="108">
        <v>-8.2804226560605407</v>
      </c>
      <c r="P64" s="108">
        <v>-8.2167489450690727</v>
      </c>
      <c r="Q64" s="108">
        <v>-8.0135814432000174</v>
      </c>
      <c r="R64" s="108">
        <v>-7.9927168852711468</v>
      </c>
      <c r="S64" s="108">
        <v>-7.922562535046481</v>
      </c>
      <c r="T64" s="108">
        <v>-7.9961710475502912</v>
      </c>
      <c r="U64" s="108">
        <v>-7.9864565457572514</v>
      </c>
      <c r="V64" s="108">
        <v>-7.9200638528876901</v>
      </c>
      <c r="W64" s="108">
        <v>-7.9529417185142446</v>
      </c>
      <c r="X64" s="108">
        <v>-7.9337328752328169</v>
      </c>
      <c r="Y64" s="108">
        <v>-7.9809861645358442</v>
      </c>
      <c r="Z64" s="108">
        <v>-7.7421580220189723</v>
      </c>
      <c r="AA64" s="108">
        <v>-7.7049161908864772</v>
      </c>
      <c r="AB64" s="108">
        <v>-7.6798133637554526</v>
      </c>
      <c r="AC64" s="108">
        <v>-7.9652076311923192</v>
      </c>
      <c r="AD64" s="108">
        <v>-7.9584254441338897</v>
      </c>
      <c r="AE64" s="108">
        <v>-7.806206048102375</v>
      </c>
      <c r="AF64" s="108">
        <v>-7.8778847195157917</v>
      </c>
      <c r="AG64" s="108">
        <v>-7.8681488616280184</v>
      </c>
      <c r="AH64" s="108">
        <v>-7.6852935838519318</v>
      </c>
      <c r="AI64" s="108">
        <v>-8.0737836743630904</v>
      </c>
      <c r="AJ64" s="108">
        <v>-8.0617736700721903</v>
      </c>
      <c r="AK64" s="108">
        <v>-7.8100901786162948</v>
      </c>
      <c r="AL64" s="108">
        <v>-8.1637823816246904</v>
      </c>
      <c r="AM64" s="108">
        <v>-8.1719411283694861</v>
      </c>
      <c r="AN64" s="108">
        <v>-8.252674632325288</v>
      </c>
      <c r="AO64" s="108">
        <v>-8.4279817276088735</v>
      </c>
      <c r="AP64" s="108">
        <v>-8.4149924506957738</v>
      </c>
      <c r="AQ64" s="108">
        <v>-8.3504260120026963</v>
      </c>
      <c r="AR64" s="108">
        <v>-8.7747471667993509</v>
      </c>
      <c r="AS64" s="108">
        <v>-8.7645962037857466</v>
      </c>
      <c r="AT64" s="108">
        <v>-8.5335368236373732</v>
      </c>
      <c r="AU64" s="108">
        <v>-9.0006417186418375</v>
      </c>
      <c r="AV64" s="108">
        <v>-8.9890517895321018</v>
      </c>
      <c r="AW64" s="108">
        <v>-9.0501724306848885</v>
      </c>
      <c r="AX64" s="108">
        <v>-9.3228769421856761</v>
      </c>
      <c r="AY64" s="108">
        <v>-9.3003859440379095</v>
      </c>
      <c r="AZ64" s="108">
        <v>-8.9620782576691163</v>
      </c>
      <c r="BA64" s="108">
        <v>-9.2720876765229931</v>
      </c>
      <c r="BB64" s="108">
        <v>-9.2193367905859951</v>
      </c>
      <c r="BC64" s="108">
        <v>-8.9862811073993321</v>
      </c>
      <c r="BD64" s="108">
        <v>-8.8112173691680162</v>
      </c>
      <c r="BE64" s="108">
        <v>-8.8013220106488514</v>
      </c>
      <c r="BF64" s="108">
        <v>-8.5271624314140375</v>
      </c>
      <c r="BG64" s="108">
        <v>-8.0828983142279363</v>
      </c>
      <c r="BH64" s="108">
        <v>-8.0459785921709752</v>
      </c>
      <c r="BI64" s="108">
        <v>-8.0503701459947372</v>
      </c>
      <c r="BJ64" s="108">
        <v>-7.4186699639398084</v>
      </c>
      <c r="BK64" s="108">
        <v>-7.3764440434969867</v>
      </c>
      <c r="BL64" s="108">
        <v>-7.3914047870608401</v>
      </c>
      <c r="BM64" s="108">
        <v>-6.283587357965323</v>
      </c>
      <c r="BN64" s="78"/>
      <c r="BO64" s="78"/>
      <c r="BP64" s="78"/>
      <c r="BQ64" s="78"/>
      <c r="BR64" s="78"/>
      <c r="BS64" s="78"/>
      <c r="BT64" s="78"/>
      <c r="BU64" s="78"/>
      <c r="BV64" s="78"/>
    </row>
    <row r="65" spans="1:74">
      <c r="A65" s="78"/>
      <c r="B65" s="114"/>
      <c r="C65" s="78"/>
      <c r="D65" s="122" t="s">
        <v>243</v>
      </c>
      <c r="E65" s="78" t="s">
        <v>1</v>
      </c>
      <c r="F65" s="108">
        <v>3.8891745548929286</v>
      </c>
      <c r="G65" s="108">
        <v>3.8097218983510963</v>
      </c>
      <c r="H65" s="108">
        <v>3.4200186008785138</v>
      </c>
      <c r="I65" s="108">
        <v>3.4816801839699885</v>
      </c>
      <c r="J65" s="108">
        <v>3.5816560651576737</v>
      </c>
      <c r="K65" s="108">
        <v>3.2186536722818637</v>
      </c>
      <c r="L65" s="108">
        <v>3.2527556688835446</v>
      </c>
      <c r="M65" s="108">
        <v>2.9898452712342305</v>
      </c>
      <c r="N65" s="108">
        <v>2.653834246890483</v>
      </c>
      <c r="O65" s="108">
        <v>2.6899330456376909</v>
      </c>
      <c r="P65" s="108">
        <v>2.7130983143862579</v>
      </c>
      <c r="Q65" s="108">
        <v>2.0599703406449414</v>
      </c>
      <c r="R65" s="108">
        <v>2.065022914175664</v>
      </c>
      <c r="S65" s="108">
        <v>2.2800715552302577</v>
      </c>
      <c r="T65" s="108">
        <v>1.8042137480732201</v>
      </c>
      <c r="U65" s="108">
        <v>1.8279967870886296</v>
      </c>
      <c r="V65" s="108">
        <v>1.8306313808782484</v>
      </c>
      <c r="W65" s="108">
        <v>2.3133564839737275</v>
      </c>
      <c r="X65" s="108">
        <v>2.3374669873471916</v>
      </c>
      <c r="Y65" s="108">
        <v>2.3885882708734059</v>
      </c>
      <c r="Z65" s="108">
        <v>1.2930530753489382</v>
      </c>
      <c r="AA65" s="108">
        <v>1.3294349598078927</v>
      </c>
      <c r="AB65" s="108">
        <v>1.3107466820831188</v>
      </c>
      <c r="AC65" s="108">
        <v>1.401954381054809</v>
      </c>
      <c r="AD65" s="108">
        <v>1.437682458034141</v>
      </c>
      <c r="AE65" s="108">
        <v>1.5601573157175963</v>
      </c>
      <c r="AF65" s="108">
        <v>1.5485436131902972</v>
      </c>
      <c r="AG65" s="108">
        <v>1.5655219144223924</v>
      </c>
      <c r="AH65" s="108">
        <v>1.6303392774787095</v>
      </c>
      <c r="AI65" s="108">
        <v>1.6005321120447</v>
      </c>
      <c r="AJ65" s="108">
        <v>1.6299137521487186</v>
      </c>
      <c r="AK65" s="108">
        <v>1.7418910383200146</v>
      </c>
      <c r="AL65" s="108">
        <v>2.6089136241078581</v>
      </c>
      <c r="AM65" s="108">
        <v>2.6178539374147149</v>
      </c>
      <c r="AN65" s="108">
        <v>2.6746881144114525</v>
      </c>
      <c r="AO65" s="108">
        <v>2.7892827982171475</v>
      </c>
      <c r="AP65" s="108">
        <v>2.8277255911363781</v>
      </c>
      <c r="AQ65" s="108">
        <v>2.9630748323780161</v>
      </c>
      <c r="AR65" s="108">
        <v>3.3394468143809206</v>
      </c>
      <c r="AS65" s="108">
        <v>3.3466770642031616</v>
      </c>
      <c r="AT65" s="108">
        <v>3.3908765364976592</v>
      </c>
      <c r="AU65" s="108">
        <v>4.325981169203482</v>
      </c>
      <c r="AV65" s="108">
        <v>4.3205616087161598</v>
      </c>
      <c r="AW65" s="108">
        <v>4.2415112906133707</v>
      </c>
      <c r="AX65" s="108">
        <v>5.6175059158410239</v>
      </c>
      <c r="AY65" s="108">
        <v>5.6118826830755726</v>
      </c>
      <c r="AZ65" s="108">
        <v>5.5778675806944751</v>
      </c>
      <c r="BA65" s="108">
        <v>7.2907287386363588</v>
      </c>
      <c r="BB65" s="108">
        <v>7.2103901258868941</v>
      </c>
      <c r="BC65" s="108">
        <v>7.5181699061889073</v>
      </c>
      <c r="BD65" s="108">
        <v>9.6872665857362055</v>
      </c>
      <c r="BE65" s="108">
        <v>9.6905463195537997</v>
      </c>
      <c r="BF65" s="108">
        <v>9.6895254067920416</v>
      </c>
      <c r="BG65" s="108">
        <v>11.968785385628602</v>
      </c>
      <c r="BH65" s="108">
        <v>12.006333908893504</v>
      </c>
      <c r="BI65" s="108">
        <v>11.826453541861973</v>
      </c>
      <c r="BJ65" s="108">
        <v>12.791272709756202</v>
      </c>
      <c r="BK65" s="108">
        <v>12.826376722640394</v>
      </c>
      <c r="BL65" s="108">
        <v>12.777073115798421</v>
      </c>
      <c r="BM65" s="108">
        <v>12.927942068215879</v>
      </c>
      <c r="BN65" s="78"/>
      <c r="BO65" s="78"/>
      <c r="BP65" s="78"/>
      <c r="BQ65" s="78"/>
      <c r="BR65" s="78"/>
      <c r="BS65" s="78"/>
      <c r="BT65" s="78"/>
      <c r="BU65" s="78"/>
      <c r="BV65" s="78"/>
    </row>
    <row r="66" spans="1:74">
      <c r="A66" s="78"/>
      <c r="B66" s="114"/>
      <c r="C66" s="78"/>
      <c r="D66" s="122" t="s">
        <v>243</v>
      </c>
      <c r="E66" s="78" t="s">
        <v>22</v>
      </c>
      <c r="F66" s="108">
        <v>-4.8558310242729714</v>
      </c>
      <c r="G66" s="108">
        <v>-4.6649771872879011</v>
      </c>
      <c r="H66" s="108">
        <v>-4.2409169755678846</v>
      </c>
      <c r="I66" s="108">
        <v>-4.1721260162899121</v>
      </c>
      <c r="J66" s="108">
        <v>-5.3193264670576266</v>
      </c>
      <c r="K66" s="108">
        <v>-5.0150868194790377</v>
      </c>
      <c r="L66" s="108">
        <v>-4.9711764443261544</v>
      </c>
      <c r="M66" s="108">
        <v>-5.0753652825066702</v>
      </c>
      <c r="N66" s="108">
        <v>-4.6143878658491175</v>
      </c>
      <c r="O66" s="108">
        <v>-4.5613475395962109</v>
      </c>
      <c r="P66" s="108">
        <v>-4.5428934722021435</v>
      </c>
      <c r="Q66" s="108">
        <v>-4.407327579486358</v>
      </c>
      <c r="R66" s="108">
        <v>-4.403437629209936</v>
      </c>
      <c r="S66" s="108">
        <v>-4.4489468698848409</v>
      </c>
      <c r="T66" s="108">
        <v>-4.3898605183713801</v>
      </c>
      <c r="U66" s="108">
        <v>-4.3805224928140714</v>
      </c>
      <c r="V66" s="108">
        <v>-4.3932495766140498</v>
      </c>
      <c r="W66" s="108">
        <v>-4.696089158718074</v>
      </c>
      <c r="X66" s="108">
        <v>-4.6684323015488065</v>
      </c>
      <c r="Y66" s="108">
        <v>-4.5840984704606953</v>
      </c>
      <c r="Z66" s="108">
        <v>-4.5631123975371626</v>
      </c>
      <c r="AA66" s="108">
        <v>-4.5235433225649082</v>
      </c>
      <c r="AB66" s="108">
        <v>-4.6159855994334826</v>
      </c>
      <c r="AC66" s="108">
        <v>-4.8300688455159904</v>
      </c>
      <c r="AD66" s="108">
        <v>-4.7811028655456607</v>
      </c>
      <c r="AE66" s="108">
        <v>-4.7154372935261062</v>
      </c>
      <c r="AF66" s="108">
        <v>-4.9745836731591027</v>
      </c>
      <c r="AG66" s="108">
        <v>-4.9480282018067072</v>
      </c>
      <c r="AH66" s="108">
        <v>-4.8872431896738906</v>
      </c>
      <c r="AI66" s="108">
        <v>-4.4132084248923</v>
      </c>
      <c r="AJ66" s="108">
        <v>-4.4164571866369808</v>
      </c>
      <c r="AK66" s="108">
        <v>-4.3255696384835858</v>
      </c>
      <c r="AL66" s="108">
        <v>-3.4429704664179397</v>
      </c>
      <c r="AM66" s="108">
        <v>-3.4138172825913848</v>
      </c>
      <c r="AN66" s="108">
        <v>-3.414408921830848</v>
      </c>
      <c r="AO66" s="108">
        <v>-2.3515024074110542</v>
      </c>
      <c r="AP66" s="108">
        <v>-2.3047594894052228</v>
      </c>
      <c r="AQ66" s="108">
        <v>-2.2497220731048859</v>
      </c>
      <c r="AR66" s="108">
        <v>-1.1082643260685803</v>
      </c>
      <c r="AS66" s="108">
        <v>-1.0555653208765374</v>
      </c>
      <c r="AT66" s="108">
        <v>-1.0444492706458419</v>
      </c>
      <c r="AU66" s="108">
        <v>-0.72851931551731752</v>
      </c>
      <c r="AV66" s="108">
        <v>-0.71739031012614163</v>
      </c>
      <c r="AW66" s="108">
        <v>-0.66461478295392951</v>
      </c>
      <c r="AX66" s="108">
        <v>-0.61069894027047589</v>
      </c>
      <c r="AY66" s="108">
        <v>-0.56022976048212847</v>
      </c>
      <c r="AZ66" s="108">
        <v>-0.60885272054442652</v>
      </c>
      <c r="BA66" s="108">
        <v>-0.83931495342474172</v>
      </c>
      <c r="BB66" s="108">
        <v>-0.77379907696910522</v>
      </c>
      <c r="BC66" s="108">
        <v>-0.54544720278349068</v>
      </c>
      <c r="BD66" s="108">
        <v>-0.79131835170729481</v>
      </c>
      <c r="BE66" s="108">
        <v>-0.75417090852100088</v>
      </c>
      <c r="BF66" s="108">
        <v>-0.83015376177735867</v>
      </c>
      <c r="BG66" s="108">
        <v>-0.78118862420229718</v>
      </c>
      <c r="BH66" s="108">
        <v>-0.78185500059269408</v>
      </c>
      <c r="BI66" s="108">
        <v>-0.82005638931812541</v>
      </c>
      <c r="BJ66" s="108">
        <v>-1.1116907731414987</v>
      </c>
      <c r="BK66" s="108">
        <v>-1.0788688998926066</v>
      </c>
      <c r="BL66" s="108">
        <v>-1.147160966007279</v>
      </c>
      <c r="BM66" s="108">
        <v>-0.64132648316582319</v>
      </c>
      <c r="BN66" s="78"/>
      <c r="BO66" s="78"/>
      <c r="BP66" s="78"/>
      <c r="BQ66" s="78"/>
      <c r="BR66" s="78"/>
      <c r="BS66" s="78"/>
      <c r="BT66" s="78"/>
      <c r="BU66" s="78"/>
      <c r="BV66" s="78"/>
    </row>
    <row r="67" spans="1:74">
      <c r="A67" s="78"/>
      <c r="B67" s="114"/>
      <c r="C67" s="78"/>
      <c r="D67" s="122" t="s">
        <v>243</v>
      </c>
      <c r="E67" s="78" t="s">
        <v>23</v>
      </c>
      <c r="F67" s="108">
        <v>-1.5312686343150723</v>
      </c>
      <c r="G67" s="108">
        <v>-1.3543178080019018</v>
      </c>
      <c r="H67" s="108">
        <v>-1.4940027101620839</v>
      </c>
      <c r="I67" s="108">
        <v>-1.3969606501742131</v>
      </c>
      <c r="J67" s="108">
        <v>-1.2969646787928273</v>
      </c>
      <c r="K67" s="108">
        <v>-1.1513203507719378</v>
      </c>
      <c r="L67" s="108">
        <v>-1.1156338253446538</v>
      </c>
      <c r="M67" s="108">
        <v>-1.1470660421617698</v>
      </c>
      <c r="N67" s="108">
        <v>-1.2046943241448176</v>
      </c>
      <c r="O67" s="108">
        <v>-1.1777301870944115</v>
      </c>
      <c r="P67" s="108">
        <v>-1.0515881310569437</v>
      </c>
      <c r="Q67" s="108">
        <v>-1.0082136501979591</v>
      </c>
      <c r="R67" s="108">
        <v>-1.0628677356040352</v>
      </c>
      <c r="S67" s="108">
        <v>-0.9507568979016412</v>
      </c>
      <c r="T67" s="108">
        <v>-0.48921731262678136</v>
      </c>
      <c r="U67" s="108">
        <v>-0.51126379254707288</v>
      </c>
      <c r="V67" s="108">
        <v>-0.50947626886765107</v>
      </c>
      <c r="W67" s="108">
        <v>-0.55141580472417395</v>
      </c>
      <c r="X67" s="108">
        <v>-0.57986858930180674</v>
      </c>
      <c r="Y67" s="108">
        <v>-0.49951056091939527</v>
      </c>
      <c r="Z67" s="108">
        <v>0.11947091654913855</v>
      </c>
      <c r="AA67" s="108">
        <v>0.13748222512399266</v>
      </c>
      <c r="AB67" s="108">
        <v>0.21609472797811691</v>
      </c>
      <c r="AC67" s="108">
        <v>0.17181614391751054</v>
      </c>
      <c r="AD67" s="108">
        <v>8.2967699162239228E-2</v>
      </c>
      <c r="AE67" s="108">
        <v>0.2906158211475951</v>
      </c>
      <c r="AF67" s="108">
        <v>0.32894508250939758</v>
      </c>
      <c r="AG67" s="108">
        <v>0.26027260552189269</v>
      </c>
      <c r="AH67" s="108">
        <v>0.56139463184950777</v>
      </c>
      <c r="AI67" s="108">
        <v>0.57313976293250057</v>
      </c>
      <c r="AJ67" s="108">
        <v>0.55029076969682045</v>
      </c>
      <c r="AK67" s="108">
        <v>0.68266869456631518</v>
      </c>
      <c r="AL67" s="108">
        <v>0.67493054294586052</v>
      </c>
      <c r="AM67" s="108">
        <v>0.67418064244981579</v>
      </c>
      <c r="AN67" s="108">
        <v>0.7029356122075523</v>
      </c>
      <c r="AO67" s="108">
        <v>0.8631122310089463</v>
      </c>
      <c r="AP67" s="108">
        <v>0.83675419518277572</v>
      </c>
      <c r="AQ67" s="108">
        <v>0.77603601993561533</v>
      </c>
      <c r="AR67" s="108">
        <v>0.49924153434711904</v>
      </c>
      <c r="AS67" s="108">
        <v>0.48379666030236379</v>
      </c>
      <c r="AT67" s="108">
        <v>0.43887199034305802</v>
      </c>
      <c r="AU67" s="108">
        <v>0.16972313892408231</v>
      </c>
      <c r="AV67" s="108">
        <v>0.16906261990385829</v>
      </c>
      <c r="AW67" s="108">
        <v>0.17367979066087003</v>
      </c>
      <c r="AX67" s="108">
        <v>-0.13488414121697723</v>
      </c>
      <c r="AY67" s="108">
        <v>-0.13362253261392887</v>
      </c>
      <c r="AZ67" s="108">
        <v>-0.14877025173222513</v>
      </c>
      <c r="BA67" s="108">
        <v>-0.2524103585376416</v>
      </c>
      <c r="BB67" s="108">
        <v>-0.22587275645780558</v>
      </c>
      <c r="BC67" s="108">
        <v>-4.6980068417491694E-2</v>
      </c>
      <c r="BD67" s="108">
        <v>0.19295256665830429</v>
      </c>
      <c r="BE67" s="108">
        <v>0.18194071501379838</v>
      </c>
      <c r="BF67" s="108">
        <v>0.23896468723834197</v>
      </c>
      <c r="BG67" s="108">
        <v>0.56467847199120236</v>
      </c>
      <c r="BH67" s="108">
        <v>0.55831395821720342</v>
      </c>
      <c r="BI67" s="108">
        <v>0.61962646709947222</v>
      </c>
      <c r="BJ67" s="108">
        <v>0.79428196580830246</v>
      </c>
      <c r="BK67" s="108">
        <v>0.78877791564679356</v>
      </c>
      <c r="BL67" s="108">
        <v>0.84924774148521998</v>
      </c>
      <c r="BM67" s="108">
        <v>1.3447776492056782</v>
      </c>
      <c r="BN67" s="78"/>
      <c r="BO67" s="78"/>
      <c r="BP67" s="78"/>
      <c r="BQ67" s="78"/>
      <c r="BR67" s="78"/>
      <c r="BS67" s="78"/>
      <c r="BT67" s="78"/>
      <c r="BU67" s="78"/>
      <c r="BV67" s="78"/>
    </row>
    <row r="68" spans="1:74">
      <c r="A68" s="78"/>
      <c r="B68" s="114"/>
      <c r="C68" s="78"/>
      <c r="D68" s="122" t="s">
        <v>243</v>
      </c>
      <c r="E68" s="78" t="s">
        <v>24</v>
      </c>
      <c r="F68" s="108">
        <v>-4.3438492938424709</v>
      </c>
      <c r="G68" s="108">
        <v>-4.2535573156654021</v>
      </c>
      <c r="H68" s="108">
        <v>-5.631653524370785</v>
      </c>
      <c r="I68" s="108">
        <v>-5.5515099887289132</v>
      </c>
      <c r="J68" s="108">
        <v>-5.485067256718926</v>
      </c>
      <c r="K68" s="108">
        <v>-5.7653750459328368</v>
      </c>
      <c r="L68" s="108">
        <v>-5.7337015259277546</v>
      </c>
      <c r="M68" s="108">
        <v>-5.7210300666596705</v>
      </c>
      <c r="N68" s="108">
        <v>-5.8883710039591186</v>
      </c>
      <c r="O68" s="108">
        <v>-5.8493952971021113</v>
      </c>
      <c r="P68" s="108">
        <v>-5.8417608748116425</v>
      </c>
      <c r="Q68" s="108">
        <v>-5.7821054749943581</v>
      </c>
      <c r="R68" s="108">
        <v>-5.7687950038970364</v>
      </c>
      <c r="S68" s="108">
        <v>-5.6740922158603411</v>
      </c>
      <c r="T68" s="108">
        <v>-5.3379010909024807</v>
      </c>
      <c r="U68" s="108">
        <v>-5.1196583584771727</v>
      </c>
      <c r="V68" s="108">
        <v>-5.1335265135351502</v>
      </c>
      <c r="W68" s="108">
        <v>-4.7173153404090744</v>
      </c>
      <c r="X68" s="108">
        <v>-4.6954635865286072</v>
      </c>
      <c r="Y68" s="108">
        <v>-4.3595446537112945</v>
      </c>
      <c r="Z68" s="108">
        <v>-3.5007716850395614</v>
      </c>
      <c r="AA68" s="108">
        <v>-3.4620972976240072</v>
      </c>
      <c r="AB68" s="108">
        <v>-3.498735634111382</v>
      </c>
      <c r="AC68" s="108">
        <v>-2.3568604779113898</v>
      </c>
      <c r="AD68" s="108">
        <v>-2.2895805976528596</v>
      </c>
      <c r="AE68" s="108">
        <v>-2.1144661871875048</v>
      </c>
      <c r="AF68" s="108">
        <v>-1.7139557222148021</v>
      </c>
      <c r="AG68" s="108">
        <v>-1.6381986763043077</v>
      </c>
      <c r="AH68" s="108">
        <v>-1.6066348808818915</v>
      </c>
      <c r="AI68" s="108">
        <v>-0.17029249859599993</v>
      </c>
      <c r="AJ68" s="108">
        <v>-0.12829540927348049</v>
      </c>
      <c r="AK68" s="108">
        <v>-6.471107328918535E-2</v>
      </c>
      <c r="AL68" s="108">
        <v>1.0341178464339595</v>
      </c>
      <c r="AM68" s="108">
        <v>1.0650582260027157</v>
      </c>
      <c r="AN68" s="108">
        <v>1.0242366561157521</v>
      </c>
      <c r="AO68" s="108">
        <v>2.1226293148481474</v>
      </c>
      <c r="AP68" s="108">
        <v>2.2168542696496765</v>
      </c>
      <c r="AQ68" s="108">
        <v>2.158465745899516</v>
      </c>
      <c r="AR68" s="108">
        <v>3.6036133400827204</v>
      </c>
      <c r="AS68" s="108">
        <v>3.6669578600374617</v>
      </c>
      <c r="AT68" s="108">
        <v>3.701322800526059</v>
      </c>
      <c r="AU68" s="108">
        <v>2.7943415067706834</v>
      </c>
      <c r="AV68" s="108">
        <v>2.8358203954984571</v>
      </c>
      <c r="AW68" s="108">
        <v>2.813491417952072</v>
      </c>
      <c r="AX68" s="108">
        <v>1.9287847327045231</v>
      </c>
      <c r="AY68" s="108">
        <v>1.9372134981436719</v>
      </c>
      <c r="AZ68" s="108">
        <v>1.8400402600805723</v>
      </c>
      <c r="BA68" s="108">
        <v>0.12320162843235849</v>
      </c>
      <c r="BB68" s="108">
        <v>0.21162218985849535</v>
      </c>
      <c r="BC68" s="108">
        <v>0.11636790333760949</v>
      </c>
      <c r="BD68" s="108">
        <v>-2.7344781012037949</v>
      </c>
      <c r="BE68" s="108">
        <v>-2.6501752414408006</v>
      </c>
      <c r="BF68" s="108">
        <v>-2.7856921433500581</v>
      </c>
      <c r="BG68" s="108">
        <v>-4.3751740894661975</v>
      </c>
      <c r="BH68" s="108">
        <v>-4.336186761768694</v>
      </c>
      <c r="BI68" s="108">
        <v>-4.4028201689238262</v>
      </c>
      <c r="BJ68" s="108">
        <v>-6.2695293514364874</v>
      </c>
      <c r="BK68" s="108">
        <v>-6.2721511667614767</v>
      </c>
      <c r="BL68" s="108">
        <v>-6.2729694438386794</v>
      </c>
      <c r="BM68" s="108">
        <v>-8.5191368420375628</v>
      </c>
      <c r="BN68" s="78"/>
      <c r="BO68" s="78"/>
      <c r="BP68" s="78"/>
      <c r="BQ68" s="78"/>
      <c r="BR68" s="78"/>
      <c r="BS68" s="78"/>
      <c r="BT68" s="78"/>
      <c r="BU68" s="78"/>
      <c r="BV68" s="78"/>
    </row>
    <row r="69" spans="1:74">
      <c r="A69" s="78"/>
      <c r="B69" s="114"/>
      <c r="C69" s="78"/>
      <c r="D69" s="122" t="s">
        <v>243</v>
      </c>
      <c r="E69" s="78" t="s">
        <v>2</v>
      </c>
      <c r="F69" s="108">
        <v>17.013395499849327</v>
      </c>
      <c r="G69" s="108">
        <v>16.368869112860601</v>
      </c>
      <c r="H69" s="108">
        <v>16.674045351764615</v>
      </c>
      <c r="I69" s="108">
        <v>15.977517632533488</v>
      </c>
      <c r="J69" s="108">
        <v>15.345961299042973</v>
      </c>
      <c r="K69" s="108">
        <v>15.145406112339462</v>
      </c>
      <c r="L69" s="108">
        <v>14.817729269091444</v>
      </c>
      <c r="M69" s="108">
        <v>14.578412209498431</v>
      </c>
      <c r="N69" s="108">
        <v>14.48696236599568</v>
      </c>
      <c r="O69" s="108">
        <v>14.42161079139149</v>
      </c>
      <c r="P69" s="108">
        <v>14.145658235841356</v>
      </c>
      <c r="Q69" s="108">
        <v>13.969067763613843</v>
      </c>
      <c r="R69" s="108">
        <v>13.914174895488763</v>
      </c>
      <c r="S69" s="108">
        <v>13.563229571660759</v>
      </c>
      <c r="T69" s="108">
        <v>13.359999135895819</v>
      </c>
      <c r="U69" s="108">
        <v>13.321416355181029</v>
      </c>
      <c r="V69" s="108">
        <v>13.410812135352149</v>
      </c>
      <c r="W69" s="108">
        <v>13.152143345133226</v>
      </c>
      <c r="X69" s="108">
        <v>13.076774500409194</v>
      </c>
      <c r="Y69" s="108">
        <v>12.746861480865405</v>
      </c>
      <c r="Z69" s="108">
        <v>12.877438043100939</v>
      </c>
      <c r="AA69" s="108">
        <v>12.808841638590193</v>
      </c>
      <c r="AB69" s="108">
        <v>12.580495944373217</v>
      </c>
      <c r="AC69" s="108">
        <v>12.320322786283212</v>
      </c>
      <c r="AD69" s="108">
        <v>12.236246627709539</v>
      </c>
      <c r="AE69" s="108">
        <v>12.517893930833196</v>
      </c>
      <c r="AF69" s="108">
        <v>12.351937708232697</v>
      </c>
      <c r="AG69" s="108">
        <v>12.271950491215991</v>
      </c>
      <c r="AH69" s="108">
        <v>12.054790247298209</v>
      </c>
      <c r="AI69" s="108">
        <v>11.5066526079105</v>
      </c>
      <c r="AJ69" s="108">
        <v>11.380936307206719</v>
      </c>
      <c r="AK69" s="108">
        <v>10.711289827041115</v>
      </c>
      <c r="AL69" s="108">
        <v>9.8971370069935585</v>
      </c>
      <c r="AM69" s="108">
        <v>9.9452687468182148</v>
      </c>
      <c r="AN69" s="108">
        <v>9.5939349546560528</v>
      </c>
      <c r="AO69" s="108">
        <v>9.0214972706173455</v>
      </c>
      <c r="AP69" s="108">
        <v>9.1434822348111773</v>
      </c>
      <c r="AQ69" s="108">
        <v>8.8516334127349161</v>
      </c>
      <c r="AR69" s="108">
        <v>8.4342811193737184</v>
      </c>
      <c r="AS69" s="108">
        <v>8.6555720117859618</v>
      </c>
      <c r="AT69" s="108">
        <v>8.2877830234789567</v>
      </c>
      <c r="AU69" s="108">
        <v>8.3040336499117817</v>
      </c>
      <c r="AV69" s="108">
        <v>8.5473320753125588</v>
      </c>
      <c r="AW69" s="108">
        <v>8.4330209428007699</v>
      </c>
      <c r="AX69" s="108">
        <v>9.0836267371677248</v>
      </c>
      <c r="AY69" s="108">
        <v>9.2103180780847698</v>
      </c>
      <c r="AZ69" s="108">
        <v>9.2102877177554756</v>
      </c>
      <c r="BA69" s="108">
        <v>9.4951682821646575</v>
      </c>
      <c r="BB69" s="108">
        <v>9.5169148221484949</v>
      </c>
      <c r="BC69" s="108">
        <v>9.6924377767300083</v>
      </c>
      <c r="BD69" s="108">
        <v>10.315177300592405</v>
      </c>
      <c r="BE69" s="108">
        <v>10.282477476438299</v>
      </c>
      <c r="BF69" s="108">
        <v>10.065115290643741</v>
      </c>
      <c r="BG69" s="108">
        <v>10.462597978088501</v>
      </c>
      <c r="BH69" s="108">
        <v>10.319513270418005</v>
      </c>
      <c r="BI69" s="108">
        <v>10.331601518362973</v>
      </c>
      <c r="BJ69" s="108">
        <v>10.134867106812001</v>
      </c>
      <c r="BK69" s="108">
        <v>10.061069027791195</v>
      </c>
      <c r="BL69" s="108">
        <v>10.146482018464921</v>
      </c>
      <c r="BM69" s="108">
        <v>10.766056395486478</v>
      </c>
      <c r="BN69" s="78"/>
      <c r="BO69" s="78"/>
      <c r="BP69" s="78"/>
      <c r="BQ69" s="78"/>
      <c r="BR69" s="78"/>
      <c r="BS69" s="78"/>
      <c r="BT69" s="78"/>
      <c r="BU69" s="78"/>
      <c r="BV69" s="78"/>
    </row>
    <row r="70" spans="1:74">
      <c r="A70" s="78"/>
      <c r="B70" s="114"/>
      <c r="C70" s="78"/>
      <c r="D70" s="122" t="s">
        <v>243</v>
      </c>
      <c r="E70" s="78" t="s">
        <v>3</v>
      </c>
      <c r="F70" s="108">
        <v>3.5208873617117291</v>
      </c>
      <c r="G70" s="108">
        <v>3.4977661245770975</v>
      </c>
      <c r="H70" s="108">
        <v>3.8768360350325146</v>
      </c>
      <c r="I70" s="108">
        <v>3.9400009685382891</v>
      </c>
      <c r="J70" s="108">
        <v>3.9888560830943725</v>
      </c>
      <c r="K70" s="108">
        <v>4.410586098529663</v>
      </c>
      <c r="L70" s="108">
        <v>4.4415922719081458</v>
      </c>
      <c r="M70" s="108">
        <v>4.5041374313500313</v>
      </c>
      <c r="N70" s="108">
        <v>4.8014004066876801</v>
      </c>
      <c r="O70" s="108">
        <v>4.8562106457234897</v>
      </c>
      <c r="P70" s="108">
        <v>4.7620525050272562</v>
      </c>
      <c r="Q70" s="108">
        <v>5.0264372843985434</v>
      </c>
      <c r="R70" s="108">
        <v>5.0405695483638624</v>
      </c>
      <c r="S70" s="108">
        <v>5.1027326702362608</v>
      </c>
      <c r="T70" s="108">
        <v>5.2628667692343178</v>
      </c>
      <c r="U70" s="108">
        <v>5.1462873478435291</v>
      </c>
      <c r="V70" s="108">
        <v>5.0945026085271508</v>
      </c>
      <c r="W70" s="108">
        <v>4.980855653725925</v>
      </c>
      <c r="X70" s="108">
        <v>4.9911937243175934</v>
      </c>
      <c r="Y70" s="108">
        <v>5.1007170212353046</v>
      </c>
      <c r="Z70" s="108">
        <v>5.4926255418552383</v>
      </c>
      <c r="AA70" s="108">
        <v>5.5253659621255924</v>
      </c>
      <c r="AB70" s="108">
        <v>5.7716184236632184</v>
      </c>
      <c r="AC70" s="108">
        <v>5.7445259464478102</v>
      </c>
      <c r="AD70" s="108">
        <v>5.77057038930994</v>
      </c>
      <c r="AE70" s="108">
        <v>5.8164275626720929</v>
      </c>
      <c r="AF70" s="108">
        <v>5.8850923771002996</v>
      </c>
      <c r="AG70" s="108">
        <v>5.9102560452484934</v>
      </c>
      <c r="AH70" s="108">
        <v>6.1383112612311077</v>
      </c>
      <c r="AI70" s="108">
        <v>6.0547975920752002</v>
      </c>
      <c r="AJ70" s="108">
        <v>6.0796220935263197</v>
      </c>
      <c r="AK70" s="108">
        <v>6.2162789421723144</v>
      </c>
      <c r="AL70" s="108">
        <v>6.4995108115337583</v>
      </c>
      <c r="AM70" s="108">
        <v>6.5160642216426155</v>
      </c>
      <c r="AN70" s="108">
        <v>6.4447001156483523</v>
      </c>
      <c r="AO70" s="108">
        <v>6.6089737353626461</v>
      </c>
      <c r="AP70" s="108">
        <v>6.6669682358862765</v>
      </c>
      <c r="AQ70" s="108">
        <v>6.5915708150358157</v>
      </c>
      <c r="AR70" s="108">
        <v>6.0381668756377209</v>
      </c>
      <c r="AS70" s="108">
        <v>6.0733310897062633</v>
      </c>
      <c r="AT70" s="108">
        <v>6.063470263310256</v>
      </c>
      <c r="AU70" s="108">
        <v>5.4620917408943814</v>
      </c>
      <c r="AV70" s="108">
        <v>5.4705266207730592</v>
      </c>
      <c r="AW70" s="108">
        <v>5.3554815042201724</v>
      </c>
      <c r="AX70" s="108">
        <v>4.6087938772596235</v>
      </c>
      <c r="AY70" s="108">
        <v>4.6092484198500703</v>
      </c>
      <c r="AZ70" s="108">
        <v>4.5883461858873726</v>
      </c>
      <c r="BA70" s="108">
        <v>3.9189704788422564</v>
      </c>
      <c r="BB70" s="108">
        <v>3.9456502000290943</v>
      </c>
      <c r="BC70" s="108">
        <v>4.0343020551539102</v>
      </c>
      <c r="BD70" s="108">
        <v>3.8752152099657042</v>
      </c>
      <c r="BE70" s="108">
        <v>3.8654884711032977</v>
      </c>
      <c r="BF70" s="108">
        <v>3.848883493525042</v>
      </c>
      <c r="BG70" s="108">
        <v>4.1284451059081047</v>
      </c>
      <c r="BH70" s="108">
        <v>4.1404540017150051</v>
      </c>
      <c r="BI70" s="108">
        <v>4.1110737630058729</v>
      </c>
      <c r="BJ70" s="108">
        <v>4.2153453806169008</v>
      </c>
      <c r="BK70" s="108">
        <v>4.2202771802836949</v>
      </c>
      <c r="BL70" s="108">
        <v>4.2141842325732188</v>
      </c>
      <c r="BM70" s="108">
        <v>4.7793079983464768</v>
      </c>
      <c r="BN70" s="78"/>
      <c r="BO70" s="78"/>
      <c r="BP70" s="78"/>
      <c r="BQ70" s="78"/>
      <c r="BR70" s="78"/>
      <c r="BS70" s="78"/>
      <c r="BT70" s="78"/>
      <c r="BU70" s="78"/>
      <c r="BV70" s="78"/>
    </row>
    <row r="71" spans="1:74">
      <c r="A71" s="78"/>
      <c r="B71" s="114"/>
      <c r="C71" s="78"/>
      <c r="D71" s="122" t="s">
        <v>243</v>
      </c>
      <c r="E71" s="78" t="s">
        <v>4</v>
      </c>
      <c r="F71" s="108">
        <v>3.4635364050358284</v>
      </c>
      <c r="G71" s="108">
        <v>3.5852582467353997</v>
      </c>
      <c r="H71" s="108">
        <v>3.4220600580839147</v>
      </c>
      <c r="I71" s="108">
        <v>3.4924446130752891</v>
      </c>
      <c r="J71" s="108">
        <v>3.5694533651715723</v>
      </c>
      <c r="K71" s="108">
        <v>4.3822526829004644</v>
      </c>
      <c r="L71" s="108">
        <v>4.4214059163275472</v>
      </c>
      <c r="M71" s="108">
        <v>4.5026296116467286</v>
      </c>
      <c r="N71" s="108">
        <v>5.3952761218491823</v>
      </c>
      <c r="O71" s="108">
        <v>5.2892735427316886</v>
      </c>
      <c r="P71" s="108">
        <v>5.3067124864903583</v>
      </c>
      <c r="Q71" s="108">
        <v>5.4477721505856422</v>
      </c>
      <c r="R71" s="108">
        <v>5.4526133539009649</v>
      </c>
      <c r="S71" s="108">
        <v>5.5301808317060583</v>
      </c>
      <c r="T71" s="108">
        <v>5.9493056956656183</v>
      </c>
      <c r="U71" s="108">
        <v>5.958580813474029</v>
      </c>
      <c r="V71" s="108">
        <v>5.9290532979167487</v>
      </c>
      <c r="W71" s="108">
        <v>5.399832244315828</v>
      </c>
      <c r="X71" s="108">
        <v>5.4423150740305921</v>
      </c>
      <c r="Y71" s="108">
        <v>5.3500559902053055</v>
      </c>
      <c r="Z71" s="108">
        <v>4.5565640615568395</v>
      </c>
      <c r="AA71" s="108">
        <v>4.604988588833093</v>
      </c>
      <c r="AB71" s="108">
        <v>4.5820240200639173</v>
      </c>
      <c r="AC71" s="108">
        <v>4.4804430301079119</v>
      </c>
      <c r="AD71" s="108">
        <v>4.5232554995661385</v>
      </c>
      <c r="AE71" s="108">
        <v>4.6293159994021948</v>
      </c>
      <c r="AF71" s="108">
        <v>4.3120177330271972</v>
      </c>
      <c r="AG71" s="108">
        <v>4.3406123397858902</v>
      </c>
      <c r="AH71" s="108">
        <v>4.3763716788775096</v>
      </c>
      <c r="AI71" s="108">
        <v>3.8997441041597014</v>
      </c>
      <c r="AJ71" s="108">
        <v>3.9371403570911188</v>
      </c>
      <c r="AK71" s="108">
        <v>4.0180264434388153</v>
      </c>
      <c r="AL71" s="108">
        <v>2.265760165192761</v>
      </c>
      <c r="AM71" s="108">
        <v>2.3335203598061156</v>
      </c>
      <c r="AN71" s="108">
        <v>2.3917247694162533</v>
      </c>
      <c r="AO71" s="108">
        <v>1.7271632263160477</v>
      </c>
      <c r="AP71" s="108">
        <v>1.7620546574058764</v>
      </c>
      <c r="AQ71" s="108">
        <v>1.8183312301750156</v>
      </c>
      <c r="AR71" s="108">
        <v>1.2514725698501188</v>
      </c>
      <c r="AS71" s="108">
        <v>1.2679229759216639</v>
      </c>
      <c r="AT71" s="108">
        <v>1.363887401356358</v>
      </c>
      <c r="AU71" s="108">
        <v>2.1119625576792824</v>
      </c>
      <c r="AV71" s="108">
        <v>2.1179129166311572</v>
      </c>
      <c r="AW71" s="108">
        <v>2.1588710019623711</v>
      </c>
      <c r="AX71" s="108">
        <v>1.957118055755922</v>
      </c>
      <c r="AY71" s="108">
        <v>1.8855160178980714</v>
      </c>
      <c r="AZ71" s="108">
        <v>1.8217626455255758</v>
      </c>
      <c r="BA71" s="108">
        <v>2.3612479558552568</v>
      </c>
      <c r="BB71" s="108">
        <v>2.4008232646882934</v>
      </c>
      <c r="BC71" s="108">
        <v>2.5535654117085098</v>
      </c>
      <c r="BD71" s="108">
        <v>2.7697116413976044</v>
      </c>
      <c r="BE71" s="108">
        <v>2.7605975165966967</v>
      </c>
      <c r="BF71" s="108">
        <v>2.6574008913808402</v>
      </c>
      <c r="BG71" s="108">
        <v>1.4491330044411033</v>
      </c>
      <c r="BH71" s="108">
        <v>1.4623452450325036</v>
      </c>
      <c r="BI71" s="108">
        <v>1.4997889276396741</v>
      </c>
      <c r="BJ71" s="108">
        <v>3.336274823966102</v>
      </c>
      <c r="BK71" s="108">
        <v>3.3400136513866947</v>
      </c>
      <c r="BL71" s="108">
        <v>3.3329209742718202</v>
      </c>
      <c r="BM71" s="108">
        <v>4.091388567037777</v>
      </c>
      <c r="BN71" s="78"/>
      <c r="BO71" s="78"/>
      <c r="BP71" s="78"/>
      <c r="BQ71" s="78"/>
      <c r="BR71" s="78"/>
      <c r="BS71" s="78"/>
      <c r="BT71" s="78"/>
      <c r="BU71" s="78"/>
      <c r="BV71" s="78"/>
    </row>
    <row r="72" spans="1:74">
      <c r="A72" s="78"/>
      <c r="B72" s="114"/>
      <c r="C72" s="78"/>
      <c r="D72" s="122" t="s">
        <v>243</v>
      </c>
      <c r="E72" s="78" t="s">
        <v>62</v>
      </c>
      <c r="F72" s="108">
        <v>1.1512834187015279</v>
      </c>
      <c r="G72" s="108">
        <v>1.2512969055633967</v>
      </c>
      <c r="H72" s="108">
        <v>1.972560003771914</v>
      </c>
      <c r="I72" s="108">
        <v>1.9983190257183878</v>
      </c>
      <c r="J72" s="108">
        <v>2.0987619634371733</v>
      </c>
      <c r="K72" s="108">
        <v>2.061121171729063</v>
      </c>
      <c r="L72" s="108">
        <v>2.0359798174905457</v>
      </c>
      <c r="M72" s="108">
        <v>2.0545184719901286</v>
      </c>
      <c r="N72" s="108">
        <v>2.1787963256607803</v>
      </c>
      <c r="O72" s="108">
        <v>2.200259434223991</v>
      </c>
      <c r="P72" s="108">
        <v>2.1557669669326565</v>
      </c>
      <c r="Q72" s="108">
        <v>2.2330307647888432</v>
      </c>
      <c r="R72" s="108">
        <v>2.2454771576024655</v>
      </c>
      <c r="S72" s="108">
        <v>1.8961905928996607</v>
      </c>
      <c r="T72" s="108">
        <v>2.0848025408965185</v>
      </c>
      <c r="U72" s="108">
        <v>2.035011145366127</v>
      </c>
      <c r="V72" s="108">
        <v>2.0123532328573503</v>
      </c>
      <c r="W72" s="108">
        <v>2.1120458934723274</v>
      </c>
      <c r="X72" s="108">
        <v>2.0801733553241917</v>
      </c>
      <c r="Y72" s="108">
        <v>2.6317966033325071</v>
      </c>
      <c r="Z72" s="108">
        <v>2.6040506530233376</v>
      </c>
      <c r="AA72" s="108">
        <v>2.5952846095543922</v>
      </c>
      <c r="AB72" s="108">
        <v>2.6122290832813189</v>
      </c>
      <c r="AC72" s="108">
        <v>2.8405060053402114</v>
      </c>
      <c r="AD72" s="108">
        <v>2.7572900825154409</v>
      </c>
      <c r="AE72" s="108">
        <v>2.4020331362596963</v>
      </c>
      <c r="AF72" s="108">
        <v>2.7042879774187973</v>
      </c>
      <c r="AG72" s="108">
        <v>2.6390312965440916</v>
      </c>
      <c r="AH72" s="108">
        <v>2.71947692099201</v>
      </c>
      <c r="AI72" s="108">
        <v>2.7416176707801014</v>
      </c>
      <c r="AJ72" s="108">
        <v>2.6745115888040214</v>
      </c>
      <c r="AK72" s="108">
        <v>2.1034819622113137</v>
      </c>
      <c r="AL72" s="108">
        <v>1.9907991171553601</v>
      </c>
      <c r="AM72" s="108">
        <v>1.7477044662806165</v>
      </c>
      <c r="AN72" s="108">
        <v>1.854057410527151</v>
      </c>
      <c r="AO72" s="108">
        <v>0.98865432489344585</v>
      </c>
      <c r="AP72" s="108">
        <v>0.53796477165437651</v>
      </c>
      <c r="AQ72" s="108">
        <v>0.57344610628211434</v>
      </c>
      <c r="AR72" s="108">
        <v>-0.72155983350688047</v>
      </c>
      <c r="AS72" s="108">
        <v>-1.1007107138939372</v>
      </c>
      <c r="AT72" s="108">
        <v>-1.0079449610109421</v>
      </c>
      <c r="AU72" s="108">
        <v>-2.6558896849066187</v>
      </c>
      <c r="AV72" s="108">
        <v>-2.9732962137908405</v>
      </c>
      <c r="AW72" s="108">
        <v>-2.852268763459529</v>
      </c>
      <c r="AX72" s="108">
        <v>-3.5917892480369762</v>
      </c>
      <c r="AY72" s="108">
        <v>-3.7880733502571289</v>
      </c>
      <c r="AZ72" s="108">
        <v>-3.7379816567542257</v>
      </c>
      <c r="BA72" s="108">
        <v>-4.7451206891722428</v>
      </c>
      <c r="BB72" s="108">
        <v>-5.071606667237706</v>
      </c>
      <c r="BC72" s="108">
        <v>-6.283010605762291</v>
      </c>
      <c r="BD72" s="108">
        <v>-7.7010753158843457</v>
      </c>
      <c r="BE72" s="108">
        <v>-7.7105315090755315</v>
      </c>
      <c r="BF72" s="108">
        <v>-7.6756700947673977</v>
      </c>
      <c r="BG72" s="108">
        <v>-8.4020136318637064</v>
      </c>
      <c r="BH72" s="108">
        <v>-8.4409442047543344</v>
      </c>
      <c r="BI72" s="108">
        <v>-8.0375176054015967</v>
      </c>
      <c r="BJ72" s="108">
        <v>-9.8625417663495778</v>
      </c>
      <c r="BK72" s="108">
        <v>-9.912549104566617</v>
      </c>
      <c r="BL72" s="108">
        <v>-9.9364147703352401</v>
      </c>
      <c r="BM72" s="108">
        <v>-12.658101173452863</v>
      </c>
      <c r="BN72" s="78"/>
      <c r="BO72" s="78"/>
      <c r="BP72" s="78"/>
      <c r="BQ72" s="78"/>
      <c r="BR72" s="78"/>
      <c r="BS72" s="78"/>
      <c r="BT72" s="78"/>
      <c r="BU72" s="78"/>
      <c r="BV72" s="78"/>
    </row>
    <row r="73" spans="1:74">
      <c r="A73" s="78"/>
      <c r="B73" s="114"/>
      <c r="C73" s="78"/>
      <c r="D73" s="122" t="s">
        <v>243</v>
      </c>
      <c r="E73" s="78" t="s">
        <v>65</v>
      </c>
      <c r="F73" s="108">
        <v>-0.59059921988747277</v>
      </c>
      <c r="G73" s="108">
        <v>-0.46864304341890062</v>
      </c>
      <c r="H73" s="108">
        <v>-0.70777868159378343</v>
      </c>
      <c r="I73" s="108">
        <v>-0.64167252961361143</v>
      </c>
      <c r="J73" s="108">
        <v>-0.41316388477462596</v>
      </c>
      <c r="K73" s="108">
        <v>-0.78379916727193688</v>
      </c>
      <c r="L73" s="108">
        <v>-0.75134964350475286</v>
      </c>
      <c r="M73" s="108">
        <v>-0.76724732663457118</v>
      </c>
      <c r="N73" s="108">
        <v>-0.81686555297181762</v>
      </c>
      <c r="O73" s="108">
        <v>-1.0233382933253115</v>
      </c>
      <c r="P73" s="108">
        <v>-0.95495381643754307</v>
      </c>
      <c r="Q73" s="108">
        <v>-1.1059790020706579</v>
      </c>
      <c r="R73" s="108">
        <v>-1.1078441042261353</v>
      </c>
      <c r="S73" s="108">
        <v>-0.9856585138889411</v>
      </c>
      <c r="T73" s="108">
        <v>-1.85348860047608</v>
      </c>
      <c r="U73" s="108">
        <v>-1.8542617844831728</v>
      </c>
      <c r="V73" s="108">
        <v>-1.9806479758257503</v>
      </c>
      <c r="W73" s="108">
        <v>-2.4139726698647745</v>
      </c>
      <c r="X73" s="108">
        <v>-2.427167133730407</v>
      </c>
      <c r="Y73" s="108">
        <v>-2.160216439960994</v>
      </c>
      <c r="Z73" s="108">
        <v>-2.8547531856191615</v>
      </c>
      <c r="AA73" s="108">
        <v>-2.8299974124587077</v>
      </c>
      <c r="AB73" s="108">
        <v>-2.8003624070583832</v>
      </c>
      <c r="AC73" s="108">
        <v>-3.4677350373541902</v>
      </c>
      <c r="AD73" s="108">
        <v>-3.4497413260224601</v>
      </c>
      <c r="AE73" s="108">
        <v>-4.1425621736088054</v>
      </c>
      <c r="AF73" s="108">
        <v>-4.8826783978656021</v>
      </c>
      <c r="AG73" s="108">
        <v>-4.8860378637850079</v>
      </c>
      <c r="AH73" s="108">
        <v>-4.5818687363910922</v>
      </c>
      <c r="AI73" s="108">
        <v>-5.7418475457580698</v>
      </c>
      <c r="AJ73" s="108">
        <v>-5.744827561650041</v>
      </c>
      <c r="AK73" s="108">
        <v>-5.6099363314894042</v>
      </c>
      <c r="AL73" s="108">
        <v>-6.4868858187995802</v>
      </c>
      <c r="AM73" s="108">
        <v>-6.5192943509750148</v>
      </c>
      <c r="AN73" s="108">
        <v>-6.4074199310216375</v>
      </c>
      <c r="AO73" s="108">
        <v>-7.6626433512307131</v>
      </c>
      <c r="AP73" s="108">
        <v>-7.6515030827724138</v>
      </c>
      <c r="AQ73" s="108">
        <v>-7.5799996108450856</v>
      </c>
      <c r="AR73" s="108">
        <v>-7.9827760110090304</v>
      </c>
      <c r="AS73" s="108">
        <v>-7.9850684442881166</v>
      </c>
      <c r="AT73" s="108">
        <v>-8.1090786553931231</v>
      </c>
      <c r="AU73" s="108">
        <v>-6.7855652193271485</v>
      </c>
      <c r="AV73" s="108">
        <v>-6.7904179667297111</v>
      </c>
      <c r="AW73" s="108">
        <v>-6.7972031757061391</v>
      </c>
      <c r="AX73" s="108">
        <v>-6.1140660664324269</v>
      </c>
      <c r="AY73" s="108">
        <v>-6.1056030424525289</v>
      </c>
      <c r="AZ73" s="108">
        <v>-6.1485290384127058</v>
      </c>
      <c r="BA73" s="108">
        <v>-4.9979154829504431</v>
      </c>
      <c r="BB73" s="108">
        <v>-4.9898082897057048</v>
      </c>
      <c r="BC73" s="108">
        <v>-4.9809143772541908</v>
      </c>
      <c r="BD73" s="108">
        <v>-3.5915855146452955</v>
      </c>
      <c r="BE73" s="108">
        <v>-3.6040994197587022</v>
      </c>
      <c r="BF73" s="108">
        <v>-3.3675780271255586</v>
      </c>
      <c r="BG73" s="108">
        <v>-3.1270284587655972</v>
      </c>
      <c r="BH73" s="108">
        <v>-3.1090191313837945</v>
      </c>
      <c r="BI73" s="108">
        <v>-3.1285993438821258</v>
      </c>
      <c r="BJ73" s="108">
        <v>-2.9307100590891988</v>
      </c>
      <c r="BK73" s="108">
        <v>-2.9282664454527065</v>
      </c>
      <c r="BL73" s="108">
        <v>-2.93904671748178</v>
      </c>
      <c r="BM73" s="108">
        <v>-2.5154114814357218</v>
      </c>
      <c r="BN73" s="78"/>
      <c r="BO73" s="78"/>
      <c r="BP73" s="78"/>
      <c r="BQ73" s="78"/>
      <c r="BR73" s="78"/>
      <c r="BS73" s="78"/>
      <c r="BT73" s="78"/>
      <c r="BU73" s="78"/>
      <c r="BV73" s="78"/>
    </row>
    <row r="74" spans="1:74">
      <c r="A74" s="78"/>
      <c r="B74" s="114"/>
      <c r="C74" s="78"/>
      <c r="D74" s="122" t="s">
        <v>244</v>
      </c>
      <c r="E74" s="78" t="s">
        <v>0</v>
      </c>
      <c r="F74" s="108">
        <v>-0.58567835645436084</v>
      </c>
      <c r="G74" s="108">
        <v>-0.65748203823217644</v>
      </c>
      <c r="H74" s="108">
        <v>-0.83458368305232611</v>
      </c>
      <c r="I74" s="108">
        <v>-0.81743512550863606</v>
      </c>
      <c r="J74" s="108">
        <v>-0.72841278340429128</v>
      </c>
      <c r="K74" s="108">
        <v>-1.5186419480310231</v>
      </c>
      <c r="L74" s="108">
        <v>-1.5154397449428494</v>
      </c>
      <c r="M74" s="108">
        <v>-1.1751307080579512</v>
      </c>
      <c r="N74" s="108">
        <v>-2.2320284758807816</v>
      </c>
      <c r="O74" s="108">
        <v>-2.2033419255827642</v>
      </c>
      <c r="P74" s="108">
        <v>-2.1912968895517917</v>
      </c>
      <c r="Q74" s="108">
        <v>-0.49634009950787394</v>
      </c>
      <c r="R74" s="108">
        <v>-0.48823856822727763</v>
      </c>
      <c r="S74" s="108">
        <v>-0.5400345310527257</v>
      </c>
      <c r="T74" s="108">
        <v>-0.22703968221956039</v>
      </c>
      <c r="U74" s="108">
        <v>-0.23000554550191765</v>
      </c>
      <c r="V74" s="108">
        <v>-0.18954977318230348</v>
      </c>
      <c r="W74" s="108">
        <v>8.9466927521840489E-2</v>
      </c>
      <c r="X74" s="108">
        <v>9.2892474088724697E-2</v>
      </c>
      <c r="Y74" s="108">
        <v>-0.84747575999559821</v>
      </c>
      <c r="Z74" s="108">
        <v>-1.2403416270705172</v>
      </c>
      <c r="AA74" s="108">
        <v>-1.3504150555186829</v>
      </c>
      <c r="AB74" s="108">
        <v>-1.3301019956158715</v>
      </c>
      <c r="AC74" s="108">
        <v>-1.3074229392103813</v>
      </c>
      <c r="AD74" s="108">
        <v>-1.2935957387232033</v>
      </c>
      <c r="AE74" s="108">
        <v>-1.0821428508597162</v>
      </c>
      <c r="AF74" s="108">
        <v>-0.78302426625717914</v>
      </c>
      <c r="AG74" s="108">
        <v>-0.77561711772951725</v>
      </c>
      <c r="AH74" s="108">
        <v>-1.6173128694635128</v>
      </c>
      <c r="AI74" s="108">
        <v>-1.0911914458816927</v>
      </c>
      <c r="AJ74" s="108">
        <v>-1.0712938012862114</v>
      </c>
      <c r="AK74" s="108">
        <v>-0.94963324909336855</v>
      </c>
      <c r="AL74" s="108">
        <v>0.31540189502291582</v>
      </c>
      <c r="AM74" s="108">
        <v>0.32155029392733603</v>
      </c>
      <c r="AN74" s="108">
        <v>0.42275959924404205</v>
      </c>
      <c r="AO74" s="108">
        <v>0.7984829845111836</v>
      </c>
      <c r="AP74" s="108">
        <v>0.95217942039249159</v>
      </c>
      <c r="AQ74" s="108">
        <v>1.0238890113989889</v>
      </c>
      <c r="AR74" s="108">
        <v>2.0104043907596942</v>
      </c>
      <c r="AS74" s="108">
        <v>2.0309104797507551</v>
      </c>
      <c r="AT74" s="108">
        <v>2.0788881345308869</v>
      </c>
      <c r="AU74" s="108">
        <v>2.7409070663494681</v>
      </c>
      <c r="AV74" s="108">
        <v>2.7372457874176686</v>
      </c>
      <c r="AW74" s="108">
        <v>2.8288978387820851</v>
      </c>
      <c r="AX74" s="108">
        <v>3.1418599550203208</v>
      </c>
      <c r="AY74" s="108">
        <v>3.136056236741684</v>
      </c>
      <c r="AZ74" s="108">
        <v>3.1004291154501455</v>
      </c>
      <c r="BA74" s="108">
        <v>3.3472316928847743</v>
      </c>
      <c r="BB74" s="108">
        <v>3.3634795027373077</v>
      </c>
      <c r="BC74" s="108">
        <v>3.3007748486924076</v>
      </c>
      <c r="BD74" s="108">
        <v>2.8582779825308791</v>
      </c>
      <c r="BE74" s="108">
        <v>2.8249125934178689</v>
      </c>
      <c r="BF74" s="108">
        <v>2.8364070454901835</v>
      </c>
      <c r="BG74" s="108">
        <v>2.1610497076056845</v>
      </c>
      <c r="BH74" s="108">
        <v>2.1683104569508505</v>
      </c>
      <c r="BI74" s="108">
        <v>2.1059507678495919</v>
      </c>
      <c r="BJ74" s="108">
        <v>2.8196646967759911</v>
      </c>
      <c r="BK74" s="108">
        <v>2.8317074785900331</v>
      </c>
      <c r="BL74" s="108">
        <v>2.8682838691954835</v>
      </c>
      <c r="BM74" s="108">
        <v>2.7159951105443838</v>
      </c>
      <c r="BN74" s="78"/>
      <c r="BO74" s="78"/>
      <c r="BP74" s="78"/>
      <c r="BQ74" s="78"/>
      <c r="BR74" s="78"/>
      <c r="BS74" s="78"/>
      <c r="BT74" s="78"/>
      <c r="BU74" s="78"/>
      <c r="BV74" s="78"/>
    </row>
    <row r="75" spans="1:74">
      <c r="A75" s="78"/>
      <c r="B75" s="114"/>
      <c r="C75" s="78"/>
      <c r="D75" s="122" t="s">
        <v>244</v>
      </c>
      <c r="E75" s="78" t="s">
        <v>59</v>
      </c>
      <c r="F75" s="108">
        <v>-7.9426667737406005</v>
      </c>
      <c r="G75" s="108">
        <v>-7.8175456253608173</v>
      </c>
      <c r="H75" s="108">
        <v>-7.7281121495014666</v>
      </c>
      <c r="I75" s="108">
        <v>-7.6474711670008464</v>
      </c>
      <c r="J75" s="108">
        <v>-6.9856307103823312</v>
      </c>
      <c r="K75" s="108">
        <v>-6.8805909197180135</v>
      </c>
      <c r="L75" s="108">
        <v>-6.8599067688322197</v>
      </c>
      <c r="M75" s="108">
        <v>-6.8664692562451712</v>
      </c>
      <c r="N75" s="108">
        <v>-7.124588233526401</v>
      </c>
      <c r="O75" s="108">
        <v>-7.0704217316968849</v>
      </c>
      <c r="P75" s="108">
        <v>-7.0096234347735606</v>
      </c>
      <c r="Q75" s="108">
        <v>-6.8596648551875443</v>
      </c>
      <c r="R75" s="108">
        <v>-6.8667588633795278</v>
      </c>
      <c r="S75" s="108">
        <v>-6.7297399026037468</v>
      </c>
      <c r="T75" s="108">
        <v>-6.1909445047414104</v>
      </c>
      <c r="U75" s="108">
        <v>-6.197464647177588</v>
      </c>
      <c r="V75" s="108">
        <v>-6.135730119297353</v>
      </c>
      <c r="W75" s="108">
        <v>-5.7260689281475097</v>
      </c>
      <c r="X75" s="108">
        <v>-5.7141823030725547</v>
      </c>
      <c r="Y75" s="108">
        <v>-5.8145458478506082</v>
      </c>
      <c r="Z75" s="108">
        <v>-5.2839181332652183</v>
      </c>
      <c r="AA75" s="108">
        <v>-5.2274572993940636</v>
      </c>
      <c r="AB75" s="108">
        <v>-5.2042406745002108</v>
      </c>
      <c r="AC75" s="108">
        <v>-5.271070297148281</v>
      </c>
      <c r="AD75" s="108">
        <v>-5.1698821789487024</v>
      </c>
      <c r="AE75" s="108">
        <v>-5.0778483361538358</v>
      </c>
      <c r="AF75" s="108">
        <v>-5.1007184201629991</v>
      </c>
      <c r="AG75" s="108">
        <v>-5.0680588310818084</v>
      </c>
      <c r="AH75" s="108">
        <v>-5.0572172601487333</v>
      </c>
      <c r="AI75" s="108">
        <v>-5.0463305310171238</v>
      </c>
      <c r="AJ75" s="108">
        <v>-5.1076004044397916</v>
      </c>
      <c r="AK75" s="108">
        <v>-5.000867766485249</v>
      </c>
      <c r="AL75" s="108">
        <v>-4.7436200713680341</v>
      </c>
      <c r="AM75" s="108">
        <v>-4.6613567404933942</v>
      </c>
      <c r="AN75" s="108">
        <v>-4.5977312699770279</v>
      </c>
      <c r="AO75" s="108">
        <v>-4.5365284212103463</v>
      </c>
      <c r="AP75" s="108">
        <v>-4.6064685253144777</v>
      </c>
      <c r="AQ75" s="108">
        <v>-4.5433353342035012</v>
      </c>
      <c r="AR75" s="108">
        <v>-4.8618386946133256</v>
      </c>
      <c r="AS75" s="108">
        <v>-4.8859019244883353</v>
      </c>
      <c r="AT75" s="108">
        <v>-4.8341204425655624</v>
      </c>
      <c r="AU75" s="108">
        <v>-4.9062220535255809</v>
      </c>
      <c r="AV75" s="108">
        <v>-4.9017522880908713</v>
      </c>
      <c r="AW75" s="108">
        <v>-4.8158138515567055</v>
      </c>
      <c r="AX75" s="108">
        <v>-5.3473582663851884</v>
      </c>
      <c r="AY75" s="108">
        <v>-5.2715567948291566</v>
      </c>
      <c r="AZ75" s="108">
        <v>-5.3258491502676133</v>
      </c>
      <c r="BA75" s="108">
        <v>-5.7671386863348957</v>
      </c>
      <c r="BB75" s="108">
        <v>-5.6351449271186311</v>
      </c>
      <c r="BC75" s="108">
        <v>-5.4861842069417222</v>
      </c>
      <c r="BD75" s="108">
        <v>-5.4443980881521314</v>
      </c>
      <c r="BE75" s="108">
        <v>-5.4769461647478304</v>
      </c>
      <c r="BF75" s="108">
        <v>-5.5463085039671274</v>
      </c>
      <c r="BG75" s="108">
        <v>-5.5875736096487856</v>
      </c>
      <c r="BH75" s="108">
        <v>-5.5447554837666795</v>
      </c>
      <c r="BI75" s="108">
        <v>-5.6348218085959481</v>
      </c>
      <c r="BJ75" s="108">
        <v>-4.7990845064064898</v>
      </c>
      <c r="BK75" s="108">
        <v>-4.9330136716796265</v>
      </c>
      <c r="BL75" s="108">
        <v>-4.881793132725516</v>
      </c>
      <c r="BM75" s="108">
        <v>-3.4959600638524657</v>
      </c>
      <c r="BN75" s="78"/>
      <c r="BO75" s="78"/>
      <c r="BP75" s="78"/>
      <c r="BQ75" s="78"/>
      <c r="BR75" s="78"/>
      <c r="BS75" s="78"/>
      <c r="BT75" s="78"/>
      <c r="BU75" s="78"/>
      <c r="BV75" s="78"/>
    </row>
    <row r="76" spans="1:74">
      <c r="A76" s="78"/>
      <c r="B76" s="114"/>
      <c r="C76" s="78"/>
      <c r="D76" s="122" t="s">
        <v>244</v>
      </c>
      <c r="E76" s="78" t="s">
        <v>57</v>
      </c>
      <c r="F76" s="108">
        <v>-5.8516026969255801</v>
      </c>
      <c r="G76" s="108">
        <v>-5.9091697295869468</v>
      </c>
      <c r="H76" s="108">
        <v>-5.8910650630832171</v>
      </c>
      <c r="I76" s="108">
        <v>-5.8336852724881068</v>
      </c>
      <c r="J76" s="108">
        <v>-5.6953630919479012</v>
      </c>
      <c r="K76" s="108">
        <v>-5.5866268576955038</v>
      </c>
      <c r="L76" s="108">
        <v>-5.5506792257198194</v>
      </c>
      <c r="M76" s="108">
        <v>-5.7215925769080211</v>
      </c>
      <c r="N76" s="108">
        <v>-5.8563898921900917</v>
      </c>
      <c r="O76" s="108">
        <v>-5.8078965712514545</v>
      </c>
      <c r="P76" s="108">
        <v>-5.7595663397133814</v>
      </c>
      <c r="Q76" s="108">
        <v>-5.6904009218653648</v>
      </c>
      <c r="R76" s="108">
        <v>-5.6649063659639474</v>
      </c>
      <c r="S76" s="108">
        <v>-5.5633957113577264</v>
      </c>
      <c r="T76" s="108">
        <v>-5.4277155092750107</v>
      </c>
      <c r="U76" s="108">
        <v>-5.4097270157872677</v>
      </c>
      <c r="V76" s="108">
        <v>-5.344214781242143</v>
      </c>
      <c r="W76" s="108">
        <v>-5.3914395455091801</v>
      </c>
      <c r="X76" s="108">
        <v>-5.3631478380910149</v>
      </c>
      <c r="Y76" s="108">
        <v>-5.1888346686712978</v>
      </c>
      <c r="Z76" s="108">
        <v>-5.0302296523385381</v>
      </c>
      <c r="AA76" s="108">
        <v>-4.9920468669269535</v>
      </c>
      <c r="AB76" s="108">
        <v>-4.9661637287934006</v>
      </c>
      <c r="AC76" s="108">
        <v>-5.3748608853637707</v>
      </c>
      <c r="AD76" s="108">
        <v>-5.3696630924917628</v>
      </c>
      <c r="AE76" s="108">
        <v>-5.1773091058875158</v>
      </c>
      <c r="AF76" s="108">
        <v>-5.3843819057931999</v>
      </c>
      <c r="AG76" s="108">
        <v>-5.3736339116049878</v>
      </c>
      <c r="AH76" s="108">
        <v>-5.2537144414741634</v>
      </c>
      <c r="AI76" s="108">
        <v>-5.6913367234079733</v>
      </c>
      <c r="AJ76" s="108">
        <v>-5.6688049643239316</v>
      </c>
      <c r="AK76" s="108">
        <v>-5.4699386022848895</v>
      </c>
      <c r="AL76" s="108">
        <v>-5.9366282795550438</v>
      </c>
      <c r="AM76" s="108">
        <v>-5.9387731843787934</v>
      </c>
      <c r="AN76" s="108">
        <v>-5.9942398590775579</v>
      </c>
      <c r="AO76" s="108">
        <v>-6.2316638382033656</v>
      </c>
      <c r="AP76" s="108">
        <v>-6.2210018879549676</v>
      </c>
      <c r="AQ76" s="108">
        <v>-6.1248733517426714</v>
      </c>
      <c r="AR76" s="108">
        <v>-6.5713691464589949</v>
      </c>
      <c r="AS76" s="108">
        <v>-6.5455442027057149</v>
      </c>
      <c r="AT76" s="108">
        <v>-6.3883943233107434</v>
      </c>
      <c r="AU76" s="108">
        <v>-6.3405583777072811</v>
      </c>
      <c r="AV76" s="108">
        <v>-6.3312129415462213</v>
      </c>
      <c r="AW76" s="108">
        <v>-6.2910244865316249</v>
      </c>
      <c r="AX76" s="108">
        <v>-6.7890023026464785</v>
      </c>
      <c r="AY76" s="108">
        <v>-6.7669945813686265</v>
      </c>
      <c r="AZ76" s="108">
        <v>-6.523662422346864</v>
      </c>
      <c r="BA76" s="108">
        <v>-6.8733384555759853</v>
      </c>
      <c r="BB76" s="108">
        <v>-6.8233833366179715</v>
      </c>
      <c r="BC76" s="108">
        <v>-6.6136638205139819</v>
      </c>
      <c r="BD76" s="108">
        <v>-6.5239570708054115</v>
      </c>
      <c r="BE76" s="108">
        <v>-6.5216684352445204</v>
      </c>
      <c r="BF76" s="108">
        <v>-6.2938670598080275</v>
      </c>
      <c r="BG76" s="108">
        <v>-5.9442875061562956</v>
      </c>
      <c r="BH76" s="108">
        <v>-5.9104501707721395</v>
      </c>
      <c r="BI76" s="108">
        <v>-6.161689098114798</v>
      </c>
      <c r="BJ76" s="108">
        <v>-5.2576863010271095</v>
      </c>
      <c r="BK76" s="108">
        <v>-5.2196391815438767</v>
      </c>
      <c r="BL76" s="108">
        <v>-5.2620035028208854</v>
      </c>
      <c r="BM76" s="108">
        <v>-3.9659084499987758</v>
      </c>
      <c r="BN76" s="78"/>
      <c r="BO76" s="78"/>
      <c r="BP76" s="78"/>
      <c r="BQ76" s="78"/>
      <c r="BR76" s="78"/>
      <c r="BS76" s="78"/>
      <c r="BT76" s="78"/>
      <c r="BU76" s="78"/>
      <c r="BV76" s="78"/>
    </row>
    <row r="77" spans="1:74">
      <c r="A77" s="78"/>
      <c r="B77" s="114"/>
      <c r="C77" s="78"/>
      <c r="D77" s="122" t="s">
        <v>244</v>
      </c>
      <c r="E77" s="78" t="s">
        <v>1</v>
      </c>
      <c r="F77" s="108">
        <v>3.1323610606974395</v>
      </c>
      <c r="G77" s="108">
        <v>3.0349754877678237</v>
      </c>
      <c r="H77" s="108">
        <v>2.4737439515235735</v>
      </c>
      <c r="I77" s="108">
        <v>2.516185949273563</v>
      </c>
      <c r="J77" s="108">
        <v>2.6442966221666087</v>
      </c>
      <c r="K77" s="108">
        <v>2.1943508885881755</v>
      </c>
      <c r="L77" s="108">
        <v>2.2262250966379504</v>
      </c>
      <c r="M77" s="108">
        <v>2.271317374853048</v>
      </c>
      <c r="N77" s="108">
        <v>2.4823965517518278</v>
      </c>
      <c r="O77" s="108">
        <v>2.5145873067225555</v>
      </c>
      <c r="P77" s="108">
        <v>2.5254800014956693</v>
      </c>
      <c r="Q77" s="108">
        <v>1.8172006861996248</v>
      </c>
      <c r="R77" s="108">
        <v>1.8301643708585225</v>
      </c>
      <c r="S77" s="108">
        <v>1.9184781215846733</v>
      </c>
      <c r="T77" s="108">
        <v>2.3997044154469389</v>
      </c>
      <c r="U77" s="108">
        <v>2.4168793557469819</v>
      </c>
      <c r="V77" s="108">
        <v>2.4219053939361963</v>
      </c>
      <c r="W77" s="108">
        <v>2.5106197982143392</v>
      </c>
      <c r="X77" s="108">
        <v>2.5257958847607256</v>
      </c>
      <c r="Y77" s="108">
        <v>2.551635694840602</v>
      </c>
      <c r="Z77" s="108">
        <v>2.0820528620313823</v>
      </c>
      <c r="AA77" s="108">
        <v>2.1111033255557263</v>
      </c>
      <c r="AB77" s="108">
        <v>2.1264952844732594</v>
      </c>
      <c r="AC77" s="108">
        <v>2.0727974999404299</v>
      </c>
      <c r="AD77" s="108">
        <v>2.0934099453217865</v>
      </c>
      <c r="AE77" s="108">
        <v>2.2472527421683139</v>
      </c>
      <c r="AF77" s="108">
        <v>1.8329866858419201</v>
      </c>
      <c r="AG77" s="108">
        <v>1.8455390047615818</v>
      </c>
      <c r="AH77" s="108">
        <v>1.9012967506096761</v>
      </c>
      <c r="AI77" s="108">
        <v>2.2297502641607068</v>
      </c>
      <c r="AJ77" s="108">
        <v>2.270948150153659</v>
      </c>
      <c r="AK77" s="108">
        <v>2.3801114912527304</v>
      </c>
      <c r="AL77" s="108">
        <v>2.8127839193645165</v>
      </c>
      <c r="AM77" s="108">
        <v>2.8317002088602354</v>
      </c>
      <c r="AN77" s="108">
        <v>2.8889761681552422</v>
      </c>
      <c r="AO77" s="108">
        <v>2.9269437921756847</v>
      </c>
      <c r="AP77" s="108">
        <v>2.9625686677829925</v>
      </c>
      <c r="AQ77" s="108">
        <v>2.9488097439563887</v>
      </c>
      <c r="AR77" s="108">
        <v>2.9538747798365943</v>
      </c>
      <c r="AS77" s="108">
        <v>2.9752898610393554</v>
      </c>
      <c r="AT77" s="108">
        <v>3.0068993984797867</v>
      </c>
      <c r="AU77" s="108">
        <v>3.5460245284975684</v>
      </c>
      <c r="AV77" s="108">
        <v>3.5484875654426684</v>
      </c>
      <c r="AW77" s="108">
        <v>3.5011998842742855</v>
      </c>
      <c r="AX77" s="108">
        <v>5.0235330458188212</v>
      </c>
      <c r="AY77" s="108">
        <v>5.0239388409470838</v>
      </c>
      <c r="AZ77" s="108">
        <v>4.9741650457414455</v>
      </c>
      <c r="BA77" s="108">
        <v>6.3052668542531727</v>
      </c>
      <c r="BB77" s="108">
        <v>6.2423647554100086</v>
      </c>
      <c r="BC77" s="108">
        <v>6.4522690407998073</v>
      </c>
      <c r="BD77" s="108">
        <v>8.1881125637529788</v>
      </c>
      <c r="BE77" s="108">
        <v>8.1887124340482682</v>
      </c>
      <c r="BF77" s="108">
        <v>8.1285059032390823</v>
      </c>
      <c r="BG77" s="108">
        <v>9.7780503300300854</v>
      </c>
      <c r="BH77" s="108">
        <v>9.8111855622618513</v>
      </c>
      <c r="BI77" s="108">
        <v>9.6724857169891916</v>
      </c>
      <c r="BJ77" s="108">
        <v>10.249966412397889</v>
      </c>
      <c r="BK77" s="108">
        <v>10.274037711312534</v>
      </c>
      <c r="BL77" s="108">
        <v>10.263599383746184</v>
      </c>
      <c r="BM77" s="108">
        <v>11.006599584817385</v>
      </c>
      <c r="BN77" s="78"/>
      <c r="BO77" s="78"/>
      <c r="BP77" s="78"/>
      <c r="BQ77" s="78"/>
      <c r="BR77" s="78"/>
      <c r="BS77" s="78"/>
      <c r="BT77" s="78"/>
      <c r="BU77" s="78"/>
      <c r="BV77" s="78"/>
    </row>
    <row r="78" spans="1:74">
      <c r="A78" s="78"/>
      <c r="B78" s="114"/>
      <c r="C78" s="78"/>
      <c r="D78" s="122" t="s">
        <v>244</v>
      </c>
      <c r="E78" s="78" t="s">
        <v>22</v>
      </c>
      <c r="F78" s="108">
        <v>-3.633092066130871</v>
      </c>
      <c r="G78" s="108">
        <v>-3.4790592758795373</v>
      </c>
      <c r="H78" s="108">
        <v>-3.1457634209491463</v>
      </c>
      <c r="I78" s="108">
        <v>-3.0905005531313776</v>
      </c>
      <c r="J78" s="108">
        <v>-3.875958300797862</v>
      </c>
      <c r="K78" s="108">
        <v>-3.4981620821980748</v>
      </c>
      <c r="L78" s="108">
        <v>-3.4567483459600492</v>
      </c>
      <c r="M78" s="108">
        <v>-3.532239785613692</v>
      </c>
      <c r="N78" s="108">
        <v>-2.8639039443939112</v>
      </c>
      <c r="O78" s="108">
        <v>-2.8185315954514056</v>
      </c>
      <c r="P78" s="108">
        <v>-2.8162008698169618</v>
      </c>
      <c r="Q78" s="108">
        <v>-2.5989726157874955</v>
      </c>
      <c r="R78" s="108">
        <v>-2.5827571522410668</v>
      </c>
      <c r="S78" s="108">
        <v>-2.6658679369798968</v>
      </c>
      <c r="T78" s="108">
        <v>-2.5137505775558413</v>
      </c>
      <c r="U78" s="108">
        <v>-2.4971944748653883</v>
      </c>
      <c r="V78" s="108">
        <v>-2.5264588090714621</v>
      </c>
      <c r="W78" s="108">
        <v>-3.1691358314251001</v>
      </c>
      <c r="X78" s="108">
        <v>-3.1428865714916654</v>
      </c>
      <c r="Y78" s="108">
        <v>-3.0750411662812187</v>
      </c>
      <c r="Z78" s="108">
        <v>-3.197861071932838</v>
      </c>
      <c r="AA78" s="108">
        <v>-3.154802747210824</v>
      </c>
      <c r="AB78" s="108">
        <v>-3.2363111249500411</v>
      </c>
      <c r="AC78" s="108">
        <v>-3.6618382120736612</v>
      </c>
      <c r="AD78" s="108">
        <v>-3.6281531755815726</v>
      </c>
      <c r="AE78" s="108">
        <v>-3.5168255354773654</v>
      </c>
      <c r="AF78" s="108">
        <v>-3.7645205788270397</v>
      </c>
      <c r="AG78" s="108">
        <v>-3.7447274455021384</v>
      </c>
      <c r="AH78" s="108">
        <v>-3.6794421103014434</v>
      </c>
      <c r="AI78" s="108">
        <v>-2.7218504767009541</v>
      </c>
      <c r="AJ78" s="108">
        <v>-2.7024635763843019</v>
      </c>
      <c r="AK78" s="108">
        <v>-2.6170353785295095</v>
      </c>
      <c r="AL78" s="108">
        <v>-1.684171332255664</v>
      </c>
      <c r="AM78" s="108">
        <v>-1.6522870561622138</v>
      </c>
      <c r="AN78" s="108">
        <v>-1.6719152080824777</v>
      </c>
      <c r="AO78" s="108">
        <v>-0.67859514239583518</v>
      </c>
      <c r="AP78" s="108">
        <v>-0.63703031512601882</v>
      </c>
      <c r="AQ78" s="108">
        <v>-0.57704928959930157</v>
      </c>
      <c r="AR78" s="108">
        <v>0.34166596927349424</v>
      </c>
      <c r="AS78" s="108">
        <v>0.40140270610675444</v>
      </c>
      <c r="AT78" s="108">
        <v>0.41582507272298663</v>
      </c>
      <c r="AU78" s="108">
        <v>0.58479861353846907</v>
      </c>
      <c r="AV78" s="108">
        <v>0.5990284460802684</v>
      </c>
      <c r="AW78" s="108">
        <v>0.65253775212038434</v>
      </c>
      <c r="AX78" s="108">
        <v>0.2529962010352218</v>
      </c>
      <c r="AY78" s="108">
        <v>0.30142550043228411</v>
      </c>
      <c r="AZ78" s="108">
        <v>0.26833962806774636</v>
      </c>
      <c r="BA78" s="108">
        <v>0.27138282402637337</v>
      </c>
      <c r="BB78" s="108">
        <v>0.33507568743040927</v>
      </c>
      <c r="BC78" s="108">
        <v>0.41537575145310868</v>
      </c>
      <c r="BD78" s="108">
        <v>0.12584795820447958</v>
      </c>
      <c r="BE78" s="108">
        <v>0.150849344004369</v>
      </c>
      <c r="BF78" s="108">
        <v>6.409593040998196E-2</v>
      </c>
      <c r="BG78" s="108">
        <v>0.48479194860388475</v>
      </c>
      <c r="BH78" s="108">
        <v>0.49009086208585018</v>
      </c>
      <c r="BI78" s="108">
        <v>0.56382460560959302</v>
      </c>
      <c r="BJ78" s="108">
        <v>0.50598006936218987</v>
      </c>
      <c r="BK78" s="108">
        <v>0.54212445011643418</v>
      </c>
      <c r="BL78" s="108">
        <v>0.48218406447148432</v>
      </c>
      <c r="BM78" s="108">
        <v>0.93365693424518348</v>
      </c>
      <c r="BN78" s="78"/>
      <c r="BO78" s="78"/>
      <c r="BP78" s="78"/>
      <c r="BQ78" s="78"/>
      <c r="BR78" s="78"/>
      <c r="BS78" s="78"/>
      <c r="BT78" s="78"/>
      <c r="BU78" s="78"/>
      <c r="BV78" s="78"/>
    </row>
    <row r="79" spans="1:74">
      <c r="A79" s="78"/>
      <c r="B79" s="114"/>
      <c r="C79" s="78"/>
      <c r="D79" s="122" t="s">
        <v>244</v>
      </c>
      <c r="E79" s="78" t="s">
        <v>23</v>
      </c>
      <c r="F79" s="108">
        <v>-3.4591423917859743E-2</v>
      </c>
      <c r="G79" s="108">
        <v>0.10997581322222238</v>
      </c>
      <c r="H79" s="108">
        <v>-0.35059900864012761</v>
      </c>
      <c r="I79" s="108">
        <v>-0.27340639629433738</v>
      </c>
      <c r="J79" s="108">
        <v>-0.15121453350909064</v>
      </c>
      <c r="K79" s="108">
        <v>-0.35409432937912477</v>
      </c>
      <c r="L79" s="108">
        <v>-0.32019454666724911</v>
      </c>
      <c r="M79" s="108">
        <v>-0.38715398937495138</v>
      </c>
      <c r="N79" s="108">
        <v>-1.0751292306039719</v>
      </c>
      <c r="O79" s="108">
        <v>-1.0461956202348457</v>
      </c>
      <c r="P79" s="108">
        <v>-0.95934780402223119</v>
      </c>
      <c r="Q79" s="108">
        <v>-0.88461887003617434</v>
      </c>
      <c r="R79" s="108">
        <v>-0.91407070834837789</v>
      </c>
      <c r="S79" s="108">
        <v>-0.7621844480330271</v>
      </c>
      <c r="T79" s="108">
        <v>-5.3117666538360808E-2</v>
      </c>
      <c r="U79" s="108">
        <v>-6.2437697932818281E-2</v>
      </c>
      <c r="V79" s="108">
        <v>-2.918856214820309E-2</v>
      </c>
      <c r="W79" s="108">
        <v>9.8866061163040087E-2</v>
      </c>
      <c r="X79" s="108">
        <v>7.4436744773324293E-2</v>
      </c>
      <c r="Y79" s="108">
        <v>0.1347517713405022</v>
      </c>
      <c r="Z79" s="108">
        <v>0.67170146671408126</v>
      </c>
      <c r="AA79" s="108">
        <v>0.68901229250732676</v>
      </c>
      <c r="AB79" s="108">
        <v>0.79034671966755887</v>
      </c>
      <c r="AC79" s="108">
        <v>0.56458170396272855</v>
      </c>
      <c r="AD79" s="108">
        <v>0.47900492053678789</v>
      </c>
      <c r="AE79" s="108">
        <v>0.76303933009681479</v>
      </c>
      <c r="AF79" s="108">
        <v>0.47867784336601993</v>
      </c>
      <c r="AG79" s="108">
        <v>0.44881164723048173</v>
      </c>
      <c r="AH79" s="108">
        <v>0.67986321599677701</v>
      </c>
      <c r="AI79" s="108">
        <v>0.2722070170394062</v>
      </c>
      <c r="AJ79" s="108">
        <v>0.2857006657114578</v>
      </c>
      <c r="AK79" s="108">
        <v>0.41956165387973066</v>
      </c>
      <c r="AL79" s="108">
        <v>1.0512127221956167</v>
      </c>
      <c r="AM79" s="108">
        <v>1.0486570809959357</v>
      </c>
      <c r="AN79" s="108">
        <v>1.1612490294625424</v>
      </c>
      <c r="AO79" s="108">
        <v>1.5237872015212837</v>
      </c>
      <c r="AP79" s="108">
        <v>1.5006687207450913</v>
      </c>
      <c r="AQ79" s="108">
        <v>1.4619153443095882</v>
      </c>
      <c r="AR79" s="108">
        <v>1.2649199635993948</v>
      </c>
      <c r="AS79" s="108">
        <v>1.1795904669596542</v>
      </c>
      <c r="AT79" s="108">
        <v>1.1875221640495877</v>
      </c>
      <c r="AU79" s="108">
        <v>0.90506090608386813</v>
      </c>
      <c r="AV79" s="108">
        <v>0.91659224210466839</v>
      </c>
      <c r="AW79" s="108">
        <v>1.0099902216448839</v>
      </c>
      <c r="AX79" s="108">
        <v>0.38651496742132174</v>
      </c>
      <c r="AY79" s="108">
        <v>0.38561264568368436</v>
      </c>
      <c r="AZ79" s="108">
        <v>0.34128032230964678</v>
      </c>
      <c r="BA79" s="108">
        <v>-8.7853020683525074E-2</v>
      </c>
      <c r="BB79" s="108">
        <v>-5.1339446638491992E-2</v>
      </c>
      <c r="BC79" s="108">
        <v>0.10807763198800835</v>
      </c>
      <c r="BD79" s="108">
        <v>0.38276839084987913</v>
      </c>
      <c r="BE79" s="108">
        <v>0.47288770709676875</v>
      </c>
      <c r="BF79" s="108">
        <v>0.49185910473538286</v>
      </c>
      <c r="BG79" s="108">
        <v>1.0949942637521843</v>
      </c>
      <c r="BH79" s="108">
        <v>1.1063246281201504</v>
      </c>
      <c r="BI79" s="108">
        <v>1.1581233456862918</v>
      </c>
      <c r="BJ79" s="108">
        <v>1.4641966922839913</v>
      </c>
      <c r="BK79" s="108">
        <v>1.4613036223036335</v>
      </c>
      <c r="BL79" s="108">
        <v>1.4905113458751842</v>
      </c>
      <c r="BM79" s="108">
        <v>2.1462930358772851</v>
      </c>
      <c r="BN79" s="78"/>
      <c r="BO79" s="78"/>
      <c r="BP79" s="78"/>
      <c r="BQ79" s="78"/>
      <c r="BR79" s="78"/>
      <c r="BS79" s="78"/>
      <c r="BT79" s="78"/>
      <c r="BU79" s="78"/>
      <c r="BV79" s="78"/>
    </row>
    <row r="80" spans="1:74">
      <c r="A80" s="78"/>
      <c r="B80" s="114"/>
      <c r="C80" s="78"/>
      <c r="D80" s="122" t="s">
        <v>244</v>
      </c>
      <c r="E80" s="78" t="s">
        <v>24</v>
      </c>
      <c r="F80" s="108">
        <v>-3.14293696822625</v>
      </c>
      <c r="G80" s="108">
        <v>-3.0692738928171064</v>
      </c>
      <c r="H80" s="108">
        <v>-4.5523455507252759</v>
      </c>
      <c r="I80" s="108">
        <v>-4.4885500006180568</v>
      </c>
      <c r="J80" s="108">
        <v>-4.3871146160862811</v>
      </c>
      <c r="K80" s="108">
        <v>-3.9358806984397248</v>
      </c>
      <c r="L80" s="108">
        <v>-3.9027307676751093</v>
      </c>
      <c r="M80" s="108">
        <v>-3.8827950064031906</v>
      </c>
      <c r="N80" s="108">
        <v>-4.1581580328383208</v>
      </c>
      <c r="O80" s="108">
        <v>-4.1242777889006845</v>
      </c>
      <c r="P80" s="108">
        <v>-4.1191311707867904</v>
      </c>
      <c r="Q80" s="108">
        <v>-4.102330657560314</v>
      </c>
      <c r="R80" s="108">
        <v>-4.0780083894357571</v>
      </c>
      <c r="S80" s="108">
        <v>-3.9406987232847062</v>
      </c>
      <c r="T80" s="108">
        <v>-3.3793725933653711</v>
      </c>
      <c r="U80" s="108">
        <v>-3.2672107617448471</v>
      </c>
      <c r="V80" s="108">
        <v>-3.2732820112411822</v>
      </c>
      <c r="W80" s="108">
        <v>-2.7019105830649597</v>
      </c>
      <c r="X80" s="108">
        <v>-2.6863101258263153</v>
      </c>
      <c r="Y80" s="108">
        <v>-2.4815627355953982</v>
      </c>
      <c r="Z80" s="108">
        <v>-1.8234456906370689</v>
      </c>
      <c r="AA80" s="108">
        <v>-1.7932670827203943</v>
      </c>
      <c r="AB80" s="108">
        <v>-1.8071933661214903</v>
      </c>
      <c r="AC80" s="108">
        <v>-1.1387804657451106</v>
      </c>
      <c r="AD80" s="108">
        <v>-1.0872890562249733</v>
      </c>
      <c r="AE80" s="108">
        <v>-0.89074963698105591</v>
      </c>
      <c r="AF80" s="108">
        <v>-0.6430639151519788</v>
      </c>
      <c r="AG80" s="108">
        <v>-0.58565461529931717</v>
      </c>
      <c r="AH80" s="108">
        <v>-0.56236711910772286</v>
      </c>
      <c r="AI80" s="108">
        <v>0.61932196813890705</v>
      </c>
      <c r="AJ80" s="108">
        <v>0.67453163024845786</v>
      </c>
      <c r="AK80" s="108">
        <v>0.74431442377073154</v>
      </c>
      <c r="AL80" s="108">
        <v>1.3418394535238161</v>
      </c>
      <c r="AM80" s="108">
        <v>1.3736631882320367</v>
      </c>
      <c r="AN80" s="108">
        <v>1.3511630525801426</v>
      </c>
      <c r="AO80" s="108">
        <v>2.7017905560386843</v>
      </c>
      <c r="AP80" s="108">
        <v>2.7799583171817925</v>
      </c>
      <c r="AQ80" s="108">
        <v>2.7660310994229889</v>
      </c>
      <c r="AR80" s="108">
        <v>3.802561114801895</v>
      </c>
      <c r="AS80" s="108">
        <v>3.8744768497616544</v>
      </c>
      <c r="AT80" s="108">
        <v>3.9186537775119881</v>
      </c>
      <c r="AU80" s="108">
        <v>3.3328573107265687</v>
      </c>
      <c r="AV80" s="108">
        <v>3.3736350359828684</v>
      </c>
      <c r="AW80" s="108">
        <v>3.430625311396085</v>
      </c>
      <c r="AX80" s="108">
        <v>2.2825804683749205</v>
      </c>
      <c r="AY80" s="108">
        <v>2.2845985419582835</v>
      </c>
      <c r="AZ80" s="108">
        <v>2.197615742462947</v>
      </c>
      <c r="BA80" s="108">
        <v>0.11234081586047395</v>
      </c>
      <c r="BB80" s="108">
        <v>0.19489023043570874</v>
      </c>
      <c r="BC80" s="108">
        <v>6.3513017317207598E-2</v>
      </c>
      <c r="BD80" s="108">
        <v>-2.6124177928409509</v>
      </c>
      <c r="BE80" s="108">
        <v>-2.5421216312760198</v>
      </c>
      <c r="BF80" s="108">
        <v>-2.5950735785901866</v>
      </c>
      <c r="BG80" s="108">
        <v>-4.1360427291404456</v>
      </c>
      <c r="BH80" s="108">
        <v>-4.095755165971779</v>
      </c>
      <c r="BI80" s="108">
        <v>-4.1542486927653179</v>
      </c>
      <c r="BJ80" s="108">
        <v>-5.48141228362074</v>
      </c>
      <c r="BK80" s="108">
        <v>-5.4769740702297263</v>
      </c>
      <c r="BL80" s="108">
        <v>-5.4554037973967056</v>
      </c>
      <c r="BM80" s="108">
        <v>-7.2444633824396956</v>
      </c>
      <c r="BN80" s="78"/>
      <c r="BO80" s="78"/>
      <c r="BP80" s="78"/>
      <c r="BQ80" s="78"/>
      <c r="BR80" s="78"/>
      <c r="BS80" s="78"/>
      <c r="BT80" s="78"/>
      <c r="BU80" s="78"/>
      <c r="BV80" s="78"/>
    </row>
    <row r="81" spans="1:74">
      <c r="A81" s="78"/>
      <c r="B81" s="114"/>
      <c r="C81" s="78"/>
      <c r="D81" s="122" t="s">
        <v>244</v>
      </c>
      <c r="E81" s="78" t="s">
        <v>2</v>
      </c>
      <c r="F81" s="108">
        <v>17.302435619407341</v>
      </c>
      <c r="G81" s="108">
        <v>16.642578319099524</v>
      </c>
      <c r="H81" s="108">
        <v>16.483773273044072</v>
      </c>
      <c r="I81" s="108">
        <v>15.919048172867365</v>
      </c>
      <c r="J81" s="108">
        <v>15.031238068505308</v>
      </c>
      <c r="K81" s="108">
        <v>14.521403856109577</v>
      </c>
      <c r="L81" s="108">
        <v>14.25608616366325</v>
      </c>
      <c r="M81" s="108">
        <v>13.998192105269849</v>
      </c>
      <c r="N81" s="108">
        <v>13.52214463461643</v>
      </c>
      <c r="O81" s="108">
        <v>13.402891555139353</v>
      </c>
      <c r="P81" s="108">
        <v>13.055599747278068</v>
      </c>
      <c r="Q81" s="108">
        <v>12.739589750333726</v>
      </c>
      <c r="R81" s="108">
        <v>12.683127892354523</v>
      </c>
      <c r="S81" s="108">
        <v>12.207402870161674</v>
      </c>
      <c r="T81" s="108">
        <v>12.258264770962638</v>
      </c>
      <c r="U81" s="108">
        <v>12.220191485873483</v>
      </c>
      <c r="V81" s="108">
        <v>12.300972449435198</v>
      </c>
      <c r="W81" s="108">
        <v>12.292241412391538</v>
      </c>
      <c r="X81" s="108">
        <v>12.243861038009326</v>
      </c>
      <c r="Y81" s="108">
        <v>12.044705782159303</v>
      </c>
      <c r="Z81" s="108">
        <v>12.234163235435881</v>
      </c>
      <c r="AA81" s="108">
        <v>12.126385529752428</v>
      </c>
      <c r="AB81" s="108">
        <v>11.830136900520658</v>
      </c>
      <c r="AC81" s="108">
        <v>12.583613085289128</v>
      </c>
      <c r="AD81" s="108">
        <v>12.523936635857586</v>
      </c>
      <c r="AE81" s="108">
        <v>13.028015185611514</v>
      </c>
      <c r="AF81" s="108">
        <v>12.919803414409321</v>
      </c>
      <c r="AG81" s="108">
        <v>12.86294165655868</v>
      </c>
      <c r="AH81" s="108">
        <v>12.688808225754277</v>
      </c>
      <c r="AI81" s="108">
        <v>11.847960301184807</v>
      </c>
      <c r="AJ81" s="108">
        <v>11.74453706048976</v>
      </c>
      <c r="AK81" s="108">
        <v>11.043610773522632</v>
      </c>
      <c r="AL81" s="108">
        <v>10.243711525228415</v>
      </c>
      <c r="AM81" s="108">
        <v>10.286919596830435</v>
      </c>
      <c r="AN81" s="108">
        <v>9.9299479309650422</v>
      </c>
      <c r="AO81" s="108">
        <v>9.0214883376748833</v>
      </c>
      <c r="AP81" s="108">
        <v>9.1490455919359928</v>
      </c>
      <c r="AQ81" s="108">
        <v>8.8869560417715867</v>
      </c>
      <c r="AR81" s="108">
        <v>8.2906072511667936</v>
      </c>
      <c r="AS81" s="108">
        <v>8.5096884908224535</v>
      </c>
      <c r="AT81" s="108">
        <v>8.1233907876797868</v>
      </c>
      <c r="AU81" s="108">
        <v>8.6157557451017706</v>
      </c>
      <c r="AV81" s="108">
        <v>8.8491183231249675</v>
      </c>
      <c r="AW81" s="108">
        <v>8.6962482808675841</v>
      </c>
      <c r="AX81" s="108">
        <v>8.9511820399564197</v>
      </c>
      <c r="AY81" s="108">
        <v>9.0613793883480849</v>
      </c>
      <c r="AZ81" s="108">
        <v>9.2033364977092464</v>
      </c>
      <c r="BA81" s="108">
        <v>10.066984607202475</v>
      </c>
      <c r="BB81" s="108">
        <v>10.14403814332071</v>
      </c>
      <c r="BC81" s="108">
        <v>10.29714647772161</v>
      </c>
      <c r="BD81" s="108">
        <v>10.765790674176879</v>
      </c>
      <c r="BE81" s="108">
        <v>10.762363143819568</v>
      </c>
      <c r="BF81" s="108">
        <v>10.564696120581582</v>
      </c>
      <c r="BG81" s="108">
        <v>10.727638958371285</v>
      </c>
      <c r="BH81" s="108">
        <v>10.694091240727449</v>
      </c>
      <c r="BI81" s="108">
        <v>10.697817524988592</v>
      </c>
      <c r="BJ81" s="108">
        <v>11.191156139931291</v>
      </c>
      <c r="BK81" s="108">
        <v>11.220626854320333</v>
      </c>
      <c r="BL81" s="108">
        <v>11.221092182592683</v>
      </c>
      <c r="BM81" s="108">
        <v>11.702607132376786</v>
      </c>
      <c r="BN81" s="78"/>
      <c r="BO81" s="78"/>
      <c r="BP81" s="78"/>
      <c r="BQ81" s="78"/>
      <c r="BR81" s="78"/>
      <c r="BS81" s="78"/>
      <c r="BT81" s="78"/>
      <c r="BU81" s="78"/>
      <c r="BV81" s="78"/>
    </row>
    <row r="82" spans="1:74">
      <c r="A82" s="78"/>
      <c r="B82" s="114"/>
      <c r="C82" s="78"/>
      <c r="D82" s="122" t="s">
        <v>244</v>
      </c>
      <c r="E82" s="78" t="s">
        <v>3</v>
      </c>
      <c r="F82" s="108">
        <v>1.2016439019598391</v>
      </c>
      <c r="G82" s="108">
        <v>1.3753496180883236</v>
      </c>
      <c r="H82" s="108">
        <v>3.0267066642654736</v>
      </c>
      <c r="I82" s="108">
        <v>3.0677411845455627</v>
      </c>
      <c r="J82" s="108">
        <v>3.1042697410910094</v>
      </c>
      <c r="K82" s="108">
        <v>3.6751702660953764</v>
      </c>
      <c r="L82" s="108">
        <v>3.7022970253289493</v>
      </c>
      <c r="M82" s="108">
        <v>3.7345254405225496</v>
      </c>
      <c r="N82" s="108">
        <v>4.5977498160742289</v>
      </c>
      <c r="O82" s="108">
        <v>4.622161082946656</v>
      </c>
      <c r="P82" s="108">
        <v>4.6753739584992697</v>
      </c>
      <c r="Q82" s="108">
        <v>3.4636651329825252</v>
      </c>
      <c r="R82" s="108">
        <v>3.4721028646204228</v>
      </c>
      <c r="S82" s="108">
        <v>3.6062641031067741</v>
      </c>
      <c r="T82" s="108">
        <v>2.3704751276036404</v>
      </c>
      <c r="U82" s="108">
        <v>2.3205602859333823</v>
      </c>
      <c r="V82" s="108">
        <v>2.3349236075967976</v>
      </c>
      <c r="W82" s="108">
        <v>2.2382012825499391</v>
      </c>
      <c r="X82" s="108">
        <v>2.2415411540589254</v>
      </c>
      <c r="Y82" s="108">
        <v>2.3697223261412024</v>
      </c>
      <c r="Z82" s="108">
        <v>1.5874519617319827</v>
      </c>
      <c r="AA82" s="108">
        <v>1.6177219737757262</v>
      </c>
      <c r="AB82" s="108">
        <v>1.7436998172719598</v>
      </c>
      <c r="AC82" s="108">
        <v>1.8646735401471286</v>
      </c>
      <c r="AD82" s="108">
        <v>1.8791332894779877</v>
      </c>
      <c r="AE82" s="108">
        <v>1.9586287651241143</v>
      </c>
      <c r="AF82" s="108">
        <v>1.98233065633252</v>
      </c>
      <c r="AG82" s="108">
        <v>2.0108638785266812</v>
      </c>
      <c r="AH82" s="108">
        <v>2.1522448647327774</v>
      </c>
      <c r="AI82" s="108">
        <v>1.9039831949820059</v>
      </c>
      <c r="AJ82" s="108">
        <v>1.9506512351266583</v>
      </c>
      <c r="AK82" s="108">
        <v>2.0032128564296308</v>
      </c>
      <c r="AL82" s="108">
        <v>1.6468607832673161</v>
      </c>
      <c r="AM82" s="108">
        <v>1.6920202817085368</v>
      </c>
      <c r="AN82" s="108">
        <v>1.5346784812265426</v>
      </c>
      <c r="AO82" s="108">
        <v>1.8999401320243834</v>
      </c>
      <c r="AP82" s="108">
        <v>1.9987536827142911</v>
      </c>
      <c r="AQ82" s="108">
        <v>1.861549105095488</v>
      </c>
      <c r="AR82" s="108">
        <v>2.1935915497513943</v>
      </c>
      <c r="AS82" s="108">
        <v>2.2436545550547553</v>
      </c>
      <c r="AT82" s="108">
        <v>2.2227785450876869</v>
      </c>
      <c r="AU82" s="108">
        <v>2.1578312301780684</v>
      </c>
      <c r="AV82" s="108">
        <v>2.1912109643103683</v>
      </c>
      <c r="AW82" s="108">
        <v>1.8615344078888842</v>
      </c>
      <c r="AX82" s="108">
        <v>2.6937705302436203</v>
      </c>
      <c r="AY82" s="108">
        <v>2.7476301842207835</v>
      </c>
      <c r="AZ82" s="108">
        <v>2.7858431717294465</v>
      </c>
      <c r="BA82" s="108">
        <v>3.425304353857074</v>
      </c>
      <c r="BB82" s="108">
        <v>3.4506511537875078</v>
      </c>
      <c r="BC82" s="108">
        <v>3.6032549729119072</v>
      </c>
      <c r="BD82" s="108">
        <v>4.5461165865401778</v>
      </c>
      <c r="BE82" s="108">
        <v>4.530100439520071</v>
      </c>
      <c r="BF82" s="108">
        <v>4.6520908322535828</v>
      </c>
      <c r="BG82" s="108">
        <v>5.0907655391921853</v>
      </c>
      <c r="BH82" s="108">
        <v>5.0279752791702492</v>
      </c>
      <c r="BI82" s="108">
        <v>4.8954660265130929</v>
      </c>
      <c r="BJ82" s="108">
        <v>3.5868468473632902</v>
      </c>
      <c r="BK82" s="108">
        <v>3.5899922201079342</v>
      </c>
      <c r="BL82" s="108">
        <v>3.5701719951193844</v>
      </c>
      <c r="BM82" s="108">
        <v>3.1628338607827846</v>
      </c>
      <c r="BN82" s="78"/>
      <c r="BO82" s="78"/>
      <c r="BP82" s="78"/>
      <c r="BQ82" s="78"/>
      <c r="BR82" s="78"/>
      <c r="BS82" s="78"/>
      <c r="BT82" s="78"/>
      <c r="BU82" s="78"/>
      <c r="BV82" s="78"/>
    </row>
    <row r="83" spans="1:74">
      <c r="A83" s="78"/>
      <c r="B83" s="114"/>
      <c r="C83" s="78"/>
      <c r="D83" s="122" t="s">
        <v>244</v>
      </c>
      <c r="E83" s="78" t="s">
        <v>4</v>
      </c>
      <c r="F83" s="108">
        <v>0.37488831856803984</v>
      </c>
      <c r="G83" s="108">
        <v>0.47417968838272273</v>
      </c>
      <c r="H83" s="108">
        <v>0.4029745198003738</v>
      </c>
      <c r="I83" s="108">
        <v>0.45749360705526243</v>
      </c>
      <c r="J83" s="108">
        <v>0.56039324681750813</v>
      </c>
      <c r="K83" s="108">
        <v>0.62142716330857617</v>
      </c>
      <c r="L83" s="108">
        <v>0.65811781004945047</v>
      </c>
      <c r="M83" s="108">
        <v>0.72851482496924902</v>
      </c>
      <c r="N83" s="108">
        <v>1.0192551662543288</v>
      </c>
      <c r="O83" s="108">
        <v>0.96537456584325554</v>
      </c>
      <c r="P83" s="108">
        <v>0.97278209162296925</v>
      </c>
      <c r="Q83" s="108">
        <v>0.94922570253162597</v>
      </c>
      <c r="R83" s="108">
        <v>0.96042612462502319</v>
      </c>
      <c r="S83" s="108">
        <v>1.093809358660474</v>
      </c>
      <c r="T83" s="108">
        <v>1.5592186717721397</v>
      </c>
      <c r="U83" s="108">
        <v>1.5722637626765827</v>
      </c>
      <c r="V83" s="108">
        <v>1.5504207227307969</v>
      </c>
      <c r="W83" s="108">
        <v>1.6210692424353397</v>
      </c>
      <c r="X83" s="108">
        <v>1.6479690528280244</v>
      </c>
      <c r="Y83" s="108">
        <v>1.7723245822597011</v>
      </c>
      <c r="Z83" s="108">
        <v>1.7941417269006816</v>
      </c>
      <c r="AA83" s="108">
        <v>1.8348648507742258</v>
      </c>
      <c r="AB83" s="108">
        <v>1.8392793310623592</v>
      </c>
      <c r="AC83" s="108">
        <v>1.3524735830791297</v>
      </c>
      <c r="AD83" s="108">
        <v>1.3747416391785876</v>
      </c>
      <c r="AE83" s="108">
        <v>1.538676492690815</v>
      </c>
      <c r="AF83" s="108">
        <v>1.2003701506428204</v>
      </c>
      <c r="AG83" s="108">
        <v>1.2188606102226824</v>
      </c>
      <c r="AH83" s="108">
        <v>1.2710118453271768</v>
      </c>
      <c r="AI83" s="108">
        <v>1.2305543446968059</v>
      </c>
      <c r="AJ83" s="108">
        <v>1.2710228930595591</v>
      </c>
      <c r="AK83" s="108">
        <v>1.3484936004454315</v>
      </c>
      <c r="AL83" s="108">
        <v>-0.43525048296744373</v>
      </c>
      <c r="AM83" s="108">
        <v>-0.38293986303234462</v>
      </c>
      <c r="AN83" s="108">
        <v>-0.32419804031939847</v>
      </c>
      <c r="AO83" s="108">
        <v>-0.33081451968233644</v>
      </c>
      <c r="AP83" s="108">
        <v>-0.2980050770228484</v>
      </c>
      <c r="AQ83" s="108">
        <v>-0.22021770956165199</v>
      </c>
      <c r="AR83" s="108">
        <v>-0.36620094813736515</v>
      </c>
      <c r="AS83" s="108">
        <v>-0.33379108816622427</v>
      </c>
      <c r="AT83" s="108">
        <v>-0.29441231281887248</v>
      </c>
      <c r="AU83" s="108">
        <v>5.4237322419268708E-2</v>
      </c>
      <c r="AV83" s="108">
        <v>6.4459656454967984E-2</v>
      </c>
      <c r="AW83" s="108">
        <v>0.13083497828968405</v>
      </c>
      <c r="AX83" s="108">
        <v>0.66610211151932042</v>
      </c>
      <c r="AY83" s="108">
        <v>0.62422765588528328</v>
      </c>
      <c r="AZ83" s="108">
        <v>0.53695052370964547</v>
      </c>
      <c r="BA83" s="108">
        <v>0.60459776660937337</v>
      </c>
      <c r="BB83" s="108">
        <v>0.6444845095587084</v>
      </c>
      <c r="BC83" s="108">
        <v>0.78548678648790826</v>
      </c>
      <c r="BD83" s="108">
        <v>0.68840974112247899</v>
      </c>
      <c r="BE83" s="108">
        <v>0.67409654719116929</v>
      </c>
      <c r="BF83" s="108">
        <v>0.53458468021688255</v>
      </c>
      <c r="BG83" s="108">
        <v>-0.25447424999431512</v>
      </c>
      <c r="BH83" s="108">
        <v>-0.23702179445434979</v>
      </c>
      <c r="BI83" s="108">
        <v>-0.15283248976730768</v>
      </c>
      <c r="BJ83" s="108">
        <v>0.77094801197459084</v>
      </c>
      <c r="BK83" s="108">
        <v>0.7809862721109333</v>
      </c>
      <c r="BL83" s="108">
        <v>0.78687906911498473</v>
      </c>
      <c r="BM83" s="108">
        <v>1.9939127281952835</v>
      </c>
      <c r="BN83" s="78"/>
      <c r="BO83" s="78"/>
      <c r="BP83" s="78"/>
      <c r="BQ83" s="78"/>
      <c r="BR83" s="78"/>
      <c r="BS83" s="78"/>
      <c r="BT83" s="78"/>
      <c r="BU83" s="78"/>
      <c r="BV83" s="78"/>
    </row>
    <row r="84" spans="1:74">
      <c r="A84" s="78"/>
      <c r="B84" s="114"/>
      <c r="C84" s="78"/>
      <c r="D84" s="122" t="s">
        <v>244</v>
      </c>
      <c r="E84" s="78" t="s">
        <v>62</v>
      </c>
      <c r="F84" s="108">
        <v>0.69031799154483942</v>
      </c>
      <c r="G84" s="108">
        <v>0.71948930636622244</v>
      </c>
      <c r="H84" s="108">
        <v>0.82424929627817356</v>
      </c>
      <c r="I84" s="108">
        <v>0.83803131317846358</v>
      </c>
      <c r="J84" s="108">
        <v>0.93442943653980848</v>
      </c>
      <c r="K84" s="108">
        <v>0.4410970579975757</v>
      </c>
      <c r="L84" s="108">
        <v>0.42783315009864964</v>
      </c>
      <c r="M84" s="108">
        <v>0.46001836589614875</v>
      </c>
      <c r="N84" s="108">
        <v>1.3778275739336294</v>
      </c>
      <c r="O84" s="108">
        <v>1.3623760544159556</v>
      </c>
      <c r="P84" s="108">
        <v>1.3124993900741693</v>
      </c>
      <c r="Q84" s="108">
        <v>1.4066493864171257</v>
      </c>
      <c r="R84" s="108">
        <v>1.3827102230240218</v>
      </c>
      <c r="S84" s="108">
        <v>1.0633162237485738</v>
      </c>
      <c r="T84" s="108">
        <v>1.4708715767490403</v>
      </c>
      <c r="U84" s="108">
        <v>1.3950284768195829</v>
      </c>
      <c r="V84" s="108">
        <v>1.3676083362643965</v>
      </c>
      <c r="W84" s="108">
        <v>1.6254935333808405</v>
      </c>
      <c r="X84" s="108">
        <v>1.5933285707378246</v>
      </c>
      <c r="Y84" s="108">
        <v>1.9789489566830021</v>
      </c>
      <c r="Z84" s="108">
        <v>1.894244213103482</v>
      </c>
      <c r="AA84" s="108">
        <v>1.7995071584395266</v>
      </c>
      <c r="AB84" s="108">
        <v>1.8356283873497592</v>
      </c>
      <c r="AC84" s="108">
        <v>2.6521725003147285</v>
      </c>
      <c r="AD84" s="108">
        <v>2.523601789901587</v>
      </c>
      <c r="AE84" s="108">
        <v>1.5756450726952149</v>
      </c>
      <c r="AF84" s="108">
        <v>2.1349564915444201</v>
      </c>
      <c r="AG84" s="108">
        <v>2.0411988809927823</v>
      </c>
      <c r="AH84" s="108">
        <v>2.0674602111456775</v>
      </c>
      <c r="AI84" s="108">
        <v>2.038576865823007</v>
      </c>
      <c r="AJ84" s="108">
        <v>1.9374767945720581</v>
      </c>
      <c r="AK84" s="108">
        <v>1.5549105569361306</v>
      </c>
      <c r="AL84" s="108">
        <v>1.4529606614539166</v>
      </c>
      <c r="AM84" s="108">
        <v>1.1670263072637361</v>
      </c>
      <c r="AN84" s="108">
        <v>1.2792368211988414</v>
      </c>
      <c r="AO84" s="108">
        <v>-0.1390348353112163</v>
      </c>
      <c r="AP84" s="108">
        <v>-0.63332147002495809</v>
      </c>
      <c r="AQ84" s="108">
        <v>-0.56239674580603172</v>
      </c>
      <c r="AR84" s="108">
        <v>-1.8792834425536054</v>
      </c>
      <c r="AS84" s="108">
        <v>-2.2861656885435453</v>
      </c>
      <c r="AT84" s="108">
        <v>-2.1239618189601135</v>
      </c>
      <c r="AU84" s="108">
        <v>-4.4248145196974908</v>
      </c>
      <c r="AV84" s="108">
        <v>-4.7820936691746114</v>
      </c>
      <c r="AW84" s="108">
        <v>-4.6711400843156952</v>
      </c>
      <c r="AX84" s="108">
        <v>-6.0327748440921791</v>
      </c>
      <c r="AY84" s="108">
        <v>-6.3045136569957565</v>
      </c>
      <c r="AZ84" s="108">
        <v>-6.257733858477744</v>
      </c>
      <c r="BA84" s="108">
        <v>-6.9163819618202353</v>
      </c>
      <c r="BB84" s="108">
        <v>-7.4014781461628516</v>
      </c>
      <c r="BC84" s="108">
        <v>-8.3893873832232231</v>
      </c>
      <c r="BD84" s="108">
        <v>-9.720006930637652</v>
      </c>
      <c r="BE84" s="108">
        <v>-9.7958273306735197</v>
      </c>
      <c r="BF84" s="108">
        <v>-9.7243655469753776</v>
      </c>
      <c r="BG84" s="108">
        <v>-10.508255549803996</v>
      </c>
      <c r="BH84" s="108">
        <v>-10.620309958073989</v>
      </c>
      <c r="BI84" s="108">
        <v>-10.044746810424698</v>
      </c>
      <c r="BJ84" s="108">
        <v>-11.770798925907455</v>
      </c>
      <c r="BK84" s="108">
        <v>-11.796795522033309</v>
      </c>
      <c r="BL84" s="108">
        <v>-11.826547162024816</v>
      </c>
      <c r="BM84" s="108">
        <v>-15.863204037962856</v>
      </c>
      <c r="BN84" s="78"/>
      <c r="BO84" s="78"/>
      <c r="BP84" s="78"/>
      <c r="BQ84" s="78"/>
      <c r="BR84" s="78"/>
      <c r="BS84" s="78"/>
      <c r="BT84" s="78"/>
      <c r="BU84" s="78"/>
      <c r="BV84" s="78"/>
    </row>
    <row r="85" spans="1:74">
      <c r="A85" s="78"/>
      <c r="B85" s="114"/>
      <c r="C85" s="78"/>
      <c r="D85" s="122" t="s">
        <v>244</v>
      </c>
      <c r="E85" s="78" t="s">
        <v>65</v>
      </c>
      <c r="F85" s="108">
        <v>-1.511078606781961</v>
      </c>
      <c r="G85" s="108">
        <v>-1.4240176710502777</v>
      </c>
      <c r="H85" s="108">
        <v>-0.70897882896012732</v>
      </c>
      <c r="I85" s="108">
        <v>-0.64745171187883699</v>
      </c>
      <c r="J85" s="108">
        <v>-0.45093307899249169</v>
      </c>
      <c r="K85" s="108">
        <v>0.32054760336217569</v>
      </c>
      <c r="L85" s="108">
        <v>0.33514015401905084</v>
      </c>
      <c r="M85" s="108">
        <v>0.37281321109214893</v>
      </c>
      <c r="N85" s="108">
        <v>0.3108240668030291</v>
      </c>
      <c r="O85" s="108">
        <v>0.20327466805025551</v>
      </c>
      <c r="P85" s="108">
        <v>0.31343131969456905</v>
      </c>
      <c r="Q85" s="108">
        <v>0.25599736148012475</v>
      </c>
      <c r="R85" s="108">
        <v>0.26620857211342219</v>
      </c>
      <c r="S85" s="108">
        <v>0.31265057604967339</v>
      </c>
      <c r="T85" s="108">
        <v>-2.2665940288388313</v>
      </c>
      <c r="U85" s="108">
        <v>-2.260883224040187</v>
      </c>
      <c r="V85" s="108">
        <v>-2.4774064537807323</v>
      </c>
      <c r="W85" s="108">
        <v>-3.4874033695101101</v>
      </c>
      <c r="X85" s="108">
        <v>-3.5132980807753151</v>
      </c>
      <c r="Y85" s="108">
        <v>-3.4446289350301882</v>
      </c>
      <c r="Z85" s="108">
        <v>-3.6879592906733079</v>
      </c>
      <c r="AA85" s="108">
        <v>-3.660606079034034</v>
      </c>
      <c r="AB85" s="108">
        <v>-3.6215755503645211</v>
      </c>
      <c r="AC85" s="108">
        <v>-4.336339113192091</v>
      </c>
      <c r="AD85" s="108">
        <v>-4.3252449783041023</v>
      </c>
      <c r="AE85" s="108">
        <v>-5.3663821230272957</v>
      </c>
      <c r="AF85" s="108">
        <v>-4.8734161559446294</v>
      </c>
      <c r="AG85" s="108">
        <v>-4.8805237570751077</v>
      </c>
      <c r="AH85" s="108">
        <v>-4.5906313130707934</v>
      </c>
      <c r="AI85" s="108">
        <v>-5.5916447790178934</v>
      </c>
      <c r="AJ85" s="108">
        <v>-5.584705682927372</v>
      </c>
      <c r="AK85" s="108">
        <v>-5.456740359843999</v>
      </c>
      <c r="AL85" s="108">
        <v>-6.0651007939103438</v>
      </c>
      <c r="AM85" s="108">
        <v>-6.0861801137515235</v>
      </c>
      <c r="AN85" s="108">
        <v>-5.9799267053759282</v>
      </c>
      <c r="AO85" s="108">
        <v>-6.9557962471430166</v>
      </c>
      <c r="AP85" s="108">
        <v>-6.9473471253093777</v>
      </c>
      <c r="AQ85" s="108">
        <v>-6.9212779150418822</v>
      </c>
      <c r="AR85" s="108">
        <v>-7.1789327874259552</v>
      </c>
      <c r="AS85" s="108">
        <v>-7.1636105055915653</v>
      </c>
      <c r="AT85" s="108">
        <v>-7.3130689824074127</v>
      </c>
      <c r="AU85" s="108">
        <v>-6.2658777719647007</v>
      </c>
      <c r="AV85" s="108">
        <v>-6.2647191221067517</v>
      </c>
      <c r="AW85" s="108">
        <v>-6.3338902528598355</v>
      </c>
      <c r="AX85" s="108">
        <v>-5.2294039062661186</v>
      </c>
      <c r="AY85" s="108">
        <v>-5.2218039610236264</v>
      </c>
      <c r="AZ85" s="108">
        <v>-5.3007146160880634</v>
      </c>
      <c r="BA85" s="108">
        <v>-4.4883967902790953</v>
      </c>
      <c r="BB85" s="108">
        <v>-4.4636381261423912</v>
      </c>
      <c r="BC85" s="108">
        <v>-4.5366631166930222</v>
      </c>
      <c r="BD85" s="108">
        <v>-3.2545440147416009</v>
      </c>
      <c r="BE85" s="108">
        <v>-3.2673586471561809</v>
      </c>
      <c r="BF85" s="108">
        <v>-3.1126249275859674</v>
      </c>
      <c r="BG85" s="108">
        <v>-2.9066571028114865</v>
      </c>
      <c r="BH85" s="108">
        <v>-2.889685456277439</v>
      </c>
      <c r="BI85" s="108">
        <v>-2.9453290879682985</v>
      </c>
      <c r="BJ85" s="108">
        <v>-3.2797768531274398</v>
      </c>
      <c r="BK85" s="108">
        <v>-3.2743561633752964</v>
      </c>
      <c r="BL85" s="108">
        <v>-3.2569743151474357</v>
      </c>
      <c r="BM85" s="108">
        <v>-3.0923624525852755</v>
      </c>
      <c r="BN85" s="78"/>
      <c r="BO85" s="78"/>
      <c r="BP85" s="78"/>
      <c r="BQ85" s="78"/>
      <c r="BR85" s="78"/>
      <c r="BS85" s="78"/>
      <c r="BT85" s="78"/>
      <c r="BU85" s="78"/>
      <c r="BV85" s="78"/>
    </row>
    <row r="86" spans="1:74">
      <c r="A86" s="78"/>
      <c r="B86" s="114"/>
      <c r="C86" s="78"/>
      <c r="D86" s="122" t="s">
        <v>245</v>
      </c>
      <c r="E86" s="78" t="s">
        <v>0</v>
      </c>
      <c r="F86" s="108">
        <v>0.74381585455161314</v>
      </c>
      <c r="G86" s="108">
        <v>0.5421637541102946</v>
      </c>
      <c r="H86" s="108">
        <v>0.3388752031647897</v>
      </c>
      <c r="I86" s="108">
        <v>0.33972612820379311</v>
      </c>
      <c r="J86" s="108">
        <v>0.86216373999459961</v>
      </c>
      <c r="K86" s="108">
        <v>1.393715706499421E-2</v>
      </c>
      <c r="L86" s="108">
        <v>-7.5225302357360135E-3</v>
      </c>
      <c r="M86" s="108">
        <v>0.63231490950441227</v>
      </c>
      <c r="N86" s="108">
        <v>9.185045638406919E-2</v>
      </c>
      <c r="O86" s="108">
        <v>0.13440405751094886</v>
      </c>
      <c r="P86" s="108">
        <v>9.7931542954764694E-2</v>
      </c>
      <c r="Q86" s="108">
        <v>-0.295056926021946</v>
      </c>
      <c r="R86" s="108">
        <v>-0.29298056941456707</v>
      </c>
      <c r="S86" s="108">
        <v>-0.47020867446644843</v>
      </c>
      <c r="T86" s="108">
        <v>-0.6006564246778261</v>
      </c>
      <c r="U86" s="108">
        <v>-0.62187874260206399</v>
      </c>
      <c r="V86" s="108">
        <v>-0.58163200049414954</v>
      </c>
      <c r="W86" s="108">
        <v>-0.2587412864800136</v>
      </c>
      <c r="X86" s="108">
        <v>-0.27416169029993043</v>
      </c>
      <c r="Y86" s="108">
        <v>-0.93384374568266537</v>
      </c>
      <c r="Z86" s="108">
        <v>-0.55066606669460683</v>
      </c>
      <c r="AA86" s="108">
        <v>-0.81226918327817899</v>
      </c>
      <c r="AB86" s="108">
        <v>-0.76798998438480481</v>
      </c>
      <c r="AC86" s="108">
        <v>-0.77432024902703844</v>
      </c>
      <c r="AD86" s="108">
        <v>-0.78200001990952117</v>
      </c>
      <c r="AE86" s="108">
        <v>-0.8236671359312453</v>
      </c>
      <c r="AF86" s="108">
        <v>-0.31599197337623863</v>
      </c>
      <c r="AG86" s="108">
        <v>-0.31485907604183083</v>
      </c>
      <c r="AH86" s="108">
        <v>-1.6512536393045956</v>
      </c>
      <c r="AI86" s="108">
        <v>-1.1827607770876938</v>
      </c>
      <c r="AJ86" s="108">
        <v>-1.1887667174753673</v>
      </c>
      <c r="AK86" s="108">
        <v>-1.0592115930086088</v>
      </c>
      <c r="AL86" s="108">
        <v>-0.63907091514177949</v>
      </c>
      <c r="AM86" s="108">
        <v>-0.65097510943694914</v>
      </c>
      <c r="AN86" s="108">
        <v>-0.53387756559025235</v>
      </c>
      <c r="AO86" s="108">
        <v>0.24798458040780247</v>
      </c>
      <c r="AP86" s="108">
        <v>8.0040508442902336E-2</v>
      </c>
      <c r="AQ86" s="108">
        <v>0.11185633882644908</v>
      </c>
      <c r="AR86" s="108">
        <v>1.2172023548963651</v>
      </c>
      <c r="AS86" s="108">
        <v>1.2254301611144705</v>
      </c>
      <c r="AT86" s="108">
        <v>1.2215207295943351</v>
      </c>
      <c r="AU86" s="108">
        <v>2.0588921978863048</v>
      </c>
      <c r="AV86" s="108">
        <v>2.0483089326586672</v>
      </c>
      <c r="AW86" s="108">
        <v>2.101554075604728</v>
      </c>
      <c r="AX86" s="108">
        <v>2.9543845061160638</v>
      </c>
      <c r="AY86" s="108">
        <v>2.9317513464189489</v>
      </c>
      <c r="AZ86" s="108">
        <v>2.8986907274235421</v>
      </c>
      <c r="BA86" s="108">
        <v>3.6364211831733826</v>
      </c>
      <c r="BB86" s="108">
        <v>3.6479430906369785</v>
      </c>
      <c r="BC86" s="108">
        <v>3.4105385149439762</v>
      </c>
      <c r="BD86" s="108">
        <v>3.3040725423663417</v>
      </c>
      <c r="BE86" s="108">
        <v>3.2516667476728252</v>
      </c>
      <c r="BF86" s="108">
        <v>3.2606213180545112</v>
      </c>
      <c r="BG86" s="108">
        <v>2.2579643273725054</v>
      </c>
      <c r="BH86" s="108">
        <v>2.2592839484928646</v>
      </c>
      <c r="BI86" s="108">
        <v>2.1610181807914302</v>
      </c>
      <c r="BJ86" s="108">
        <v>2.0453597152406999</v>
      </c>
      <c r="BK86" s="108">
        <v>2.0185967067681077</v>
      </c>
      <c r="BL86" s="108">
        <v>2.0425341026435859</v>
      </c>
      <c r="BM86" s="108">
        <v>1.3421996726362586</v>
      </c>
      <c r="BN86" s="78"/>
      <c r="BO86" s="78"/>
      <c r="BP86" s="78"/>
      <c r="BQ86" s="78"/>
      <c r="BR86" s="78"/>
      <c r="BS86" s="78"/>
      <c r="BT86" s="78"/>
      <c r="BU86" s="78"/>
      <c r="BV86" s="78"/>
    </row>
    <row r="87" spans="1:74">
      <c r="A87" s="78"/>
      <c r="B87" s="114"/>
      <c r="C87" s="78"/>
      <c r="D87" s="122" t="s">
        <v>245</v>
      </c>
      <c r="E87" s="78" t="s">
        <v>59</v>
      </c>
      <c r="F87" s="108">
        <v>-18.130151959800518</v>
      </c>
      <c r="G87" s="108">
        <v>-18.016354368718055</v>
      </c>
      <c r="H87" s="108">
        <v>-17.929668732062769</v>
      </c>
      <c r="I87" s="108">
        <v>-17.862679837631021</v>
      </c>
      <c r="J87" s="108">
        <v>-16.45956006726108</v>
      </c>
      <c r="K87" s="108">
        <v>-16.283947722787708</v>
      </c>
      <c r="L87" s="108">
        <v>-16.211622115710504</v>
      </c>
      <c r="M87" s="108">
        <v>-16.196191887393066</v>
      </c>
      <c r="N87" s="108">
        <v>-16.498143364007969</v>
      </c>
      <c r="O87" s="108">
        <v>-16.42703225021738</v>
      </c>
      <c r="P87" s="108">
        <v>-16.382571369867605</v>
      </c>
      <c r="Q87" s="108">
        <v>-15.948573595820998</v>
      </c>
      <c r="R87" s="108">
        <v>-15.913657594946827</v>
      </c>
      <c r="S87" s="108">
        <v>-15.676815102183779</v>
      </c>
      <c r="T87" s="108">
        <v>-15.317933102475425</v>
      </c>
      <c r="U87" s="108">
        <v>-15.361825941969704</v>
      </c>
      <c r="V87" s="108">
        <v>-15.30326080629154</v>
      </c>
      <c r="W87" s="108">
        <v>-14.954404885538334</v>
      </c>
      <c r="X87" s="108">
        <v>-14.959244770897442</v>
      </c>
      <c r="Y87" s="108">
        <v>-15.178021472924396</v>
      </c>
      <c r="Z87" s="108">
        <v>-14.537218999956496</v>
      </c>
      <c r="AA87" s="108">
        <v>-14.49257011448764</v>
      </c>
      <c r="AB87" s="108">
        <v>-14.474933771904876</v>
      </c>
      <c r="AC87" s="108">
        <v>-14.201881622210148</v>
      </c>
      <c r="AD87" s="108">
        <v>-14.210779333954642</v>
      </c>
      <c r="AE87" s="108">
        <v>-14.185353081006506</v>
      </c>
      <c r="AF87" s="108">
        <v>-13.800107070127787</v>
      </c>
      <c r="AG87" s="108">
        <v>-13.781887245312431</v>
      </c>
      <c r="AH87" s="108">
        <v>-13.696728972210016</v>
      </c>
      <c r="AI87" s="108">
        <v>-13.502157318392484</v>
      </c>
      <c r="AJ87" s="108">
        <v>-13.421726052065576</v>
      </c>
      <c r="AK87" s="108">
        <v>-13.284015669638768</v>
      </c>
      <c r="AL87" s="108">
        <v>-13.119734105518491</v>
      </c>
      <c r="AM87" s="108">
        <v>-13.042485130301898</v>
      </c>
      <c r="AN87" s="108">
        <v>-12.962193546511941</v>
      </c>
      <c r="AO87" s="108">
        <v>-12.700499213162159</v>
      </c>
      <c r="AP87" s="108">
        <v>-12.714570053215908</v>
      </c>
      <c r="AQ87" s="108">
        <v>-12.709022393988411</v>
      </c>
      <c r="AR87" s="108">
        <v>-12.899394873199165</v>
      </c>
      <c r="AS87" s="108">
        <v>-12.93625157489576</v>
      </c>
      <c r="AT87" s="108">
        <v>-12.955624608620175</v>
      </c>
      <c r="AU87" s="108">
        <v>-13.077888732956735</v>
      </c>
      <c r="AV87" s="108">
        <v>-13.058427358215921</v>
      </c>
      <c r="AW87" s="108">
        <v>-12.99903087860323</v>
      </c>
      <c r="AX87" s="108">
        <v>-13.100274952465815</v>
      </c>
      <c r="AY87" s="108">
        <v>-13.032637385014102</v>
      </c>
      <c r="AZ87" s="108">
        <v>-13.069465035263809</v>
      </c>
      <c r="BA87" s="108">
        <v>-13.313079057980467</v>
      </c>
      <c r="BB87" s="108">
        <v>-13.2843597328763</v>
      </c>
      <c r="BC87" s="108">
        <v>-13.148438241378283</v>
      </c>
      <c r="BD87" s="108">
        <v>-13.04188368945016</v>
      </c>
      <c r="BE87" s="108">
        <v>-13.049917364718073</v>
      </c>
      <c r="BF87" s="108">
        <v>-13.133297641889788</v>
      </c>
      <c r="BG87" s="108">
        <v>-13.368069095970093</v>
      </c>
      <c r="BH87" s="108">
        <v>-13.346637167973736</v>
      </c>
      <c r="BI87" s="108">
        <v>-13.421287928742769</v>
      </c>
      <c r="BJ87" s="108">
        <v>-12.5844469088644</v>
      </c>
      <c r="BK87" s="108">
        <v>-12.619515869284491</v>
      </c>
      <c r="BL87" s="108">
        <v>-12.574455007873315</v>
      </c>
      <c r="BM87" s="108">
        <v>-11.813693964607442</v>
      </c>
      <c r="BN87" s="78"/>
      <c r="BO87" s="78"/>
      <c r="BP87" s="78"/>
      <c r="BQ87" s="78"/>
      <c r="BR87" s="78"/>
      <c r="BS87" s="78"/>
      <c r="BT87" s="78"/>
      <c r="BU87" s="78"/>
      <c r="BV87" s="78"/>
    </row>
    <row r="88" spans="1:74">
      <c r="A88" s="78"/>
      <c r="B88" s="114"/>
      <c r="C88" s="78"/>
      <c r="D88" s="122" t="s">
        <v>245</v>
      </c>
      <c r="E88" s="78" t="s">
        <v>57</v>
      </c>
      <c r="F88" s="108">
        <v>-12.963742767274189</v>
      </c>
      <c r="G88" s="108">
        <v>-13.002623132953007</v>
      </c>
      <c r="H88" s="108">
        <v>-13.04268512074071</v>
      </c>
      <c r="I88" s="108">
        <v>-12.964161596114009</v>
      </c>
      <c r="J88" s="108">
        <v>-12.4311588528141</v>
      </c>
      <c r="K88" s="108">
        <v>-12.655637928813306</v>
      </c>
      <c r="L88" s="108">
        <v>-12.618457054380338</v>
      </c>
      <c r="M88" s="108">
        <v>-12.627246907696987</v>
      </c>
      <c r="N88" s="108">
        <v>-12.839163690077129</v>
      </c>
      <c r="O88" s="108">
        <v>-12.754901125520052</v>
      </c>
      <c r="P88" s="108">
        <v>-12.728887695171334</v>
      </c>
      <c r="Q88" s="108">
        <v>-12.521427982968348</v>
      </c>
      <c r="R88" s="108">
        <v>-12.486091566155267</v>
      </c>
      <c r="S88" s="108">
        <v>-12.423188140049948</v>
      </c>
      <c r="T88" s="108">
        <v>-12.462222582196125</v>
      </c>
      <c r="U88" s="108">
        <v>-12.441713007338663</v>
      </c>
      <c r="V88" s="108">
        <v>-12.408754880716449</v>
      </c>
      <c r="W88" s="108">
        <v>-12.537367999306815</v>
      </c>
      <c r="X88" s="108">
        <v>-12.514405803732432</v>
      </c>
      <c r="Y88" s="108">
        <v>-12.530977458197867</v>
      </c>
      <c r="Z88" s="108">
        <v>-12.311693258325706</v>
      </c>
      <c r="AA88" s="108">
        <v>-12.263120030252679</v>
      </c>
      <c r="AB88" s="108">
        <v>-12.231030411480406</v>
      </c>
      <c r="AC88" s="108">
        <v>-12.443704544843738</v>
      </c>
      <c r="AD88" s="108">
        <v>-12.433428423769524</v>
      </c>
      <c r="AE88" s="108">
        <v>-12.240394716921946</v>
      </c>
      <c r="AF88" s="108">
        <v>-12.200052050040837</v>
      </c>
      <c r="AG88" s="108">
        <v>-12.174136282183833</v>
      </c>
      <c r="AH88" s="108">
        <v>-12.000802180500395</v>
      </c>
      <c r="AI88" s="108">
        <v>-12.241629300371994</v>
      </c>
      <c r="AJ88" s="108">
        <v>-12.218804130652567</v>
      </c>
      <c r="AK88" s="108">
        <v>-11.942231901223707</v>
      </c>
      <c r="AL88" s="108">
        <v>-12.182892162311081</v>
      </c>
      <c r="AM88" s="108">
        <v>-12.183514167484448</v>
      </c>
      <c r="AN88" s="108">
        <v>-12.267842245609851</v>
      </c>
      <c r="AO88" s="108">
        <v>-12.446435509236538</v>
      </c>
      <c r="AP88" s="108">
        <v>-12.391860627615589</v>
      </c>
      <c r="AQ88" s="108">
        <v>-12.360182740362582</v>
      </c>
      <c r="AR88" s="108">
        <v>-12.704591321634956</v>
      </c>
      <c r="AS88" s="108">
        <v>-12.703497970194219</v>
      </c>
      <c r="AT88" s="108">
        <v>-12.513100087083075</v>
      </c>
      <c r="AU88" s="108">
        <v>-12.951622790886605</v>
      </c>
      <c r="AV88" s="108">
        <v>-12.940799450293671</v>
      </c>
      <c r="AW88" s="108">
        <v>-13.017562146760952</v>
      </c>
      <c r="AX88" s="108">
        <v>-13.372098900602184</v>
      </c>
      <c r="AY88" s="108">
        <v>-13.361642969685182</v>
      </c>
      <c r="AZ88" s="108">
        <v>-13.003523414647599</v>
      </c>
      <c r="BA88" s="108">
        <v>-13.373388921450367</v>
      </c>
      <c r="BB88" s="108">
        <v>-13.337184828100179</v>
      </c>
      <c r="BC88" s="108">
        <v>-13.125778054712034</v>
      </c>
      <c r="BD88" s="108">
        <v>-13.13897425513156</v>
      </c>
      <c r="BE88" s="108">
        <v>-13.135088462273472</v>
      </c>
      <c r="BF88" s="108">
        <v>-12.894578921406389</v>
      </c>
      <c r="BG88" s="108">
        <v>-13.094329384025693</v>
      </c>
      <c r="BH88" s="108">
        <v>-13.051631397308334</v>
      </c>
      <c r="BI88" s="108">
        <v>-12.99774801813367</v>
      </c>
      <c r="BJ88" s="108">
        <v>-12.2757335897017</v>
      </c>
      <c r="BK88" s="108">
        <v>-12.240278907218292</v>
      </c>
      <c r="BL88" s="108">
        <v>-12.225290687792114</v>
      </c>
      <c r="BM88" s="108">
        <v>-11.667847443554141</v>
      </c>
      <c r="BN88" s="78"/>
      <c r="BO88" s="78"/>
      <c r="BP88" s="78"/>
      <c r="BQ88" s="78"/>
      <c r="BR88" s="78"/>
      <c r="BS88" s="78"/>
      <c r="BT88" s="78"/>
      <c r="BU88" s="78"/>
      <c r="BV88" s="78"/>
    </row>
    <row r="89" spans="1:74">
      <c r="A89" s="78"/>
      <c r="B89" s="114"/>
      <c r="C89" s="78"/>
      <c r="D89" s="122" t="s">
        <v>245</v>
      </c>
      <c r="E89" s="78" t="s">
        <v>1</v>
      </c>
      <c r="F89" s="108">
        <v>1.7954642747504117</v>
      </c>
      <c r="G89" s="108">
        <v>1.8328633928802951</v>
      </c>
      <c r="H89" s="108">
        <v>2.1056448941242891</v>
      </c>
      <c r="I89" s="108">
        <v>2.1579904778387906</v>
      </c>
      <c r="J89" s="108">
        <v>2.7469204470100976</v>
      </c>
      <c r="K89" s="108">
        <v>2.6988413885020925</v>
      </c>
      <c r="L89" s="108">
        <v>2.7075486197824645</v>
      </c>
      <c r="M89" s="108">
        <v>1.845525271728615</v>
      </c>
      <c r="N89" s="108">
        <v>2.3571292762032705</v>
      </c>
      <c r="O89" s="108">
        <v>2.3845369058402497</v>
      </c>
      <c r="P89" s="108">
        <v>2.3859906993629671</v>
      </c>
      <c r="Q89" s="108">
        <v>1.889256422728554</v>
      </c>
      <c r="R89" s="108">
        <v>1.8661901350828352</v>
      </c>
      <c r="S89" s="108">
        <v>2.5765438610108511</v>
      </c>
      <c r="T89" s="108">
        <v>2.1385094732356755</v>
      </c>
      <c r="U89" s="108">
        <v>2.164971500782535</v>
      </c>
      <c r="V89" s="108">
        <v>2.0817492186326518</v>
      </c>
      <c r="W89" s="108">
        <v>2.7744024241275831</v>
      </c>
      <c r="X89" s="108">
        <v>2.7751044331239676</v>
      </c>
      <c r="Y89" s="108">
        <v>2.885888540094534</v>
      </c>
      <c r="Z89" s="108">
        <v>1.5364605992762925</v>
      </c>
      <c r="AA89" s="108">
        <v>1.5723497181467216</v>
      </c>
      <c r="AB89" s="108">
        <v>1.5306190079463953</v>
      </c>
      <c r="AC89" s="108">
        <v>1.6302982109114623</v>
      </c>
      <c r="AD89" s="108">
        <v>1.6800393203272783</v>
      </c>
      <c r="AE89" s="108">
        <v>1.8855767220094535</v>
      </c>
      <c r="AF89" s="108">
        <v>1.6210786731144644</v>
      </c>
      <c r="AG89" s="108">
        <v>1.6251303402230697</v>
      </c>
      <c r="AH89" s="108">
        <v>1.7686659965551037</v>
      </c>
      <c r="AI89" s="108">
        <v>1.3317464015357068</v>
      </c>
      <c r="AJ89" s="108">
        <v>1.3661011171432342</v>
      </c>
      <c r="AK89" s="108">
        <v>1.5411014090618913</v>
      </c>
      <c r="AL89" s="108">
        <v>1.5994594058270195</v>
      </c>
      <c r="AM89" s="108">
        <v>1.5974135169572499</v>
      </c>
      <c r="AN89" s="108">
        <v>1.6580652676903505</v>
      </c>
      <c r="AO89" s="108">
        <v>0.737466928295202</v>
      </c>
      <c r="AP89" s="108">
        <v>0.79055221881420223</v>
      </c>
      <c r="AQ89" s="108">
        <v>1.0296726806793473</v>
      </c>
      <c r="AR89" s="108">
        <v>9.8812936586163858E-2</v>
      </c>
      <c r="AS89" s="108">
        <v>0.10052600783637189</v>
      </c>
      <c r="AT89" s="108">
        <v>0.28148645638483671</v>
      </c>
      <c r="AU89" s="108">
        <v>-5.8199381474096867E-2</v>
      </c>
      <c r="AV89" s="108">
        <v>-7.3855387145332685E-2</v>
      </c>
      <c r="AW89" s="108">
        <v>0.10814531471072897</v>
      </c>
      <c r="AX89" s="108">
        <v>0.62332939087546535</v>
      </c>
      <c r="AY89" s="108">
        <v>0.6203819569583473</v>
      </c>
      <c r="AZ89" s="108">
        <v>0.65731246886074146</v>
      </c>
      <c r="BA89" s="108">
        <v>2.0381029352235807</v>
      </c>
      <c r="BB89" s="108">
        <v>2.0226501801659786</v>
      </c>
      <c r="BC89" s="108">
        <v>2.7703259058285745</v>
      </c>
      <c r="BD89" s="108">
        <v>4.2428227700306387</v>
      </c>
      <c r="BE89" s="108">
        <v>4.2210457731782256</v>
      </c>
      <c r="BF89" s="108">
        <v>4.3182588373597106</v>
      </c>
      <c r="BG89" s="108">
        <v>5.2885849024970071</v>
      </c>
      <c r="BH89" s="108">
        <v>5.2986774495296665</v>
      </c>
      <c r="BI89" s="108">
        <v>4.975803036806429</v>
      </c>
      <c r="BJ89" s="108">
        <v>6.9226057412765982</v>
      </c>
      <c r="BK89" s="108">
        <v>7.1094936024126092</v>
      </c>
      <c r="BL89" s="108">
        <v>7.0105642056023854</v>
      </c>
      <c r="BM89" s="108">
        <v>7.5963493344895596</v>
      </c>
      <c r="BN89" s="78"/>
      <c r="BO89" s="78"/>
      <c r="BP89" s="78"/>
      <c r="BQ89" s="78"/>
      <c r="BR89" s="78"/>
      <c r="BS89" s="78"/>
      <c r="BT89" s="78"/>
      <c r="BU89" s="78"/>
      <c r="BV89" s="78"/>
    </row>
    <row r="90" spans="1:74">
      <c r="A90" s="78"/>
      <c r="B90" s="114"/>
      <c r="C90" s="78"/>
      <c r="D90" s="122" t="s">
        <v>245</v>
      </c>
      <c r="E90" s="78" t="s">
        <v>22</v>
      </c>
      <c r="F90" s="108">
        <v>6.390103588202809</v>
      </c>
      <c r="G90" s="108">
        <v>6.5787648766234916</v>
      </c>
      <c r="H90" s="108">
        <v>7.2817933098528904</v>
      </c>
      <c r="I90" s="108">
        <v>7.3455809938351884</v>
      </c>
      <c r="J90" s="108">
        <v>1.162502780258599</v>
      </c>
      <c r="K90" s="108">
        <v>1.7117856654209938</v>
      </c>
      <c r="L90" s="108">
        <v>1.7629013985994639</v>
      </c>
      <c r="M90" s="108">
        <v>1.8487411492132146</v>
      </c>
      <c r="N90" s="108">
        <v>1.9170161274085693</v>
      </c>
      <c r="O90" s="108">
        <v>1.9691842020014505</v>
      </c>
      <c r="P90" s="108">
        <v>1.9433788987720675</v>
      </c>
      <c r="Q90" s="108">
        <v>1.7584469190686534</v>
      </c>
      <c r="R90" s="108">
        <v>1.758884558411232</v>
      </c>
      <c r="S90" s="108">
        <v>1.3134575964545512</v>
      </c>
      <c r="T90" s="108">
        <v>0.9928276399912761</v>
      </c>
      <c r="U90" s="108">
        <v>0.9941434065566348</v>
      </c>
      <c r="V90" s="108">
        <v>0.95276454691564894</v>
      </c>
      <c r="W90" s="108">
        <v>0.50985566259898363</v>
      </c>
      <c r="X90" s="108">
        <v>0.56273314999946678</v>
      </c>
      <c r="Y90" s="108">
        <v>0.65315592235023345</v>
      </c>
      <c r="Z90" s="108">
        <v>-2.7527738950304581E-2</v>
      </c>
      <c r="AA90" s="108">
        <v>6.0788069246200394E-3</v>
      </c>
      <c r="AB90" s="108">
        <v>-5.7695208116005148E-2</v>
      </c>
      <c r="AC90" s="108">
        <v>-0.69553693254843907</v>
      </c>
      <c r="AD90" s="108">
        <v>-0.67928288444942453</v>
      </c>
      <c r="AE90" s="108">
        <v>-0.70460090247054552</v>
      </c>
      <c r="AF90" s="108">
        <v>-1.4223801761244381</v>
      </c>
      <c r="AG90" s="108">
        <v>-1.4221998052394333</v>
      </c>
      <c r="AH90" s="108">
        <v>-1.3075898635356964</v>
      </c>
      <c r="AI90" s="108">
        <v>-0.66042362277589461</v>
      </c>
      <c r="AJ90" s="108">
        <v>-0.68423667001546562</v>
      </c>
      <c r="AK90" s="108">
        <v>-0.58465654018840851</v>
      </c>
      <c r="AL90" s="108">
        <v>0.74473000250952026</v>
      </c>
      <c r="AM90" s="108">
        <v>0.80509615284834979</v>
      </c>
      <c r="AN90" s="108">
        <v>0.65597479732194941</v>
      </c>
      <c r="AO90" s="108">
        <v>2.2637271644847026</v>
      </c>
      <c r="AP90" s="108">
        <v>2.305128512982602</v>
      </c>
      <c r="AQ90" s="108">
        <v>2.3479982365944494</v>
      </c>
      <c r="AR90" s="108">
        <v>4.4104570393767659</v>
      </c>
      <c r="AS90" s="108">
        <v>4.5260697026127694</v>
      </c>
      <c r="AT90" s="108">
        <v>4.5513868264121342</v>
      </c>
      <c r="AU90" s="108">
        <v>5.2679704362544051</v>
      </c>
      <c r="AV90" s="108">
        <v>5.2748641686797697</v>
      </c>
      <c r="AW90" s="108">
        <v>5.3024281802817299</v>
      </c>
      <c r="AX90" s="108">
        <v>5.4973812956796664</v>
      </c>
      <c r="AY90" s="108">
        <v>5.6933615801772461</v>
      </c>
      <c r="AZ90" s="108">
        <v>5.5216981764762423</v>
      </c>
      <c r="BA90" s="108">
        <v>5.3922736487063823</v>
      </c>
      <c r="BB90" s="108">
        <v>5.5423441892055791</v>
      </c>
      <c r="BC90" s="108">
        <v>5.5804439969076753</v>
      </c>
      <c r="BD90" s="108">
        <v>5.2417384380342398</v>
      </c>
      <c r="BE90" s="108">
        <v>5.2283229315563275</v>
      </c>
      <c r="BF90" s="108">
        <v>5.12130512712951</v>
      </c>
      <c r="BG90" s="108">
        <v>4.5886771742194057</v>
      </c>
      <c r="BH90" s="108">
        <v>4.5747950184877659</v>
      </c>
      <c r="BI90" s="108">
        <v>4.5491211064189301</v>
      </c>
      <c r="BJ90" s="108">
        <v>4.4858994850291012</v>
      </c>
      <c r="BK90" s="108">
        <v>4.5514579935273076</v>
      </c>
      <c r="BL90" s="108">
        <v>4.3952947944513845</v>
      </c>
      <c r="BM90" s="108">
        <v>4.5485919507889605</v>
      </c>
      <c r="BN90" s="78"/>
      <c r="BO90" s="78"/>
      <c r="BP90" s="78"/>
      <c r="BQ90" s="78"/>
      <c r="BR90" s="78"/>
      <c r="BS90" s="78"/>
      <c r="BT90" s="78"/>
      <c r="BU90" s="78"/>
      <c r="BV90" s="78"/>
    </row>
    <row r="91" spans="1:74">
      <c r="A91" s="78"/>
      <c r="B91" s="114"/>
      <c r="C91" s="78"/>
      <c r="D91" s="122" t="s">
        <v>245</v>
      </c>
      <c r="E91" s="78" t="s">
        <v>23</v>
      </c>
      <c r="F91" s="108">
        <v>-5.4885520396946887</v>
      </c>
      <c r="G91" s="108">
        <v>-5.355646564383207</v>
      </c>
      <c r="H91" s="108">
        <v>-5.2534662776334109</v>
      </c>
      <c r="I91" s="108">
        <v>-5.1743628420474082</v>
      </c>
      <c r="J91" s="108">
        <v>-4.5952252248348024</v>
      </c>
      <c r="K91" s="108">
        <v>-4.5382248316702061</v>
      </c>
      <c r="L91" s="108">
        <v>-4.4935888932146355</v>
      </c>
      <c r="M91" s="108">
        <v>-4.5005619783785882</v>
      </c>
      <c r="N91" s="108">
        <v>-4.549083206749728</v>
      </c>
      <c r="O91" s="108">
        <v>-4.5040441313254505</v>
      </c>
      <c r="P91" s="108">
        <v>-4.4006258083419354</v>
      </c>
      <c r="Q91" s="108">
        <v>-4.1114997528602473</v>
      </c>
      <c r="R91" s="108">
        <v>-4.1868185878828683</v>
      </c>
      <c r="S91" s="108">
        <v>-4.1262717793173493</v>
      </c>
      <c r="T91" s="108">
        <v>-3.864094048121526</v>
      </c>
      <c r="U91" s="108">
        <v>-3.8978350279199638</v>
      </c>
      <c r="V91" s="108">
        <v>-3.91172822005705</v>
      </c>
      <c r="W91" s="108">
        <v>-3.9523538615873157</v>
      </c>
      <c r="X91" s="108">
        <v>-3.9969585483467327</v>
      </c>
      <c r="Y91" s="108">
        <v>-3.900590711769766</v>
      </c>
      <c r="Z91" s="108">
        <v>-3.1995294890480075</v>
      </c>
      <c r="AA91" s="108">
        <v>-3.183738261736579</v>
      </c>
      <c r="AB91" s="108">
        <v>-3.0804839251724054</v>
      </c>
      <c r="AC91" s="108">
        <v>-3.0477580805766387</v>
      </c>
      <c r="AD91" s="108">
        <v>-3.1709159516488228</v>
      </c>
      <c r="AE91" s="108">
        <v>-2.8536408581959449</v>
      </c>
      <c r="AF91" s="108">
        <v>-2.7827623630562357</v>
      </c>
      <c r="AG91" s="108">
        <v>-2.837265804283831</v>
      </c>
      <c r="AH91" s="108">
        <v>-2.5024228835865934</v>
      </c>
      <c r="AI91" s="108">
        <v>-2.4682552363354944</v>
      </c>
      <c r="AJ91" s="108">
        <v>-2.5034341745935649</v>
      </c>
      <c r="AK91" s="108">
        <v>-2.3467841153018085</v>
      </c>
      <c r="AL91" s="108">
        <v>-2.2187120077643812</v>
      </c>
      <c r="AM91" s="108">
        <v>-2.2326738205114474</v>
      </c>
      <c r="AN91" s="108">
        <v>-2.1630617707078521</v>
      </c>
      <c r="AO91" s="108">
        <v>-2.0177094738040005</v>
      </c>
      <c r="AP91" s="108">
        <v>-2.0285028843815986</v>
      </c>
      <c r="AQ91" s="108">
        <v>-2.0538581468929529</v>
      </c>
      <c r="AR91" s="108">
        <v>-2.3013209430241375</v>
      </c>
      <c r="AS91" s="108">
        <v>-2.3394759820031297</v>
      </c>
      <c r="AT91" s="108">
        <v>-2.412378401166265</v>
      </c>
      <c r="AU91" s="108">
        <v>-2.7648628969555951</v>
      </c>
      <c r="AV91" s="108">
        <v>-2.7726204765297311</v>
      </c>
      <c r="AW91" s="108">
        <v>-2.7925123312965709</v>
      </c>
      <c r="AX91" s="108">
        <v>-3.1851290094059337</v>
      </c>
      <c r="AY91" s="108">
        <v>-3.198604307266752</v>
      </c>
      <c r="AZ91" s="108">
        <v>-3.1698278493984589</v>
      </c>
      <c r="BA91" s="108">
        <v>-3.446033567073318</v>
      </c>
      <c r="BB91" s="108">
        <v>-3.4619796976726214</v>
      </c>
      <c r="BC91" s="108">
        <v>-3.3062966001537255</v>
      </c>
      <c r="BD91" s="108">
        <v>-3.3914567798520601</v>
      </c>
      <c r="BE91" s="108">
        <v>-3.4090053968738729</v>
      </c>
      <c r="BF91" s="108">
        <v>-3.3526155947575873</v>
      </c>
      <c r="BG91" s="108">
        <v>-3.7323501728416915</v>
      </c>
      <c r="BH91" s="108">
        <v>-3.7455863685932336</v>
      </c>
      <c r="BI91" s="108">
        <v>-3.6479544771410701</v>
      </c>
      <c r="BJ91" s="108">
        <v>-3.1669287641398007</v>
      </c>
      <c r="BK91" s="108">
        <v>-3.1689685759273907</v>
      </c>
      <c r="BL91" s="108">
        <v>-3.1009208232881136</v>
      </c>
      <c r="BM91" s="108">
        <v>-2.7390835956343409</v>
      </c>
      <c r="BN91" s="78"/>
      <c r="BO91" s="78"/>
      <c r="BP91" s="78"/>
      <c r="BQ91" s="78"/>
      <c r="BR91" s="78"/>
      <c r="BS91" s="78"/>
      <c r="BT91" s="78"/>
      <c r="BU91" s="78"/>
      <c r="BV91" s="78"/>
    </row>
    <row r="92" spans="1:74">
      <c r="A92" s="78"/>
      <c r="B92" s="114"/>
      <c r="C92" s="78"/>
      <c r="D92" s="122" t="s">
        <v>245</v>
      </c>
      <c r="E92" s="78" t="s">
        <v>24</v>
      </c>
      <c r="F92" s="108">
        <v>-4.919841855351887</v>
      </c>
      <c r="G92" s="108">
        <v>-4.8442798151243061</v>
      </c>
      <c r="H92" s="108">
        <v>-6.0423127424228085</v>
      </c>
      <c r="I92" s="108">
        <v>-5.9461252879328086</v>
      </c>
      <c r="J92" s="108">
        <v>-5.4744757138211</v>
      </c>
      <c r="K92" s="108">
        <v>-5.7815787043515066</v>
      </c>
      <c r="L92" s="108">
        <v>-5.7501280531800383</v>
      </c>
      <c r="M92" s="108">
        <v>-5.7354850112585858</v>
      </c>
      <c r="N92" s="108">
        <v>-6.2026968261462301</v>
      </c>
      <c r="O92" s="108">
        <v>-6.1516353878116519</v>
      </c>
      <c r="P92" s="108">
        <v>-6.2066186289894354</v>
      </c>
      <c r="Q92" s="108">
        <v>-6.3629508430938486</v>
      </c>
      <c r="R92" s="108">
        <v>-6.335082063987965</v>
      </c>
      <c r="S92" s="108">
        <v>-6.2331111304396494</v>
      </c>
      <c r="T92" s="108">
        <v>-6.1684574585338261</v>
      </c>
      <c r="U92" s="108">
        <v>-5.8168065469017627</v>
      </c>
      <c r="V92" s="108">
        <v>-5.8620022315094502</v>
      </c>
      <c r="W92" s="108">
        <v>-5.6903122905556138</v>
      </c>
      <c r="X92" s="108">
        <v>-5.6523845600579321</v>
      </c>
      <c r="Y92" s="108">
        <v>-5.3958492565190674</v>
      </c>
      <c r="Z92" s="108">
        <v>-4.581305301686605</v>
      </c>
      <c r="AA92" s="108">
        <v>-4.5476844001181789</v>
      </c>
      <c r="AB92" s="108">
        <v>-4.5864988624679057</v>
      </c>
      <c r="AC92" s="108">
        <v>-3.5816742238987374</v>
      </c>
      <c r="AD92" s="108">
        <v>-3.4763866161213244</v>
      </c>
      <c r="AE92" s="108">
        <v>-3.2359794291607464</v>
      </c>
      <c r="AF92" s="108">
        <v>-2.8612642707664371</v>
      </c>
      <c r="AG92" s="108">
        <v>-2.7450583486594304</v>
      </c>
      <c r="AH92" s="108">
        <v>-2.7032800748196948</v>
      </c>
      <c r="AI92" s="108">
        <v>-1.4104525950967925</v>
      </c>
      <c r="AJ92" s="108">
        <v>-1.3445765507179672</v>
      </c>
      <c r="AK92" s="108">
        <v>-1.2901698947815063</v>
      </c>
      <c r="AL92" s="108">
        <v>-0.42120887378867877</v>
      </c>
      <c r="AM92" s="108">
        <v>-0.38817100779604985</v>
      </c>
      <c r="AN92" s="108">
        <v>-0.48166838469935058</v>
      </c>
      <c r="AO92" s="108">
        <v>0.42155059821460128</v>
      </c>
      <c r="AP92" s="108">
        <v>0.57759480688780229</v>
      </c>
      <c r="AQ92" s="108">
        <v>0.46584784558044845</v>
      </c>
      <c r="AR92" s="108">
        <v>1.5108192006458658</v>
      </c>
      <c r="AS92" s="108">
        <v>1.6010544962585698</v>
      </c>
      <c r="AT92" s="108">
        <v>1.6466419455659356</v>
      </c>
      <c r="AU92" s="108">
        <v>0.92327655740030323</v>
      </c>
      <c r="AV92" s="108">
        <v>0.98728315400596856</v>
      </c>
      <c r="AW92" s="108">
        <v>0.85742363591192827</v>
      </c>
      <c r="AX92" s="108">
        <v>0.29805641464296428</v>
      </c>
      <c r="AY92" s="108">
        <v>0.29455986190014727</v>
      </c>
      <c r="AZ92" s="108">
        <v>0.18340369215364305</v>
      </c>
      <c r="BA92" s="108">
        <v>-1.0834953192078167</v>
      </c>
      <c r="BB92" s="108">
        <v>-0.99391369308291999</v>
      </c>
      <c r="BC92" s="108">
        <v>-1.2975595778639253</v>
      </c>
      <c r="BD92" s="108">
        <v>-3.1796683530834606</v>
      </c>
      <c r="BE92" s="108">
        <v>-3.0402789610704737</v>
      </c>
      <c r="BF92" s="108">
        <v>-3.2368638025058871</v>
      </c>
      <c r="BG92" s="108">
        <v>-4.7777080003846919</v>
      </c>
      <c r="BH92" s="108">
        <v>-4.7263168762168348</v>
      </c>
      <c r="BI92" s="108">
        <v>-4.7611425314643689</v>
      </c>
      <c r="BJ92" s="108">
        <v>-5.5649605432441014</v>
      </c>
      <c r="BK92" s="108">
        <v>-5.6053270543968914</v>
      </c>
      <c r="BL92" s="108">
        <v>-5.5948043439259152</v>
      </c>
      <c r="BM92" s="108">
        <v>-7.0878257671478408</v>
      </c>
      <c r="BN92" s="78"/>
      <c r="BO92" s="78"/>
      <c r="BP92" s="78"/>
      <c r="BQ92" s="78"/>
      <c r="BR92" s="78"/>
      <c r="BS92" s="78"/>
      <c r="BT92" s="78"/>
      <c r="BU92" s="78"/>
      <c r="BV92" s="78"/>
    </row>
    <row r="93" spans="1:74">
      <c r="A93" s="78"/>
      <c r="B93" s="114"/>
      <c r="C93" s="78"/>
      <c r="D93" s="122" t="s">
        <v>245</v>
      </c>
      <c r="E93" s="78" t="s">
        <v>2</v>
      </c>
      <c r="F93" s="108">
        <v>14.451125359490913</v>
      </c>
      <c r="G93" s="108">
        <v>13.914793087434195</v>
      </c>
      <c r="H93" s="108">
        <v>14.182869532916488</v>
      </c>
      <c r="I93" s="108">
        <v>13.522273827453194</v>
      </c>
      <c r="J93" s="108">
        <v>13.412741849985501</v>
      </c>
      <c r="K93" s="108">
        <v>13.071487165387097</v>
      </c>
      <c r="L93" s="108">
        <v>12.752601052827966</v>
      </c>
      <c r="M93" s="108">
        <v>12.546069960971316</v>
      </c>
      <c r="N93" s="108">
        <v>12.396197034035669</v>
      </c>
      <c r="O93" s="108">
        <v>12.34662893628445</v>
      </c>
      <c r="P93" s="108">
        <v>12.122090308724463</v>
      </c>
      <c r="Q93" s="108">
        <v>11.897441138383652</v>
      </c>
      <c r="R93" s="108">
        <v>11.858629142734934</v>
      </c>
      <c r="S93" s="108">
        <v>11.647345112304052</v>
      </c>
      <c r="T93" s="108">
        <v>11.415094957915372</v>
      </c>
      <c r="U93" s="108">
        <v>11.383186911117235</v>
      </c>
      <c r="V93" s="108">
        <v>11.561354074552352</v>
      </c>
      <c r="W93" s="108">
        <v>11.220234790881783</v>
      </c>
      <c r="X93" s="108">
        <v>11.140994487827871</v>
      </c>
      <c r="Y93" s="108">
        <v>10.921196309184236</v>
      </c>
      <c r="Z93" s="108">
        <v>11.082002284766194</v>
      </c>
      <c r="AA93" s="108">
        <v>11.026007244784317</v>
      </c>
      <c r="AB93" s="108">
        <v>10.816024197097693</v>
      </c>
      <c r="AC93" s="108">
        <v>10.495975343044865</v>
      </c>
      <c r="AD93" s="108">
        <v>10.428918766037178</v>
      </c>
      <c r="AE93" s="108">
        <v>10.861368968186653</v>
      </c>
      <c r="AF93" s="108">
        <v>10.722541451308565</v>
      </c>
      <c r="AG93" s="108">
        <v>10.661130454303866</v>
      </c>
      <c r="AH93" s="108">
        <v>10.508587285355905</v>
      </c>
      <c r="AI93" s="108">
        <v>9.9247873330603049</v>
      </c>
      <c r="AJ93" s="108">
        <v>9.8235818395404344</v>
      </c>
      <c r="AK93" s="108">
        <v>9.057043229724794</v>
      </c>
      <c r="AL93" s="108">
        <v>8.4915094203256203</v>
      </c>
      <c r="AM93" s="108">
        <v>8.5431466214895515</v>
      </c>
      <c r="AN93" s="108">
        <v>8.2531980609251505</v>
      </c>
      <c r="AO93" s="108">
        <v>7.7907974122822026</v>
      </c>
      <c r="AP93" s="108">
        <v>7.9408146041372021</v>
      </c>
      <c r="AQ93" s="108">
        <v>7.6762473586186495</v>
      </c>
      <c r="AR93" s="108">
        <v>7.4833885510993632</v>
      </c>
      <c r="AS93" s="108">
        <v>7.6602190575499698</v>
      </c>
      <c r="AT93" s="108">
        <v>7.1675006486042356</v>
      </c>
      <c r="AU93" s="108">
        <v>7.2978254224660049</v>
      </c>
      <c r="AV93" s="108">
        <v>7.5067240312283694</v>
      </c>
      <c r="AW93" s="108">
        <v>7.3593810403443278</v>
      </c>
      <c r="AX93" s="108">
        <v>7.8970292458476656</v>
      </c>
      <c r="AY93" s="108">
        <v>7.9726017844145467</v>
      </c>
      <c r="AZ93" s="108">
        <v>7.981613768453542</v>
      </c>
      <c r="BA93" s="108">
        <v>8.2295173644228825</v>
      </c>
      <c r="BB93" s="108">
        <v>8.2051293173064792</v>
      </c>
      <c r="BC93" s="108">
        <v>8.3668492025918759</v>
      </c>
      <c r="BD93" s="108">
        <v>8.8107733404232427</v>
      </c>
      <c r="BE93" s="108">
        <v>8.7635180931722303</v>
      </c>
      <c r="BF93" s="108">
        <v>8.6373842532435106</v>
      </c>
      <c r="BG93" s="108">
        <v>8.4800632109825038</v>
      </c>
      <c r="BH93" s="108">
        <v>8.3356603070305617</v>
      </c>
      <c r="BI93" s="108">
        <v>8.3976539521260278</v>
      </c>
      <c r="BJ93" s="108">
        <v>8.5143763895083993</v>
      </c>
      <c r="BK93" s="108">
        <v>8.4179199502228101</v>
      </c>
      <c r="BL93" s="108">
        <v>8.4644179530439843</v>
      </c>
      <c r="BM93" s="108">
        <v>8.6955074550413585</v>
      </c>
      <c r="BN93" s="78"/>
      <c r="BO93" s="78"/>
      <c r="BP93" s="78"/>
      <c r="BQ93" s="78"/>
      <c r="BR93" s="78"/>
      <c r="BS93" s="78"/>
      <c r="BT93" s="78"/>
      <c r="BU93" s="78"/>
      <c r="BV93" s="78"/>
    </row>
    <row r="94" spans="1:74">
      <c r="A94" s="78"/>
      <c r="B94" s="114"/>
      <c r="C94" s="78"/>
      <c r="D94" s="122" t="s">
        <v>245</v>
      </c>
      <c r="E94" s="78" t="s">
        <v>3</v>
      </c>
      <c r="F94" s="108">
        <v>7.3951931015675108</v>
      </c>
      <c r="G94" s="108">
        <v>7.4800944305390935</v>
      </c>
      <c r="H94" s="108">
        <v>7.6767636055331927</v>
      </c>
      <c r="I94" s="108">
        <v>7.7135648474955936</v>
      </c>
      <c r="J94" s="108">
        <v>8.2223512317346987</v>
      </c>
      <c r="K94" s="108">
        <v>8.6090369044263966</v>
      </c>
      <c r="L94" s="108">
        <v>8.6222860156141614</v>
      </c>
      <c r="M94" s="108">
        <v>8.8346202503516125</v>
      </c>
      <c r="N94" s="108">
        <v>9.0983714989383735</v>
      </c>
      <c r="O94" s="108">
        <v>9.1544194053430523</v>
      </c>
      <c r="P94" s="108">
        <v>9.0918900828378675</v>
      </c>
      <c r="Q94" s="108">
        <v>9.3782644779146516</v>
      </c>
      <c r="R94" s="108">
        <v>9.3863604410019335</v>
      </c>
      <c r="S94" s="108">
        <v>9.5512422253809532</v>
      </c>
      <c r="T94" s="108">
        <v>9.7938357676927765</v>
      </c>
      <c r="U94" s="108">
        <v>9.5682869766635363</v>
      </c>
      <c r="V94" s="108">
        <v>9.6165524508061502</v>
      </c>
      <c r="W94" s="108">
        <v>9.465659446978087</v>
      </c>
      <c r="X94" s="108">
        <v>9.4708965583060696</v>
      </c>
      <c r="Y94" s="108">
        <v>9.5769876578037305</v>
      </c>
      <c r="Z94" s="108">
        <v>9.917414007614294</v>
      </c>
      <c r="AA94" s="108">
        <v>9.9444698459860206</v>
      </c>
      <c r="AB94" s="108">
        <v>10.109389113788293</v>
      </c>
      <c r="AC94" s="108">
        <v>10.109476423319965</v>
      </c>
      <c r="AD94" s="108">
        <v>10.131749904396877</v>
      </c>
      <c r="AE94" s="108">
        <v>10.366488909188355</v>
      </c>
      <c r="AF94" s="108">
        <v>10.441441129500966</v>
      </c>
      <c r="AG94" s="108">
        <v>10.45433917546157</v>
      </c>
      <c r="AH94" s="108">
        <v>10.635591818527306</v>
      </c>
      <c r="AI94" s="108">
        <v>10.653508544949805</v>
      </c>
      <c r="AJ94" s="108">
        <v>10.674864041814633</v>
      </c>
      <c r="AK94" s="108">
        <v>10.847605507605994</v>
      </c>
      <c r="AL94" s="108">
        <v>11.184428265915418</v>
      </c>
      <c r="AM94" s="108">
        <v>11.187402780767354</v>
      </c>
      <c r="AN94" s="108">
        <v>11.158336809077852</v>
      </c>
      <c r="AO94" s="108">
        <v>11.304811243177401</v>
      </c>
      <c r="AP94" s="108">
        <v>11.367126105381399</v>
      </c>
      <c r="AQ94" s="108">
        <v>11.34076496013525</v>
      </c>
      <c r="AR94" s="108">
        <v>10.925630608773961</v>
      </c>
      <c r="AS94" s="108">
        <v>10.940260752747967</v>
      </c>
      <c r="AT94" s="108">
        <v>10.999878914521734</v>
      </c>
      <c r="AU94" s="108">
        <v>10.436325792660508</v>
      </c>
      <c r="AV94" s="108">
        <v>10.42870965616407</v>
      </c>
      <c r="AW94" s="108">
        <v>10.529029379226731</v>
      </c>
      <c r="AX94" s="108">
        <v>9.9158679369496667</v>
      </c>
      <c r="AY94" s="108">
        <v>9.9054190363978449</v>
      </c>
      <c r="AZ94" s="108">
        <v>9.9349381078103427</v>
      </c>
      <c r="BA94" s="108">
        <v>9.3084604601957857</v>
      </c>
      <c r="BB94" s="108">
        <v>9.2961576411540783</v>
      </c>
      <c r="BC94" s="108">
        <v>9.2730167947502729</v>
      </c>
      <c r="BD94" s="108">
        <v>8.9565506250586431</v>
      </c>
      <c r="BE94" s="108">
        <v>8.9382039863319278</v>
      </c>
      <c r="BF94" s="108">
        <v>8.9157959923177081</v>
      </c>
      <c r="BG94" s="108">
        <v>8.7359406534516104</v>
      </c>
      <c r="BH94" s="108">
        <v>8.7318648332971627</v>
      </c>
      <c r="BI94" s="108">
        <v>8.7645411597378313</v>
      </c>
      <c r="BJ94" s="108">
        <v>9.2680124043584975</v>
      </c>
      <c r="BK94" s="108">
        <v>9.2422559223938059</v>
      </c>
      <c r="BL94" s="108">
        <v>9.2979290285762879</v>
      </c>
      <c r="BM94" s="108">
        <v>9.7859003611233568</v>
      </c>
      <c r="BN94" s="78"/>
      <c r="BO94" s="78"/>
      <c r="BP94" s="78"/>
      <c r="BQ94" s="78"/>
      <c r="BR94" s="78"/>
      <c r="BS94" s="78"/>
      <c r="BT94" s="78"/>
      <c r="BU94" s="78"/>
      <c r="BV94" s="78"/>
    </row>
    <row r="95" spans="1:74">
      <c r="A95" s="78"/>
      <c r="B95" s="114"/>
      <c r="C95" s="78"/>
      <c r="D95" s="122" t="s">
        <v>245</v>
      </c>
      <c r="E95" s="78" t="s">
        <v>4</v>
      </c>
      <c r="F95" s="108">
        <v>10.492200314514715</v>
      </c>
      <c r="G95" s="108">
        <v>10.624428036330794</v>
      </c>
      <c r="H95" s="108">
        <v>10.285624297028189</v>
      </c>
      <c r="I95" s="108">
        <v>10.34983310251879</v>
      </c>
      <c r="J95" s="108">
        <v>10.855988495489896</v>
      </c>
      <c r="K95" s="108">
        <v>11.710304019375293</v>
      </c>
      <c r="L95" s="108">
        <v>11.75418552254666</v>
      </c>
      <c r="M95" s="108">
        <v>11.897473825535513</v>
      </c>
      <c r="N95" s="108">
        <v>12.703908656366874</v>
      </c>
      <c r="O95" s="108">
        <v>12.490781483708648</v>
      </c>
      <c r="P95" s="108">
        <v>12.454485087521466</v>
      </c>
      <c r="Q95" s="108">
        <v>12.751986552550552</v>
      </c>
      <c r="R95" s="108">
        <v>12.766949982400433</v>
      </c>
      <c r="S95" s="108">
        <v>12.854504496862653</v>
      </c>
      <c r="T95" s="108">
        <v>13.290380519071071</v>
      </c>
      <c r="U95" s="108">
        <v>13.306816955751337</v>
      </c>
      <c r="V95" s="108">
        <v>13.221324408629751</v>
      </c>
      <c r="W95" s="108">
        <v>12.823564468623388</v>
      </c>
      <c r="X95" s="108">
        <v>12.884507722727871</v>
      </c>
      <c r="Y95" s="108">
        <v>12.64124233223853</v>
      </c>
      <c r="Z95" s="108">
        <v>12.029340689679291</v>
      </c>
      <c r="AA95" s="108">
        <v>12.090316611579823</v>
      </c>
      <c r="AB95" s="108">
        <v>12.078040254822195</v>
      </c>
      <c r="AC95" s="108">
        <v>11.821031619512762</v>
      </c>
      <c r="AD95" s="108">
        <v>11.873219907314379</v>
      </c>
      <c r="AE95" s="108">
        <v>12.038248808120457</v>
      </c>
      <c r="AF95" s="108">
        <v>11.784037927597261</v>
      </c>
      <c r="AG95" s="108">
        <v>11.813611162859168</v>
      </c>
      <c r="AH95" s="108">
        <v>11.856355422236003</v>
      </c>
      <c r="AI95" s="108">
        <v>11.140874493848504</v>
      </c>
      <c r="AJ95" s="108">
        <v>11.197434791702637</v>
      </c>
      <c r="AK95" s="108">
        <v>11.251845006032195</v>
      </c>
      <c r="AL95" s="108">
        <v>8.8459926435327212</v>
      </c>
      <c r="AM95" s="108">
        <v>8.9611157274856517</v>
      </c>
      <c r="AN95" s="108">
        <v>9.0115741953983495</v>
      </c>
      <c r="AO95" s="108">
        <v>7.9400446548653001</v>
      </c>
      <c r="AP95" s="108">
        <v>8.0141789708281017</v>
      </c>
      <c r="AQ95" s="108">
        <v>8.0327797081363492</v>
      </c>
      <c r="AR95" s="108">
        <v>7.1659280534743637</v>
      </c>
      <c r="AS95" s="108">
        <v>7.1927402023536722</v>
      </c>
      <c r="AT95" s="108">
        <v>7.2879106633014352</v>
      </c>
      <c r="AU95" s="108">
        <v>8.1774034168821039</v>
      </c>
      <c r="AV95" s="108">
        <v>8.1825295506828688</v>
      </c>
      <c r="AW95" s="108">
        <v>8.1405116313140269</v>
      </c>
      <c r="AX95" s="108">
        <v>8.3875602436478651</v>
      </c>
      <c r="AY95" s="108">
        <v>8.2521037723490487</v>
      </c>
      <c r="AZ95" s="108">
        <v>8.1542305067990419</v>
      </c>
      <c r="BA95" s="108">
        <v>9.3649957178377825</v>
      </c>
      <c r="BB95" s="108">
        <v>9.3866752849672785</v>
      </c>
      <c r="BC95" s="108">
        <v>9.5051715784113746</v>
      </c>
      <c r="BD95" s="108">
        <v>10.368023504665739</v>
      </c>
      <c r="BE95" s="108">
        <v>10.349800623367727</v>
      </c>
      <c r="BF95" s="108">
        <v>10.248400954992714</v>
      </c>
      <c r="BG95" s="108">
        <v>8.6097944558563064</v>
      </c>
      <c r="BH95" s="108">
        <v>8.6119808341125683</v>
      </c>
      <c r="BI95" s="108">
        <v>8.6499870578177322</v>
      </c>
      <c r="BJ95" s="108">
        <v>11.194112229279202</v>
      </c>
      <c r="BK95" s="108">
        <v>11.169887041753608</v>
      </c>
      <c r="BL95" s="108">
        <v>11.172890018312383</v>
      </c>
      <c r="BM95" s="108">
        <v>11.829338783511556</v>
      </c>
      <c r="BN95" s="78"/>
      <c r="BO95" s="78"/>
      <c r="BP95" s="78"/>
      <c r="BQ95" s="78"/>
      <c r="BR95" s="78"/>
      <c r="BS95" s="78"/>
      <c r="BT95" s="78"/>
      <c r="BU95" s="78"/>
      <c r="BV95" s="78"/>
    </row>
    <row r="96" spans="1:74">
      <c r="A96" s="78"/>
      <c r="B96" s="114"/>
      <c r="C96" s="78"/>
      <c r="D96" s="122" t="s">
        <v>245</v>
      </c>
      <c r="E96" s="78" t="s">
        <v>62</v>
      </c>
      <c r="F96" s="108">
        <v>-2.5085856212918891</v>
      </c>
      <c r="G96" s="108">
        <v>-2.4453064475686048</v>
      </c>
      <c r="H96" s="108">
        <v>-1.9172114745671109</v>
      </c>
      <c r="I96" s="108">
        <v>-1.8972152580023085</v>
      </c>
      <c r="J96" s="108">
        <v>-1.3507826661191018</v>
      </c>
      <c r="K96" s="108">
        <v>-1.3783895372239066</v>
      </c>
      <c r="L96" s="108">
        <v>-1.4140577349834373</v>
      </c>
      <c r="M96" s="108">
        <v>-1.4218349582283878</v>
      </c>
      <c r="N96" s="108">
        <v>-1.3477163645239294</v>
      </c>
      <c r="O96" s="108">
        <v>-1.3025695495267513</v>
      </c>
      <c r="P96" s="108">
        <v>-1.3713476394206339</v>
      </c>
      <c r="Q96" s="108">
        <v>-1.1999239630098479</v>
      </c>
      <c r="R96" s="108">
        <v>-1.194636937606365</v>
      </c>
      <c r="S96" s="108">
        <v>-1.4921159719832495</v>
      </c>
      <c r="T96" s="108">
        <v>-1.2012415045989258</v>
      </c>
      <c r="U96" s="108">
        <v>-1.2642186251580654</v>
      </c>
      <c r="V96" s="108">
        <v>-1.327235602523448</v>
      </c>
      <c r="W96" s="108">
        <v>-1.1306539599103154</v>
      </c>
      <c r="X96" s="108">
        <v>-1.1741444928383302</v>
      </c>
      <c r="Y96" s="108">
        <v>-0.62786178280166638</v>
      </c>
      <c r="Z96" s="108">
        <v>-0.75913444861080492</v>
      </c>
      <c r="AA96" s="108">
        <v>-0.76852712218387964</v>
      </c>
      <c r="AB96" s="108">
        <v>-0.74061719180030394</v>
      </c>
      <c r="AC96" s="108">
        <v>-0.43172584309473905</v>
      </c>
      <c r="AD96" s="108">
        <v>-0.49805525355882452</v>
      </c>
      <c r="AE96" s="108">
        <v>-0.5861818023916463</v>
      </c>
      <c r="AF96" s="108">
        <v>-0.11535486242553716</v>
      </c>
      <c r="AG96" s="108">
        <v>-0.17634603041543073</v>
      </c>
      <c r="AH96" s="108">
        <v>-5.7281800383993442E-2</v>
      </c>
      <c r="AI96" s="108">
        <v>0.17710907982890589</v>
      </c>
      <c r="AJ96" s="108">
        <v>9.6027740668432671E-2</v>
      </c>
      <c r="AK96" s="108">
        <v>-0.59943412554050823</v>
      </c>
      <c r="AL96" s="108">
        <v>-0.16576345390328129</v>
      </c>
      <c r="AM96" s="108">
        <v>-0.35647174150064842</v>
      </c>
      <c r="AN96" s="108">
        <v>-0.25201952338965228</v>
      </c>
      <c r="AO96" s="108">
        <v>-0.55681689670250023</v>
      </c>
      <c r="AP96" s="108">
        <v>-0.93006822292799995</v>
      </c>
      <c r="AQ96" s="108">
        <v>-0.89415485246015081</v>
      </c>
      <c r="AR96" s="108">
        <v>-1.7987029925323341</v>
      </c>
      <c r="AS96" s="108">
        <v>-2.1584695714983297</v>
      </c>
      <c r="AT96" s="108">
        <v>-2.0853092771927635</v>
      </c>
      <c r="AU96" s="108">
        <v>-3.2735118820766935</v>
      </c>
      <c r="AV96" s="108">
        <v>-3.5456988605658317</v>
      </c>
      <c r="AW96" s="108">
        <v>-3.4690825505491709</v>
      </c>
      <c r="AX96" s="108">
        <v>-4.2417378472422342</v>
      </c>
      <c r="AY96" s="108">
        <v>-4.3941335510258526</v>
      </c>
      <c r="AZ96" s="108">
        <v>-4.3523686991676591</v>
      </c>
      <c r="BA96" s="108">
        <v>-5.4043730620752193</v>
      </c>
      <c r="BB96" s="108">
        <v>-5.6632897471990198</v>
      </c>
      <c r="BC96" s="108">
        <v>-6.628846786167923</v>
      </c>
      <c r="BD96" s="108">
        <v>-7.6656091858328601</v>
      </c>
      <c r="BE96" s="108">
        <v>-7.5909618886504724</v>
      </c>
      <c r="BF96" s="108">
        <v>-7.5453188514869876</v>
      </c>
      <c r="BG96" s="108">
        <v>-8.2567643219484932</v>
      </c>
      <c r="BH96" s="108">
        <v>-8.2265855691456355</v>
      </c>
      <c r="BI96" s="108">
        <v>-7.9231623079546694</v>
      </c>
      <c r="BJ96" s="108">
        <v>-8.7607526250651002</v>
      </c>
      <c r="BK96" s="108">
        <v>-8.7696925332157907</v>
      </c>
      <c r="BL96" s="108">
        <v>-8.7844300294264155</v>
      </c>
      <c r="BM96" s="108">
        <v>-10.757977281546941</v>
      </c>
      <c r="BN96" s="78"/>
      <c r="BO96" s="78"/>
      <c r="BP96" s="78"/>
      <c r="BQ96" s="78"/>
      <c r="BR96" s="78"/>
      <c r="BS96" s="78"/>
      <c r="BT96" s="78"/>
      <c r="BU96" s="78"/>
      <c r="BV96" s="78"/>
    </row>
    <row r="97" spans="1:74">
      <c r="A97" s="78"/>
      <c r="B97" s="114"/>
      <c r="C97" s="78"/>
      <c r="D97" s="122" t="s">
        <v>245</v>
      </c>
      <c r="E97" s="78" t="s">
        <v>65</v>
      </c>
      <c r="F97" s="108">
        <v>2.7429717503352116</v>
      </c>
      <c r="G97" s="108">
        <v>2.6911027508290957</v>
      </c>
      <c r="H97" s="108">
        <v>2.3137735048069885</v>
      </c>
      <c r="I97" s="108">
        <v>2.415575444382192</v>
      </c>
      <c r="J97" s="108">
        <v>3.0485339803767992</v>
      </c>
      <c r="K97" s="108">
        <v>2.8223864246697943</v>
      </c>
      <c r="L97" s="108">
        <v>2.8958537723339646</v>
      </c>
      <c r="M97" s="108">
        <v>2.876575375650912</v>
      </c>
      <c r="N97" s="108">
        <v>2.8723304021681706</v>
      </c>
      <c r="O97" s="108">
        <v>2.6602274537125474</v>
      </c>
      <c r="P97" s="108">
        <v>2.9942845216173666</v>
      </c>
      <c r="Q97" s="108">
        <v>2.7640375531291532</v>
      </c>
      <c r="R97" s="108">
        <v>2.7722530603625337</v>
      </c>
      <c r="S97" s="108">
        <v>2.4786175064273515</v>
      </c>
      <c r="T97" s="108">
        <v>1.9839567626974741</v>
      </c>
      <c r="U97" s="108">
        <v>1.9868721410189352</v>
      </c>
      <c r="V97" s="108">
        <v>1.960869042055549</v>
      </c>
      <c r="W97" s="108">
        <v>1.7301174901685847</v>
      </c>
      <c r="X97" s="108">
        <v>1.7370635141875681</v>
      </c>
      <c r="Y97" s="108">
        <v>1.8886736662241326</v>
      </c>
      <c r="Z97" s="108">
        <v>1.4018577219364943</v>
      </c>
      <c r="AA97" s="108">
        <v>1.4286868846356207</v>
      </c>
      <c r="AB97" s="108">
        <v>1.4051767816720933</v>
      </c>
      <c r="AC97" s="108">
        <v>1.1198198994104622</v>
      </c>
      <c r="AD97" s="108">
        <v>1.1369205853363766</v>
      </c>
      <c r="AE97" s="108">
        <v>-0.52186548142634592</v>
      </c>
      <c r="AF97" s="108">
        <v>-1.0711864156037372</v>
      </c>
      <c r="AG97" s="108">
        <v>-1.1024585407114316</v>
      </c>
      <c r="AH97" s="108">
        <v>-0.84984110833329396</v>
      </c>
      <c r="AI97" s="108">
        <v>-1.7623470031628941</v>
      </c>
      <c r="AJ97" s="108">
        <v>-1.7964652353488653</v>
      </c>
      <c r="AK97" s="108">
        <v>-1.5910913127416073</v>
      </c>
      <c r="AL97" s="108">
        <v>-2.1187382196825801</v>
      </c>
      <c r="AM97" s="108">
        <v>-2.2398838225167488</v>
      </c>
      <c r="AN97" s="108">
        <v>-2.0764860939047516</v>
      </c>
      <c r="AO97" s="108">
        <v>-2.9849214888219997</v>
      </c>
      <c r="AP97" s="108">
        <v>-3.0104339393330974</v>
      </c>
      <c r="AQ97" s="108">
        <v>-2.9879489948668514</v>
      </c>
      <c r="AR97" s="108">
        <v>-3.1082286144622344</v>
      </c>
      <c r="AS97" s="108">
        <v>-3.1086052818823298</v>
      </c>
      <c r="AT97" s="108">
        <v>-3.1899138103223663</v>
      </c>
      <c r="AU97" s="108">
        <v>-2.0356081391998941</v>
      </c>
      <c r="AV97" s="108">
        <v>-2.0370179606692318</v>
      </c>
      <c r="AW97" s="108">
        <v>-2.1202853501842718</v>
      </c>
      <c r="AX97" s="108">
        <v>-1.6743683240431331</v>
      </c>
      <c r="AY97" s="108">
        <v>-1.6831611256242525</v>
      </c>
      <c r="AZ97" s="108">
        <v>-1.7367024494995604</v>
      </c>
      <c r="BA97" s="108">
        <v>-1.3494013817726191</v>
      </c>
      <c r="BB97" s="108">
        <v>-1.3601720045053192</v>
      </c>
      <c r="BC97" s="108">
        <v>-1.3994267331578243</v>
      </c>
      <c r="BD97" s="108">
        <v>-0.50638895722876143</v>
      </c>
      <c r="BE97" s="108">
        <v>-0.52730608169287407</v>
      </c>
      <c r="BF97" s="108">
        <v>-0.33909167105098703</v>
      </c>
      <c r="BG97" s="108">
        <v>5.2681962507913056</v>
      </c>
      <c r="BH97" s="108">
        <v>5.2844949882871646</v>
      </c>
      <c r="BI97" s="108">
        <v>5.25317076973813</v>
      </c>
      <c r="BJ97" s="108">
        <v>-7.7543533677399523E-2</v>
      </c>
      <c r="BK97" s="108">
        <v>-0.10582827703539266</v>
      </c>
      <c r="BL97" s="108">
        <v>-0.10372921032411497</v>
      </c>
      <c r="BM97" s="108">
        <v>0.26854049489966059</v>
      </c>
      <c r="BN97" s="78"/>
      <c r="BO97" s="78"/>
      <c r="BP97" s="78"/>
      <c r="BQ97" s="78"/>
      <c r="BR97" s="78"/>
      <c r="BS97" s="78"/>
      <c r="BT97" s="78"/>
      <c r="BU97" s="78"/>
      <c r="BV97" s="78"/>
    </row>
    <row r="98" spans="1:74">
      <c r="A98" s="78"/>
      <c r="B98" s="114"/>
      <c r="C98" s="78"/>
      <c r="D98" s="122" t="s">
        <v>246</v>
      </c>
      <c r="E98" s="78" t="s">
        <v>0</v>
      </c>
      <c r="F98" s="108">
        <v>-0.50585456259551087</v>
      </c>
      <c r="G98" s="108">
        <v>-0.3190568995876415</v>
      </c>
      <c r="H98" s="108">
        <v>-1.1874880556166136</v>
      </c>
      <c r="I98" s="108">
        <v>-0.99574340087446522</v>
      </c>
      <c r="J98" s="108">
        <v>-0.83605897342583546</v>
      </c>
      <c r="K98" s="108">
        <v>-0.97294745104759173</v>
      </c>
      <c r="L98" s="108">
        <v>-0.40976550752222529</v>
      </c>
      <c r="M98" s="108">
        <v>-0.29912594210173005</v>
      </c>
      <c r="N98" s="108">
        <v>-0.75484308990177951</v>
      </c>
      <c r="O98" s="108">
        <v>-1.6342963972152109</v>
      </c>
      <c r="P98" s="108">
        <v>-2.034606417952606</v>
      </c>
      <c r="Q98" s="108">
        <v>-2.4651532117601</v>
      </c>
      <c r="R98" s="108">
        <v>-1.1346228540427212</v>
      </c>
      <c r="S98" s="108">
        <v>-1.6414951282937853</v>
      </c>
      <c r="T98" s="108">
        <v>-2.1767226443933758</v>
      </c>
      <c r="U98" s="108">
        <v>-1.9190947098438027</v>
      </c>
      <c r="V98" s="108">
        <v>-1.6285930779362872</v>
      </c>
      <c r="W98" s="108">
        <v>-1.5137847476131583</v>
      </c>
      <c r="X98" s="108">
        <v>-0.98075346439727973</v>
      </c>
      <c r="Y98" s="108">
        <v>-1.5863984095198642</v>
      </c>
      <c r="Z98" s="108">
        <v>-2.0077180763398772</v>
      </c>
      <c r="AA98" s="108">
        <v>-2.5945622811128128</v>
      </c>
      <c r="AB98" s="108">
        <v>-2.023036688713189</v>
      </c>
      <c r="AC98" s="108">
        <v>-1.4474481014118439</v>
      </c>
      <c r="AD98" s="108">
        <v>-1.05960607998197</v>
      </c>
      <c r="AE98" s="108">
        <v>-1.2098814514203902</v>
      </c>
      <c r="AF98" s="108">
        <v>-1.2459922455011334</v>
      </c>
      <c r="AG98" s="108">
        <v>-1.4179511574394734</v>
      </c>
      <c r="AH98" s="108">
        <v>-1.1526123459585929</v>
      </c>
      <c r="AI98" s="108">
        <v>-1.1306727731338881</v>
      </c>
      <c r="AJ98" s="108">
        <v>-1.3238474947042551</v>
      </c>
      <c r="AK98" s="108">
        <v>-1.6596249948488779</v>
      </c>
      <c r="AL98" s="108">
        <v>-1.7800029753531756</v>
      </c>
      <c r="AM98" s="108">
        <v>-1.1544375782767222</v>
      </c>
      <c r="AN98" s="108">
        <v>-1.1054926497693369</v>
      </c>
      <c r="AO98" s="108">
        <v>-1.386247495557706</v>
      </c>
      <c r="AP98" s="108">
        <v>-1.3286065798578601</v>
      </c>
      <c r="AQ98" s="108">
        <v>-1.5293923875856414</v>
      </c>
      <c r="AR98" s="108">
        <v>-1.7534433582445086</v>
      </c>
      <c r="AS98" s="108">
        <v>-2.2392351181532621</v>
      </c>
      <c r="AT98" s="108">
        <v>-2.7207161516416409</v>
      </c>
      <c r="AU98" s="108">
        <v>-2.2832441835224166</v>
      </c>
      <c r="AV98" s="108">
        <v>-2.096715669224265</v>
      </c>
      <c r="AW98" s="108">
        <v>-1.2835033882884641</v>
      </c>
      <c r="AX98" s="108">
        <v>-1.8101109727752895</v>
      </c>
      <c r="AY98" s="108">
        <v>-2.0176649119145651</v>
      </c>
      <c r="AZ98" s="108">
        <v>-2.3866732426521313</v>
      </c>
      <c r="BA98" s="108">
        <v>-3.0165426380422566</v>
      </c>
      <c r="BB98" s="108">
        <v>-2.9725929349175448</v>
      </c>
      <c r="BC98" s="108">
        <v>-3.2397917109557088</v>
      </c>
      <c r="BD98" s="108">
        <v>-3.1672627433480471</v>
      </c>
      <c r="BE98" s="108">
        <v>-2.9845921552582926</v>
      </c>
      <c r="BF98" s="108">
        <v>-2.8887698722169262</v>
      </c>
      <c r="BG98" s="108">
        <v>-2.8529120796948639</v>
      </c>
      <c r="BH98" s="108">
        <v>-3.8368819773933378</v>
      </c>
      <c r="BI98" s="108">
        <v>-4.3200078074670181</v>
      </c>
      <c r="BJ98" s="108">
        <v>-4.7550389956424652</v>
      </c>
      <c r="BK98" s="108">
        <v>-4.9281536076217112</v>
      </c>
      <c r="BL98" s="108">
        <v>-4.8618412554324788</v>
      </c>
      <c r="BM98" s="108">
        <v>-5.6062005191928481</v>
      </c>
      <c r="BN98" s="78"/>
      <c r="BO98" s="78"/>
      <c r="BP98" s="78"/>
      <c r="BQ98" s="78"/>
      <c r="BR98" s="78"/>
      <c r="BS98" s="78"/>
      <c r="BT98" s="78"/>
      <c r="BU98" s="78"/>
      <c r="BV98" s="78"/>
    </row>
    <row r="99" spans="1:74">
      <c r="A99" s="78"/>
      <c r="B99" s="114"/>
      <c r="C99" s="78"/>
      <c r="D99" s="122" t="s">
        <v>246</v>
      </c>
      <c r="E99" s="78" t="s">
        <v>59</v>
      </c>
      <c r="F99" s="108">
        <v>1.1919451644715888</v>
      </c>
      <c r="G99" s="108">
        <v>1.2576166575406571</v>
      </c>
      <c r="H99" s="108">
        <v>1.5965973110532872</v>
      </c>
      <c r="I99" s="108">
        <v>1.2354862842031338</v>
      </c>
      <c r="J99" s="108">
        <v>0.80594982195316511</v>
      </c>
      <c r="K99" s="108">
        <v>0.71961222022410887</v>
      </c>
      <c r="L99" s="108">
        <v>0.83317872174487562</v>
      </c>
      <c r="M99" s="108">
        <v>1.5161835686101703</v>
      </c>
      <c r="N99" s="108">
        <v>0.68203540864422152</v>
      </c>
      <c r="O99" s="108">
        <v>2.9881322398289001E-2</v>
      </c>
      <c r="P99" s="108">
        <v>0.11541960342219326</v>
      </c>
      <c r="Q99" s="108">
        <v>-0.44739908699779996</v>
      </c>
      <c r="R99" s="108">
        <v>-0.25656244873042233</v>
      </c>
      <c r="S99" s="108">
        <v>0.10124532767271432</v>
      </c>
      <c r="T99" s="108">
        <v>2.7842690552423832E-2</v>
      </c>
      <c r="U99" s="108">
        <v>0.20449901129459747</v>
      </c>
      <c r="V99" s="108">
        <v>1.0571656157655127</v>
      </c>
      <c r="W99" s="108">
        <v>1.6967629554218426</v>
      </c>
      <c r="X99" s="108">
        <v>1.9596898294796201</v>
      </c>
      <c r="Y99" s="108">
        <v>0.98121287869793683</v>
      </c>
      <c r="Z99" s="108">
        <v>-0.84942150098667746</v>
      </c>
      <c r="AA99" s="108">
        <v>-0.47812946964671355</v>
      </c>
      <c r="AB99" s="108">
        <v>-0.15600752950728847</v>
      </c>
      <c r="AC99" s="108">
        <v>6.7181402679256763E-2</v>
      </c>
      <c r="AD99" s="108">
        <v>0.39573488169122939</v>
      </c>
      <c r="AE99" s="108">
        <v>0.78920514302950906</v>
      </c>
      <c r="AF99" s="108">
        <v>0.49562452816386582</v>
      </c>
      <c r="AG99" s="108">
        <v>2.8678468520725531E-2</v>
      </c>
      <c r="AH99" s="108">
        <v>0.40295149405300812</v>
      </c>
      <c r="AI99" s="108">
        <v>0.72104760237331256</v>
      </c>
      <c r="AJ99" s="108">
        <v>0.15463614908544621</v>
      </c>
      <c r="AK99" s="108">
        <v>0.12612432398122309</v>
      </c>
      <c r="AL99" s="108">
        <v>0.40585264171442326</v>
      </c>
      <c r="AM99" s="108">
        <v>0.44294683858767669</v>
      </c>
      <c r="AN99" s="108">
        <v>0.72231393113206366</v>
      </c>
      <c r="AO99" s="108">
        <v>1.1573629283275935</v>
      </c>
      <c r="AP99" s="108">
        <v>1.0580221360638387</v>
      </c>
      <c r="AQ99" s="108">
        <v>0.99995523146885823</v>
      </c>
      <c r="AR99" s="108">
        <v>1.1921172502956914</v>
      </c>
      <c r="AS99" s="108">
        <v>1.2099420255884379</v>
      </c>
      <c r="AT99" s="108">
        <v>1.5216720640447488</v>
      </c>
      <c r="AU99" s="108">
        <v>2.2331993603568829</v>
      </c>
      <c r="AV99" s="108">
        <v>1.8345086569161353</v>
      </c>
      <c r="AW99" s="108">
        <v>1.7506780790651355</v>
      </c>
      <c r="AX99" s="108">
        <v>1.5323627154708088</v>
      </c>
      <c r="AY99" s="108">
        <v>3.241891447663134</v>
      </c>
      <c r="AZ99" s="108">
        <v>3.0059534264055685</v>
      </c>
      <c r="BA99" s="108">
        <v>2.8846485972806821</v>
      </c>
      <c r="BB99" s="108">
        <v>2.5111246499474849</v>
      </c>
      <c r="BC99" s="108">
        <v>2.5332535433654915</v>
      </c>
      <c r="BD99" s="108">
        <v>2.6737586883681121</v>
      </c>
      <c r="BE99" s="108">
        <v>3.3277046882709485</v>
      </c>
      <c r="BF99" s="108">
        <v>2.6290424591802442</v>
      </c>
      <c r="BG99" s="108">
        <v>3.0370843771164857</v>
      </c>
      <c r="BH99" s="108">
        <v>0.67766189243986297</v>
      </c>
      <c r="BI99" s="108">
        <v>0.79447502820098137</v>
      </c>
      <c r="BJ99" s="108">
        <v>0.64270218838083615</v>
      </c>
      <c r="BK99" s="108">
        <v>-0.41320525040300993</v>
      </c>
      <c r="BL99" s="108">
        <v>-1.53947934676148</v>
      </c>
      <c r="BM99" s="108">
        <v>-2.1477146051007487</v>
      </c>
      <c r="BN99" s="78"/>
      <c r="BO99" s="78"/>
      <c r="BP99" s="78"/>
      <c r="BQ99" s="78"/>
      <c r="BR99" s="78"/>
      <c r="BS99" s="78"/>
      <c r="BT99" s="78"/>
      <c r="BU99" s="78"/>
      <c r="BV99" s="78"/>
    </row>
    <row r="100" spans="1:74">
      <c r="A100" s="78"/>
      <c r="B100" s="114"/>
      <c r="C100" s="78"/>
      <c r="D100" s="122" t="s">
        <v>246</v>
      </c>
      <c r="E100" s="78" t="s">
        <v>57</v>
      </c>
      <c r="F100" s="108">
        <v>0.74483672719778937</v>
      </c>
      <c r="G100" s="108">
        <v>0.99976473275105704</v>
      </c>
      <c r="H100" s="108">
        <v>1.8845951789768876</v>
      </c>
      <c r="I100" s="108">
        <v>1.2332229170005338</v>
      </c>
      <c r="J100" s="108">
        <v>2.2823272781388653</v>
      </c>
      <c r="K100" s="108">
        <v>3.3023615918083085</v>
      </c>
      <c r="L100" s="108">
        <v>1.6593359770848757</v>
      </c>
      <c r="M100" s="108">
        <v>1.5511065788303711</v>
      </c>
      <c r="N100" s="108">
        <v>1.7490504593201219</v>
      </c>
      <c r="O100" s="108">
        <v>1.3566783285906894</v>
      </c>
      <c r="P100" s="108">
        <v>1.6143643687215956</v>
      </c>
      <c r="Q100" s="108">
        <v>1.8950697886497991</v>
      </c>
      <c r="R100" s="108">
        <v>1.531834924254877</v>
      </c>
      <c r="S100" s="108">
        <v>1.9345271725964146</v>
      </c>
      <c r="T100" s="108">
        <v>2.175934135338526</v>
      </c>
      <c r="U100" s="108">
        <v>1.4014274688574968</v>
      </c>
      <c r="V100" s="108">
        <v>1.8414020405942146</v>
      </c>
      <c r="W100" s="108">
        <v>1.0848262933892414</v>
      </c>
      <c r="X100" s="108">
        <v>1.1715394939383188</v>
      </c>
      <c r="Y100" s="108">
        <v>1.9942620967028351</v>
      </c>
      <c r="Z100" s="108">
        <v>3.3269445065735219</v>
      </c>
      <c r="AA100" s="108">
        <v>2.7329490438548856</v>
      </c>
      <c r="AB100" s="108">
        <v>2.1614249824772127</v>
      </c>
      <c r="AC100" s="108">
        <v>1.6836553992816565</v>
      </c>
      <c r="AD100" s="108">
        <v>1.7928045879968284</v>
      </c>
      <c r="AE100" s="108">
        <v>1.5941280450837088</v>
      </c>
      <c r="AF100" s="108">
        <v>1.8751653475293661</v>
      </c>
      <c r="AG100" s="108">
        <v>2.2334710260034267</v>
      </c>
      <c r="AH100" s="108">
        <v>1.6023913680606068</v>
      </c>
      <c r="AI100" s="108">
        <v>2.0823735642933112</v>
      </c>
      <c r="AJ100" s="108">
        <v>2.2110893106936462</v>
      </c>
      <c r="AK100" s="108">
        <v>2.4537973973215212</v>
      </c>
      <c r="AL100" s="108">
        <v>1.8201489936406237</v>
      </c>
      <c r="AM100" s="108">
        <v>1.8591227768439769</v>
      </c>
      <c r="AN100" s="108">
        <v>1.6454425461830642</v>
      </c>
      <c r="AO100" s="108">
        <v>1.8434375846085942</v>
      </c>
      <c r="AP100" s="108">
        <v>1.5915998069459398</v>
      </c>
      <c r="AQ100" s="108">
        <v>2.0212785347517581</v>
      </c>
      <c r="AR100" s="108">
        <v>2.3142537509773913</v>
      </c>
      <c r="AS100" s="108">
        <v>2.2532005749844384</v>
      </c>
      <c r="AT100" s="108">
        <v>2.0331891507165487</v>
      </c>
      <c r="AU100" s="108">
        <v>1.4114264851823837</v>
      </c>
      <c r="AV100" s="108">
        <v>1.0622699356031351</v>
      </c>
      <c r="AW100" s="108">
        <v>0.97627107034853644</v>
      </c>
      <c r="AX100" s="108">
        <v>1.4950500768871091</v>
      </c>
      <c r="AY100" s="108">
        <v>0.93532945690063407</v>
      </c>
      <c r="AZ100" s="108">
        <v>1.7256953298477686</v>
      </c>
      <c r="BA100" s="108">
        <v>2.3244780978565824</v>
      </c>
      <c r="BB100" s="108">
        <v>2.893938404902185</v>
      </c>
      <c r="BC100" s="108">
        <v>3.2189853213383905</v>
      </c>
      <c r="BD100" s="108">
        <v>3.9038841388150125</v>
      </c>
      <c r="BE100" s="108">
        <v>2.0265730759157474</v>
      </c>
      <c r="BF100" s="108">
        <v>2.2949355896164452</v>
      </c>
      <c r="BG100" s="108">
        <v>3.1006698643037858</v>
      </c>
      <c r="BH100" s="108">
        <v>2.8033475181004643</v>
      </c>
      <c r="BI100" s="108">
        <v>2.2831731462092808</v>
      </c>
      <c r="BJ100" s="108">
        <v>3.4505985367124357</v>
      </c>
      <c r="BK100" s="108">
        <v>3.7998767475156896</v>
      </c>
      <c r="BL100" s="108">
        <v>3.0413400436939195</v>
      </c>
      <c r="BM100" s="108">
        <v>3.1315289235980508</v>
      </c>
      <c r="BN100" s="78"/>
      <c r="BO100" s="78"/>
      <c r="BP100" s="78"/>
      <c r="BQ100" s="78"/>
      <c r="BR100" s="78"/>
      <c r="BS100" s="78"/>
      <c r="BT100" s="78"/>
      <c r="BU100" s="78"/>
      <c r="BV100" s="78"/>
    </row>
    <row r="101" spans="1:74">
      <c r="A101" s="78"/>
      <c r="B101" s="114"/>
      <c r="C101" s="78"/>
      <c r="D101" s="122" t="s">
        <v>246</v>
      </c>
      <c r="E101" s="78" t="s">
        <v>1</v>
      </c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08"/>
      <c r="BC101" s="108"/>
      <c r="BD101" s="108"/>
      <c r="BE101" s="108"/>
      <c r="BF101" s="108"/>
      <c r="BG101" s="108"/>
      <c r="BH101" s="108"/>
      <c r="BI101" s="108"/>
      <c r="BJ101" s="108"/>
      <c r="BK101" s="108"/>
      <c r="BL101" s="108"/>
      <c r="BM101" s="108"/>
      <c r="BN101" s="78"/>
      <c r="BO101" s="78"/>
      <c r="BP101" s="78"/>
      <c r="BQ101" s="78"/>
      <c r="BR101" s="78"/>
      <c r="BS101" s="78"/>
      <c r="BT101" s="78"/>
      <c r="BU101" s="78"/>
      <c r="BV101" s="78"/>
    </row>
    <row r="102" spans="1:74">
      <c r="A102" s="78"/>
      <c r="B102" s="114"/>
      <c r="C102" s="78"/>
      <c r="D102" s="122" t="s">
        <v>246</v>
      </c>
      <c r="E102" s="78" t="s">
        <v>22</v>
      </c>
      <c r="F102" s="108">
        <v>3.9442369500641909</v>
      </c>
      <c r="G102" s="108">
        <v>3.5250827115551591</v>
      </c>
      <c r="H102" s="108">
        <v>3.1026523843134868</v>
      </c>
      <c r="I102" s="108">
        <v>3.2696880637762362</v>
      </c>
      <c r="J102" s="108">
        <v>1.9933714286851654</v>
      </c>
      <c r="K102" s="108">
        <v>1.0837485124681088</v>
      </c>
      <c r="L102" s="108">
        <v>1.8739082047991751</v>
      </c>
      <c r="M102" s="108">
        <v>2.2546360359012709</v>
      </c>
      <c r="N102" s="108">
        <v>2.3809181276214222</v>
      </c>
      <c r="O102" s="108">
        <v>2.7526252075879896</v>
      </c>
      <c r="P102" s="108">
        <v>2.5175733139020942</v>
      </c>
      <c r="Q102" s="108">
        <v>1.0742632682951001</v>
      </c>
      <c r="R102" s="108">
        <v>0.32237745899717751</v>
      </c>
      <c r="S102" s="108">
        <v>0.25385338575051364</v>
      </c>
      <c r="T102" s="108">
        <v>-0.30084990589527649</v>
      </c>
      <c r="U102" s="108">
        <v>-0.50754172503520323</v>
      </c>
      <c r="V102" s="108">
        <v>-0.34227797052878728</v>
      </c>
      <c r="W102" s="108">
        <v>1.028331978783342</v>
      </c>
      <c r="X102" s="108">
        <v>1.6624000521707192</v>
      </c>
      <c r="Y102" s="108">
        <v>1.5357398691997357</v>
      </c>
      <c r="Z102" s="108">
        <v>1.3696537098284232</v>
      </c>
      <c r="AA102" s="108">
        <v>0.78100921507938637</v>
      </c>
      <c r="AB102" s="108">
        <v>1.0868316822941129</v>
      </c>
      <c r="AC102" s="108">
        <v>1.9993644684383565</v>
      </c>
      <c r="AD102" s="108">
        <v>2.8637841647974316</v>
      </c>
      <c r="AE102" s="108">
        <v>3.873499585320209</v>
      </c>
      <c r="AF102" s="108">
        <v>3.3997340526074655</v>
      </c>
      <c r="AG102" s="108">
        <v>3.1428758568450252</v>
      </c>
      <c r="AH102" s="108">
        <v>2.9478363395722056</v>
      </c>
      <c r="AI102" s="108">
        <v>2.7482370711855122</v>
      </c>
      <c r="AJ102" s="108">
        <v>3.1604430741101464</v>
      </c>
      <c r="AK102" s="108">
        <v>3.3305453936710219</v>
      </c>
      <c r="AL102" s="108">
        <v>3.3621186086597223</v>
      </c>
      <c r="AM102" s="108">
        <v>2.8515290942023768</v>
      </c>
      <c r="AN102" s="108">
        <v>2.749839718724763</v>
      </c>
      <c r="AO102" s="108">
        <v>2.9368043577538945</v>
      </c>
      <c r="AP102" s="108">
        <v>2.7104858435160395</v>
      </c>
      <c r="AQ102" s="108">
        <v>2.6172920878867583</v>
      </c>
      <c r="AR102" s="108">
        <v>2.1676849110285907</v>
      </c>
      <c r="AS102" s="108">
        <v>2.4548030889809382</v>
      </c>
      <c r="AT102" s="108">
        <v>2.6210559215773479</v>
      </c>
      <c r="AU102" s="108">
        <v>3.088863525547783</v>
      </c>
      <c r="AV102" s="108">
        <v>2.7629679094628354</v>
      </c>
      <c r="AW102" s="108">
        <v>2.8138444255052359</v>
      </c>
      <c r="AX102" s="108">
        <v>2.7943862932697101</v>
      </c>
      <c r="AY102" s="108">
        <v>3.5837874310630333</v>
      </c>
      <c r="AZ102" s="108">
        <v>2.891803374005768</v>
      </c>
      <c r="BA102" s="108">
        <v>2.7527600896214821</v>
      </c>
      <c r="BB102" s="108">
        <v>2.5653948640609858</v>
      </c>
      <c r="BC102" s="108">
        <v>1.6054496268412919</v>
      </c>
      <c r="BD102" s="108">
        <v>2.2411466269325118</v>
      </c>
      <c r="BE102" s="108">
        <v>2.791940438884648</v>
      </c>
      <c r="BF102" s="108">
        <v>1.9466387426576439</v>
      </c>
      <c r="BG102" s="108">
        <v>1.8406223443956851</v>
      </c>
      <c r="BH102" s="108">
        <v>0.51368264074576331</v>
      </c>
      <c r="BI102" s="108">
        <v>-0.25771803502061807</v>
      </c>
      <c r="BJ102" s="108">
        <v>-0.3671735737985653</v>
      </c>
      <c r="BK102" s="108">
        <v>-0.32396765588901033</v>
      </c>
      <c r="BL102" s="108">
        <v>-0.65484091813297951</v>
      </c>
      <c r="BM102" s="108">
        <v>-0.33723460260574711</v>
      </c>
      <c r="BN102" s="78"/>
      <c r="BO102" s="78"/>
      <c r="BP102" s="78"/>
      <c r="BQ102" s="78"/>
      <c r="BR102" s="78"/>
      <c r="BS102" s="78"/>
      <c r="BT102" s="78"/>
      <c r="BU102" s="78"/>
      <c r="BV102" s="78"/>
    </row>
    <row r="103" spans="1:74">
      <c r="A103" s="78"/>
      <c r="B103" s="114"/>
      <c r="C103" s="78"/>
      <c r="D103" s="122" t="s">
        <v>246</v>
      </c>
      <c r="E103" s="78" t="s">
        <v>23</v>
      </c>
      <c r="F103" s="108">
        <v>4.3621791261646905</v>
      </c>
      <c r="G103" s="108">
        <v>4.5521177013904595</v>
      </c>
      <c r="H103" s="108">
        <v>5.2594830700114876</v>
      </c>
      <c r="I103" s="108">
        <v>5.6110291112020327</v>
      </c>
      <c r="J103" s="108">
        <v>4.555760726206266</v>
      </c>
      <c r="K103" s="108">
        <v>4.7929880503003073</v>
      </c>
      <c r="L103" s="108">
        <v>4.3103264559186751</v>
      </c>
      <c r="M103" s="108">
        <v>5.0372515595984702</v>
      </c>
      <c r="N103" s="108">
        <v>4.4739608135095192</v>
      </c>
      <c r="O103" s="108">
        <v>4.2977910578803886</v>
      </c>
      <c r="P103" s="108">
        <v>3.799346167987995</v>
      </c>
      <c r="Q103" s="108">
        <v>3.9721619359785976</v>
      </c>
      <c r="R103" s="108">
        <v>3.6363088215283774</v>
      </c>
      <c r="S103" s="108">
        <v>3.9726120412607138</v>
      </c>
      <c r="T103" s="108">
        <v>4.1838417192166233</v>
      </c>
      <c r="U103" s="108">
        <v>3.9976541981308973</v>
      </c>
      <c r="V103" s="108">
        <v>4.281300507936912</v>
      </c>
      <c r="W103" s="108">
        <v>3.7573988602575437</v>
      </c>
      <c r="X103" s="108">
        <v>3.6815244723402198</v>
      </c>
      <c r="Y103" s="108">
        <v>3.9441552862886358</v>
      </c>
      <c r="Z103" s="108">
        <v>4.4308668341350241</v>
      </c>
      <c r="AA103" s="108">
        <v>4.0284904203501863</v>
      </c>
      <c r="AB103" s="108">
        <v>4.9021350657853109</v>
      </c>
      <c r="AC103" s="108">
        <v>4.3499689900030578</v>
      </c>
      <c r="AD103" s="108">
        <v>4.1229704040168311</v>
      </c>
      <c r="AE103" s="108">
        <v>4.1687288375196108</v>
      </c>
      <c r="AF103" s="108">
        <v>4.155525935287967</v>
      </c>
      <c r="AG103" s="108">
        <v>3.0733476000110276</v>
      </c>
      <c r="AH103" s="108">
        <v>3.6796235138811078</v>
      </c>
      <c r="AI103" s="108">
        <v>3.7556804100483117</v>
      </c>
      <c r="AJ103" s="108">
        <v>4.0587997808072469</v>
      </c>
      <c r="AK103" s="108">
        <v>3.6350262302092222</v>
      </c>
      <c r="AL103" s="108">
        <v>3.1791579485717225</v>
      </c>
      <c r="AM103" s="108">
        <v>3.4004307645267762</v>
      </c>
      <c r="AN103" s="108">
        <v>2.9183097346040636</v>
      </c>
      <c r="AO103" s="108">
        <v>2.460796545541994</v>
      </c>
      <c r="AP103" s="108">
        <v>2.9221590686748389</v>
      </c>
      <c r="AQ103" s="108">
        <v>3.130178141913758</v>
      </c>
      <c r="AR103" s="108">
        <v>3.0975819437080911</v>
      </c>
      <c r="AS103" s="108">
        <v>2.9394126667102363</v>
      </c>
      <c r="AT103" s="108">
        <v>2.2430049832418479</v>
      </c>
      <c r="AU103" s="108">
        <v>2.3388317535580825</v>
      </c>
      <c r="AV103" s="108">
        <v>2.6165468701509358</v>
      </c>
      <c r="AW103" s="108">
        <v>2.9974060554740358</v>
      </c>
      <c r="AX103" s="108">
        <v>2.8995406605380101</v>
      </c>
      <c r="AY103" s="108">
        <v>2.8883654036563335</v>
      </c>
      <c r="AZ103" s="108">
        <v>2.9165802138760686</v>
      </c>
      <c r="BA103" s="108">
        <v>2.6561822585987827</v>
      </c>
      <c r="BB103" s="108">
        <v>1.9385776228645852</v>
      </c>
      <c r="BC103" s="108">
        <v>2.4008665152681914</v>
      </c>
      <c r="BD103" s="108">
        <v>2.941908811388112</v>
      </c>
      <c r="BE103" s="108">
        <v>2.4017037439554478</v>
      </c>
      <c r="BF103" s="108">
        <v>2.6858889708866442</v>
      </c>
      <c r="BG103" s="108">
        <v>2.8891821297041851</v>
      </c>
      <c r="BH103" s="108">
        <v>2.3927920982244633</v>
      </c>
      <c r="BI103" s="108">
        <v>1.6584416397711816</v>
      </c>
      <c r="BJ103" s="108">
        <v>2.0640374234166341</v>
      </c>
      <c r="BK103" s="108">
        <v>1.8966517784647898</v>
      </c>
      <c r="BL103" s="108">
        <v>1.6350110019645197</v>
      </c>
      <c r="BM103" s="108">
        <v>1.5212636772350514</v>
      </c>
      <c r="BN103" s="78"/>
      <c r="BO103" s="78"/>
      <c r="BP103" s="78"/>
      <c r="BQ103" s="78"/>
      <c r="BR103" s="78"/>
      <c r="BS103" s="78"/>
      <c r="BT103" s="78"/>
      <c r="BU103" s="78"/>
      <c r="BV103" s="78"/>
    </row>
    <row r="104" spans="1:74">
      <c r="A104" s="78"/>
      <c r="B104" s="114"/>
      <c r="C104" s="78"/>
      <c r="D104" s="122" t="s">
        <v>246</v>
      </c>
      <c r="E104" s="78" t="s">
        <v>24</v>
      </c>
      <c r="F104" s="108">
        <v>-5.7083119668431905</v>
      </c>
      <c r="G104" s="108">
        <v>-5.7694832407514722</v>
      </c>
      <c r="H104" s="108">
        <v>-5.913483641048173</v>
      </c>
      <c r="I104" s="108">
        <v>-6.7616007600224055</v>
      </c>
      <c r="J104" s="108">
        <v>-6.6982658625320548</v>
      </c>
      <c r="K104" s="108">
        <v>-6.0695676124734614</v>
      </c>
      <c r="L104" s="108">
        <v>-4.1669833622291037</v>
      </c>
      <c r="M104" s="108">
        <v>-5.4551087432256704</v>
      </c>
      <c r="N104" s="108">
        <v>-5.74817916412578</v>
      </c>
      <c r="O104" s="108">
        <v>-6.7350439327408909</v>
      </c>
      <c r="P104" s="108">
        <v>-7.124525577329786</v>
      </c>
      <c r="Q104" s="108">
        <v>-7.1990538188045505</v>
      </c>
      <c r="R104" s="108">
        <v>-7.4721953047207714</v>
      </c>
      <c r="S104" s="108">
        <v>-7.348275186555056</v>
      </c>
      <c r="T104" s="108">
        <v>-7.3910730324797855</v>
      </c>
      <c r="U104" s="108">
        <v>-7.8634755465107036</v>
      </c>
      <c r="V104" s="108">
        <v>-7.6426108838491462</v>
      </c>
      <c r="W104" s="108">
        <v>-7.1729280277051073</v>
      </c>
      <c r="X104" s="108">
        <v>-6.4308219550690806</v>
      </c>
      <c r="Y104" s="108">
        <v>-7.4048206348440937</v>
      </c>
      <c r="Z104" s="108">
        <v>-7.5473707988978367</v>
      </c>
      <c r="AA104" s="108">
        <v>-7.0597224853077627</v>
      </c>
      <c r="AB104" s="108">
        <v>-7.1752770321682382</v>
      </c>
      <c r="AC104" s="108">
        <v>-6.8854420826575131</v>
      </c>
      <c r="AD104" s="108">
        <v>-7.1499729029054304</v>
      </c>
      <c r="AE104" s="108">
        <v>-6.8544155146320005</v>
      </c>
      <c r="AF104" s="108">
        <v>-6.3709316848138942</v>
      </c>
      <c r="AG104" s="108">
        <v>-6.5075239949209935</v>
      </c>
      <c r="AH104" s="108">
        <v>-6.2696973168310226</v>
      </c>
      <c r="AI104" s="108">
        <v>-5.9618091965380584</v>
      </c>
      <c r="AJ104" s="108">
        <v>-6.4716390811526949</v>
      </c>
      <c r="AK104" s="108">
        <v>-6.643114809513107</v>
      </c>
      <c r="AL104" s="108">
        <v>-6.2182539717468561</v>
      </c>
      <c r="AM104" s="108">
        <v>-6.2809650818268326</v>
      </c>
      <c r="AN104" s="108">
        <v>-5.9930439586736561</v>
      </c>
      <c r="AO104" s="108">
        <v>-5.1515670283929964</v>
      </c>
      <c r="AP104" s="108">
        <v>-4.8278230296015501</v>
      </c>
      <c r="AQ104" s="108">
        <v>-5.5930685019392721</v>
      </c>
      <c r="AR104" s="108">
        <v>-6.0380684449137396</v>
      </c>
      <c r="AS104" s="108">
        <v>-6.5313097010115824</v>
      </c>
      <c r="AT104" s="108">
        <v>-6.2914021690343818</v>
      </c>
      <c r="AU104" s="108">
        <v>-6.0499483154044169</v>
      </c>
      <c r="AV104" s="108">
        <v>-6.1656374601331043</v>
      </c>
      <c r="AW104" s="108">
        <v>-5.9535199134999042</v>
      </c>
      <c r="AX104" s="108">
        <v>-5.9462889972211999</v>
      </c>
      <c r="AY104" s="108">
        <v>-5.5383927918424956</v>
      </c>
      <c r="AZ104" s="108">
        <v>-6.1870207360446718</v>
      </c>
      <c r="BA104" s="108">
        <v>-5.5233392880678771</v>
      </c>
      <c r="BB104" s="108">
        <v>-5.4892891424060544</v>
      </c>
      <c r="BC104" s="108">
        <v>-6.1130795526932387</v>
      </c>
      <c r="BD104" s="108">
        <v>-6.3972412225094777</v>
      </c>
      <c r="BE104" s="108">
        <v>-5.7764901449185322</v>
      </c>
      <c r="BF104" s="108">
        <v>-5.7612234225875056</v>
      </c>
      <c r="BG104" s="108">
        <v>-6.5246395815499341</v>
      </c>
      <c r="BH104" s="108">
        <v>-7.6249512418835774</v>
      </c>
      <c r="BI104" s="108">
        <v>-7.5574545001546882</v>
      </c>
      <c r="BJ104" s="108">
        <v>-8.1375160099819244</v>
      </c>
      <c r="BK104" s="108">
        <v>-10.02009590887927</v>
      </c>
      <c r="BL104" s="108">
        <v>-9.4450501638665099</v>
      </c>
      <c r="BM104" s="108">
        <v>-9.9596944317315597</v>
      </c>
      <c r="BN104" s="78"/>
      <c r="BO104" s="78"/>
      <c r="BP104" s="78"/>
      <c r="BQ104" s="78"/>
      <c r="BR104" s="78"/>
      <c r="BS104" s="78"/>
      <c r="BT104" s="78"/>
      <c r="BU104" s="78"/>
      <c r="BV104" s="78"/>
    </row>
    <row r="105" spans="1:74">
      <c r="A105" s="78"/>
      <c r="B105" s="114"/>
      <c r="C105" s="78"/>
      <c r="D105" s="122" t="s">
        <v>246</v>
      </c>
      <c r="E105" s="78" t="s">
        <v>2</v>
      </c>
      <c r="F105" s="108">
        <v>5.2703659310572881</v>
      </c>
      <c r="G105" s="108">
        <v>4.3265545235567568</v>
      </c>
      <c r="H105" s="108">
        <v>4.2877995902933854</v>
      </c>
      <c r="I105" s="108">
        <v>5.4603087664834362</v>
      </c>
      <c r="J105" s="108">
        <v>7.101598517411766</v>
      </c>
      <c r="K105" s="108">
        <v>5.3999928970612086</v>
      </c>
      <c r="L105" s="108">
        <v>3.3792511675143739</v>
      </c>
      <c r="M105" s="108">
        <v>4.5125152991979718</v>
      </c>
      <c r="N105" s="108">
        <v>6.7587783266548218</v>
      </c>
      <c r="O105" s="108">
        <v>7.3245270663935891</v>
      </c>
      <c r="P105" s="108">
        <v>8.1752725845172947</v>
      </c>
      <c r="Q105" s="108">
        <v>9.3937731871357002</v>
      </c>
      <c r="R105" s="108">
        <v>8.5644282409369801</v>
      </c>
      <c r="S105" s="108">
        <v>7.4291609036940152</v>
      </c>
      <c r="T105" s="108">
        <v>8.2186591454772255</v>
      </c>
      <c r="U105" s="108">
        <v>7.4400424361132966</v>
      </c>
      <c r="V105" s="108">
        <v>6.2448505373775127</v>
      </c>
      <c r="W105" s="108">
        <v>4.8868360089528426</v>
      </c>
      <c r="X105" s="108">
        <v>4.5711337364608209</v>
      </c>
      <c r="Y105" s="108">
        <v>6.0089266072050354</v>
      </c>
      <c r="Z105" s="108">
        <v>7.2278483423570243</v>
      </c>
      <c r="AA105" s="108">
        <v>7.8420008961765877</v>
      </c>
      <c r="AB105" s="108">
        <v>6.9579993426703108</v>
      </c>
      <c r="AC105" s="108">
        <v>7.2171585482799561</v>
      </c>
      <c r="AD105" s="108">
        <v>7.7034697041777296</v>
      </c>
      <c r="AE105" s="108">
        <v>7.7891480607168102</v>
      </c>
      <c r="AF105" s="108">
        <v>8.4639676225255673</v>
      </c>
      <c r="AG105" s="108">
        <v>9.4237572560985274</v>
      </c>
      <c r="AH105" s="108">
        <v>7.9938454156923058</v>
      </c>
      <c r="AI105" s="108">
        <v>7.0509825584985126</v>
      </c>
      <c r="AJ105" s="108">
        <v>7.7428237410849459</v>
      </c>
      <c r="AK105" s="108">
        <v>7.9348012175669229</v>
      </c>
      <c r="AL105" s="108">
        <v>7.4539351517944237</v>
      </c>
      <c r="AM105" s="108">
        <v>7.4092492150203757</v>
      </c>
      <c r="AN105" s="108">
        <v>7.2840235952280636</v>
      </c>
      <c r="AO105" s="108">
        <v>6.1484186273256949</v>
      </c>
      <c r="AP105" s="108">
        <v>6.4545044209268401</v>
      </c>
      <c r="AQ105" s="108">
        <v>7.1468659666740564</v>
      </c>
      <c r="AR105" s="108">
        <v>7.6712669108154916</v>
      </c>
      <c r="AS105" s="108">
        <v>7.5738826706999376</v>
      </c>
      <c r="AT105" s="108">
        <v>7.3325948284032485</v>
      </c>
      <c r="AU105" s="108">
        <v>5.4593807127867819</v>
      </c>
      <c r="AV105" s="108">
        <v>5.3338149651160354</v>
      </c>
      <c r="AW105" s="108">
        <v>3.8113862305513351</v>
      </c>
      <c r="AX105" s="108">
        <v>3.5057127137999089</v>
      </c>
      <c r="AY105" s="108">
        <v>2.4464595201745336</v>
      </c>
      <c r="AZ105" s="108">
        <v>3.0615277712225684</v>
      </c>
      <c r="BA105" s="108">
        <v>2.7663947431988838</v>
      </c>
      <c r="BB105" s="108">
        <v>2.8867598216571846</v>
      </c>
      <c r="BC105" s="108">
        <v>3.6089539449553918</v>
      </c>
      <c r="BD105" s="108">
        <v>4.3609428554335139</v>
      </c>
      <c r="BE105" s="108">
        <v>3.0567955522207484</v>
      </c>
      <c r="BF105" s="108">
        <v>3.2580015833106444</v>
      </c>
      <c r="BG105" s="108">
        <v>3.7238212898201848</v>
      </c>
      <c r="BH105" s="108">
        <v>4.6281734837564645</v>
      </c>
      <c r="BI105" s="108">
        <v>4.3469476990501814</v>
      </c>
      <c r="BJ105" s="108">
        <v>5.3226577240995336</v>
      </c>
      <c r="BK105" s="108">
        <v>6.4698473587466907</v>
      </c>
      <c r="BL105" s="108">
        <v>6.9037381648688214</v>
      </c>
      <c r="BM105" s="108">
        <v>5.4421786117116504</v>
      </c>
      <c r="BN105" s="78"/>
      <c r="BO105" s="78"/>
      <c r="BP105" s="78"/>
      <c r="BQ105" s="78"/>
      <c r="BR105" s="78"/>
      <c r="BS105" s="78"/>
      <c r="BT105" s="78"/>
      <c r="BU105" s="78"/>
      <c r="BV105" s="78"/>
    </row>
    <row r="106" spans="1:74">
      <c r="A106" s="78"/>
      <c r="B106" s="114"/>
      <c r="C106" s="78"/>
      <c r="D106" s="122" t="s">
        <v>246</v>
      </c>
      <c r="E106" s="78" t="s">
        <v>3</v>
      </c>
      <c r="F106" s="108">
        <v>-4.6594330113908509</v>
      </c>
      <c r="G106" s="108">
        <v>-5.2334859877646931</v>
      </c>
      <c r="H106" s="108">
        <v>-5.341590372513302</v>
      </c>
      <c r="I106" s="108">
        <v>-5.2687103843552663</v>
      </c>
      <c r="J106" s="108">
        <v>-5.5570426993536941</v>
      </c>
      <c r="K106" s="108">
        <v>-6.1284717339820816</v>
      </c>
      <c r="L106" s="108">
        <v>-6.2673649320312448</v>
      </c>
      <c r="M106" s="108">
        <v>-7.2668607703668693</v>
      </c>
      <c r="N106" s="108">
        <v>-7.2198309356635493</v>
      </c>
      <c r="O106" s="108">
        <v>-7.2907304500350802</v>
      </c>
      <c r="P106" s="108">
        <v>-7.6464375413326255</v>
      </c>
      <c r="Q106" s="108">
        <v>-7.6602286599450409</v>
      </c>
      <c r="R106" s="108">
        <v>-7.7441267542972012</v>
      </c>
      <c r="S106" s="108">
        <v>-7.6053430853301753</v>
      </c>
      <c r="T106" s="108">
        <v>-7.8299050311810756</v>
      </c>
      <c r="U106" s="108">
        <v>-7.7909982015977333</v>
      </c>
      <c r="V106" s="108">
        <v>-7.6469737019840966</v>
      </c>
      <c r="W106" s="108">
        <v>-7.1094805636634879</v>
      </c>
      <c r="X106" s="108">
        <v>-6.7859995414634406</v>
      </c>
      <c r="Y106" s="108">
        <v>-7.3895305432566936</v>
      </c>
      <c r="Z106" s="108">
        <v>-7.6533969133246371</v>
      </c>
      <c r="AA106" s="108">
        <v>-6.9684317653574128</v>
      </c>
      <c r="AB106" s="108">
        <v>-7.3108285831923885</v>
      </c>
      <c r="AC106" s="108">
        <v>-6.9282867257230132</v>
      </c>
      <c r="AD106" s="108">
        <v>-7.14695329110892</v>
      </c>
      <c r="AE106" s="108">
        <v>-7.2532769969204605</v>
      </c>
      <c r="AF106" s="108">
        <v>-7.0998521666547241</v>
      </c>
      <c r="AG106" s="108">
        <v>-7.1737077596725642</v>
      </c>
      <c r="AH106" s="108">
        <v>-7.2520789210267926</v>
      </c>
      <c r="AI106" s="108">
        <v>-7.2370516272407581</v>
      </c>
      <c r="AJ106" s="108">
        <v>-7.5428218200202046</v>
      </c>
      <c r="AK106" s="108">
        <v>-7.3625717568266973</v>
      </c>
      <c r="AL106" s="108">
        <v>-6.674429434111306</v>
      </c>
      <c r="AM106" s="108">
        <v>-6.7845803003607825</v>
      </c>
      <c r="AN106" s="108">
        <v>-6.5346569170475668</v>
      </c>
      <c r="AO106" s="108">
        <v>-5.9491405435180464</v>
      </c>
      <c r="AP106" s="108">
        <v>-6.1045619912946707</v>
      </c>
      <c r="AQ106" s="108">
        <v>-6.6338792047877018</v>
      </c>
      <c r="AR106" s="108">
        <v>-7.4493008194936596</v>
      </c>
      <c r="AS106" s="108">
        <v>-7.254861440450842</v>
      </c>
      <c r="AT106" s="108">
        <v>-6.7540433068422416</v>
      </c>
      <c r="AU106" s="108">
        <v>-6.7872199641144073</v>
      </c>
      <c r="AV106" s="108">
        <v>-6.5677612482735146</v>
      </c>
      <c r="AW106" s="108">
        <v>-6.4728476453631441</v>
      </c>
      <c r="AX106" s="108">
        <v>-6.72978189583357</v>
      </c>
      <c r="AY106" s="108">
        <v>-6.4265735403086763</v>
      </c>
      <c r="AZ106" s="108">
        <v>-6.9027851233662512</v>
      </c>
      <c r="BA106" s="108">
        <v>-6.6833312440555268</v>
      </c>
      <c r="BB106" s="108">
        <v>-5.9642453341510047</v>
      </c>
      <c r="BC106" s="108">
        <v>-6.4352263700379986</v>
      </c>
      <c r="BD106" s="108">
        <v>-6.3413798205226373</v>
      </c>
      <c r="BE106" s="108">
        <v>-5.297275140932042</v>
      </c>
      <c r="BF106" s="108">
        <v>-6.1309303838849551</v>
      </c>
      <c r="BG106" s="108">
        <v>-6.5037450786722149</v>
      </c>
      <c r="BH106" s="108">
        <v>-7.3320435664131471</v>
      </c>
      <c r="BI106" s="108">
        <v>-7.3714256734541985</v>
      </c>
      <c r="BJ106" s="108">
        <v>-7.6307346003650549</v>
      </c>
      <c r="BK106" s="108">
        <v>-8.3406522762250219</v>
      </c>
      <c r="BL106" s="108">
        <v>-8.2227060541827495</v>
      </c>
      <c r="BM106" s="108">
        <v>-8.9245908815139483</v>
      </c>
      <c r="BN106" s="78"/>
      <c r="BO106" s="78"/>
      <c r="BP106" s="78"/>
      <c r="BQ106" s="78"/>
      <c r="BR106" s="78"/>
      <c r="BS106" s="78"/>
      <c r="BT106" s="78"/>
      <c r="BU106" s="78"/>
      <c r="BV106" s="78"/>
    </row>
    <row r="107" spans="1:74">
      <c r="A107" s="78"/>
      <c r="B107" s="114"/>
      <c r="C107" s="78"/>
      <c r="D107" s="122" t="s">
        <v>246</v>
      </c>
      <c r="E107" s="78" t="s">
        <v>4</v>
      </c>
      <c r="F107" s="108">
        <v>-5.1018364315581808</v>
      </c>
      <c r="G107" s="108">
        <v>-5.1471431809848731</v>
      </c>
      <c r="H107" s="108">
        <v>-4.6839365025300026</v>
      </c>
      <c r="I107" s="108">
        <v>-4.456872246054095</v>
      </c>
      <c r="J107" s="108">
        <v>-4.9084345939896554</v>
      </c>
      <c r="K107" s="108">
        <v>-4.5903246166299212</v>
      </c>
      <c r="L107" s="108">
        <v>-4.235578623506024</v>
      </c>
      <c r="M107" s="108">
        <v>-4.6031674983312296</v>
      </c>
      <c r="N107" s="108">
        <v>-5.0394355530250294</v>
      </c>
      <c r="O107" s="108">
        <v>-5.0181146326109403</v>
      </c>
      <c r="P107" s="108">
        <v>-4.8341254379217258</v>
      </c>
      <c r="Q107" s="108">
        <v>-5.0276258202444311</v>
      </c>
      <c r="R107" s="108">
        <v>-5.2977214083195321</v>
      </c>
      <c r="S107" s="108">
        <v>-5.569218410020655</v>
      </c>
      <c r="T107" s="108">
        <v>-5.2937189459867451</v>
      </c>
      <c r="U107" s="108">
        <v>-5.9742000207160437</v>
      </c>
      <c r="V107" s="108">
        <v>-5.4143038602260773</v>
      </c>
      <c r="W107" s="108">
        <v>-5.0477539786373473</v>
      </c>
      <c r="X107" s="108">
        <v>-5.0112318263061209</v>
      </c>
      <c r="Y107" s="108">
        <v>-5.7640524320510735</v>
      </c>
      <c r="Z107" s="108">
        <v>-5.7927291770965166</v>
      </c>
      <c r="AA107" s="108">
        <v>-5.5015906614214032</v>
      </c>
      <c r="AB107" s="108">
        <v>-5.5634392070860788</v>
      </c>
      <c r="AC107" s="108">
        <v>-5.0621370979103233</v>
      </c>
      <c r="AD107" s="108">
        <v>-4.8992192527620997</v>
      </c>
      <c r="AE107" s="108">
        <v>-4.9781077680355015</v>
      </c>
      <c r="AF107" s="108">
        <v>-4.9961571739708042</v>
      </c>
      <c r="AG107" s="108">
        <v>-5.4178248386774133</v>
      </c>
      <c r="AH107" s="108">
        <v>-4.7567345923838236</v>
      </c>
      <c r="AI107" s="108">
        <v>-5.0388445290023878</v>
      </c>
      <c r="AJ107" s="108">
        <v>-5.8991717171423641</v>
      </c>
      <c r="AK107" s="108">
        <v>-5.9918780487135672</v>
      </c>
      <c r="AL107" s="108">
        <v>-5.5583928196579162</v>
      </c>
      <c r="AM107" s="108">
        <v>-5.1328011968407132</v>
      </c>
      <c r="AN107" s="108">
        <v>-4.8593634528385969</v>
      </c>
      <c r="AO107" s="108">
        <v>-4.3181443028010058</v>
      </c>
      <c r="AP107" s="108">
        <v>-4.6398446727722904</v>
      </c>
      <c r="AQ107" s="108">
        <v>-4.9306163335830924</v>
      </c>
      <c r="AR107" s="108">
        <v>-4.9093561749900285</v>
      </c>
      <c r="AS107" s="108">
        <v>-4.8815468042166117</v>
      </c>
      <c r="AT107" s="108">
        <v>-4.2432584048326909</v>
      </c>
      <c r="AU107" s="108">
        <v>-4.0198122152305569</v>
      </c>
      <c r="AV107" s="108">
        <v>-4.1440650093933744</v>
      </c>
      <c r="AW107" s="108">
        <v>-4.3377130920089435</v>
      </c>
      <c r="AX107" s="108">
        <v>-4.2356638811842906</v>
      </c>
      <c r="AY107" s="108">
        <v>-3.2688719476779955</v>
      </c>
      <c r="AZ107" s="108">
        <v>-3.8637348807852305</v>
      </c>
      <c r="BA107" s="108">
        <v>-3.6752439182611365</v>
      </c>
      <c r="BB107" s="108">
        <v>-2.5642619369059041</v>
      </c>
      <c r="BC107" s="108">
        <v>-2.5953898088337883</v>
      </c>
      <c r="BD107" s="108">
        <v>-2.8083507229579983</v>
      </c>
      <c r="BE107" s="108">
        <v>-2.2521756569508717</v>
      </c>
      <c r="BF107" s="108">
        <v>-3.0204405014373048</v>
      </c>
      <c r="BG107" s="108">
        <v>-3.2997586779780939</v>
      </c>
      <c r="BH107" s="108">
        <v>-4.7815335625887769</v>
      </c>
      <c r="BI107" s="108">
        <v>-5.6247416906074879</v>
      </c>
      <c r="BJ107" s="108">
        <v>-5.6200612544452149</v>
      </c>
      <c r="BK107" s="108">
        <v>-6.3382122150894205</v>
      </c>
      <c r="BL107" s="108">
        <v>-6.3588351761496096</v>
      </c>
      <c r="BM107" s="108">
        <v>-7.2028541194127982</v>
      </c>
      <c r="BN107" s="78"/>
      <c r="BO107" s="78"/>
      <c r="BP107" s="78"/>
      <c r="BQ107" s="78"/>
      <c r="BR107" s="78"/>
      <c r="BS107" s="78"/>
      <c r="BT107" s="78"/>
      <c r="BU107" s="78"/>
      <c r="BV107" s="78"/>
    </row>
    <row r="108" spans="1:74">
      <c r="A108" s="78"/>
      <c r="B108" s="114"/>
      <c r="C108" s="78"/>
      <c r="D108" s="122" t="s">
        <v>246</v>
      </c>
      <c r="E108" s="78" t="s">
        <v>62</v>
      </c>
      <c r="F108" s="108">
        <v>-0.32950609041651013</v>
      </c>
      <c r="G108" s="108">
        <v>0.46691085714855696</v>
      </c>
      <c r="H108" s="108">
        <v>0.77295528151888782</v>
      </c>
      <c r="I108" s="108">
        <v>0.65598049244423429</v>
      </c>
      <c r="J108" s="108">
        <v>6.8481387457264731E-2</v>
      </c>
      <c r="K108" s="108">
        <v>0.33499455377020837</v>
      </c>
      <c r="L108" s="108">
        <v>0.16741952212897537</v>
      </c>
      <c r="M108" s="108">
        <v>0.21932950812067098</v>
      </c>
      <c r="N108" s="108">
        <v>0.60967750177092128</v>
      </c>
      <c r="O108" s="108">
        <v>1.0632402415316893</v>
      </c>
      <c r="P108" s="108">
        <v>0.42274712991129348</v>
      </c>
      <c r="Q108" s="108">
        <v>-3.8120195124900391E-2</v>
      </c>
      <c r="R108" s="108">
        <v>0.40838660431607821</v>
      </c>
      <c r="S108" s="108">
        <v>1.2143606328516157</v>
      </c>
      <c r="T108" s="108">
        <v>1.0019162352827244</v>
      </c>
      <c r="U108" s="108">
        <v>1.173683843516498</v>
      </c>
      <c r="V108" s="108">
        <v>1.1154955040296137</v>
      </c>
      <c r="W108" s="108">
        <v>1.0489744654732416</v>
      </c>
      <c r="X108" s="108">
        <v>0.51663331796661893</v>
      </c>
      <c r="Y108" s="108">
        <v>1.124421208154736</v>
      </c>
      <c r="Z108" s="108">
        <v>0.95341741323922236</v>
      </c>
      <c r="AA108" s="108">
        <v>1.4527063730736867</v>
      </c>
      <c r="AB108" s="108">
        <v>1.5092524758243133</v>
      </c>
      <c r="AC108" s="108">
        <v>1.1910160407196564</v>
      </c>
      <c r="AD108" s="108">
        <v>0.70381130561843008</v>
      </c>
      <c r="AE108" s="108">
        <v>-0.15930494428419095</v>
      </c>
      <c r="AF108" s="108">
        <v>-0.48480268940463489</v>
      </c>
      <c r="AG108" s="108">
        <v>-2.5492870831573811E-2</v>
      </c>
      <c r="AH108" s="108">
        <v>-1.9638329121093534E-2</v>
      </c>
      <c r="AI108" s="108">
        <v>0.54316896433771156</v>
      </c>
      <c r="AJ108" s="108">
        <v>0.36456969886584467</v>
      </c>
      <c r="AK108" s="108">
        <v>0.54946929842182257</v>
      </c>
      <c r="AL108" s="108">
        <v>0.88075467208772373</v>
      </c>
      <c r="AM108" s="108">
        <v>1.2230944565027766</v>
      </c>
      <c r="AN108" s="108">
        <v>0.94965206961306414</v>
      </c>
      <c r="AO108" s="108">
        <v>0.56333017726829304</v>
      </c>
      <c r="AP108" s="108">
        <v>0.7740871112979395</v>
      </c>
      <c r="AQ108" s="108">
        <v>0.84582549276855801</v>
      </c>
      <c r="AR108" s="108">
        <v>1.2488658800308912</v>
      </c>
      <c r="AS108" s="108">
        <v>1.3050361101657373</v>
      </c>
      <c r="AT108" s="108">
        <v>1.2117294041134485</v>
      </c>
      <c r="AU108" s="108">
        <v>2.0763050175232838</v>
      </c>
      <c r="AV108" s="108">
        <v>1.9640825298214359</v>
      </c>
      <c r="AW108" s="108">
        <v>1.9231032150545353</v>
      </c>
      <c r="AX108" s="108">
        <v>2.3629306178512088</v>
      </c>
      <c r="AY108" s="108">
        <v>1.7222618345762335</v>
      </c>
      <c r="AZ108" s="108">
        <v>2.3622833447660678</v>
      </c>
      <c r="BA108" s="108">
        <v>2.4252753956091837</v>
      </c>
      <c r="BB108" s="108">
        <v>2.2368670469190857</v>
      </c>
      <c r="BC108" s="108">
        <v>2.4790869960392907</v>
      </c>
      <c r="BD108" s="108">
        <v>2.896676901623513</v>
      </c>
      <c r="BE108" s="108">
        <v>2.7942156814481489</v>
      </c>
      <c r="BF108" s="108">
        <v>4.1270975546890458</v>
      </c>
      <c r="BG108" s="108">
        <v>4.6896218378191872</v>
      </c>
      <c r="BH108" s="108">
        <v>4.5816829359527613</v>
      </c>
      <c r="BI108" s="108">
        <v>6.9552443990102812</v>
      </c>
      <c r="BJ108" s="108">
        <v>6.138411114941734</v>
      </c>
      <c r="BK108" s="108">
        <v>6.0243853081561909</v>
      </c>
      <c r="BL108" s="108">
        <v>5.7013857384452198</v>
      </c>
      <c r="BM108" s="108">
        <v>7.0613947829832497</v>
      </c>
      <c r="BN108" s="78"/>
      <c r="BO108" s="78"/>
      <c r="BP108" s="78"/>
      <c r="BQ108" s="78"/>
      <c r="BR108" s="78"/>
      <c r="BS108" s="78"/>
      <c r="BT108" s="78"/>
      <c r="BU108" s="78"/>
      <c r="BV108" s="78"/>
    </row>
    <row r="109" spans="1:74">
      <c r="A109" s="78"/>
      <c r="B109" s="114"/>
      <c r="C109" s="78"/>
      <c r="D109" s="122" t="s">
        <v>246</v>
      </c>
      <c r="E109" s="78" t="s">
        <v>65</v>
      </c>
      <c r="F109" s="108">
        <v>0.7913781638486892</v>
      </c>
      <c r="G109" s="108">
        <v>1.3411221251460574</v>
      </c>
      <c r="H109" s="108">
        <v>0.2224157555406876</v>
      </c>
      <c r="I109" s="108">
        <v>1.7211156196633937E-2</v>
      </c>
      <c r="J109" s="108">
        <v>1.192312969448766</v>
      </c>
      <c r="K109" s="108">
        <v>2.1276135885008092</v>
      </c>
      <c r="L109" s="108">
        <v>2.8562723760976763</v>
      </c>
      <c r="M109" s="108">
        <v>2.5332404037665697</v>
      </c>
      <c r="N109" s="108">
        <v>2.1078681051951218</v>
      </c>
      <c r="O109" s="108">
        <v>3.8534421882194891</v>
      </c>
      <c r="P109" s="108">
        <v>4.9949718060742931</v>
      </c>
      <c r="Q109" s="108">
        <v>6.502312612817601</v>
      </c>
      <c r="R109" s="108">
        <v>7.4418927200771776</v>
      </c>
      <c r="S109" s="108">
        <v>7.2585723463737146</v>
      </c>
      <c r="T109" s="108">
        <v>7.3840756340687257</v>
      </c>
      <c r="U109" s="108">
        <v>9.8380032457906967</v>
      </c>
      <c r="V109" s="108">
        <v>8.1345452888206147</v>
      </c>
      <c r="W109" s="108">
        <v>7.3408167553410433</v>
      </c>
      <c r="X109" s="108">
        <v>5.6458858848796201</v>
      </c>
      <c r="Y109" s="108">
        <v>6.5560840734228361</v>
      </c>
      <c r="Z109" s="108">
        <v>6.5419056605123238</v>
      </c>
      <c r="AA109" s="108">
        <v>5.7652807143113858</v>
      </c>
      <c r="AB109" s="108">
        <v>5.6109454916159134</v>
      </c>
      <c r="AC109" s="108">
        <v>3.814969158300757</v>
      </c>
      <c r="AD109" s="108">
        <v>2.673176478459931</v>
      </c>
      <c r="AE109" s="108">
        <v>2.24027700362271</v>
      </c>
      <c r="AF109" s="108">
        <v>1.8077184742309651</v>
      </c>
      <c r="AG109" s="108">
        <v>2.6403704140633248</v>
      </c>
      <c r="AH109" s="108">
        <v>2.8241133740621081</v>
      </c>
      <c r="AI109" s="108">
        <v>2.4668879551784126</v>
      </c>
      <c r="AJ109" s="108">
        <v>3.5451183583722443</v>
      </c>
      <c r="AK109" s="108">
        <v>3.6274257487305217</v>
      </c>
      <c r="AL109" s="108">
        <v>3.1291111844006227</v>
      </c>
      <c r="AM109" s="108">
        <v>2.1664110116210775</v>
      </c>
      <c r="AN109" s="108">
        <v>2.2229753828440639</v>
      </c>
      <c r="AO109" s="108">
        <v>1.6949491494436941</v>
      </c>
      <c r="AP109" s="108">
        <v>1.3899778861009402</v>
      </c>
      <c r="AQ109" s="108">
        <v>1.925560972431958</v>
      </c>
      <c r="AR109" s="108">
        <v>2.4583981507857899</v>
      </c>
      <c r="AS109" s="108">
        <v>3.1706759267025362</v>
      </c>
      <c r="AT109" s="108">
        <v>3.046173680253748</v>
      </c>
      <c r="AU109" s="108">
        <v>2.5322178233165822</v>
      </c>
      <c r="AV109" s="108">
        <v>3.3999885199537356</v>
      </c>
      <c r="AW109" s="108">
        <v>3.7748949631616355</v>
      </c>
      <c r="AX109" s="108">
        <v>4.1318626691976093</v>
      </c>
      <c r="AY109" s="108">
        <v>2.4334080977098349</v>
      </c>
      <c r="AZ109" s="108">
        <v>3.3763705227244696</v>
      </c>
      <c r="BA109" s="108">
        <v>3.0887179062611825</v>
      </c>
      <c r="BB109" s="108">
        <v>1.9577269380289852</v>
      </c>
      <c r="BC109" s="108">
        <v>2.536891494712691</v>
      </c>
      <c r="BD109" s="108">
        <v>-0.30408351322258831</v>
      </c>
      <c r="BE109" s="108">
        <v>-8.8400082635951449E-2</v>
      </c>
      <c r="BF109" s="108">
        <v>0.85975927978604361</v>
      </c>
      <c r="BG109" s="108">
        <v>-9.9946425264414884E-2</v>
      </c>
      <c r="BH109" s="108">
        <v>7.978069779059064</v>
      </c>
      <c r="BI109" s="108">
        <v>9.093065794462083</v>
      </c>
      <c r="BJ109" s="108">
        <v>8.8921174466820343</v>
      </c>
      <c r="BK109" s="108">
        <v>12.173525721224088</v>
      </c>
      <c r="BL109" s="108">
        <v>13.80127796555332</v>
      </c>
      <c r="BM109" s="108">
        <v>17.021923164029651</v>
      </c>
      <c r="BN109" s="78"/>
      <c r="BO109" s="78"/>
      <c r="BP109" s="78"/>
      <c r="BQ109" s="78"/>
      <c r="BR109" s="78"/>
      <c r="BS109" s="78"/>
      <c r="BT109" s="78"/>
      <c r="BU109" s="78"/>
      <c r="BV109" s="78"/>
    </row>
    <row r="110" spans="1:74">
      <c r="A110" s="78"/>
      <c r="B110" s="114"/>
      <c r="C110" s="78"/>
      <c r="D110" s="122" t="s">
        <v>247</v>
      </c>
      <c r="E110" s="78" t="s">
        <v>0</v>
      </c>
      <c r="F110" s="108">
        <v>-1.2839730430033125</v>
      </c>
      <c r="G110" s="108">
        <v>-1.2797806520189585</v>
      </c>
      <c r="H110" s="108">
        <v>-1.8990913970511212</v>
      </c>
      <c r="I110" s="108">
        <v>-1.7868697893828909</v>
      </c>
      <c r="J110" s="108">
        <v>-1.7018223610378769</v>
      </c>
      <c r="K110" s="108">
        <v>-1.6883846263691584</v>
      </c>
      <c r="L110" s="108">
        <v>-1.496460332654113</v>
      </c>
      <c r="M110" s="108">
        <v>-1.3128751773852585</v>
      </c>
      <c r="N110" s="108">
        <v>-1.8872383293546395</v>
      </c>
      <c r="O110" s="108">
        <v>-2.2545708366053159</v>
      </c>
      <c r="P110" s="108">
        <v>-2.4927665260281451</v>
      </c>
      <c r="Q110" s="108">
        <v>-2.7433016301176938</v>
      </c>
      <c r="R110" s="108">
        <v>-1.9581448062462385</v>
      </c>
      <c r="S110" s="108">
        <v>-2.1465002714980805</v>
      </c>
      <c r="T110" s="108">
        <v>-2.5339885263828581</v>
      </c>
      <c r="U110" s="108">
        <v>-2.382895077403397</v>
      </c>
      <c r="V110" s="108">
        <v>-2.1231739574942861</v>
      </c>
      <c r="W110" s="108">
        <v>-1.9087789177148267</v>
      </c>
      <c r="X110" s="108">
        <v>-1.447498723530309</v>
      </c>
      <c r="Y110" s="108">
        <v>-1.7648876678869989</v>
      </c>
      <c r="Z110" s="108">
        <v>-1.96525942568422</v>
      </c>
      <c r="AA110" s="108">
        <v>-2.5298117383222163</v>
      </c>
      <c r="AB110" s="108">
        <v>-2.1798402320725696</v>
      </c>
      <c r="AC110" s="108">
        <v>-1.7030484336276288</v>
      </c>
      <c r="AD110" s="108">
        <v>-1.4229020221009137</v>
      </c>
      <c r="AE110" s="108">
        <v>-1.5473853977264831</v>
      </c>
      <c r="AF110" s="108">
        <v>-1.4817760069824732</v>
      </c>
      <c r="AG110" s="108">
        <v>-1.6909528796934197</v>
      </c>
      <c r="AH110" s="108">
        <v>-1.4880030979217871</v>
      </c>
      <c r="AI110" s="108">
        <v>-1.4616910776541427</v>
      </c>
      <c r="AJ110" s="108">
        <v>-1.442961693360127</v>
      </c>
      <c r="AK110" s="108">
        <v>-1.7160694590615897</v>
      </c>
      <c r="AL110" s="108">
        <v>-1.8282761406277128</v>
      </c>
      <c r="AM110" s="108">
        <v>-1.3644678187936794</v>
      </c>
      <c r="AN110" s="108">
        <v>-1.3304591052995089</v>
      </c>
      <c r="AO110" s="108">
        <v>-1.6865022183753062</v>
      </c>
      <c r="AP110" s="108">
        <v>-1.7351290765944611</v>
      </c>
      <c r="AQ110" s="108">
        <v>-1.8478148530887832</v>
      </c>
      <c r="AR110" s="108">
        <v>-2.0133637450870321</v>
      </c>
      <c r="AS110" s="108">
        <v>-2.4219640778046543</v>
      </c>
      <c r="AT110" s="108">
        <v>-2.6461452614382619</v>
      </c>
      <c r="AU110" s="108">
        <v>-2.3940357454985008</v>
      </c>
      <c r="AV110" s="108">
        <v>-2.3015875768994611</v>
      </c>
      <c r="AW110" s="108">
        <v>-1.7961473720829719</v>
      </c>
      <c r="AX110" s="108">
        <v>-2.1018568131776334</v>
      </c>
      <c r="AY110" s="108">
        <v>-2.2700298840631827</v>
      </c>
      <c r="AZ110" s="108">
        <v>-2.4790319455846248</v>
      </c>
      <c r="BA110" s="108">
        <v>-2.859334864054377</v>
      </c>
      <c r="BB110" s="108">
        <v>-3.0865503541038901</v>
      </c>
      <c r="BC110" s="108">
        <v>-3.3542911181925685</v>
      </c>
      <c r="BD110" s="108">
        <v>-3.464028586946581</v>
      </c>
      <c r="BE110" s="108">
        <v>-3.3299358402563906</v>
      </c>
      <c r="BF110" s="108">
        <v>-3.1943426577281873</v>
      </c>
      <c r="BG110" s="108">
        <v>-3.2274288876010662</v>
      </c>
      <c r="BH110" s="108">
        <v>-3.5894665940357591</v>
      </c>
      <c r="BI110" s="108">
        <v>-3.8462068374629119</v>
      </c>
      <c r="BJ110" s="108">
        <v>-4.070350408415484</v>
      </c>
      <c r="BK110" s="108">
        <v>-4.1817302212876175</v>
      </c>
      <c r="BL110" s="108">
        <v>-4.3494379329033794</v>
      </c>
      <c r="BM110" s="108">
        <v>-4.6809335406746992</v>
      </c>
      <c r="BN110" s="78"/>
      <c r="BO110" s="78"/>
      <c r="BP110" s="78"/>
      <c r="BQ110" s="78"/>
      <c r="BR110" s="78"/>
      <c r="BS110" s="78"/>
      <c r="BT110" s="78"/>
      <c r="BU110" s="78"/>
      <c r="BV110" s="78"/>
    </row>
    <row r="111" spans="1:74">
      <c r="A111" s="78"/>
      <c r="B111" s="114"/>
      <c r="C111" s="78"/>
      <c r="D111" s="122" t="s">
        <v>247</v>
      </c>
      <c r="E111" s="78" t="s">
        <v>59</v>
      </c>
      <c r="F111" s="108">
        <v>0.63362638422618822</v>
      </c>
      <c r="G111" s="108">
        <v>0.59919865421754182</v>
      </c>
      <c r="H111" s="108">
        <v>0.76866151012087869</v>
      </c>
      <c r="I111" s="108">
        <v>0.56995877386620997</v>
      </c>
      <c r="J111" s="108">
        <v>8.7777276601322285E-2</v>
      </c>
      <c r="K111" s="108">
        <v>0.27446872380454224</v>
      </c>
      <c r="L111" s="108">
        <v>0.30767510038148771</v>
      </c>
      <c r="M111" s="108">
        <v>0.69579502943904181</v>
      </c>
      <c r="N111" s="108">
        <v>4.8547652902760419E-2</v>
      </c>
      <c r="O111" s="108">
        <v>-0.43729203297851527</v>
      </c>
      <c r="P111" s="108">
        <v>-0.35025470291284577</v>
      </c>
      <c r="Q111" s="108">
        <v>-0.76479516905109435</v>
      </c>
      <c r="R111" s="108">
        <v>-0.69083837405903914</v>
      </c>
      <c r="S111" s="108">
        <v>-0.43897818913148079</v>
      </c>
      <c r="T111" s="108">
        <v>-0.68384440784665834</v>
      </c>
      <c r="U111" s="108">
        <v>-0.50917393565629787</v>
      </c>
      <c r="V111" s="108">
        <v>6.7608092565315303E-2</v>
      </c>
      <c r="W111" s="108">
        <v>0.468823318521574</v>
      </c>
      <c r="X111" s="108">
        <v>0.56132823696519019</v>
      </c>
      <c r="Y111" s="108">
        <v>-0.25184609685979886</v>
      </c>
      <c r="Z111" s="108">
        <v>-1.0013658144460198</v>
      </c>
      <c r="AA111" s="108">
        <v>-0.67802505882371555</v>
      </c>
      <c r="AB111" s="108">
        <v>-0.55796950898106878</v>
      </c>
      <c r="AC111" s="108">
        <v>-0.42186530538962863</v>
      </c>
      <c r="AD111" s="108">
        <v>-0.17141628986271407</v>
      </c>
      <c r="AE111" s="108">
        <v>0.10364429777421691</v>
      </c>
      <c r="AF111" s="108">
        <v>-9.2626602444273232E-2</v>
      </c>
      <c r="AG111" s="108">
        <v>-0.43358870584441966</v>
      </c>
      <c r="AH111" s="108">
        <v>-0.19537092382428689</v>
      </c>
      <c r="AI111" s="108">
        <v>-4.8318117780414838E-3</v>
      </c>
      <c r="AJ111" s="108">
        <v>-0.41600546367462776</v>
      </c>
      <c r="AK111" s="108">
        <v>-0.44857172504278964</v>
      </c>
      <c r="AL111" s="108">
        <v>-9.696179065601207E-2</v>
      </c>
      <c r="AM111" s="108">
        <v>-1.5285244711879642E-2</v>
      </c>
      <c r="AN111" s="108">
        <v>0.24689941282078998</v>
      </c>
      <c r="AO111" s="108">
        <v>0.66240120468845376</v>
      </c>
      <c r="AP111" s="108">
        <v>0.49902972071874885</v>
      </c>
      <c r="AQ111" s="108">
        <v>0.36236292136691617</v>
      </c>
      <c r="AR111" s="108">
        <v>0.42566346315536663</v>
      </c>
      <c r="AS111" s="108">
        <v>0.51499587528429558</v>
      </c>
      <c r="AT111" s="108">
        <v>0.81866309541205773</v>
      </c>
      <c r="AU111" s="108">
        <v>1.1830907384160891</v>
      </c>
      <c r="AV111" s="108">
        <v>0.90695727129048898</v>
      </c>
      <c r="AW111" s="108">
        <v>0.93765529151372817</v>
      </c>
      <c r="AX111" s="108">
        <v>0.78153577779507621</v>
      </c>
      <c r="AY111" s="108">
        <v>1.9016154865366577</v>
      </c>
      <c r="AZ111" s="108">
        <v>1.6749631586204643</v>
      </c>
      <c r="BA111" s="108">
        <v>1.733139521199984</v>
      </c>
      <c r="BB111" s="108">
        <v>1.62972739894259</v>
      </c>
      <c r="BC111" s="108">
        <v>1.6972968395680308</v>
      </c>
      <c r="BD111" s="108">
        <v>1.6303127064919689</v>
      </c>
      <c r="BE111" s="108">
        <v>2.2646265001057486</v>
      </c>
      <c r="BF111" s="108">
        <v>1.8294668056979013</v>
      </c>
      <c r="BG111" s="108">
        <v>1.9946818090886342</v>
      </c>
      <c r="BH111" s="108">
        <v>0.51083713029070132</v>
      </c>
      <c r="BI111" s="108">
        <v>0.65501257881133945</v>
      </c>
      <c r="BJ111" s="108">
        <v>0.63842812268680582</v>
      </c>
      <c r="BK111" s="108">
        <v>-0.22181110802557669</v>
      </c>
      <c r="BL111" s="108">
        <v>-1.0878833247065689</v>
      </c>
      <c r="BM111" s="108">
        <v>-1.3145195030792181</v>
      </c>
      <c r="BN111" s="78"/>
      <c r="BO111" s="78"/>
      <c r="BP111" s="78"/>
      <c r="BQ111" s="78"/>
      <c r="BR111" s="78"/>
      <c r="BS111" s="78"/>
      <c r="BT111" s="78"/>
      <c r="BU111" s="78"/>
      <c r="BV111" s="78"/>
    </row>
    <row r="112" spans="1:74">
      <c r="A112" s="78"/>
      <c r="B112" s="114"/>
      <c r="C112" s="78"/>
      <c r="D112" s="122" t="s">
        <v>247</v>
      </c>
      <c r="E112" s="78" t="s">
        <v>57</v>
      </c>
      <c r="F112" s="108">
        <v>-0.20394746643211192</v>
      </c>
      <c r="G112" s="108">
        <v>0.24478357949464069</v>
      </c>
      <c r="H112" s="108">
        <v>1.0173707621640791</v>
      </c>
      <c r="I112" s="108">
        <v>0.52131575841760913</v>
      </c>
      <c r="J112" s="108">
        <v>1.3347384415046228</v>
      </c>
      <c r="K112" s="108">
        <v>1.757929326593441</v>
      </c>
      <c r="L112" s="108">
        <v>0.50631014278138764</v>
      </c>
      <c r="M112" s="108">
        <v>0.34583403778564126</v>
      </c>
      <c r="N112" s="108">
        <v>1.2572705470434613</v>
      </c>
      <c r="O112" s="108">
        <v>0.98797432492278503</v>
      </c>
      <c r="P112" s="108">
        <v>1.010063471876455</v>
      </c>
      <c r="Q112" s="108">
        <v>1.3197825100002056</v>
      </c>
      <c r="R112" s="108">
        <v>0.88104711810586167</v>
      </c>
      <c r="S112" s="108">
        <v>1.3252178265329206</v>
      </c>
      <c r="T112" s="108">
        <v>1.6538231115154414</v>
      </c>
      <c r="U112" s="108">
        <v>1.0985894166860035</v>
      </c>
      <c r="V112" s="108">
        <v>1.2362080643016142</v>
      </c>
      <c r="W112" s="108">
        <v>0.8566365943942742</v>
      </c>
      <c r="X112" s="108">
        <v>0.77961167739718995</v>
      </c>
      <c r="Y112" s="108">
        <v>1.5495466000739011</v>
      </c>
      <c r="Z112" s="108">
        <v>2.5617616571683808</v>
      </c>
      <c r="AA112" s="108">
        <v>2.1257065930454839</v>
      </c>
      <c r="AB112" s="108">
        <v>1.6420980752780316</v>
      </c>
      <c r="AC112" s="108">
        <v>1.2765967222991712</v>
      </c>
      <c r="AD112" s="108">
        <v>1.386077351520786</v>
      </c>
      <c r="AE112" s="108">
        <v>1.0863804782953164</v>
      </c>
      <c r="AF112" s="108">
        <v>1.4185027099315271</v>
      </c>
      <c r="AG112" s="108">
        <v>1.64747884614758</v>
      </c>
      <c r="AH112" s="108">
        <v>1.1223315405813121</v>
      </c>
      <c r="AI112" s="108">
        <v>1.313462586707157</v>
      </c>
      <c r="AJ112" s="108">
        <v>1.5838746708875728</v>
      </c>
      <c r="AK112" s="108">
        <v>1.7749032468668116</v>
      </c>
      <c r="AL112" s="108">
        <v>1.4664502017951886</v>
      </c>
      <c r="AM112" s="108">
        <v>1.4392216627872205</v>
      </c>
      <c r="AN112" s="108">
        <v>1.0887614970875905</v>
      </c>
      <c r="AO112" s="108">
        <v>0.95649450657635349</v>
      </c>
      <c r="AP112" s="108">
        <v>0.92311654336434934</v>
      </c>
      <c r="AQ112" s="108">
        <v>1.2485287977951156</v>
      </c>
      <c r="AR112" s="108">
        <v>1.6232047087838666</v>
      </c>
      <c r="AS112" s="108">
        <v>1.499713278587496</v>
      </c>
      <c r="AT112" s="108">
        <v>1.2492461347180583</v>
      </c>
      <c r="AU112" s="108">
        <v>0.75260822353268964</v>
      </c>
      <c r="AV112" s="108">
        <v>0.78003086357098894</v>
      </c>
      <c r="AW112" s="108">
        <v>0.78196219331542949</v>
      </c>
      <c r="AX112" s="108">
        <v>1.2545606474873772</v>
      </c>
      <c r="AY112" s="108">
        <v>0.71961822678025733</v>
      </c>
      <c r="AZ112" s="108">
        <v>1.1629079601948646</v>
      </c>
      <c r="BA112" s="108">
        <v>1.4663902925206838</v>
      </c>
      <c r="BB112" s="108">
        <v>1.9992853369833892</v>
      </c>
      <c r="BC112" s="108">
        <v>2.2160180491383308</v>
      </c>
      <c r="BD112" s="108">
        <v>2.5201694271039674</v>
      </c>
      <c r="BE112" s="108">
        <v>1.2581279779788499</v>
      </c>
      <c r="BF112" s="108">
        <v>1.3596013234265012</v>
      </c>
      <c r="BG112" s="108">
        <v>1.8715501449588352</v>
      </c>
      <c r="BH112" s="108">
        <v>2.2363106801233013</v>
      </c>
      <c r="BI112" s="108">
        <v>2.1371085307642392</v>
      </c>
      <c r="BJ112" s="108">
        <v>2.3111030243580064</v>
      </c>
      <c r="BK112" s="108">
        <v>3.1795655072033231</v>
      </c>
      <c r="BL112" s="108">
        <v>3.7355400616230305</v>
      </c>
      <c r="BM112" s="108">
        <v>2.9109645930219799</v>
      </c>
      <c r="BN112" s="78"/>
      <c r="BO112" s="78"/>
      <c r="BP112" s="78"/>
      <c r="BQ112" s="78"/>
      <c r="BR112" s="78"/>
      <c r="BS112" s="78"/>
      <c r="BT112" s="78"/>
      <c r="BU112" s="78"/>
      <c r="BV112" s="78"/>
    </row>
    <row r="113" spans="1:74">
      <c r="A113" s="78"/>
      <c r="B113" s="114"/>
      <c r="C113" s="78"/>
      <c r="D113" s="122" t="s">
        <v>247</v>
      </c>
      <c r="E113" s="78" t="s">
        <v>1</v>
      </c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  <c r="AI113" s="108"/>
      <c r="AJ113" s="108"/>
      <c r="AK113" s="108"/>
      <c r="AL113" s="108"/>
      <c r="AM113" s="108"/>
      <c r="AN113" s="108"/>
      <c r="AO113" s="108"/>
      <c r="AP113" s="108"/>
      <c r="AQ113" s="108"/>
      <c r="AR113" s="108"/>
      <c r="AS113" s="108"/>
      <c r="AT113" s="108"/>
      <c r="AU113" s="108"/>
      <c r="AV113" s="108"/>
      <c r="AW113" s="108"/>
      <c r="AX113" s="108"/>
      <c r="AY113" s="108"/>
      <c r="AZ113" s="108"/>
      <c r="BA113" s="108"/>
      <c r="BB113" s="108"/>
      <c r="BC113" s="108"/>
      <c r="BD113" s="108"/>
      <c r="BE113" s="108"/>
      <c r="BF113" s="108"/>
      <c r="BG113" s="108"/>
      <c r="BH113" s="108"/>
      <c r="BI113" s="108"/>
      <c r="BJ113" s="108"/>
      <c r="BK113" s="108"/>
      <c r="BL113" s="108"/>
      <c r="BM113" s="108"/>
      <c r="BN113" s="78"/>
      <c r="BO113" s="78"/>
      <c r="BP113" s="78"/>
      <c r="BQ113" s="78"/>
      <c r="BR113" s="78"/>
      <c r="BS113" s="78"/>
      <c r="BT113" s="78"/>
      <c r="BU113" s="78"/>
      <c r="BV113" s="78"/>
    </row>
    <row r="114" spans="1:74">
      <c r="A114" s="78"/>
      <c r="B114" s="114"/>
      <c r="C114" s="78"/>
      <c r="D114" s="122" t="s">
        <v>247</v>
      </c>
      <c r="E114" s="78" t="s">
        <v>22</v>
      </c>
      <c r="F114" s="108">
        <v>3.7286090679162882</v>
      </c>
      <c r="G114" s="108">
        <v>3.2928462901978417</v>
      </c>
      <c r="H114" s="108">
        <v>2.7695962843653792</v>
      </c>
      <c r="I114" s="108">
        <v>2.5491751687727096</v>
      </c>
      <c r="J114" s="108">
        <v>1.6777663167663235</v>
      </c>
      <c r="K114" s="108">
        <v>1.0586662851805411</v>
      </c>
      <c r="L114" s="108">
        <v>1.9646754304246876</v>
      </c>
      <c r="M114" s="108">
        <v>2.2371848210980421</v>
      </c>
      <c r="N114" s="108">
        <v>2.1882054423895614</v>
      </c>
      <c r="O114" s="108">
        <v>2.2181070679622845</v>
      </c>
      <c r="P114" s="108">
        <v>2.1309689284262543</v>
      </c>
      <c r="Q114" s="108">
        <v>0.96379662031270641</v>
      </c>
      <c r="R114" s="108">
        <v>0.41598044431646031</v>
      </c>
      <c r="S114" s="108">
        <v>0.33121644009461981</v>
      </c>
      <c r="T114" s="108">
        <v>0.16137712084944233</v>
      </c>
      <c r="U114" s="108">
        <v>0.15822166723970277</v>
      </c>
      <c r="V114" s="108">
        <v>0.39550650092761508</v>
      </c>
      <c r="W114" s="108">
        <v>1.4152736837980733</v>
      </c>
      <c r="X114" s="108">
        <v>1.7344345786934898</v>
      </c>
      <c r="Y114" s="108">
        <v>1.7770149867217011</v>
      </c>
      <c r="Z114" s="108">
        <v>1.4621575982867796</v>
      </c>
      <c r="AA114" s="108">
        <v>1.1808961453002844</v>
      </c>
      <c r="AB114" s="108">
        <v>1.3034299977255319</v>
      </c>
      <c r="AC114" s="108">
        <v>2.3217946243860705</v>
      </c>
      <c r="AD114" s="108">
        <v>2.9062843650778856</v>
      </c>
      <c r="AE114" s="108">
        <v>3.5933486911894175</v>
      </c>
      <c r="AF114" s="108">
        <v>3.1249510620198269</v>
      </c>
      <c r="AG114" s="108">
        <v>3.1586660897629812</v>
      </c>
      <c r="AH114" s="108">
        <v>3.1211531335079137</v>
      </c>
      <c r="AI114" s="108">
        <v>3.1989905334968576</v>
      </c>
      <c r="AJ114" s="108">
        <v>3.0572760103160732</v>
      </c>
      <c r="AK114" s="108">
        <v>3.126798108984211</v>
      </c>
      <c r="AL114" s="108">
        <v>2.8977678037250882</v>
      </c>
      <c r="AM114" s="108">
        <v>2.6057831905265196</v>
      </c>
      <c r="AN114" s="108">
        <v>2.3536731460453915</v>
      </c>
      <c r="AO114" s="108">
        <v>2.3834988457265549</v>
      </c>
      <c r="AP114" s="108">
        <v>2.7458400307215491</v>
      </c>
      <c r="AQ114" s="108">
        <v>2.8876340794004172</v>
      </c>
      <c r="AR114" s="108">
        <v>2.4076530222959676</v>
      </c>
      <c r="AS114" s="108">
        <v>2.3495129720928958</v>
      </c>
      <c r="AT114" s="108">
        <v>2.352097996774658</v>
      </c>
      <c r="AU114" s="108">
        <v>2.7383372762403901</v>
      </c>
      <c r="AV114" s="108">
        <v>2.4794366234222895</v>
      </c>
      <c r="AW114" s="108">
        <v>2.3847629853489281</v>
      </c>
      <c r="AX114" s="108">
        <v>2.3180914066627771</v>
      </c>
      <c r="AY114" s="108">
        <v>2.8682732023272575</v>
      </c>
      <c r="AZ114" s="108">
        <v>2.3958587255910651</v>
      </c>
      <c r="BA114" s="108">
        <v>2.1572496161192838</v>
      </c>
      <c r="BB114" s="108">
        <v>1.7281058232717896</v>
      </c>
      <c r="BC114" s="108">
        <v>1.0484185143896312</v>
      </c>
      <c r="BD114" s="108">
        <v>1.5622307762664676</v>
      </c>
      <c r="BE114" s="108">
        <v>1.9666492336899495</v>
      </c>
      <c r="BF114" s="108">
        <v>1.4358952699191025</v>
      </c>
      <c r="BG114" s="108">
        <v>1.0219135746871348</v>
      </c>
      <c r="BH114" s="108">
        <v>0.36603880798090138</v>
      </c>
      <c r="BI114" s="108">
        <v>-9.761859127136141E-2</v>
      </c>
      <c r="BJ114" s="108">
        <v>-0.19812122973279322</v>
      </c>
      <c r="BK114" s="108">
        <v>-2.233279312737757E-2</v>
      </c>
      <c r="BL114" s="108">
        <v>-5.6604104177869985E-2</v>
      </c>
      <c r="BM114" s="108">
        <v>0.11605777366998105</v>
      </c>
      <c r="BN114" s="78"/>
      <c r="BO114" s="78"/>
      <c r="BP114" s="78"/>
      <c r="BQ114" s="78"/>
      <c r="BR114" s="78"/>
      <c r="BS114" s="78"/>
      <c r="BT114" s="78"/>
      <c r="BU114" s="78"/>
      <c r="BV114" s="78"/>
    </row>
    <row r="115" spans="1:74">
      <c r="A115" s="78"/>
      <c r="B115" s="114"/>
      <c r="C115" s="78"/>
      <c r="D115" s="122" t="s">
        <v>247</v>
      </c>
      <c r="E115" s="78" t="s">
        <v>23</v>
      </c>
      <c r="F115" s="108">
        <v>3.3496495516067881</v>
      </c>
      <c r="G115" s="108">
        <v>3.4194918010859414</v>
      </c>
      <c r="H115" s="108">
        <v>3.95923174872018</v>
      </c>
      <c r="I115" s="108">
        <v>4.1054539210097101</v>
      </c>
      <c r="J115" s="108">
        <v>3.4336575597830237</v>
      </c>
      <c r="K115" s="108">
        <v>3.5998741162249406</v>
      </c>
      <c r="L115" s="108">
        <v>3.2013855492745869</v>
      </c>
      <c r="M115" s="108">
        <v>3.751508001371743</v>
      </c>
      <c r="N115" s="108">
        <v>3.453653674337561</v>
      </c>
      <c r="O115" s="108">
        <v>3.0962374986005852</v>
      </c>
      <c r="P115" s="108">
        <v>2.7039145246191545</v>
      </c>
      <c r="Q115" s="108">
        <v>2.8514833482082071</v>
      </c>
      <c r="R115" s="108">
        <v>2.7219748263853596</v>
      </c>
      <c r="S115" s="108">
        <v>2.9157769189340215</v>
      </c>
      <c r="T115" s="108">
        <v>3.0406579305553407</v>
      </c>
      <c r="U115" s="108">
        <v>2.7194041520855041</v>
      </c>
      <c r="V115" s="108">
        <v>2.9552565328481144</v>
      </c>
      <c r="W115" s="108">
        <v>2.470626465879775</v>
      </c>
      <c r="X115" s="108">
        <v>2.463855038946491</v>
      </c>
      <c r="Y115" s="108">
        <v>2.6229584510784019</v>
      </c>
      <c r="Z115" s="108">
        <v>2.9732798046744797</v>
      </c>
      <c r="AA115" s="108">
        <v>2.5737440537558847</v>
      </c>
      <c r="AB115" s="108">
        <v>3.0450760951310301</v>
      </c>
      <c r="AC115" s="108">
        <v>2.6431127917400712</v>
      </c>
      <c r="AD115" s="108">
        <v>2.5167097077856866</v>
      </c>
      <c r="AE115" s="108">
        <v>2.5013420743863168</v>
      </c>
      <c r="AF115" s="108">
        <v>2.4373470568131275</v>
      </c>
      <c r="AG115" s="108">
        <v>1.61652383601038</v>
      </c>
      <c r="AH115" s="108">
        <v>2.1622160190846138</v>
      </c>
      <c r="AI115" s="108">
        <v>2.3819741998725572</v>
      </c>
      <c r="AJ115" s="108">
        <v>2.498822890522673</v>
      </c>
      <c r="AK115" s="108">
        <v>2.3301652689312107</v>
      </c>
      <c r="AL115" s="108">
        <v>2.1025218458780888</v>
      </c>
      <c r="AM115" s="108">
        <v>2.3039151948535199</v>
      </c>
      <c r="AN115" s="108">
        <v>1.897900606796691</v>
      </c>
      <c r="AO115" s="108">
        <v>1.5343628972387542</v>
      </c>
      <c r="AP115" s="108">
        <v>1.70271288768655</v>
      </c>
      <c r="AQ115" s="108">
        <v>1.8838534295247165</v>
      </c>
      <c r="AR115" s="108">
        <v>1.8297683498471677</v>
      </c>
      <c r="AS115" s="108">
        <v>1.8164243916596963</v>
      </c>
      <c r="AT115" s="108">
        <v>1.3696606876046591</v>
      </c>
      <c r="AU115" s="108">
        <v>1.6929504826076887</v>
      </c>
      <c r="AV115" s="108">
        <v>1.9195057306090888</v>
      </c>
      <c r="AW115" s="108">
        <v>2.2020929963649287</v>
      </c>
      <c r="AX115" s="108">
        <v>2.284162756820777</v>
      </c>
      <c r="AY115" s="108">
        <v>2.1814014238636563</v>
      </c>
      <c r="AZ115" s="108">
        <v>2.194319521545065</v>
      </c>
      <c r="BA115" s="108">
        <v>1.9412822524489837</v>
      </c>
      <c r="BB115" s="108">
        <v>1.3182225445323894</v>
      </c>
      <c r="BC115" s="108">
        <v>1.6803789234580311</v>
      </c>
      <c r="BD115" s="108">
        <v>1.935563938866169</v>
      </c>
      <c r="BE115" s="108">
        <v>1.6026266144566499</v>
      </c>
      <c r="BF115" s="108">
        <v>1.8709082635874026</v>
      </c>
      <c r="BG115" s="108">
        <v>1.9517114011961354</v>
      </c>
      <c r="BH115" s="108">
        <v>1.7912142110309013</v>
      </c>
      <c r="BI115" s="108">
        <v>1.6762500235695388</v>
      </c>
      <c r="BJ115" s="108">
        <v>2.1637626431204069</v>
      </c>
      <c r="BK115" s="108">
        <v>2.0262425152836236</v>
      </c>
      <c r="BL115" s="108">
        <v>1.6312887851104296</v>
      </c>
      <c r="BM115" s="108">
        <v>1.8980692233784815</v>
      </c>
      <c r="BN115" s="78"/>
      <c r="BO115" s="78"/>
      <c r="BP115" s="78"/>
      <c r="BQ115" s="78"/>
      <c r="BR115" s="78"/>
      <c r="BS115" s="78"/>
      <c r="BT115" s="78"/>
      <c r="BU115" s="78"/>
      <c r="BV115" s="78"/>
    </row>
    <row r="116" spans="1:74">
      <c r="A116" s="78"/>
      <c r="B116" s="114"/>
      <c r="C116" s="78"/>
      <c r="D116" s="122" t="s">
        <v>247</v>
      </c>
      <c r="E116" s="78" t="s">
        <v>24</v>
      </c>
      <c r="F116" s="108">
        <v>-5.0888618193037916</v>
      </c>
      <c r="G116" s="108">
        <v>-5.1241282955717189</v>
      </c>
      <c r="H116" s="108">
        <v>-5.1428679781757412</v>
      </c>
      <c r="I116" s="108">
        <v>-5.72685580357353</v>
      </c>
      <c r="J116" s="108">
        <v>-5.6471214161302772</v>
      </c>
      <c r="K116" s="108">
        <v>-5.1543979393792982</v>
      </c>
      <c r="L116" s="108">
        <v>-3.4420569739362428</v>
      </c>
      <c r="M116" s="108">
        <v>-4.3502705922359191</v>
      </c>
      <c r="N116" s="108">
        <v>-4.6023873693642994</v>
      </c>
      <c r="O116" s="108">
        <v>-5.586336345718756</v>
      </c>
      <c r="P116" s="108">
        <v>-5.8890380119486858</v>
      </c>
      <c r="Q116" s="108">
        <v>-6.066222983915714</v>
      </c>
      <c r="R116" s="108">
        <v>-6.2701183939608089</v>
      </c>
      <c r="S116" s="108">
        <v>-6.1638887706448902</v>
      </c>
      <c r="T116" s="108">
        <v>-6.2386597559563679</v>
      </c>
      <c r="U116" s="108">
        <v>-6.6423081940138777</v>
      </c>
      <c r="V116" s="108">
        <v>-6.4578791681244256</v>
      </c>
      <c r="W116" s="108">
        <v>-6.0234408470180556</v>
      </c>
      <c r="X116" s="108">
        <v>-5.60314643001636</v>
      </c>
      <c r="Y116" s="108">
        <v>-6.4943040518149893</v>
      </c>
      <c r="Z116" s="108">
        <v>-6.6801553180421198</v>
      </c>
      <c r="AA116" s="108">
        <v>-6.3084125580844557</v>
      </c>
      <c r="AB116" s="108">
        <v>-6.4112756551517887</v>
      </c>
      <c r="AC116" s="108">
        <v>-6.2480516335822589</v>
      </c>
      <c r="AD116" s="108">
        <v>-6.5865747302030337</v>
      </c>
      <c r="AE116" s="108">
        <v>-6.4315426332921435</v>
      </c>
      <c r="AF116" s="108">
        <v>-6.1191495481964626</v>
      </c>
      <c r="AG116" s="108">
        <v>-6.2617204131284794</v>
      </c>
      <c r="AH116" s="108">
        <v>-6.0324180014418269</v>
      </c>
      <c r="AI116" s="108">
        <v>-5.8472020917910026</v>
      </c>
      <c r="AJ116" s="108">
        <v>-6.1517765788418872</v>
      </c>
      <c r="AK116" s="108">
        <v>-6.2936393752523792</v>
      </c>
      <c r="AL116" s="108">
        <v>-6.0151367015275925</v>
      </c>
      <c r="AM116" s="108">
        <v>-6.0624978539861205</v>
      </c>
      <c r="AN116" s="108">
        <v>-5.8344659363295293</v>
      </c>
      <c r="AO116" s="108">
        <v>-5.0736189021663263</v>
      </c>
      <c r="AP116" s="108">
        <v>-4.83164206677412</v>
      </c>
      <c r="AQ116" s="108">
        <v>-5.4518247118670935</v>
      </c>
      <c r="AR116" s="108">
        <v>-5.8230608151386729</v>
      </c>
      <c r="AS116" s="108">
        <v>-6.2169639797352039</v>
      </c>
      <c r="AT116" s="108">
        <v>-5.9924129868558316</v>
      </c>
      <c r="AU116" s="108">
        <v>-5.7726319586057304</v>
      </c>
      <c r="AV116" s="108">
        <v>-5.9552508610678307</v>
      </c>
      <c r="AW116" s="108">
        <v>-5.780803868140441</v>
      </c>
      <c r="AX116" s="108">
        <v>-5.7457645242217934</v>
      </c>
      <c r="AY116" s="108">
        <v>-5.4531289132478928</v>
      </c>
      <c r="AZ116" s="108">
        <v>-5.973979888154485</v>
      </c>
      <c r="BA116" s="108">
        <v>-5.3944976442995465</v>
      </c>
      <c r="BB116" s="108">
        <v>-5.5145431924790804</v>
      </c>
      <c r="BC116" s="108">
        <v>-5.917482071366809</v>
      </c>
      <c r="BD116" s="108">
        <v>-6.1579466638750215</v>
      </c>
      <c r="BE116" s="108">
        <v>-5.5102056661279208</v>
      </c>
      <c r="BF116" s="108">
        <v>-5.4095415044707877</v>
      </c>
      <c r="BG116" s="108">
        <v>-5.9938375521401053</v>
      </c>
      <c r="BH116" s="108">
        <v>-6.274745777218679</v>
      </c>
      <c r="BI116" s="108">
        <v>-5.9794133789835211</v>
      </c>
      <c r="BJ116" s="108">
        <v>-6.3597394514832235</v>
      </c>
      <c r="BK116" s="108">
        <v>-7.6906971593437472</v>
      </c>
      <c r="BL116" s="108">
        <v>-7.3874292144158993</v>
      </c>
      <c r="BM116" s="108">
        <v>-7.3951792665658287</v>
      </c>
      <c r="BN116" s="78"/>
      <c r="BO116" s="78"/>
      <c r="BP116" s="78"/>
      <c r="BQ116" s="78"/>
      <c r="BR116" s="78"/>
      <c r="BS116" s="78"/>
      <c r="BT116" s="78"/>
      <c r="BU116" s="78"/>
      <c r="BV116" s="78"/>
    </row>
    <row r="117" spans="1:74">
      <c r="A117" s="78"/>
      <c r="B117" s="114"/>
      <c r="C117" s="78"/>
      <c r="D117" s="122" t="s">
        <v>247</v>
      </c>
      <c r="E117" s="78" t="s">
        <v>2</v>
      </c>
      <c r="F117" s="108">
        <v>3.6073962097319878</v>
      </c>
      <c r="G117" s="108">
        <v>2.8030642971048412</v>
      </c>
      <c r="H117" s="108">
        <v>2.976292622447378</v>
      </c>
      <c r="I117" s="108">
        <v>4.0597828053413085</v>
      </c>
      <c r="J117" s="108">
        <v>5.4541375881006235</v>
      </c>
      <c r="K117" s="108">
        <v>4.1626995499535422</v>
      </c>
      <c r="L117" s="108">
        <v>2.2760894481543872</v>
      </c>
      <c r="M117" s="108">
        <v>3.2824318436313433</v>
      </c>
      <c r="N117" s="108">
        <v>4.9004858952932597</v>
      </c>
      <c r="O117" s="108">
        <v>5.5293642886026841</v>
      </c>
      <c r="P117" s="108">
        <v>6.2444457446583552</v>
      </c>
      <c r="Q117" s="108">
        <v>7.4441884067183057</v>
      </c>
      <c r="R117" s="108">
        <v>6.7295810682829611</v>
      </c>
      <c r="S117" s="108">
        <v>5.68240390622422</v>
      </c>
      <c r="T117" s="108">
        <v>6.2375614193805404</v>
      </c>
      <c r="U117" s="108">
        <v>5.6940612894183023</v>
      </c>
      <c r="V117" s="108">
        <v>4.6799051938484162</v>
      </c>
      <c r="W117" s="108">
        <v>3.5423752717227739</v>
      </c>
      <c r="X117" s="108">
        <v>3.3307251392029897</v>
      </c>
      <c r="Y117" s="108">
        <v>4.5823417310290022</v>
      </c>
      <c r="Z117" s="108">
        <v>5.4563897889701813</v>
      </c>
      <c r="AA117" s="108">
        <v>6.0068366143952847</v>
      </c>
      <c r="AB117" s="108">
        <v>5.2766916294345307</v>
      </c>
      <c r="AC117" s="108">
        <v>5.5235591461750708</v>
      </c>
      <c r="AD117" s="108">
        <v>5.8538757286527865</v>
      </c>
      <c r="AE117" s="108">
        <v>5.9109939193257173</v>
      </c>
      <c r="AF117" s="108">
        <v>6.4809251042800273</v>
      </c>
      <c r="AG117" s="108">
        <v>7.42183834097378</v>
      </c>
      <c r="AH117" s="108">
        <v>6.1808988237454123</v>
      </c>
      <c r="AI117" s="108">
        <v>5.323031924450758</v>
      </c>
      <c r="AJ117" s="108">
        <v>5.9918047720722711</v>
      </c>
      <c r="AK117" s="108">
        <v>6.0426105782622113</v>
      </c>
      <c r="AL117" s="108">
        <v>5.7674838333164882</v>
      </c>
      <c r="AM117" s="108">
        <v>5.5540322740714192</v>
      </c>
      <c r="AN117" s="108">
        <v>5.4926096143410899</v>
      </c>
      <c r="AO117" s="108">
        <v>4.5611654541553541</v>
      </c>
      <c r="AP117" s="108">
        <v>4.7574431319556503</v>
      </c>
      <c r="AQ117" s="108">
        <v>5.3756195622633172</v>
      </c>
      <c r="AR117" s="108">
        <v>5.8864517336312687</v>
      </c>
      <c r="AS117" s="108">
        <v>5.8588045490432972</v>
      </c>
      <c r="AT117" s="108">
        <v>5.581289955899857</v>
      </c>
      <c r="AU117" s="108">
        <v>4.0553251213224897</v>
      </c>
      <c r="AV117" s="108">
        <v>4.1475923968299906</v>
      </c>
      <c r="AW117" s="108">
        <v>2.8514374136841294</v>
      </c>
      <c r="AX117" s="108">
        <v>2.501635787448576</v>
      </c>
      <c r="AY117" s="108">
        <v>1.6295731618541573</v>
      </c>
      <c r="AZ117" s="108">
        <v>2.335076731621065</v>
      </c>
      <c r="BA117" s="108">
        <v>1.9626569351214833</v>
      </c>
      <c r="BB117" s="108">
        <v>1.8347717586446901</v>
      </c>
      <c r="BC117" s="108">
        <v>2.5799510782658306</v>
      </c>
      <c r="BD117" s="108">
        <v>3.0483543860592679</v>
      </c>
      <c r="BE117" s="108">
        <v>1.9395888873758498</v>
      </c>
      <c r="BF117" s="108">
        <v>2.3066044046489012</v>
      </c>
      <c r="BG117" s="108">
        <v>2.6736966541060347</v>
      </c>
      <c r="BH117" s="108">
        <v>3.7782857493211992</v>
      </c>
      <c r="BI117" s="108">
        <v>3.5952454024136404</v>
      </c>
      <c r="BJ117" s="108">
        <v>4.3412417286619061</v>
      </c>
      <c r="BK117" s="108">
        <v>5.4544249245853234</v>
      </c>
      <c r="BL117" s="108">
        <v>5.7080393526304292</v>
      </c>
      <c r="BM117" s="108">
        <v>4.9481222612661817</v>
      </c>
      <c r="BN117" s="78"/>
      <c r="BO117" s="78"/>
      <c r="BP117" s="78"/>
      <c r="BQ117" s="78"/>
      <c r="BR117" s="78"/>
      <c r="BS117" s="78"/>
      <c r="BT117" s="78"/>
      <c r="BU117" s="78"/>
      <c r="BV117" s="78"/>
    </row>
    <row r="118" spans="1:74">
      <c r="A118" s="78"/>
      <c r="B118" s="114"/>
      <c r="C118" s="78"/>
      <c r="D118" s="122" t="s">
        <v>247</v>
      </c>
      <c r="E118" s="78" t="s">
        <v>3</v>
      </c>
      <c r="F118" s="108">
        <v>-2.9043568295130822</v>
      </c>
      <c r="G118" s="108">
        <v>-3.3332341428546588</v>
      </c>
      <c r="H118" s="108">
        <v>-3.3662513856706919</v>
      </c>
      <c r="I118" s="108">
        <v>-3.2739715623656505</v>
      </c>
      <c r="J118" s="108">
        <v>-3.5653864929021175</v>
      </c>
      <c r="K118" s="108">
        <v>-4.0342673839444583</v>
      </c>
      <c r="L118" s="108">
        <v>-4.1222058497414533</v>
      </c>
      <c r="M118" s="108">
        <v>-4.9220538639765383</v>
      </c>
      <c r="N118" s="108">
        <v>-5.0291016821856491</v>
      </c>
      <c r="O118" s="108">
        <v>-5.0768227100523955</v>
      </c>
      <c r="P118" s="108">
        <v>-5.4008908801129056</v>
      </c>
      <c r="Q118" s="108">
        <v>-5.3569386873252638</v>
      </c>
      <c r="R118" s="108">
        <v>-5.3103268858702286</v>
      </c>
      <c r="S118" s="108">
        <v>-5.1941760838101896</v>
      </c>
      <c r="T118" s="108">
        <v>-5.3519120942830778</v>
      </c>
      <c r="U118" s="108">
        <v>-5.4288903429098667</v>
      </c>
      <c r="V118" s="108">
        <v>-5.3083231180141155</v>
      </c>
      <c r="W118" s="108">
        <v>-4.8681620877876055</v>
      </c>
      <c r="X118" s="108">
        <v>-4.6541930084187495</v>
      </c>
      <c r="Y118" s="108">
        <v>-5.1958825729537388</v>
      </c>
      <c r="Z118" s="108">
        <v>-5.3886286434577997</v>
      </c>
      <c r="AA118" s="108">
        <v>-4.9716199312681262</v>
      </c>
      <c r="AB118" s="108">
        <v>-5.2739153592965096</v>
      </c>
      <c r="AC118" s="108">
        <v>-4.9122216280757591</v>
      </c>
      <c r="AD118" s="108">
        <v>-5.1037576984983346</v>
      </c>
      <c r="AE118" s="108">
        <v>-5.1071956882877032</v>
      </c>
      <c r="AF118" s="108">
        <v>-4.9392008810215824</v>
      </c>
      <c r="AG118" s="108">
        <v>-5.0617371547148595</v>
      </c>
      <c r="AH118" s="108">
        <v>-5.2425771573295874</v>
      </c>
      <c r="AI118" s="108">
        <v>-5.1531722557464219</v>
      </c>
      <c r="AJ118" s="108">
        <v>-5.3752221624365477</v>
      </c>
      <c r="AK118" s="108">
        <v>-5.232813460712519</v>
      </c>
      <c r="AL118" s="108">
        <v>-4.6511219082069717</v>
      </c>
      <c r="AM118" s="108">
        <v>-4.7655226084158899</v>
      </c>
      <c r="AN118" s="108">
        <v>-4.5831796718752695</v>
      </c>
      <c r="AO118" s="108">
        <v>-3.9806599440263959</v>
      </c>
      <c r="AP118" s="108">
        <v>-4.1458974573885206</v>
      </c>
      <c r="AQ118" s="108">
        <v>-4.4824249472169635</v>
      </c>
      <c r="AR118" s="108">
        <v>-5.1337274846388423</v>
      </c>
      <c r="AS118" s="108">
        <v>-4.8615090541488044</v>
      </c>
      <c r="AT118" s="108">
        <v>-4.4446544740525713</v>
      </c>
      <c r="AU118" s="108">
        <v>-4.5222241206900806</v>
      </c>
      <c r="AV118" s="108">
        <v>-4.334585264597921</v>
      </c>
      <c r="AW118" s="108">
        <v>-4.2276305150325113</v>
      </c>
      <c r="AX118" s="108">
        <v>-4.342407109093803</v>
      </c>
      <c r="AY118" s="108">
        <v>-4.0650397154410829</v>
      </c>
      <c r="AZ118" s="108">
        <v>-4.3349722622734355</v>
      </c>
      <c r="BA118" s="108">
        <v>-4.1008746968073559</v>
      </c>
      <c r="BB118" s="108">
        <v>-3.7036862213800603</v>
      </c>
      <c r="BC118" s="108">
        <v>-3.937640849215799</v>
      </c>
      <c r="BD118" s="108">
        <v>-3.7949362307976315</v>
      </c>
      <c r="BE118" s="108">
        <v>-2.9625604896957105</v>
      </c>
      <c r="BF118" s="108">
        <v>-3.4879990638815386</v>
      </c>
      <c r="BG118" s="108">
        <v>-3.9586193152098055</v>
      </c>
      <c r="BH118" s="108">
        <v>-4.4720316389860386</v>
      </c>
      <c r="BI118" s="108">
        <v>-4.2934550231186712</v>
      </c>
      <c r="BJ118" s="108">
        <v>-4.598984203154254</v>
      </c>
      <c r="BK118" s="108">
        <v>-5.1992391077404267</v>
      </c>
      <c r="BL118" s="108">
        <v>-5.2676068631265593</v>
      </c>
      <c r="BM118" s="108">
        <v>-5.4973995221159981</v>
      </c>
      <c r="BN118" s="78"/>
      <c r="BO118" s="78"/>
      <c r="BP118" s="78"/>
      <c r="BQ118" s="78"/>
      <c r="BR118" s="78"/>
      <c r="BS118" s="78"/>
      <c r="BT118" s="78"/>
      <c r="BU118" s="78"/>
      <c r="BV118" s="78"/>
    </row>
    <row r="119" spans="1:74">
      <c r="A119" s="78"/>
      <c r="B119" s="114"/>
      <c r="C119" s="78"/>
      <c r="D119" s="122" t="s">
        <v>247</v>
      </c>
      <c r="E119" s="78" t="s">
        <v>4</v>
      </c>
      <c r="F119" s="108">
        <v>-1.0881431219580122</v>
      </c>
      <c r="G119" s="108">
        <v>-1.1424928811703587</v>
      </c>
      <c r="H119" s="108">
        <v>-0.75556564370902102</v>
      </c>
      <c r="I119" s="108">
        <v>-0.54379110592219071</v>
      </c>
      <c r="J119" s="108">
        <v>-0.89759641467277795</v>
      </c>
      <c r="K119" s="108">
        <v>-0.64755749925765826</v>
      </c>
      <c r="L119" s="108">
        <v>-0.41835068154891353</v>
      </c>
      <c r="M119" s="108">
        <v>-0.86707613660345828</v>
      </c>
      <c r="N119" s="108">
        <v>-1.4336167155896398</v>
      </c>
      <c r="O119" s="108">
        <v>-1.3898956639075148</v>
      </c>
      <c r="P119" s="108">
        <v>-1.2481159970091458</v>
      </c>
      <c r="Q119" s="108">
        <v>-1.3328611430959931</v>
      </c>
      <c r="R119" s="108">
        <v>-1.5126253504840399</v>
      </c>
      <c r="S119" s="108">
        <v>-1.6107348874076806</v>
      </c>
      <c r="T119" s="108">
        <v>-1.3890283944404587</v>
      </c>
      <c r="U119" s="108">
        <v>-1.8737546952917974</v>
      </c>
      <c r="V119" s="108">
        <v>-1.3107105787806859</v>
      </c>
      <c r="W119" s="108">
        <v>-1.0516585575635258</v>
      </c>
      <c r="X119" s="108">
        <v>-0.97886308418260981</v>
      </c>
      <c r="Y119" s="108">
        <v>-1.5393540307834002</v>
      </c>
      <c r="Z119" s="108">
        <v>-1.8154896308073205</v>
      </c>
      <c r="AA119" s="108">
        <v>-1.5382665958142159</v>
      </c>
      <c r="AB119" s="108">
        <v>-1.4639168119276693</v>
      </c>
      <c r="AC119" s="108">
        <v>-0.96852054274482846</v>
      </c>
      <c r="AD119" s="108">
        <v>-0.98434677558101313</v>
      </c>
      <c r="AE119" s="108">
        <v>-1.0163881438792828</v>
      </c>
      <c r="AF119" s="108">
        <v>-1.0250011792571723</v>
      </c>
      <c r="AG119" s="108">
        <v>-1.3340176024534198</v>
      </c>
      <c r="AH119" s="108">
        <v>-0.75991435051008693</v>
      </c>
      <c r="AI119" s="108">
        <v>-1.0332048717042426</v>
      </c>
      <c r="AJ119" s="108">
        <v>-1.5706960886848282</v>
      </c>
      <c r="AK119" s="108">
        <v>-1.5790707757695888</v>
      </c>
      <c r="AL119" s="108">
        <v>-1.3517221824571113</v>
      </c>
      <c r="AM119" s="108">
        <v>-1.0831043510230796</v>
      </c>
      <c r="AN119" s="108">
        <v>-0.81223554827260891</v>
      </c>
      <c r="AO119" s="108">
        <v>-0.32977837557034562</v>
      </c>
      <c r="AP119" s="108">
        <v>-0.63035669447105036</v>
      </c>
      <c r="AQ119" s="108">
        <v>-0.82058863108508362</v>
      </c>
      <c r="AR119" s="108">
        <v>-0.8535627785510318</v>
      </c>
      <c r="AS119" s="108">
        <v>-0.77623799944170457</v>
      </c>
      <c r="AT119" s="108">
        <v>-0.23608272797834218</v>
      </c>
      <c r="AU119" s="108">
        <v>-6.7337292116510739E-2</v>
      </c>
      <c r="AV119" s="108">
        <v>-9.5580210143410227E-2</v>
      </c>
      <c r="AW119" s="108">
        <v>-0.10941190449637084</v>
      </c>
      <c r="AX119" s="108">
        <v>-0.18488016173312261</v>
      </c>
      <c r="AY119" s="108">
        <v>0.55155424939425757</v>
      </c>
      <c r="AZ119" s="108">
        <v>0.26878727218126386</v>
      </c>
      <c r="BA119" s="108">
        <v>0.3267858738018834</v>
      </c>
      <c r="BB119" s="108">
        <v>1.1345207113624891</v>
      </c>
      <c r="BC119" s="108">
        <v>1.1481454687688313</v>
      </c>
      <c r="BD119" s="108">
        <v>0.78286491734496799</v>
      </c>
      <c r="BE119" s="108">
        <v>1.3351089064232493</v>
      </c>
      <c r="BF119" s="108">
        <v>0.8603713949315015</v>
      </c>
      <c r="BG119" s="108">
        <v>0.60727045726043372</v>
      </c>
      <c r="BH119" s="108">
        <v>-0.27092340308630014</v>
      </c>
      <c r="BI119" s="108">
        <v>-0.68581711616516117</v>
      </c>
      <c r="BJ119" s="108">
        <v>-0.88518347535109321</v>
      </c>
      <c r="BK119" s="108">
        <v>-1.3665242067983776</v>
      </c>
      <c r="BL119" s="108">
        <v>-1.6290682541786694</v>
      </c>
      <c r="BM119" s="108">
        <v>-2.0077294438184179</v>
      </c>
      <c r="BN119" s="78"/>
      <c r="BO119" s="78"/>
      <c r="BP119" s="78"/>
      <c r="BQ119" s="78"/>
      <c r="BR119" s="78"/>
      <c r="BS119" s="78"/>
      <c r="BT119" s="78"/>
      <c r="BU119" s="78"/>
      <c r="BV119" s="78"/>
    </row>
    <row r="120" spans="1:74">
      <c r="A120" s="78"/>
      <c r="B120" s="114"/>
      <c r="C120" s="78"/>
      <c r="D120" s="122" t="s">
        <v>247</v>
      </c>
      <c r="E120" s="78" t="s">
        <v>62</v>
      </c>
      <c r="F120" s="108">
        <v>-0.74166965101351146</v>
      </c>
      <c r="G120" s="108">
        <v>6.4018876638941791E-2</v>
      </c>
      <c r="H120" s="108">
        <v>0.27975018007867902</v>
      </c>
      <c r="I120" s="108">
        <v>0.23650078456400969</v>
      </c>
      <c r="J120" s="108">
        <v>-0.33860882459177688</v>
      </c>
      <c r="K120" s="108">
        <v>2.1203414473641047E-2</v>
      </c>
      <c r="L120" s="108">
        <v>7.4654530342487035E-2</v>
      </c>
      <c r="M120" s="108">
        <v>0.19902671327314181</v>
      </c>
      <c r="N120" s="108">
        <v>0.47942464502736115</v>
      </c>
      <c r="O120" s="108">
        <v>0.65852024681988475</v>
      </c>
      <c r="P120" s="108">
        <v>1.9679826097453557E-2</v>
      </c>
      <c r="Q120" s="108">
        <v>-0.14513559800599296</v>
      </c>
      <c r="R120" s="108">
        <v>0.43232860477576018</v>
      </c>
      <c r="S120" s="108">
        <v>1.0518885147471195</v>
      </c>
      <c r="T120" s="108">
        <v>0.74103158771434252</v>
      </c>
      <c r="U120" s="108">
        <v>0.9897466045151031</v>
      </c>
      <c r="V120" s="108">
        <v>0.97952138030861491</v>
      </c>
      <c r="W120" s="108">
        <v>1.0882210295966743</v>
      </c>
      <c r="X120" s="108">
        <v>0.86361618780099114</v>
      </c>
      <c r="Y120" s="108">
        <v>1.2430499893570008</v>
      </c>
      <c r="Z120" s="108">
        <v>0.62325540552897962</v>
      </c>
      <c r="AA120" s="108">
        <v>0.82878518119318478</v>
      </c>
      <c r="AB120" s="108">
        <v>1.4345610284270318</v>
      </c>
      <c r="AC120" s="108">
        <v>0.58210765976337164</v>
      </c>
      <c r="AD120" s="108">
        <v>0.17960235191248586</v>
      </c>
      <c r="AE120" s="108">
        <v>-0.40745660370768277</v>
      </c>
      <c r="AF120" s="108">
        <v>-0.6521306255127719</v>
      </c>
      <c r="AG120" s="108">
        <v>-0.49169765148771916</v>
      </c>
      <c r="AH120" s="108">
        <v>-0.51830369739958648</v>
      </c>
      <c r="AI120" s="108">
        <v>-5.6511490188242419E-2</v>
      </c>
      <c r="AJ120" s="108">
        <v>-0.19688490316232787</v>
      </c>
      <c r="AK120" s="108">
        <v>-1.0774598700388438E-2</v>
      </c>
      <c r="AL120" s="108">
        <v>0.15441552425558847</v>
      </c>
      <c r="AM120" s="108">
        <v>0.43638478565351946</v>
      </c>
      <c r="AN120" s="108">
        <v>0.23557801307438986</v>
      </c>
      <c r="AO120" s="108">
        <v>0.14564255842245366</v>
      </c>
      <c r="AP120" s="108">
        <v>0.28514973146774913</v>
      </c>
      <c r="AQ120" s="108">
        <v>0.28771245643281596</v>
      </c>
      <c r="AR120" s="108">
        <v>0.83391616492126808</v>
      </c>
      <c r="AS120" s="108">
        <v>1.0607072234011952</v>
      </c>
      <c r="AT120" s="108">
        <v>0.9578888290886578</v>
      </c>
      <c r="AU120" s="108">
        <v>1.4691225956589893</v>
      </c>
      <c r="AV120" s="108">
        <v>1.3342565442454895</v>
      </c>
      <c r="AW120" s="108">
        <v>1.4270305573923281</v>
      </c>
      <c r="AX120" s="108">
        <v>1.5484419931927764</v>
      </c>
      <c r="AY120" s="108">
        <v>1.4049963112533561</v>
      </c>
      <c r="AZ120" s="108">
        <v>1.8933370717683644</v>
      </c>
      <c r="BA120" s="108">
        <v>1.8602704202914833</v>
      </c>
      <c r="BB120" s="108">
        <v>1.9852260439336895</v>
      </c>
      <c r="BC120" s="108">
        <v>2.0202176760491319</v>
      </c>
      <c r="BD120" s="108">
        <v>2.4609988514330681</v>
      </c>
      <c r="BE120" s="108">
        <v>2.4685879601580485</v>
      </c>
      <c r="BF120" s="108">
        <v>2.8167517873555017</v>
      </c>
      <c r="BG120" s="108">
        <v>3.1760053520615337</v>
      </c>
      <c r="BH120" s="108">
        <v>3.1331345004021003</v>
      </c>
      <c r="BI120" s="108">
        <v>3.1525050516166395</v>
      </c>
      <c r="BJ120" s="108">
        <v>2.8617283941626059</v>
      </c>
      <c r="BK120" s="108">
        <v>2.7806153660874227</v>
      </c>
      <c r="BL120" s="108">
        <v>2.9061131501049289</v>
      </c>
      <c r="BM120" s="108">
        <v>4.5599177950899801</v>
      </c>
      <c r="BN120" s="78"/>
      <c r="BO120" s="78"/>
      <c r="BP120" s="78"/>
      <c r="BQ120" s="78"/>
      <c r="BR120" s="78"/>
      <c r="BS120" s="78"/>
      <c r="BT120" s="78"/>
      <c r="BU120" s="78"/>
      <c r="BV120" s="78"/>
    </row>
    <row r="121" spans="1:74">
      <c r="A121" s="78"/>
      <c r="B121" s="114"/>
      <c r="C121" s="78"/>
      <c r="D121" s="122" t="s">
        <v>247</v>
      </c>
      <c r="E121" s="78" t="s">
        <v>65</v>
      </c>
      <c r="F121" s="108">
        <v>-8.3292822574119185E-3</v>
      </c>
      <c r="G121" s="108">
        <v>0.45623247287594104</v>
      </c>
      <c r="H121" s="108">
        <v>-0.60712670329002094</v>
      </c>
      <c r="I121" s="108">
        <v>-0.71069895072728961</v>
      </c>
      <c r="J121" s="108">
        <v>0.16245832657892301</v>
      </c>
      <c r="K121" s="108">
        <v>0.64976603271994193</v>
      </c>
      <c r="L121" s="108">
        <v>1.148283636521688</v>
      </c>
      <c r="M121" s="108">
        <v>0.94049532360224219</v>
      </c>
      <c r="N121" s="108">
        <v>0.62475623950026105</v>
      </c>
      <c r="O121" s="108">
        <v>2.2547141623542846</v>
      </c>
      <c r="P121" s="108">
        <v>3.2719936223340529</v>
      </c>
      <c r="Q121" s="108">
        <v>3.8300043262723076</v>
      </c>
      <c r="R121" s="108">
        <v>4.5611417487539612</v>
      </c>
      <c r="S121" s="108">
        <v>4.2477745959594202</v>
      </c>
      <c r="T121" s="108">
        <v>4.3629820088943418</v>
      </c>
      <c r="U121" s="108">
        <v>6.1769991153306041</v>
      </c>
      <c r="V121" s="108">
        <v>4.8860810576138149</v>
      </c>
      <c r="W121" s="108">
        <v>4.0100840461708724</v>
      </c>
      <c r="X121" s="108">
        <v>2.9501303871416908</v>
      </c>
      <c r="Y121" s="108">
        <v>3.4713626620389011</v>
      </c>
      <c r="Z121" s="108">
        <v>3.7740545778086805</v>
      </c>
      <c r="AA121" s="108">
        <v>3.3101672946225857</v>
      </c>
      <c r="AB121" s="108">
        <v>3.185060741433432</v>
      </c>
      <c r="AC121" s="108">
        <v>1.9065365990563716</v>
      </c>
      <c r="AD121" s="108">
        <v>1.4264480112963867</v>
      </c>
      <c r="AE121" s="108">
        <v>1.3142590059223167</v>
      </c>
      <c r="AF121" s="108">
        <v>0.84815891037022695</v>
      </c>
      <c r="AG121" s="108">
        <v>1.4292072944275809</v>
      </c>
      <c r="AH121" s="108">
        <v>1.6499877115079133</v>
      </c>
      <c r="AI121" s="108">
        <v>1.3391543543347577</v>
      </c>
      <c r="AJ121" s="108">
        <v>2.0217685463617716</v>
      </c>
      <c r="AK121" s="108">
        <v>2.0064621914948102</v>
      </c>
      <c r="AL121" s="108">
        <v>1.5545795145049883</v>
      </c>
      <c r="AM121" s="108">
        <v>0.95154076903842011</v>
      </c>
      <c r="AN121" s="108">
        <v>1.2449179716109899</v>
      </c>
      <c r="AO121" s="108">
        <v>0.82699397333045432</v>
      </c>
      <c r="AP121" s="108">
        <v>0.42973324931354995</v>
      </c>
      <c r="AQ121" s="108">
        <v>0.55694189647461556</v>
      </c>
      <c r="AR121" s="108">
        <v>0.81705738078066759</v>
      </c>
      <c r="AS121" s="108">
        <v>1.1765168210614956</v>
      </c>
      <c r="AT121" s="108">
        <v>0.99044875082705808</v>
      </c>
      <c r="AU121" s="108">
        <v>0.86479467913248875</v>
      </c>
      <c r="AV121" s="108">
        <v>1.1192244827402895</v>
      </c>
      <c r="AW121" s="108">
        <v>1.3290522221328285</v>
      </c>
      <c r="AX121" s="108">
        <v>1.6864802388189766</v>
      </c>
      <c r="AY121" s="108">
        <v>0.53116645074255686</v>
      </c>
      <c r="AZ121" s="108">
        <v>0.86273365449036454</v>
      </c>
      <c r="BA121" s="108">
        <v>0.90693229365748351</v>
      </c>
      <c r="BB121" s="108">
        <v>0.67492015029198882</v>
      </c>
      <c r="BC121" s="108">
        <v>0.81898748913733144</v>
      </c>
      <c r="BD121" s="108">
        <v>-0.52358352194663205</v>
      </c>
      <c r="BE121" s="108">
        <v>-1.0326140841083102</v>
      </c>
      <c r="BF121" s="108">
        <v>-0.38771602348629841</v>
      </c>
      <c r="BG121" s="108">
        <v>-0.11694363840776489</v>
      </c>
      <c r="BH121" s="108">
        <v>2.7913463341777014</v>
      </c>
      <c r="BI121" s="108">
        <v>3.6863893598262383</v>
      </c>
      <c r="BJ121" s="108">
        <v>3.7961148551471062</v>
      </c>
      <c r="BK121" s="108">
        <v>5.2414862831634235</v>
      </c>
      <c r="BL121" s="108">
        <v>5.7970483440401317</v>
      </c>
      <c r="BM121" s="108">
        <v>6.4626296298275818</v>
      </c>
      <c r="BN121" s="78"/>
      <c r="BO121" s="78"/>
      <c r="BP121" s="78"/>
      <c r="BQ121" s="78"/>
      <c r="BR121" s="78"/>
      <c r="BS121" s="78"/>
      <c r="BT121" s="78"/>
      <c r="BU121" s="78"/>
      <c r="BV121" s="78"/>
    </row>
    <row r="122" spans="1:74">
      <c r="A122" s="78"/>
      <c r="B122" s="114"/>
      <c r="C122" s="78"/>
      <c r="D122" s="122" t="s">
        <v>248</v>
      </c>
      <c r="E122" s="78" t="s">
        <v>0</v>
      </c>
      <c r="F122" s="108">
        <v>0.22473758062034044</v>
      </c>
      <c r="G122" s="108">
        <v>0.23063310634342216</v>
      </c>
      <c r="H122" s="108">
        <v>1.1489213869246839E-2</v>
      </c>
      <c r="I122" s="108">
        <v>2.5529062442454897E-2</v>
      </c>
      <c r="J122" s="108">
        <v>6.7742047931132809E-2</v>
      </c>
      <c r="K122" s="108">
        <v>5.2647042984466985E-2</v>
      </c>
      <c r="L122" s="108">
        <v>0.18025188318434671</v>
      </c>
      <c r="M122" s="108">
        <v>0.2677754249147184</v>
      </c>
      <c r="N122" s="108">
        <v>3.4043290151682726E-2</v>
      </c>
      <c r="O122" s="108">
        <v>-0.18048482499437712</v>
      </c>
      <c r="P122" s="108">
        <v>-0.28797680961204408</v>
      </c>
      <c r="Q122" s="108">
        <v>-0.38701975966994118</v>
      </c>
      <c r="R122" s="108">
        <v>-0.23162659765326632</v>
      </c>
      <c r="S122" s="108">
        <v>-0.24821461535031508</v>
      </c>
      <c r="T122" s="108">
        <v>-0.35901523353675824</v>
      </c>
      <c r="U122" s="108">
        <v>-0.3488618603286322</v>
      </c>
      <c r="V122" s="108">
        <v>-0.28701794100402367</v>
      </c>
      <c r="W122" s="108">
        <v>-0.1956462492892368</v>
      </c>
      <c r="X122" s="108">
        <v>-0.13542269301243248</v>
      </c>
      <c r="Y122" s="108">
        <v>-0.28469506142370005</v>
      </c>
      <c r="Z122" s="108">
        <v>-0.29494381739661435</v>
      </c>
      <c r="AA122" s="108">
        <v>-0.39095101188981696</v>
      </c>
      <c r="AB122" s="108">
        <v>-0.23841122284658978</v>
      </c>
      <c r="AC122" s="108">
        <v>-0.11772103339836537</v>
      </c>
      <c r="AD122" s="108">
        <v>-3.13226812427021E-2</v>
      </c>
      <c r="AE122" s="108">
        <v>-0.10645410292113811</v>
      </c>
      <c r="AF122" s="108">
        <v>-0.1211860499877111</v>
      </c>
      <c r="AG122" s="108">
        <v>-0.17468510107392987</v>
      </c>
      <c r="AH122" s="108">
        <v>-0.26171871829060356</v>
      </c>
      <c r="AI122" s="108">
        <v>-0.22840101686306058</v>
      </c>
      <c r="AJ122" s="108">
        <v>-0.26626726251941379</v>
      </c>
      <c r="AK122" s="108">
        <v>-0.30764884348912469</v>
      </c>
      <c r="AL122" s="108">
        <v>-0.31629401234107801</v>
      </c>
      <c r="AM122" s="108">
        <v>-0.20601045664987438</v>
      </c>
      <c r="AN122" s="108">
        <v>-0.19501575902979473</v>
      </c>
      <c r="AO122" s="108">
        <v>-0.20155636399553911</v>
      </c>
      <c r="AP122" s="108">
        <v>-0.22478862390030985</v>
      </c>
      <c r="AQ122" s="108">
        <v>-0.23338616113661947</v>
      </c>
      <c r="AR122" s="108">
        <v>-0.24553655809988051</v>
      </c>
      <c r="AS122" s="108">
        <v>-0.31582299086455778</v>
      </c>
      <c r="AT122" s="108">
        <v>-0.37638651549184354</v>
      </c>
      <c r="AU122" s="108">
        <v>-0.28254751489384233</v>
      </c>
      <c r="AV122" s="108">
        <v>-0.27422567323865787</v>
      </c>
      <c r="AW122" s="108">
        <v>-0.15935508788417296</v>
      </c>
      <c r="AX122" s="108">
        <v>-0.18983619340049573</v>
      </c>
      <c r="AY122" s="108">
        <v>-0.23263076635815527</v>
      </c>
      <c r="AZ122" s="108">
        <v>-0.2729401862647165</v>
      </c>
      <c r="BA122" s="108">
        <v>-0.35504824048313099</v>
      </c>
      <c r="BB122" s="108">
        <v>-0.36694186245077498</v>
      </c>
      <c r="BC122" s="108">
        <v>-0.40133475675393493</v>
      </c>
      <c r="BD122" s="108">
        <v>-0.41629395780986922</v>
      </c>
      <c r="BE122" s="108">
        <v>-0.34864176425348758</v>
      </c>
      <c r="BF122" s="108">
        <v>-0.27103888374933049</v>
      </c>
      <c r="BG122" s="108">
        <v>-0.27749057329473636</v>
      </c>
      <c r="BH122" s="108">
        <v>-0.37468730329680611</v>
      </c>
      <c r="BI122" s="108">
        <v>-0.47182451544824611</v>
      </c>
      <c r="BJ122" s="108">
        <v>-0.51756435406018886</v>
      </c>
      <c r="BK122" s="108">
        <v>-0.49085654672515933</v>
      </c>
      <c r="BL122" s="108">
        <v>-0.52494048598923371</v>
      </c>
      <c r="BM122" s="108">
        <v>-0.56674009093174282</v>
      </c>
      <c r="BN122" s="78"/>
      <c r="BO122" s="78"/>
      <c r="BP122" s="78"/>
      <c r="BQ122" s="78"/>
      <c r="BR122" s="78"/>
      <c r="BS122" s="78"/>
      <c r="BT122" s="78"/>
      <c r="BU122" s="78"/>
      <c r="BV122" s="78"/>
    </row>
    <row r="123" spans="1:74">
      <c r="A123" s="78"/>
      <c r="B123" s="114"/>
      <c r="C123" s="78"/>
      <c r="D123" s="122" t="s">
        <v>248</v>
      </c>
      <c r="E123" s="78" t="s">
        <v>59</v>
      </c>
      <c r="F123" s="108">
        <v>-1.8739042503388297</v>
      </c>
      <c r="G123" s="108">
        <v>-1.9383394182524878</v>
      </c>
      <c r="H123" s="108">
        <v>-1.9026449769115763</v>
      </c>
      <c r="I123" s="108">
        <v>-1.9345196445915542</v>
      </c>
      <c r="J123" s="108">
        <v>-1.8886041063436474</v>
      </c>
      <c r="K123" s="108">
        <v>-1.8699132828109628</v>
      </c>
      <c r="L123" s="108">
        <v>-1.7533012071988532</v>
      </c>
      <c r="M123" s="108">
        <v>-1.8123267014978517</v>
      </c>
      <c r="N123" s="108">
        <v>-1.8865750031312474</v>
      </c>
      <c r="O123" s="108">
        <v>-1.9302424542510521</v>
      </c>
      <c r="P123" s="108">
        <v>-1.9507289609122942</v>
      </c>
      <c r="Q123" s="108">
        <v>-2.0069563202664154</v>
      </c>
      <c r="R123" s="108">
        <v>-2.0162414196833063</v>
      </c>
      <c r="S123" s="108">
        <v>-1.9290725121978751</v>
      </c>
      <c r="T123" s="108">
        <v>-1.9201166402159484</v>
      </c>
      <c r="U123" s="108">
        <v>-1.9140334133071624</v>
      </c>
      <c r="V123" s="108">
        <v>-1.7607841554440835</v>
      </c>
      <c r="W123" s="108">
        <v>-1.6277682815484369</v>
      </c>
      <c r="X123" s="108">
        <v>-1.6268364189899924</v>
      </c>
      <c r="Y123" s="108">
        <v>-1.8184248648110801</v>
      </c>
      <c r="Z123" s="108">
        <v>-1.9039515534926224</v>
      </c>
      <c r="AA123" s="108">
        <v>-1.8151745735114551</v>
      </c>
      <c r="AB123" s="108">
        <v>-1.8737672684300897</v>
      </c>
      <c r="AC123" s="108">
        <v>-1.7349442801556256</v>
      </c>
      <c r="AD123" s="108">
        <v>-1.7103499895056919</v>
      </c>
      <c r="AE123" s="108">
        <v>-1.6364274842794482</v>
      </c>
      <c r="AF123" s="108">
        <v>-1.6189652768058613</v>
      </c>
      <c r="AG123" s="108">
        <v>-1.6418716940022069</v>
      </c>
      <c r="AH123" s="108">
        <v>-1.5745840445947796</v>
      </c>
      <c r="AI123" s="108">
        <v>-1.4683015305768607</v>
      </c>
      <c r="AJ123" s="108">
        <v>-1.5810582310281538</v>
      </c>
      <c r="AK123" s="108">
        <v>-1.5089968442942707</v>
      </c>
      <c r="AL123" s="108">
        <v>-1.4082843555455229</v>
      </c>
      <c r="AM123" s="108">
        <v>-1.3737065133440256</v>
      </c>
      <c r="AN123" s="108">
        <v>-1.2928251357892346</v>
      </c>
      <c r="AO123" s="108">
        <v>-1.1447513213171843</v>
      </c>
      <c r="AP123" s="108">
        <v>-1.1809174716830939</v>
      </c>
      <c r="AQ123" s="108">
        <v>-1.2530267300127393</v>
      </c>
      <c r="AR123" s="108">
        <v>-1.2648169274049106</v>
      </c>
      <c r="AS123" s="108">
        <v>-1.2289927792226578</v>
      </c>
      <c r="AT123" s="108">
        <v>-1.1204998152699435</v>
      </c>
      <c r="AU123" s="108">
        <v>-1.0829793201009024</v>
      </c>
      <c r="AV123" s="108">
        <v>-1.105536583483598</v>
      </c>
      <c r="AW123" s="108">
        <v>-1.071233428219073</v>
      </c>
      <c r="AX123" s="108">
        <v>-1.1182457308228158</v>
      </c>
      <c r="AY123" s="108">
        <v>-0.93085804975329522</v>
      </c>
      <c r="AZ123" s="108">
        <v>-1.0242964220176765</v>
      </c>
      <c r="BA123" s="108">
        <v>-0.96114540271856086</v>
      </c>
      <c r="BB123" s="108">
        <v>-0.87852538229561494</v>
      </c>
      <c r="BC123" s="108">
        <v>-0.96903026794956482</v>
      </c>
      <c r="BD123" s="108">
        <v>-1.0201294248139894</v>
      </c>
      <c r="BE123" s="108">
        <v>-0.87368998350859761</v>
      </c>
      <c r="BF123" s="108">
        <v>-1.0421043055166206</v>
      </c>
      <c r="BG123" s="108">
        <v>-1.0143162515580664</v>
      </c>
      <c r="BH123" s="108">
        <v>-1.307135072701106</v>
      </c>
      <c r="BI123" s="108">
        <v>-1.2696542789321659</v>
      </c>
      <c r="BJ123" s="108">
        <v>-1.3346018061309286</v>
      </c>
      <c r="BK123" s="108">
        <v>-1.5220954120445993</v>
      </c>
      <c r="BL123" s="108">
        <v>-1.5452645277646138</v>
      </c>
      <c r="BM123" s="108">
        <v>-1.6313798937658228</v>
      </c>
      <c r="BN123" s="78"/>
      <c r="BO123" s="78"/>
      <c r="BP123" s="78"/>
      <c r="BQ123" s="78"/>
      <c r="BR123" s="78"/>
      <c r="BS123" s="78"/>
      <c r="BT123" s="78"/>
      <c r="BU123" s="78"/>
      <c r="BV123" s="78"/>
    </row>
    <row r="124" spans="1:74">
      <c r="A124" s="78"/>
      <c r="B124" s="114"/>
      <c r="C124" s="78"/>
      <c r="D124" s="122" t="s">
        <v>248</v>
      </c>
      <c r="E124" s="78" t="s">
        <v>57</v>
      </c>
      <c r="F124" s="108">
        <v>-0.92949158533396958</v>
      </c>
      <c r="G124" s="108">
        <v>-0.93077705869359773</v>
      </c>
      <c r="H124" s="108">
        <v>-0.80243638036322329</v>
      </c>
      <c r="I124" s="108">
        <v>-0.9416219718566754</v>
      </c>
      <c r="J124" s="108">
        <v>-0.83741619609329732</v>
      </c>
      <c r="K124" s="108">
        <v>-0.75641799980127278</v>
      </c>
      <c r="L124" s="108">
        <v>-0.87455406931479307</v>
      </c>
      <c r="M124" s="108">
        <v>-0.96074027591050171</v>
      </c>
      <c r="N124" s="108">
        <v>-0.8442300026428371</v>
      </c>
      <c r="O124" s="108">
        <v>-0.91914200275623692</v>
      </c>
      <c r="P124" s="108">
        <v>-0.92869060081503418</v>
      </c>
      <c r="Q124" s="108">
        <v>-0.90351779067586113</v>
      </c>
      <c r="R124" s="108">
        <v>-1.0033608972033763</v>
      </c>
      <c r="S124" s="108">
        <v>-0.92776825109425509</v>
      </c>
      <c r="T124" s="108">
        <v>-0.88288722935814823</v>
      </c>
      <c r="U124" s="108">
        <v>-0.97198994120646232</v>
      </c>
      <c r="V124" s="108">
        <v>-0.89883698776917353</v>
      </c>
      <c r="W124" s="108">
        <v>-0.86750056484918692</v>
      </c>
      <c r="X124" s="108">
        <v>-0.87936274241343249</v>
      </c>
      <c r="Y124" s="108">
        <v>-0.84169747675238016</v>
      </c>
      <c r="Z124" s="108">
        <v>-0.74632762635678418</v>
      </c>
      <c r="AA124" s="108">
        <v>-0.79189858423379689</v>
      </c>
      <c r="AB124" s="108">
        <v>-0.92020400820794968</v>
      </c>
      <c r="AC124" s="108">
        <v>-0.92849515004811556</v>
      </c>
      <c r="AD124" s="108">
        <v>-0.91673162730323199</v>
      </c>
      <c r="AE124" s="108">
        <v>-0.90091839301580823</v>
      </c>
      <c r="AF124" s="108">
        <v>-0.83009545314712119</v>
      </c>
      <c r="AG124" s="108">
        <v>-0.8112319186173198</v>
      </c>
      <c r="AH124" s="108">
        <v>-0.85132386321113351</v>
      </c>
      <c r="AI124" s="108">
        <v>-0.79763840226455085</v>
      </c>
      <c r="AJ124" s="108">
        <v>-0.82807288856417371</v>
      </c>
      <c r="AK124" s="108">
        <v>-0.74983719865302456</v>
      </c>
      <c r="AL124" s="108">
        <v>-0.80895656897883805</v>
      </c>
      <c r="AM124" s="108">
        <v>-0.80281601205721453</v>
      </c>
      <c r="AN124" s="108">
        <v>-0.80457605402396459</v>
      </c>
      <c r="AO124" s="108">
        <v>-0.73368296837164926</v>
      </c>
      <c r="AP124" s="108">
        <v>-0.79533748394115977</v>
      </c>
      <c r="AQ124" s="108">
        <v>-0.81013546525894942</v>
      </c>
      <c r="AR124" s="108">
        <v>-0.87115802430072065</v>
      </c>
      <c r="AS124" s="108">
        <v>-0.85751780563439772</v>
      </c>
      <c r="AT124" s="108">
        <v>-0.81837242161261359</v>
      </c>
      <c r="AU124" s="108">
        <v>-0.89954377130152241</v>
      </c>
      <c r="AV124" s="108">
        <v>-0.90341061479288798</v>
      </c>
      <c r="AW124" s="108">
        <v>-0.87319298181324312</v>
      </c>
      <c r="AX124" s="108">
        <v>-0.87614919461386576</v>
      </c>
      <c r="AY124" s="108">
        <v>-0.86526875765785527</v>
      </c>
      <c r="AZ124" s="108">
        <v>-0.8696819921001866</v>
      </c>
      <c r="BA124" s="108">
        <v>-0.78041420941849093</v>
      </c>
      <c r="BB124" s="108">
        <v>-0.63371295936344496</v>
      </c>
      <c r="BC124" s="108">
        <v>-0.72185983083870497</v>
      </c>
      <c r="BD124" s="108">
        <v>-0.73441058158622918</v>
      </c>
      <c r="BE124" s="108">
        <v>-0.78478908574419748</v>
      </c>
      <c r="BF124" s="108">
        <v>-0.87260448609465069</v>
      </c>
      <c r="BG124" s="108">
        <v>-0.78661631674195642</v>
      </c>
      <c r="BH124" s="108">
        <v>-0.84481196015918592</v>
      </c>
      <c r="BI124" s="108">
        <v>-0.84141348534941596</v>
      </c>
      <c r="BJ124" s="108">
        <v>-0.89281957632391862</v>
      </c>
      <c r="BK124" s="108">
        <v>-0.88185846253003919</v>
      </c>
      <c r="BL124" s="108">
        <v>-0.75368960696440368</v>
      </c>
      <c r="BM124" s="108">
        <v>-0.89423280510210268</v>
      </c>
      <c r="BN124" s="78"/>
      <c r="BO124" s="78"/>
      <c r="BP124" s="78"/>
      <c r="BQ124" s="78"/>
      <c r="BR124" s="78"/>
      <c r="BS124" s="78"/>
      <c r="BT124" s="78"/>
      <c r="BU124" s="78"/>
      <c r="BV124" s="78"/>
    </row>
    <row r="125" spans="1:74">
      <c r="A125" s="78"/>
      <c r="B125" s="114"/>
      <c r="C125" s="78"/>
      <c r="D125" s="122" t="s">
        <v>248</v>
      </c>
      <c r="E125" s="78" t="s">
        <v>1</v>
      </c>
      <c r="F125" s="108">
        <v>6.6577868572690324E-2</v>
      </c>
      <c r="G125" s="108">
        <v>0.17405806404275248</v>
      </c>
      <c r="H125" s="108">
        <v>0.21657086534083669</v>
      </c>
      <c r="I125" s="108">
        <v>0.11325959712245481</v>
      </c>
      <c r="J125" s="108">
        <v>-2.5172940088287188E-2</v>
      </c>
      <c r="K125" s="108">
        <v>3.2736627228437065E-2</v>
      </c>
      <c r="L125" s="108">
        <v>4.1904679588046889E-2</v>
      </c>
      <c r="M125" s="108">
        <v>-2.2812472955651586E-2</v>
      </c>
      <c r="N125" s="108">
        <v>0.13815323708114269</v>
      </c>
      <c r="O125" s="108">
        <v>0.21215466967876306</v>
      </c>
      <c r="P125" s="108">
        <v>9.5718295477015936E-2</v>
      </c>
      <c r="Q125" s="108">
        <v>1.8061846697758899E-2</v>
      </c>
      <c r="R125" s="108">
        <v>0.13485460988139364</v>
      </c>
      <c r="S125" s="108">
        <v>0.16594876509156498</v>
      </c>
      <c r="T125" s="108">
        <v>0.13583803966096175</v>
      </c>
      <c r="U125" s="108">
        <v>0.1281360780590477</v>
      </c>
      <c r="V125" s="108">
        <v>0.13359408966511666</v>
      </c>
      <c r="W125" s="108">
        <v>0.14587912995663288</v>
      </c>
      <c r="X125" s="108">
        <v>0.18324870678911775</v>
      </c>
      <c r="Y125" s="108">
        <v>0.17153894076216991</v>
      </c>
      <c r="Z125" s="108">
        <v>0.1567669656434858</v>
      </c>
      <c r="AA125" s="108">
        <v>9.5154568714703291E-2</v>
      </c>
      <c r="AB125" s="108">
        <v>0.18780983060945022</v>
      </c>
      <c r="AC125" s="108">
        <v>5.6789032966994668E-2</v>
      </c>
      <c r="AD125" s="108">
        <v>1.6402445360581552E-3</v>
      </c>
      <c r="AE125" s="108">
        <v>0.11180056679773154</v>
      </c>
      <c r="AF125" s="108">
        <v>7.0384944468628863E-2</v>
      </c>
      <c r="AG125" s="108">
        <v>-6.0005458331669814E-2</v>
      </c>
      <c r="AH125" s="108">
        <v>2.5064738112546614E-2</v>
      </c>
      <c r="AI125" s="108">
        <v>2.5242872976689146E-2</v>
      </c>
      <c r="AJ125" s="108">
        <v>5.3404235322726201E-2</v>
      </c>
      <c r="AK125" s="108">
        <v>6.5865084624654457E-3</v>
      </c>
      <c r="AL125" s="108">
        <v>3.0264665128021839E-2</v>
      </c>
      <c r="AM125" s="108">
        <v>2.3008322669565207E-2</v>
      </c>
      <c r="AN125" s="108">
        <v>-1.4750464990274548E-2</v>
      </c>
      <c r="AO125" s="108">
        <v>-5.5269921570159308E-2</v>
      </c>
      <c r="AP125" s="108">
        <v>-2.5787764235629673E-2</v>
      </c>
      <c r="AQ125" s="108">
        <v>-9.4084653136069285E-2</v>
      </c>
      <c r="AR125" s="108">
        <v>-6.6906493627430841E-2</v>
      </c>
      <c r="AS125" s="108">
        <v>-0.11711252264466765</v>
      </c>
      <c r="AT125" s="108">
        <v>-0.11059918938632363</v>
      </c>
      <c r="AU125" s="108">
        <v>-7.9512627280882597E-2</v>
      </c>
      <c r="AV125" s="108">
        <v>-0.1111455514193378</v>
      </c>
      <c r="AW125" s="108">
        <v>0.15745416312926697</v>
      </c>
      <c r="AX125" s="108">
        <v>0.1709107583420244</v>
      </c>
      <c r="AY125" s="108">
        <v>0.17369931459454468</v>
      </c>
      <c r="AZ125" s="108">
        <v>0.19774154602706329</v>
      </c>
      <c r="BA125" s="108">
        <v>0.17535397969105926</v>
      </c>
      <c r="BB125" s="108">
        <v>0.13183632599393502</v>
      </c>
      <c r="BC125" s="108">
        <v>0.1204592744287849</v>
      </c>
      <c r="BD125" s="108">
        <v>0.11049932126982087</v>
      </c>
      <c r="BE125" s="108">
        <v>0.12816200485565243</v>
      </c>
      <c r="BF125" s="108">
        <v>0.18279763502268942</v>
      </c>
      <c r="BG125" s="108">
        <v>0.11319772933759342</v>
      </c>
      <c r="BH125" s="108">
        <v>0.14137007559452419</v>
      </c>
      <c r="BI125" s="108">
        <v>0.17488677275999409</v>
      </c>
      <c r="BJ125" s="108">
        <v>0.16705735445445136</v>
      </c>
      <c r="BK125" s="108">
        <v>2.073999980407093E-2</v>
      </c>
      <c r="BL125" s="108">
        <v>5.1846619014046524E-2</v>
      </c>
      <c r="BM125" s="108">
        <v>8.9764015469957048E-2</v>
      </c>
      <c r="BN125" s="78"/>
      <c r="BO125" s="78"/>
      <c r="BP125" s="78"/>
      <c r="BQ125" s="78"/>
      <c r="BR125" s="78"/>
      <c r="BS125" s="78"/>
      <c r="BT125" s="78"/>
      <c r="BU125" s="78"/>
      <c r="BV125" s="78"/>
    </row>
    <row r="126" spans="1:74">
      <c r="A126" s="78"/>
      <c r="B126" s="114"/>
      <c r="C126" s="78"/>
      <c r="D126" s="122" t="s">
        <v>248</v>
      </c>
      <c r="E126" s="78" t="s">
        <v>22</v>
      </c>
      <c r="F126" s="108">
        <v>-0.3406053701072298</v>
      </c>
      <c r="G126" s="108">
        <v>-0.42471128702927752</v>
      </c>
      <c r="H126" s="108">
        <v>-0.4964357214455335</v>
      </c>
      <c r="I126" s="108">
        <v>-0.52142497040706548</v>
      </c>
      <c r="J126" s="108">
        <v>-0.91377461019208739</v>
      </c>
      <c r="K126" s="108">
        <v>-0.94507520117720278</v>
      </c>
      <c r="L126" s="108">
        <v>-0.77361722703697322</v>
      </c>
      <c r="M126" s="108">
        <v>-0.81372329270225174</v>
      </c>
      <c r="N126" s="108">
        <v>-0.8406711849988171</v>
      </c>
      <c r="O126" s="108">
        <v>-0.82431266479921694</v>
      </c>
      <c r="P126" s="108">
        <v>-0.83980984836280426</v>
      </c>
      <c r="Q126" s="108">
        <v>-1.0203544855825113</v>
      </c>
      <c r="R126" s="108">
        <v>-1.1042224837665462</v>
      </c>
      <c r="S126" s="108">
        <v>-1.0843837551508453</v>
      </c>
      <c r="T126" s="108">
        <v>-1.1296288719724983</v>
      </c>
      <c r="U126" s="108">
        <v>-1.0762381013199624</v>
      </c>
      <c r="V126" s="108">
        <v>-0.98174560541613354</v>
      </c>
      <c r="W126" s="108">
        <v>-0.71197011099692697</v>
      </c>
      <c r="X126" s="108">
        <v>-0.61736676569319249</v>
      </c>
      <c r="Y126" s="108">
        <v>-0.69501814800101025</v>
      </c>
      <c r="Z126" s="108">
        <v>-0.71184370537080444</v>
      </c>
      <c r="AA126" s="108">
        <v>-0.72222555592679694</v>
      </c>
      <c r="AB126" s="108">
        <v>-0.71031983748101979</v>
      </c>
      <c r="AC126" s="108">
        <v>-0.52867874278323557</v>
      </c>
      <c r="AD126" s="108">
        <v>-0.40292611014241198</v>
      </c>
      <c r="AE126" s="108">
        <v>-0.26190894148138844</v>
      </c>
      <c r="AF126" s="108">
        <v>-0.30927316395719107</v>
      </c>
      <c r="AG126" s="108">
        <v>-0.33465147763566971</v>
      </c>
      <c r="AH126" s="108">
        <v>-0.3339840429211236</v>
      </c>
      <c r="AI126" s="108">
        <v>-0.3030250594316608</v>
      </c>
      <c r="AJ126" s="108">
        <v>-0.2898486596707337</v>
      </c>
      <c r="AK126" s="108">
        <v>-0.22939869566285465</v>
      </c>
      <c r="AL126" s="108">
        <v>-0.17677341828160786</v>
      </c>
      <c r="AM126" s="108">
        <v>-0.18577099912249473</v>
      </c>
      <c r="AN126" s="108">
        <v>-0.18027091203213486</v>
      </c>
      <c r="AO126" s="108">
        <v>-9.9875040258149195E-2</v>
      </c>
      <c r="AP126" s="108">
        <v>-5.0631447999179624E-2</v>
      </c>
      <c r="AQ126" s="108">
        <v>-8.2919979673439226E-2</v>
      </c>
      <c r="AR126" s="108">
        <v>-0.12150706966277047</v>
      </c>
      <c r="AS126" s="108">
        <v>-6.573504614932757E-2</v>
      </c>
      <c r="AT126" s="108">
        <v>-8.6959680541736084E-3</v>
      </c>
      <c r="AU126" s="108">
        <v>6.0268464421737722E-2</v>
      </c>
      <c r="AV126" s="108">
        <v>3.1751151309661996E-2</v>
      </c>
      <c r="AW126" s="108">
        <v>4.7561374507426812E-2</v>
      </c>
      <c r="AX126" s="108">
        <v>9.0318782600633973E-2</v>
      </c>
      <c r="AY126" s="108">
        <v>0.29619045397789501</v>
      </c>
      <c r="AZ126" s="108">
        <v>0.22095883272030337</v>
      </c>
      <c r="BA126" s="108">
        <v>0.22774411893315927</v>
      </c>
      <c r="BB126" s="108">
        <v>0.2156783766571253</v>
      </c>
      <c r="BC126" s="108">
        <v>0.10281263378309502</v>
      </c>
      <c r="BD126" s="108">
        <v>0.1882467914089907</v>
      </c>
      <c r="BE126" s="108">
        <v>0.2970342833624926</v>
      </c>
      <c r="BF126" s="108">
        <v>0.14538080749018922</v>
      </c>
      <c r="BG126" s="108">
        <v>0.11496295296548364</v>
      </c>
      <c r="BH126" s="108">
        <v>-2.1467527473046033E-2</v>
      </c>
      <c r="BI126" s="108">
        <v>-0.10213331146073612</v>
      </c>
      <c r="BJ126" s="108">
        <v>-0.15911981642140871</v>
      </c>
      <c r="BK126" s="108">
        <v>-0.12476342372949922</v>
      </c>
      <c r="BL126" s="108">
        <v>-0.1901853042409738</v>
      </c>
      <c r="BM126" s="108">
        <v>-0.17479169756599289</v>
      </c>
      <c r="BN126" s="78"/>
      <c r="BO126" s="78"/>
      <c r="BP126" s="78"/>
      <c r="BQ126" s="78"/>
      <c r="BR126" s="78"/>
      <c r="BS126" s="78"/>
      <c r="BT126" s="78"/>
      <c r="BU126" s="78"/>
      <c r="BV126" s="78"/>
    </row>
    <row r="127" spans="1:74">
      <c r="A127" s="78"/>
      <c r="B127" s="114"/>
      <c r="C127" s="78"/>
      <c r="D127" s="122" t="s">
        <v>248</v>
      </c>
      <c r="E127" s="78" t="s">
        <v>23</v>
      </c>
      <c r="F127" s="108">
        <v>0.20762750857381018</v>
      </c>
      <c r="G127" s="108">
        <v>0.24219116130366247</v>
      </c>
      <c r="H127" s="108">
        <v>0.3562064925548869</v>
      </c>
      <c r="I127" s="108">
        <v>0.37426772222937466</v>
      </c>
      <c r="J127" s="108">
        <v>0.23367360239603263</v>
      </c>
      <c r="K127" s="108">
        <v>0.30028197377215715</v>
      </c>
      <c r="L127" s="108">
        <v>0.27343618406936709</v>
      </c>
      <c r="M127" s="108">
        <v>0.34927732925343813</v>
      </c>
      <c r="N127" s="108">
        <v>0.26555570305928278</v>
      </c>
      <c r="O127" s="108">
        <v>0.21553881939257291</v>
      </c>
      <c r="P127" s="108">
        <v>0.12832983249923569</v>
      </c>
      <c r="Q127" s="108">
        <v>0.14329084238404866</v>
      </c>
      <c r="R127" s="108">
        <v>0.11167335723602356</v>
      </c>
      <c r="S127" s="108">
        <v>0.1795448664641448</v>
      </c>
      <c r="T127" s="108">
        <v>0.21034658152770147</v>
      </c>
      <c r="U127" s="108">
        <v>0.17605152483048769</v>
      </c>
      <c r="V127" s="108">
        <v>0.25774825517903643</v>
      </c>
      <c r="W127" s="108">
        <v>0.1869684011325532</v>
      </c>
      <c r="X127" s="108">
        <v>0.19824035128425743</v>
      </c>
      <c r="Y127" s="108">
        <v>0.21122135058737967</v>
      </c>
      <c r="Z127" s="108">
        <v>0.25181807140420576</v>
      </c>
      <c r="AA127" s="108">
        <v>0.17673709640052326</v>
      </c>
      <c r="AB127" s="108">
        <v>0.2689437254367304</v>
      </c>
      <c r="AC127" s="108">
        <v>0.21677150970616443</v>
      </c>
      <c r="AD127" s="108">
        <v>0.18626728512131807</v>
      </c>
      <c r="AE127" s="108">
        <v>0.21482946222976151</v>
      </c>
      <c r="AF127" s="108">
        <v>0.2099486472117289</v>
      </c>
      <c r="AG127" s="108">
        <v>4.6566971204930141E-2</v>
      </c>
      <c r="AH127" s="108">
        <v>0.20004879215235638</v>
      </c>
      <c r="AI127" s="108">
        <v>0.27818753833757937</v>
      </c>
      <c r="AJ127" s="108">
        <v>0.28041131664157648</v>
      </c>
      <c r="AK127" s="108">
        <v>0.28220472264632557</v>
      </c>
      <c r="AL127" s="108">
        <v>0.24465920978796207</v>
      </c>
      <c r="AM127" s="108">
        <v>0.30282532968634523</v>
      </c>
      <c r="AN127" s="108">
        <v>0.24219724366773532</v>
      </c>
      <c r="AO127" s="108">
        <v>0.18832086846783103</v>
      </c>
      <c r="AP127" s="108">
        <v>0.23379173217463034</v>
      </c>
      <c r="AQ127" s="108">
        <v>0.27870443149472068</v>
      </c>
      <c r="AR127" s="108">
        <v>0.2693036764383594</v>
      </c>
      <c r="AS127" s="108">
        <v>0.27317857246507238</v>
      </c>
      <c r="AT127" s="108">
        <v>0.18726400654221642</v>
      </c>
      <c r="AU127" s="108">
        <v>0.24018886095066749</v>
      </c>
      <c r="AV127" s="108">
        <v>0.28019093704438225</v>
      </c>
      <c r="AW127" s="108">
        <v>0.33552689792426715</v>
      </c>
      <c r="AX127" s="108">
        <v>0.33235572257616441</v>
      </c>
      <c r="AY127" s="108">
        <v>0.33084783768306503</v>
      </c>
      <c r="AZ127" s="108">
        <v>0.32346950472415337</v>
      </c>
      <c r="BA127" s="108">
        <v>0.28001175896045893</v>
      </c>
      <c r="BB127" s="108">
        <v>0.16733660526220517</v>
      </c>
      <c r="BC127" s="108">
        <v>0.24357027040393531</v>
      </c>
      <c r="BD127" s="108">
        <v>0.28158230501389081</v>
      </c>
      <c r="BE127" s="108">
        <v>0.20769727340399236</v>
      </c>
      <c r="BF127" s="108">
        <v>0.2393662232367495</v>
      </c>
      <c r="BG127" s="108">
        <v>0.27102620875713335</v>
      </c>
      <c r="BH127" s="108">
        <v>0.22089002075407382</v>
      </c>
      <c r="BI127" s="108">
        <v>0.21053697610201416</v>
      </c>
      <c r="BJ127" s="108">
        <v>0.27748181907265135</v>
      </c>
      <c r="BK127" s="108">
        <v>0.23071415935453077</v>
      </c>
      <c r="BL127" s="108">
        <v>0.18134040063292645</v>
      </c>
      <c r="BM127" s="108">
        <v>0.2471626591643874</v>
      </c>
      <c r="BN127" s="78"/>
      <c r="BO127" s="78"/>
      <c r="BP127" s="78"/>
      <c r="BQ127" s="78"/>
      <c r="BR127" s="78"/>
      <c r="BS127" s="78"/>
      <c r="BT127" s="78"/>
      <c r="BU127" s="78"/>
      <c r="BV127" s="78"/>
    </row>
    <row r="128" spans="1:74">
      <c r="A128" s="78"/>
      <c r="B128" s="114"/>
      <c r="C128" s="78"/>
      <c r="D128" s="122" t="s">
        <v>248</v>
      </c>
      <c r="E128" s="78" t="s">
        <v>24</v>
      </c>
      <c r="F128" s="108">
        <v>-1.2255251456160796</v>
      </c>
      <c r="G128" s="108">
        <v>-1.2484293023838777</v>
      </c>
      <c r="H128" s="108">
        <v>-1.2826709700122232</v>
      </c>
      <c r="I128" s="108">
        <v>-1.4620703557833552</v>
      </c>
      <c r="J128" s="108">
        <v>-1.4284216755703474</v>
      </c>
      <c r="K128" s="108">
        <v>-1.2914641127344029</v>
      </c>
      <c r="L128" s="108">
        <v>-0.9810302764341432</v>
      </c>
      <c r="M128" s="108">
        <v>-1.2242570128966617</v>
      </c>
      <c r="N128" s="108">
        <v>-1.3212227055499972</v>
      </c>
      <c r="O128" s="108">
        <v>-1.5286484683906769</v>
      </c>
      <c r="P128" s="108">
        <v>-1.5848176830292642</v>
      </c>
      <c r="Q128" s="108">
        <v>-1.6248425215257511</v>
      </c>
      <c r="R128" s="108">
        <v>-1.6472960579187164</v>
      </c>
      <c r="S128" s="108">
        <v>-1.5766109077755353</v>
      </c>
      <c r="T128" s="108">
        <v>-1.5857777384760983</v>
      </c>
      <c r="U128" s="108">
        <v>-1.6474651749837024</v>
      </c>
      <c r="V128" s="108">
        <v>-1.5759524401234035</v>
      </c>
      <c r="W128" s="108">
        <v>-1.4543149725466669</v>
      </c>
      <c r="X128" s="108">
        <v>-1.3076343090251124</v>
      </c>
      <c r="Y128" s="108">
        <v>-1.5047439518335601</v>
      </c>
      <c r="Z128" s="108">
        <v>-1.5550175954607544</v>
      </c>
      <c r="AA128" s="108">
        <v>-1.4958858282790668</v>
      </c>
      <c r="AB128" s="108">
        <v>-1.5258504166223896</v>
      </c>
      <c r="AC128" s="108">
        <v>-1.4471486055927356</v>
      </c>
      <c r="AD128" s="108">
        <v>-1.4873744807392519</v>
      </c>
      <c r="AE128" s="108">
        <v>-1.3858666070877284</v>
      </c>
      <c r="AF128" s="108">
        <v>-1.2931673828184314</v>
      </c>
      <c r="AG128" s="108">
        <v>-1.2981625032881998</v>
      </c>
      <c r="AH128" s="108">
        <v>-1.2356910348281835</v>
      </c>
      <c r="AI128" s="108">
        <v>-1.1444552879586907</v>
      </c>
      <c r="AJ128" s="108">
        <v>-1.2248413438007637</v>
      </c>
      <c r="AK128" s="108">
        <v>-1.2489234090487646</v>
      </c>
      <c r="AL128" s="108">
        <v>-1.1876621684625881</v>
      </c>
      <c r="AM128" s="108">
        <v>-1.1602230438056147</v>
      </c>
      <c r="AN128" s="108">
        <v>-1.1058498154329848</v>
      </c>
      <c r="AO128" s="108">
        <v>-0.91495755979814919</v>
      </c>
      <c r="AP128" s="108">
        <v>-0.8391857268569598</v>
      </c>
      <c r="AQ128" s="108">
        <v>-0.98563714421596926</v>
      </c>
      <c r="AR128" s="108">
        <v>-1.0422026705503507</v>
      </c>
      <c r="AS128" s="108">
        <v>-1.0867052273592077</v>
      </c>
      <c r="AT128" s="108">
        <v>-1.0213929098804435</v>
      </c>
      <c r="AU128" s="108">
        <v>-0.9713165792480325</v>
      </c>
      <c r="AV128" s="108">
        <v>-0.97946647075571791</v>
      </c>
      <c r="AW128" s="108">
        <v>-0.92906777524118311</v>
      </c>
      <c r="AX128" s="108">
        <v>-0.91177641847801572</v>
      </c>
      <c r="AY128" s="108">
        <v>-0.82021378476629514</v>
      </c>
      <c r="AZ128" s="108">
        <v>-0.9232894014547266</v>
      </c>
      <c r="BA128" s="108">
        <v>-0.83022124413629084</v>
      </c>
      <c r="BB128" s="108">
        <v>-0.91100033574371486</v>
      </c>
      <c r="BC128" s="108">
        <v>-1.0048226991514448</v>
      </c>
      <c r="BD128" s="108">
        <v>-1.0742149531264193</v>
      </c>
      <c r="BE128" s="108">
        <v>-0.97298472957462745</v>
      </c>
      <c r="BF128" s="108">
        <v>-0.96820604902542051</v>
      </c>
      <c r="BG128" s="108">
        <v>-1.1237435611728264</v>
      </c>
      <c r="BH128" s="108">
        <v>-1.2751989753888859</v>
      </c>
      <c r="BI128" s="108">
        <v>-1.2464435666212459</v>
      </c>
      <c r="BJ128" s="108">
        <v>-1.3662163712588786</v>
      </c>
      <c r="BK128" s="108">
        <v>-1.6779050466476992</v>
      </c>
      <c r="BL128" s="108">
        <v>-1.5831653035488036</v>
      </c>
      <c r="BM128" s="108">
        <v>-1.6039367113126228</v>
      </c>
      <c r="BN128" s="78"/>
      <c r="BO128" s="78"/>
      <c r="BP128" s="78"/>
      <c r="BQ128" s="78"/>
      <c r="BR128" s="78"/>
      <c r="BS128" s="78"/>
      <c r="BT128" s="78"/>
      <c r="BU128" s="78"/>
      <c r="BV128" s="78"/>
    </row>
    <row r="129" spans="1:74">
      <c r="A129" s="78"/>
      <c r="B129" s="114"/>
      <c r="C129" s="78"/>
      <c r="D129" s="122" t="s">
        <v>248</v>
      </c>
      <c r="E129" s="78" t="s">
        <v>2</v>
      </c>
      <c r="F129" s="108">
        <v>4.7385830928915897</v>
      </c>
      <c r="G129" s="108">
        <v>4.4687783206626115</v>
      </c>
      <c r="H129" s="108">
        <v>4.5154959771005672</v>
      </c>
      <c r="I129" s="108">
        <v>4.9827048965812146</v>
      </c>
      <c r="J129" s="108">
        <v>5.5058340635674323</v>
      </c>
      <c r="K129" s="108">
        <v>4.8941756178340974</v>
      </c>
      <c r="L129" s="108">
        <v>3.9576859438440866</v>
      </c>
      <c r="M129" s="108">
        <v>4.4105810853485883</v>
      </c>
      <c r="N129" s="108">
        <v>5.0636676875512823</v>
      </c>
      <c r="O129" s="108">
        <v>5.3045811840238937</v>
      </c>
      <c r="P129" s="108">
        <v>5.5413695795844458</v>
      </c>
      <c r="Q129" s="108">
        <v>5.9842434839277896</v>
      </c>
      <c r="R129" s="108">
        <v>5.6715122351391134</v>
      </c>
      <c r="S129" s="108">
        <v>5.1883401144738936</v>
      </c>
      <c r="T129" s="108">
        <v>5.3197086148775519</v>
      </c>
      <c r="U129" s="108">
        <v>5.0567059737318978</v>
      </c>
      <c r="V129" s="108">
        <v>4.5887976735767264</v>
      </c>
      <c r="W129" s="108">
        <v>4.0403024193548234</v>
      </c>
      <c r="X129" s="108">
        <v>3.9434668197046379</v>
      </c>
      <c r="Y129" s="108">
        <v>4.5545707109803306</v>
      </c>
      <c r="Z129" s="108">
        <v>4.8982285584426259</v>
      </c>
      <c r="AA129" s="108">
        <v>5.0399913169444037</v>
      </c>
      <c r="AB129" s="108">
        <v>4.8326264962757204</v>
      </c>
      <c r="AC129" s="108">
        <v>4.7570898268877846</v>
      </c>
      <c r="AD129" s="108">
        <v>4.8596948821646277</v>
      </c>
      <c r="AE129" s="108">
        <v>4.9984239184721417</v>
      </c>
      <c r="AF129" s="108">
        <v>5.0928698589708894</v>
      </c>
      <c r="AG129" s="108">
        <v>5.45034020669247</v>
      </c>
      <c r="AH129" s="108">
        <v>4.9453531761815466</v>
      </c>
      <c r="AI129" s="108">
        <v>4.515692252109119</v>
      </c>
      <c r="AJ129" s="108">
        <v>4.8037909426528866</v>
      </c>
      <c r="AK129" s="108">
        <v>4.704634857664546</v>
      </c>
      <c r="AL129" s="108">
        <v>4.4182650606700413</v>
      </c>
      <c r="AM129" s="108">
        <v>4.2655937427994761</v>
      </c>
      <c r="AN129" s="108">
        <v>4.1521516269113352</v>
      </c>
      <c r="AO129" s="108">
        <v>3.6304388078046812</v>
      </c>
      <c r="AP129" s="108">
        <v>3.7019832702163402</v>
      </c>
      <c r="AQ129" s="108">
        <v>4.0075511317619803</v>
      </c>
      <c r="AR129" s="108">
        <v>4.1497443258474487</v>
      </c>
      <c r="AS129" s="108">
        <v>4.0359666567849821</v>
      </c>
      <c r="AT129" s="108">
        <v>3.7667304225147666</v>
      </c>
      <c r="AU129" s="108">
        <v>3.2102864065345678</v>
      </c>
      <c r="AV129" s="108">
        <v>3.2084001437831522</v>
      </c>
      <c r="AW129" s="108">
        <v>2.6774357614905773</v>
      </c>
      <c r="AX129" s="108">
        <v>2.5413149943742446</v>
      </c>
      <c r="AY129" s="108">
        <v>2.2156281870177552</v>
      </c>
      <c r="AZ129" s="108">
        <v>2.5191349424538232</v>
      </c>
      <c r="BA129" s="108">
        <v>2.3449631550325694</v>
      </c>
      <c r="BB129" s="108">
        <v>2.2868547757886954</v>
      </c>
      <c r="BC129" s="108">
        <v>2.6693835141050153</v>
      </c>
      <c r="BD129" s="108">
        <v>2.8799878145799407</v>
      </c>
      <c r="BE129" s="108">
        <v>2.4372948059143722</v>
      </c>
      <c r="BF129" s="108">
        <v>2.6606261631753791</v>
      </c>
      <c r="BG129" s="108">
        <v>2.8063023444396533</v>
      </c>
      <c r="BH129" s="108">
        <v>3.3191759630094237</v>
      </c>
      <c r="BI129" s="108">
        <v>3.2545686879474238</v>
      </c>
      <c r="BJ129" s="108">
        <v>3.5380090330781617</v>
      </c>
      <c r="BK129" s="108">
        <v>3.9975106320420108</v>
      </c>
      <c r="BL129" s="108">
        <v>4.0080022032134561</v>
      </c>
      <c r="BM129" s="108">
        <v>3.845551325421027</v>
      </c>
      <c r="BN129" s="78"/>
      <c r="BO129" s="78"/>
      <c r="BP129" s="78"/>
      <c r="BQ129" s="78"/>
      <c r="BR129" s="78"/>
      <c r="BS129" s="78"/>
      <c r="BT129" s="78"/>
      <c r="BU129" s="78"/>
      <c r="BV129" s="78"/>
    </row>
    <row r="130" spans="1:74">
      <c r="A130" s="78"/>
      <c r="B130" s="114"/>
      <c r="C130" s="78"/>
      <c r="D130" s="122" t="s">
        <v>248</v>
      </c>
      <c r="E130" s="78" t="s">
        <v>3</v>
      </c>
      <c r="F130" s="108">
        <v>-0.29956526910466952</v>
      </c>
      <c r="G130" s="108">
        <v>-0.40419527154970769</v>
      </c>
      <c r="H130" s="108">
        <v>-0.46170291904292338</v>
      </c>
      <c r="I130" s="108">
        <v>-0.46539131900143538</v>
      </c>
      <c r="J130" s="108">
        <v>-0.52889981671375752</v>
      </c>
      <c r="K130" s="108">
        <v>-0.63704055924728298</v>
      </c>
      <c r="L130" s="108">
        <v>-0.63660270795383322</v>
      </c>
      <c r="M130" s="108">
        <v>-0.80289794867849196</v>
      </c>
      <c r="N130" s="108">
        <v>-0.89226113373019711</v>
      </c>
      <c r="O130" s="108">
        <v>-0.94331982500164702</v>
      </c>
      <c r="P130" s="108">
        <v>-1.0037376907703541</v>
      </c>
      <c r="Q130" s="108">
        <v>-0.9928459547541213</v>
      </c>
      <c r="R130" s="108">
        <v>-0.93375277020971614</v>
      </c>
      <c r="S130" s="108">
        <v>-0.83852350853116508</v>
      </c>
      <c r="T130" s="108">
        <v>-0.89301467570356818</v>
      </c>
      <c r="U130" s="108">
        <v>-0.86009229634982232</v>
      </c>
      <c r="V130" s="108">
        <v>-0.8275603888394536</v>
      </c>
      <c r="W130" s="108">
        <v>-0.71396326834633683</v>
      </c>
      <c r="X130" s="108">
        <v>-0.64851487938993246</v>
      </c>
      <c r="Y130" s="108">
        <v>-0.76375460415427021</v>
      </c>
      <c r="Z130" s="108">
        <v>-0.88626105522590426</v>
      </c>
      <c r="AA130" s="108">
        <v>-0.79538669504429693</v>
      </c>
      <c r="AB130" s="108">
        <v>-0.81470928404858967</v>
      </c>
      <c r="AC130" s="108">
        <v>-0.76097070517136545</v>
      </c>
      <c r="AD130" s="108">
        <v>-0.79832724691357182</v>
      </c>
      <c r="AE130" s="108">
        <v>-0.82570225639591821</v>
      </c>
      <c r="AF130" s="108">
        <v>-0.80916611028525121</v>
      </c>
      <c r="AG130" s="108">
        <v>-0.84267279311499976</v>
      </c>
      <c r="AH130" s="108">
        <v>-0.84321939040729355</v>
      </c>
      <c r="AI130" s="108">
        <v>-0.83231055960861067</v>
      </c>
      <c r="AJ130" s="108">
        <v>-0.83915938475285379</v>
      </c>
      <c r="AK130" s="108">
        <v>-0.78486270082370457</v>
      </c>
      <c r="AL130" s="108">
        <v>-0.61534935309665806</v>
      </c>
      <c r="AM130" s="108">
        <v>-0.65674851152759461</v>
      </c>
      <c r="AN130" s="108">
        <v>-0.61680506388143463</v>
      </c>
      <c r="AO130" s="108">
        <v>-0.49483138387454928</v>
      </c>
      <c r="AP130" s="108">
        <v>-0.52546231533615995</v>
      </c>
      <c r="AQ130" s="108">
        <v>-0.56690736902368921</v>
      </c>
      <c r="AR130" s="108">
        <v>-0.7193564717394807</v>
      </c>
      <c r="AS130" s="108">
        <v>-0.65452203566960776</v>
      </c>
      <c r="AT130" s="108">
        <v>-0.58314952367072359</v>
      </c>
      <c r="AU130" s="108">
        <v>-0.56046941654716242</v>
      </c>
      <c r="AV130" s="108">
        <v>-0.50373128981901805</v>
      </c>
      <c r="AW130" s="108">
        <v>-0.52668260136655309</v>
      </c>
      <c r="AX130" s="108">
        <v>-0.53752390303414588</v>
      </c>
      <c r="AY130" s="108">
        <v>-0.50206091043305512</v>
      </c>
      <c r="AZ130" s="108">
        <v>-0.53933547788639657</v>
      </c>
      <c r="BA130" s="108">
        <v>-0.54076977864917097</v>
      </c>
      <c r="BB130" s="108">
        <v>-0.51512975485592483</v>
      </c>
      <c r="BC130" s="108">
        <v>-0.50707300737736483</v>
      </c>
      <c r="BD130" s="108">
        <v>-0.51151466025731929</v>
      </c>
      <c r="BE130" s="108">
        <v>-0.31579829453913755</v>
      </c>
      <c r="BF130" s="108">
        <v>-0.41520942986182052</v>
      </c>
      <c r="BG130" s="108">
        <v>-0.53681535950447645</v>
      </c>
      <c r="BH130" s="108">
        <v>-0.62969410861460595</v>
      </c>
      <c r="BI130" s="108">
        <v>-0.57106707794961586</v>
      </c>
      <c r="BJ130" s="108">
        <v>-0.63216305538215867</v>
      </c>
      <c r="BK130" s="108">
        <v>-0.70960154315096924</v>
      </c>
      <c r="BL130" s="108">
        <v>-0.74175978583316371</v>
      </c>
      <c r="BM130" s="108">
        <v>-0.77130119470219283</v>
      </c>
      <c r="BN130" s="78"/>
      <c r="BO130" s="78"/>
      <c r="BP130" s="78"/>
      <c r="BQ130" s="78"/>
      <c r="BR130" s="78"/>
      <c r="BS130" s="78"/>
      <c r="BT130" s="78"/>
      <c r="BU130" s="78"/>
      <c r="BV130" s="78"/>
    </row>
    <row r="131" spans="1:74">
      <c r="A131" s="78"/>
      <c r="B131" s="114"/>
      <c r="C131" s="78"/>
      <c r="D131" s="122" t="s">
        <v>248</v>
      </c>
      <c r="E131" s="78" t="s">
        <v>4</v>
      </c>
      <c r="F131" s="108">
        <v>-0.33827798623195982</v>
      </c>
      <c r="G131" s="108">
        <v>-0.26443133396069785</v>
      </c>
      <c r="H131" s="108">
        <v>-8.242879854783336E-2</v>
      </c>
      <c r="I131" s="108">
        <v>-2.5304445681085141E-2</v>
      </c>
      <c r="J131" s="108">
        <v>-0.13342532673223761</v>
      </c>
      <c r="K131" s="108">
        <v>7.6127190320257387E-2</v>
      </c>
      <c r="L131" s="108">
        <v>0.17426135440026691</v>
      </c>
      <c r="M131" s="108">
        <v>0.17270510623194824</v>
      </c>
      <c r="N131" s="108">
        <v>-6.7021788108277303E-2</v>
      </c>
      <c r="O131" s="108">
        <v>-0.11744854717466691</v>
      </c>
      <c r="P131" s="108">
        <v>-1.0746179202814066E-2</v>
      </c>
      <c r="Q131" s="108">
        <v>-6.0289183404991231E-2</v>
      </c>
      <c r="R131" s="108">
        <v>-0.10072567288515621</v>
      </c>
      <c r="S131" s="108">
        <v>-0.14570190148734508</v>
      </c>
      <c r="T131" s="108">
        <v>-4.5026950870278526E-2</v>
      </c>
      <c r="U131" s="108">
        <v>-0.16791644744241241</v>
      </c>
      <c r="V131" s="108">
        <v>-1.6094035257853356E-2</v>
      </c>
      <c r="W131" s="108">
        <v>5.2663129644303197E-2</v>
      </c>
      <c r="X131" s="108">
        <v>4.266574859340766E-2</v>
      </c>
      <c r="Y131" s="108">
        <v>-0.17531435888216018</v>
      </c>
      <c r="Z131" s="108">
        <v>-0.24615621611658423</v>
      </c>
      <c r="AA131" s="108">
        <v>-0.2180997370650668</v>
      </c>
      <c r="AB131" s="108">
        <v>-0.11068548273229961</v>
      </c>
      <c r="AC131" s="108">
        <v>-2.3429911362585543E-2</v>
      </c>
      <c r="AD131" s="108">
        <v>-6.3340956372419654E-3</v>
      </c>
      <c r="AE131" s="108">
        <v>-5.8202617961958136E-2</v>
      </c>
      <c r="AF131" s="108">
        <v>-0.1190851950276115</v>
      </c>
      <c r="AG131" s="108">
        <v>-0.25446482705010975</v>
      </c>
      <c r="AH131" s="108">
        <v>-7.3320234420643615E-2</v>
      </c>
      <c r="AI131" s="108">
        <v>-0.14814471239211091</v>
      </c>
      <c r="AJ131" s="108">
        <v>-0.27909416494780359</v>
      </c>
      <c r="AK131" s="108">
        <v>-0.32533312919687463</v>
      </c>
      <c r="AL131" s="108">
        <v>-0.2912005841121581</v>
      </c>
      <c r="AM131" s="108">
        <v>-0.22023738370994472</v>
      </c>
      <c r="AN131" s="108">
        <v>-0.18723118157146468</v>
      </c>
      <c r="AO131" s="108">
        <v>-0.11166265251144925</v>
      </c>
      <c r="AP131" s="108">
        <v>-0.19459977552243979</v>
      </c>
      <c r="AQ131" s="108">
        <v>-0.19832471026213927</v>
      </c>
      <c r="AR131" s="108">
        <v>-0.11630833632908066</v>
      </c>
      <c r="AS131" s="108">
        <v>-8.1377022122557818E-2</v>
      </c>
      <c r="AT131" s="108">
        <v>3.9134899998776618E-2</v>
      </c>
      <c r="AU131" s="108">
        <v>0.22694146204044774</v>
      </c>
      <c r="AV131" s="108">
        <v>0.23334367510960208</v>
      </c>
      <c r="AW131" s="108">
        <v>0.17761732344181702</v>
      </c>
      <c r="AX131" s="108">
        <v>0.29028513642634435</v>
      </c>
      <c r="AY131" s="108">
        <v>0.45417473301462463</v>
      </c>
      <c r="AZ131" s="108">
        <v>0.36863378249532364</v>
      </c>
      <c r="BA131" s="108">
        <v>0.35008051883169911</v>
      </c>
      <c r="BB131" s="108">
        <v>0.47492808088872507</v>
      </c>
      <c r="BC131" s="108">
        <v>0.5801268517286351</v>
      </c>
      <c r="BD131" s="108">
        <v>0.51473487663600093</v>
      </c>
      <c r="BE131" s="108">
        <v>0.54578455432121231</v>
      </c>
      <c r="BF131" s="108">
        <v>0.4705569915100396</v>
      </c>
      <c r="BG131" s="108">
        <v>0.47911390592190362</v>
      </c>
      <c r="BH131" s="108">
        <v>0.36239031422473378</v>
      </c>
      <c r="BI131" s="108">
        <v>0.18381223357420406</v>
      </c>
      <c r="BJ131" s="108">
        <v>0.27089094145732151</v>
      </c>
      <c r="BK131" s="108">
        <v>0.14904451401315066</v>
      </c>
      <c r="BL131" s="108">
        <v>2.0041790509166546E-2</v>
      </c>
      <c r="BM131" s="108">
        <v>-3.1522235830722778E-2</v>
      </c>
      <c r="BN131" s="78"/>
      <c r="BO131" s="78"/>
      <c r="BP131" s="78"/>
      <c r="BQ131" s="78"/>
      <c r="BR131" s="78"/>
      <c r="BS131" s="78"/>
      <c r="BT131" s="78"/>
      <c r="BU131" s="78"/>
      <c r="BV131" s="78"/>
    </row>
    <row r="132" spans="1:74">
      <c r="A132" s="78"/>
      <c r="B132" s="114"/>
      <c r="C132" s="78"/>
      <c r="D132" s="122" t="s">
        <v>248</v>
      </c>
      <c r="E132" s="78" t="s">
        <v>62</v>
      </c>
      <c r="F132" s="108">
        <v>-3.3929916830309548E-2</v>
      </c>
      <c r="G132" s="108">
        <v>0.15228612588927248</v>
      </c>
      <c r="H132" s="108">
        <v>0.22935879365718659</v>
      </c>
      <c r="I132" s="108">
        <v>0.18956950935358474</v>
      </c>
      <c r="J132" s="108">
        <v>6.1829368490632586E-2</v>
      </c>
      <c r="K132" s="108">
        <v>0.12197242344986714</v>
      </c>
      <c r="L132" s="108">
        <v>0.18899887965762696</v>
      </c>
      <c r="M132" s="108">
        <v>0.28150857589559841</v>
      </c>
      <c r="N132" s="108">
        <v>0.32979868676253288</v>
      </c>
      <c r="O132" s="108">
        <v>0.3325431073653129</v>
      </c>
      <c r="P132" s="108">
        <v>0.18672144904011567</v>
      </c>
      <c r="Q132" s="108">
        <v>0.10286060338521885</v>
      </c>
      <c r="R132" s="108">
        <v>0.23008483109278366</v>
      </c>
      <c r="S132" s="108">
        <v>0.36919641773108491</v>
      </c>
      <c r="T132" s="108">
        <v>0.30009648380209164</v>
      </c>
      <c r="U132" s="108">
        <v>0.38055928857165755</v>
      </c>
      <c r="V132" s="108">
        <v>0.38744479563740652</v>
      </c>
      <c r="W132" s="108">
        <v>0.39062160988346317</v>
      </c>
      <c r="X132" s="108">
        <v>0.36444383691537752</v>
      </c>
      <c r="Y132" s="108">
        <v>0.54706062597669991</v>
      </c>
      <c r="Z132" s="108">
        <v>0.44241658076479551</v>
      </c>
      <c r="AA132" s="108">
        <v>0.46271619585356305</v>
      </c>
      <c r="AB132" s="108">
        <v>0.50255309151572058</v>
      </c>
      <c r="AC132" s="108">
        <v>0.43450195569911454</v>
      </c>
      <c r="AD132" s="108">
        <v>0.34931682210678794</v>
      </c>
      <c r="AE132" s="108">
        <v>5.0814483859111803E-2</v>
      </c>
      <c r="AF132" s="108">
        <v>-4.9157582206111883E-3</v>
      </c>
      <c r="AG132" s="108">
        <v>0.10114537219148012</v>
      </c>
      <c r="AH132" s="108">
        <v>0.1115040528914264</v>
      </c>
      <c r="AI132" s="108">
        <v>0.2562174937606394</v>
      </c>
      <c r="AJ132" s="108">
        <v>0.25229681826411632</v>
      </c>
      <c r="AK132" s="108">
        <v>0.21578267261044548</v>
      </c>
      <c r="AL132" s="108">
        <v>0.26930578473421196</v>
      </c>
      <c r="AM132" s="108">
        <v>0.31399775231945526</v>
      </c>
      <c r="AN132" s="108">
        <v>0.24261785521842549</v>
      </c>
      <c r="AO132" s="108">
        <v>0.22100345021152101</v>
      </c>
      <c r="AP132" s="108">
        <v>0.27410403155837004</v>
      </c>
      <c r="AQ132" s="108">
        <v>0.30335008174280054</v>
      </c>
      <c r="AR132" s="108">
        <v>0.38646445586015954</v>
      </c>
      <c r="AS132" s="108">
        <v>0.39998673184283229</v>
      </c>
      <c r="AT132" s="108">
        <v>0.35626268765489622</v>
      </c>
      <c r="AU132" s="108">
        <v>0.4810723869868978</v>
      </c>
      <c r="AV132" s="108">
        <v>0.424001731561642</v>
      </c>
      <c r="AW132" s="108">
        <v>0.44651704268765702</v>
      </c>
      <c r="AX132" s="108">
        <v>0.46194739321848433</v>
      </c>
      <c r="AY132" s="108">
        <v>0.35019814907368474</v>
      </c>
      <c r="AZ132" s="108">
        <v>0.43970275598588326</v>
      </c>
      <c r="BA132" s="108">
        <v>0.41292723767566919</v>
      </c>
      <c r="BB132" s="108">
        <v>0.36180334555813531</v>
      </c>
      <c r="BC132" s="108">
        <v>0.25432370150362527</v>
      </c>
      <c r="BD132" s="108">
        <v>0.27056591433010091</v>
      </c>
      <c r="BE132" s="108">
        <v>0.22161398132545251</v>
      </c>
      <c r="BF132" s="108">
        <v>0.33359898996570925</v>
      </c>
      <c r="BG132" s="108">
        <v>0.42122899517439372</v>
      </c>
      <c r="BH132" s="108">
        <v>0.35118986280809406</v>
      </c>
      <c r="BI132" s="108">
        <v>0.44147669865707417</v>
      </c>
      <c r="BJ132" s="108">
        <v>0.44856037461731146</v>
      </c>
      <c r="BK132" s="108">
        <v>0.48089890660731083</v>
      </c>
      <c r="BL132" s="108">
        <v>0.41171515053978647</v>
      </c>
      <c r="BM132" s="108">
        <v>0.61464568840231726</v>
      </c>
      <c r="BN132" s="78"/>
      <c r="BO132" s="78"/>
      <c r="BP132" s="78"/>
      <c r="BQ132" s="78"/>
      <c r="BR132" s="78"/>
      <c r="BS132" s="78"/>
      <c r="BT132" s="78"/>
      <c r="BU132" s="78"/>
      <c r="BV132" s="78"/>
    </row>
    <row r="133" spans="1:74">
      <c r="A133" s="78"/>
      <c r="B133" s="114"/>
      <c r="C133" s="78"/>
      <c r="D133" s="122" t="s">
        <v>248</v>
      </c>
      <c r="E133" s="78" t="s">
        <v>65</v>
      </c>
      <c r="F133" s="108">
        <v>-0.19622652709537958</v>
      </c>
      <c r="G133" s="108">
        <v>-5.7063106372077677E-2</v>
      </c>
      <c r="H133" s="108">
        <v>-0.30080157619941339</v>
      </c>
      <c r="I133" s="108">
        <v>-0.33499808040791512</v>
      </c>
      <c r="J133" s="108">
        <v>-0.11336441065156722</v>
      </c>
      <c r="K133" s="108">
        <v>2.1970280181837332E-2</v>
      </c>
      <c r="L133" s="108">
        <v>0.202566563194857</v>
      </c>
      <c r="M133" s="108">
        <v>0.15491018299711845</v>
      </c>
      <c r="N133" s="108">
        <v>2.076321355545252E-2</v>
      </c>
      <c r="O133" s="108">
        <v>0.37878100690733296</v>
      </c>
      <c r="P133" s="108">
        <v>0.65436861610379582</v>
      </c>
      <c r="Q133" s="108">
        <v>0.74736923948477862</v>
      </c>
      <c r="R133" s="108">
        <v>0.88910086597076354</v>
      </c>
      <c r="S133" s="108">
        <v>0.84724528782664477</v>
      </c>
      <c r="T133" s="108">
        <v>0.84947762026499163</v>
      </c>
      <c r="U133" s="108">
        <v>1.2451443697450673</v>
      </c>
      <c r="V133" s="108">
        <v>0.98040673979583648</v>
      </c>
      <c r="W133" s="108">
        <v>0.75472875760501301</v>
      </c>
      <c r="X133" s="108">
        <v>0.48307234523729781</v>
      </c>
      <c r="Y133" s="108">
        <v>0.59925683755157966</v>
      </c>
      <c r="Z133" s="108">
        <v>0.59527139316495559</v>
      </c>
      <c r="AA133" s="108">
        <v>0.45502280803710304</v>
      </c>
      <c r="AB133" s="108">
        <v>0.40201437653130023</v>
      </c>
      <c r="AC133" s="108">
        <v>7.6236103251974274E-2</v>
      </c>
      <c r="AD133" s="108">
        <v>-4.3553002444691735E-2</v>
      </c>
      <c r="AE133" s="108">
        <v>-0.20038802821535828</v>
      </c>
      <c r="AF133" s="108">
        <v>-0.26734906040145123</v>
      </c>
      <c r="AG133" s="108">
        <v>-0.18030677697476971</v>
      </c>
      <c r="AH133" s="108">
        <v>-0.10812943066411362</v>
      </c>
      <c r="AI133" s="108">
        <v>-0.15306358808848097</v>
      </c>
      <c r="AJ133" s="108">
        <v>-8.1561377597413554E-2</v>
      </c>
      <c r="AK133" s="108">
        <v>-5.4207940215164729E-2</v>
      </c>
      <c r="AL133" s="108">
        <v>-0.15797425950178789</v>
      </c>
      <c r="AM133" s="108">
        <v>-0.29991222725807454</v>
      </c>
      <c r="AN133" s="108">
        <v>-0.23964233904621457</v>
      </c>
      <c r="AO133" s="108">
        <v>-0.28317591478719928</v>
      </c>
      <c r="AP133" s="108">
        <v>-0.37316842447440979</v>
      </c>
      <c r="AQ133" s="108">
        <v>-0.36518343227988925</v>
      </c>
      <c r="AR133" s="108">
        <v>-0.35771990643134077</v>
      </c>
      <c r="AS133" s="108">
        <v>-0.30134653142590784</v>
      </c>
      <c r="AT133" s="108">
        <v>-0.31029567334459363</v>
      </c>
      <c r="AU133" s="108">
        <v>-0.34238835156197234</v>
      </c>
      <c r="AV133" s="108">
        <v>-0.30017145529922784</v>
      </c>
      <c r="AW133" s="108">
        <v>-0.28258068865678299</v>
      </c>
      <c r="AX133" s="108">
        <v>-0.25360134718855587</v>
      </c>
      <c r="AY133" s="108">
        <v>-0.46970640639291528</v>
      </c>
      <c r="AZ133" s="108">
        <v>-0.4400978846828465</v>
      </c>
      <c r="BA133" s="108">
        <v>-0.32348189371897096</v>
      </c>
      <c r="BB133" s="108">
        <v>-0.33312721543934498</v>
      </c>
      <c r="BC133" s="108">
        <v>-0.36655568388207493</v>
      </c>
      <c r="BD133" s="108">
        <v>-0.48905344564491937</v>
      </c>
      <c r="BE133" s="108">
        <v>-0.54168304556312763</v>
      </c>
      <c r="BF133" s="108">
        <v>-0.46316365615291066</v>
      </c>
      <c r="BG133" s="108">
        <v>-0.46685007432409642</v>
      </c>
      <c r="BH133" s="108">
        <v>5.7978711242784087E-2</v>
      </c>
      <c r="BI133" s="108">
        <v>0.23725486672071394</v>
      </c>
      <c r="BJ133" s="108">
        <v>0.20048545689758113</v>
      </c>
      <c r="BK133" s="108">
        <v>0.52817222300689082</v>
      </c>
      <c r="BL133" s="108">
        <v>0.66605885043180635</v>
      </c>
      <c r="BM133" s="108">
        <v>0.87678094075350721</v>
      </c>
      <c r="BN133" s="78"/>
      <c r="BO133" s="78"/>
      <c r="BP133" s="78"/>
      <c r="BQ133" s="78"/>
      <c r="BR133" s="78"/>
      <c r="BS133" s="78"/>
      <c r="BT133" s="78"/>
      <c r="BU133" s="78"/>
      <c r="BV133" s="78"/>
    </row>
    <row r="134" spans="1:74">
      <c r="A134" s="78"/>
      <c r="B134" s="114"/>
      <c r="C134" s="78"/>
      <c r="D134" s="122" t="s">
        <v>249</v>
      </c>
      <c r="E134" s="78" t="s">
        <v>0</v>
      </c>
      <c r="F134" s="108">
        <v>0.30769230769230771</v>
      </c>
      <c r="G134" s="108">
        <v>0.38461538461538464</v>
      </c>
      <c r="H134" s="108">
        <v>0.53846153846153844</v>
      </c>
      <c r="I134" s="108">
        <v>0.23076923076923078</v>
      </c>
      <c r="J134" s="108">
        <v>0.6428571428571429</v>
      </c>
      <c r="K134" s="108">
        <v>-0.2857142857142857</v>
      </c>
      <c r="L134" s="108">
        <v>0.21428571428571427</v>
      </c>
      <c r="M134" s="108">
        <v>0.13333333333333333</v>
      </c>
      <c r="N134" s="108">
        <v>-0.46666666666666667</v>
      </c>
      <c r="O134" s="108">
        <v>0.13333333333333333</v>
      </c>
      <c r="P134" s="108">
        <v>0.26666666666666666</v>
      </c>
      <c r="Q134" s="108">
        <v>-0.21428571428571427</v>
      </c>
      <c r="R134" s="108">
        <v>-0.35714285714285715</v>
      </c>
      <c r="S134" s="108">
        <v>-0.3125</v>
      </c>
      <c r="T134" s="108">
        <v>0.1875</v>
      </c>
      <c r="U134" s="108">
        <v>0.375</v>
      </c>
      <c r="V134" s="108">
        <v>-0.375</v>
      </c>
      <c r="W134" s="108">
        <v>-0.375</v>
      </c>
      <c r="X134" s="108">
        <v>-0.25</v>
      </c>
      <c r="Y134" s="108">
        <v>0.16666666666666666</v>
      </c>
      <c r="Z134" s="108">
        <v>-0.27777777777777779</v>
      </c>
      <c r="AA134" s="108">
        <v>-0.5</v>
      </c>
      <c r="AB134" s="108">
        <v>-0.5</v>
      </c>
      <c r="AC134" s="108">
        <v>-0.3888888888888889</v>
      </c>
      <c r="AD134" s="108">
        <v>-0.3888888888888889</v>
      </c>
      <c r="AE134" s="108">
        <v>0.05</v>
      </c>
      <c r="AF134" s="108">
        <v>-0.6</v>
      </c>
      <c r="AG134" s="108">
        <v>-0.2</v>
      </c>
      <c r="AH134" s="108">
        <v>0.23809523809523808</v>
      </c>
      <c r="AI134" s="108">
        <v>-0.23809523809523808</v>
      </c>
      <c r="AJ134" s="108">
        <v>-4.7619047619047616E-2</v>
      </c>
      <c r="AK134" s="108">
        <v>0</v>
      </c>
      <c r="AL134" s="108">
        <v>9.5238095238095233E-2</v>
      </c>
      <c r="AM134" s="108">
        <v>-0.14285714285714285</v>
      </c>
      <c r="AN134" s="108">
        <v>-0.19047619047619047</v>
      </c>
      <c r="AO134" s="108">
        <v>-0.33333333333333331</v>
      </c>
      <c r="AP134" s="108">
        <v>0.14285714285714285</v>
      </c>
      <c r="AQ134" s="108">
        <v>-0.2857142857142857</v>
      </c>
      <c r="AR134" s="108">
        <v>-0.61904761904761907</v>
      </c>
      <c r="AS134" s="108">
        <v>-0.42857142857142855</v>
      </c>
      <c r="AT134" s="108">
        <v>0.19047619047619047</v>
      </c>
      <c r="AU134" s="108">
        <v>0</v>
      </c>
      <c r="AV134" s="108">
        <v>0.38095238095238093</v>
      </c>
      <c r="AW134" s="108">
        <v>0</v>
      </c>
      <c r="AX134" s="108">
        <v>4.7619047619047616E-2</v>
      </c>
      <c r="AY134" s="108">
        <v>4.7619047619047616E-2</v>
      </c>
      <c r="AZ134" s="108">
        <v>-0.38095238095238093</v>
      </c>
      <c r="BA134" s="108">
        <v>-0.52380952380952384</v>
      </c>
      <c r="BB134" s="108">
        <v>-0.61904761904761907</v>
      </c>
      <c r="BC134" s="108">
        <v>-0.1</v>
      </c>
      <c r="BD134" s="108">
        <v>-0.5</v>
      </c>
      <c r="BE134" s="108">
        <v>-0.1</v>
      </c>
      <c r="BF134" s="108">
        <v>0.5</v>
      </c>
      <c r="BG134" s="108">
        <v>0.65</v>
      </c>
      <c r="BH134" s="108">
        <v>0.4</v>
      </c>
      <c r="BI134" s="108">
        <v>0.2857142857142857</v>
      </c>
      <c r="BJ134" s="108">
        <v>-9.5238095238095233E-2</v>
      </c>
      <c r="BK134" s="108">
        <v>0</v>
      </c>
      <c r="BL134" s="108">
        <v>9.5238095238095233E-2</v>
      </c>
      <c r="BM134" s="108">
        <v>0.1</v>
      </c>
      <c r="BN134" s="78"/>
      <c r="BO134" s="78"/>
      <c r="BP134" s="78"/>
      <c r="BQ134" s="78"/>
      <c r="BR134" s="78"/>
      <c r="BS134" s="78"/>
      <c r="BT134" s="78"/>
      <c r="BU134" s="78"/>
      <c r="BV134" s="78"/>
    </row>
    <row r="135" spans="1:74">
      <c r="A135" s="78"/>
      <c r="B135" s="114"/>
      <c r="C135" s="78"/>
      <c r="D135" s="122" t="s">
        <v>249</v>
      </c>
      <c r="E135" s="78" t="s">
        <v>59</v>
      </c>
      <c r="F135" s="108">
        <v>-3.8461538461538464E-2</v>
      </c>
      <c r="G135" s="108">
        <v>3.8461538461538464E-2</v>
      </c>
      <c r="H135" s="108">
        <v>0.23076923076923078</v>
      </c>
      <c r="I135" s="108">
        <v>-3.8461538461538464E-2</v>
      </c>
      <c r="J135" s="108">
        <v>0.36</v>
      </c>
      <c r="K135" s="108">
        <v>-0.28000000000000003</v>
      </c>
      <c r="L135" s="108">
        <v>-0.12</v>
      </c>
      <c r="M135" s="108">
        <v>0.46666666666666667</v>
      </c>
      <c r="N135" s="108">
        <v>-0.1</v>
      </c>
      <c r="O135" s="108">
        <v>0.26666666666666666</v>
      </c>
      <c r="P135" s="108">
        <v>0.19354838709677419</v>
      </c>
      <c r="Q135" s="108">
        <v>6.4516129032258063E-2</v>
      </c>
      <c r="R135" s="108">
        <v>-0.19354838709677419</v>
      </c>
      <c r="S135" s="108">
        <v>0.11428571428571428</v>
      </c>
      <c r="T135" s="108">
        <v>0.14285714285714285</v>
      </c>
      <c r="U135" s="108">
        <v>-0.25714285714285712</v>
      </c>
      <c r="V135" s="108">
        <v>-0.14705882352941177</v>
      </c>
      <c r="W135" s="108">
        <v>-0.20588235294117646</v>
      </c>
      <c r="X135" s="108">
        <v>-0.41176470588235292</v>
      </c>
      <c r="Y135" s="108">
        <v>0.1891891891891892</v>
      </c>
      <c r="Z135" s="108">
        <v>-0.1891891891891892</v>
      </c>
      <c r="AA135" s="108">
        <v>-0.32432432432432434</v>
      </c>
      <c r="AB135" s="108">
        <v>-0.10810810810810811</v>
      </c>
      <c r="AC135" s="108">
        <v>-0.29729729729729731</v>
      </c>
      <c r="AD135" s="108">
        <v>-5.4054054054054057E-2</v>
      </c>
      <c r="AE135" s="108">
        <v>-0.1111111111111111</v>
      </c>
      <c r="AF135" s="108">
        <v>-0.1111111111111111</v>
      </c>
      <c r="AG135" s="108">
        <v>-0.22222222222222221</v>
      </c>
      <c r="AH135" s="108">
        <v>-5.5555555555555552E-2</v>
      </c>
      <c r="AI135" s="108">
        <v>-5.5555555555555552E-2</v>
      </c>
      <c r="AJ135" s="108">
        <v>0.19444444444444445</v>
      </c>
      <c r="AK135" s="108">
        <v>0.3783783783783784</v>
      </c>
      <c r="AL135" s="108">
        <v>0.1891891891891892</v>
      </c>
      <c r="AM135" s="108">
        <v>0.10810810810810811</v>
      </c>
      <c r="AN135" s="108">
        <v>-5.4054054054054057E-2</v>
      </c>
      <c r="AO135" s="108">
        <v>-5.4054054054054057E-2</v>
      </c>
      <c r="AP135" s="108">
        <v>-5.5555555555555552E-2</v>
      </c>
      <c r="AQ135" s="108">
        <v>2.7777777777777776E-2</v>
      </c>
      <c r="AR135" s="108">
        <v>0.3611111111111111</v>
      </c>
      <c r="AS135" s="108">
        <v>2.7777777777777776E-2</v>
      </c>
      <c r="AT135" s="108">
        <v>0.1388888888888889</v>
      </c>
      <c r="AU135" s="108">
        <v>0.3611111111111111</v>
      </c>
      <c r="AV135" s="108">
        <v>8.3333333333333329E-2</v>
      </c>
      <c r="AW135" s="108">
        <v>0.45945945945945948</v>
      </c>
      <c r="AX135" s="108">
        <v>0.13513513513513514</v>
      </c>
      <c r="AY135" s="108">
        <v>0.1891891891891892</v>
      </c>
      <c r="AZ135" s="108">
        <v>0.27027027027027029</v>
      </c>
      <c r="BA135" s="108">
        <v>-5.4054054054054057E-2</v>
      </c>
      <c r="BB135" s="108">
        <v>-0.21621621621621623</v>
      </c>
      <c r="BC135" s="108">
        <v>0.10810810810810811</v>
      </c>
      <c r="BD135" s="108">
        <v>-0.21621621621621623</v>
      </c>
      <c r="BE135" s="108">
        <v>-0.27027027027027029</v>
      </c>
      <c r="BF135" s="108">
        <v>-2.7027027027027029E-2</v>
      </c>
      <c r="BG135" s="108">
        <v>-0.29729729729729731</v>
      </c>
      <c r="BH135" s="108">
        <v>-0.24324324324324326</v>
      </c>
      <c r="BI135" s="108">
        <v>8.3333333333333329E-2</v>
      </c>
      <c r="BJ135" s="108">
        <v>0.1388888888888889</v>
      </c>
      <c r="BK135" s="108">
        <v>0</v>
      </c>
      <c r="BL135" s="108">
        <v>-2.7777777777777776E-2</v>
      </c>
      <c r="BM135" s="108">
        <v>-8.3333333333333329E-2</v>
      </c>
      <c r="BN135" s="78"/>
      <c r="BO135" s="78"/>
      <c r="BP135" s="78"/>
      <c r="BQ135" s="78"/>
      <c r="BR135" s="78"/>
      <c r="BS135" s="78"/>
      <c r="BT135" s="78"/>
      <c r="BU135" s="78"/>
      <c r="BV135" s="78"/>
    </row>
    <row r="136" spans="1:74">
      <c r="A136" s="78"/>
      <c r="B136" s="114"/>
      <c r="C136" s="78"/>
      <c r="D136" s="122" t="s">
        <v>249</v>
      </c>
      <c r="E136" s="78" t="s">
        <v>57</v>
      </c>
      <c r="F136" s="108">
        <v>0.2</v>
      </c>
      <c r="G136" s="108">
        <v>0.57894736842105265</v>
      </c>
      <c r="H136" s="108">
        <v>0.47368421052631576</v>
      </c>
      <c r="I136" s="108">
        <v>0.42105263157894735</v>
      </c>
      <c r="J136" s="108">
        <v>0.42105263157894735</v>
      </c>
      <c r="K136" s="108">
        <v>0</v>
      </c>
      <c r="L136" s="108">
        <v>0.36842105263157893</v>
      </c>
      <c r="M136" s="108">
        <v>0.47368421052631576</v>
      </c>
      <c r="N136" s="108">
        <v>0.21052631578947367</v>
      </c>
      <c r="O136" s="108">
        <v>0.21052631578947367</v>
      </c>
      <c r="P136" s="108">
        <v>0.26315789473684209</v>
      </c>
      <c r="Q136" s="108">
        <v>0.10526315789473684</v>
      </c>
      <c r="R136" s="108">
        <v>0.26315789473684209</v>
      </c>
      <c r="S136" s="108">
        <v>0.5</v>
      </c>
      <c r="T136" s="108">
        <v>0.1</v>
      </c>
      <c r="U136" s="108">
        <v>0.3</v>
      </c>
      <c r="V136" s="108">
        <v>-0.15</v>
      </c>
      <c r="W136" s="108">
        <v>-0.65</v>
      </c>
      <c r="X136" s="108">
        <v>-0.5</v>
      </c>
      <c r="Y136" s="108">
        <v>0.3888888888888889</v>
      </c>
      <c r="Z136" s="108">
        <v>0.16666666666666666</v>
      </c>
      <c r="AA136" s="108">
        <v>0.22222222222222221</v>
      </c>
      <c r="AB136" s="108">
        <v>0.1111111111111111</v>
      </c>
      <c r="AC136" s="108">
        <v>0</v>
      </c>
      <c r="AD136" s="108">
        <v>-0.16666666666666666</v>
      </c>
      <c r="AE136" s="108">
        <v>-0.05</v>
      </c>
      <c r="AF136" s="108">
        <v>-0.3</v>
      </c>
      <c r="AG136" s="108">
        <v>-0.3</v>
      </c>
      <c r="AH136" s="108">
        <v>0</v>
      </c>
      <c r="AI136" s="108">
        <v>-0.15</v>
      </c>
      <c r="AJ136" s="108">
        <v>-0.2</v>
      </c>
      <c r="AK136" s="108">
        <v>0.65</v>
      </c>
      <c r="AL136" s="108">
        <v>0.4</v>
      </c>
      <c r="AM136" s="108">
        <v>0.45</v>
      </c>
      <c r="AN136" s="108">
        <v>-0.15</v>
      </c>
      <c r="AO136" s="108">
        <v>-0.35</v>
      </c>
      <c r="AP136" s="108">
        <v>-0.15</v>
      </c>
      <c r="AQ136" s="108">
        <v>0.33333333333333331</v>
      </c>
      <c r="AR136" s="108">
        <v>9.5238095238095233E-2</v>
      </c>
      <c r="AS136" s="108">
        <v>-0.33333333333333331</v>
      </c>
      <c r="AT136" s="108">
        <v>-0.2857142857142857</v>
      </c>
      <c r="AU136" s="108">
        <v>-4.7619047619047616E-2</v>
      </c>
      <c r="AV136" s="108">
        <v>-0.19047619047619047</v>
      </c>
      <c r="AW136" s="108">
        <v>0.2857142857142857</v>
      </c>
      <c r="AX136" s="108">
        <v>4.7619047619047616E-2</v>
      </c>
      <c r="AY136" s="108">
        <v>-9.5238095238095233E-2</v>
      </c>
      <c r="AZ136" s="108">
        <v>0.19047619047619047</v>
      </c>
      <c r="BA136" s="108">
        <v>-4.7619047619047616E-2</v>
      </c>
      <c r="BB136" s="108">
        <v>9.5238095238095233E-2</v>
      </c>
      <c r="BC136" s="108">
        <v>8.3333333333333329E-2</v>
      </c>
      <c r="BD136" s="108">
        <v>-0.29166666666666669</v>
      </c>
      <c r="BE136" s="108">
        <v>-0.20833333333333334</v>
      </c>
      <c r="BF136" s="108">
        <v>-0.25</v>
      </c>
      <c r="BG136" s="108">
        <v>-0.125</v>
      </c>
      <c r="BH136" s="108">
        <v>8.3333333333333329E-2</v>
      </c>
      <c r="BI136" s="108">
        <v>0.21739130434782608</v>
      </c>
      <c r="BJ136" s="108">
        <v>0.21739130434782608</v>
      </c>
      <c r="BK136" s="108">
        <v>0.13043478260869565</v>
      </c>
      <c r="BL136" s="108">
        <v>0.56521739130434778</v>
      </c>
      <c r="BM136" s="108">
        <v>4.3478260869565216E-2</v>
      </c>
      <c r="BN136" s="78"/>
      <c r="BO136" s="78"/>
      <c r="BP136" s="78"/>
      <c r="BQ136" s="78"/>
      <c r="BR136" s="78"/>
      <c r="BS136" s="78"/>
      <c r="BT136" s="78"/>
      <c r="BU136" s="78"/>
      <c r="BV136" s="78"/>
    </row>
    <row r="137" spans="1:74">
      <c r="A137" s="78"/>
      <c r="B137" s="114"/>
      <c r="C137" s="78"/>
      <c r="D137" s="122" t="s">
        <v>249</v>
      </c>
      <c r="E137" s="78" t="s">
        <v>1</v>
      </c>
      <c r="F137" s="108">
        <v>1.4925373134328358E-2</v>
      </c>
      <c r="G137" s="108">
        <v>0.29411764705882354</v>
      </c>
      <c r="H137" s="108">
        <v>0.44117647058823528</v>
      </c>
      <c r="I137" s="108">
        <v>0.27941176470588236</v>
      </c>
      <c r="J137" s="108">
        <v>0.22058823529411764</v>
      </c>
      <c r="K137" s="108">
        <v>5.8823529411764705E-2</v>
      </c>
      <c r="L137" s="108">
        <v>-7.3529411764705885E-2</v>
      </c>
      <c r="M137" s="108">
        <v>0.21739130434782608</v>
      </c>
      <c r="N137" s="108">
        <v>0.33333333333333331</v>
      </c>
      <c r="O137" s="108">
        <v>0.10144927536231885</v>
      </c>
      <c r="P137" s="108">
        <v>0.53623188405797106</v>
      </c>
      <c r="Q137" s="108">
        <v>0.56521739130434778</v>
      </c>
      <c r="R137" s="108">
        <v>0.50724637681159424</v>
      </c>
      <c r="S137" s="108">
        <v>0.51388888888888884</v>
      </c>
      <c r="T137" s="108">
        <v>0.41666666666666669</v>
      </c>
      <c r="U137" s="108">
        <v>0</v>
      </c>
      <c r="V137" s="108">
        <v>9.7222222222222224E-2</v>
      </c>
      <c r="W137" s="108">
        <v>-0.54794520547945202</v>
      </c>
      <c r="X137" s="108">
        <v>-0.39726027397260272</v>
      </c>
      <c r="Y137" s="108">
        <v>0.1111111111111111</v>
      </c>
      <c r="Z137" s="108">
        <v>0.33333333333333331</v>
      </c>
      <c r="AA137" s="108">
        <v>0.15277777777777779</v>
      </c>
      <c r="AB137" s="108">
        <v>0.19444444444444445</v>
      </c>
      <c r="AC137" s="108">
        <v>0.19444444444444445</v>
      </c>
      <c r="AD137" s="108">
        <v>0</v>
      </c>
      <c r="AE137" s="108">
        <v>0.25</v>
      </c>
      <c r="AF137" s="108">
        <v>0.17105263157894737</v>
      </c>
      <c r="AG137" s="108">
        <v>-0.23684210526315788</v>
      </c>
      <c r="AH137" s="108">
        <v>2.6315789473684209E-2</v>
      </c>
      <c r="AI137" s="108">
        <v>0</v>
      </c>
      <c r="AJ137" s="108">
        <v>3.9473684210526314E-2</v>
      </c>
      <c r="AK137" s="108">
        <v>0.12162162162162163</v>
      </c>
      <c r="AL137" s="108">
        <v>9.45945945945946E-2</v>
      </c>
      <c r="AM137" s="108">
        <v>-0.25675675675675674</v>
      </c>
      <c r="AN137" s="108">
        <v>-1.3513513513513514E-2</v>
      </c>
      <c r="AO137" s="108">
        <v>9.45945945945946E-2</v>
      </c>
      <c r="AP137" s="108">
        <v>-0.16216216216216217</v>
      </c>
      <c r="AQ137" s="108">
        <v>1.2987012987012988E-2</v>
      </c>
      <c r="AR137" s="108">
        <v>-0.12987012987012986</v>
      </c>
      <c r="AS137" s="108">
        <v>-0.31168831168831168</v>
      </c>
      <c r="AT137" s="108">
        <v>-0.30769230769230771</v>
      </c>
      <c r="AU137" s="108">
        <v>-0.50632911392405067</v>
      </c>
      <c r="AV137" s="108">
        <v>-0.24050632911392406</v>
      </c>
      <c r="AW137" s="108">
        <v>8.6419753086419748E-2</v>
      </c>
      <c r="AX137" s="108">
        <v>-3.7037037037037035E-2</v>
      </c>
      <c r="AY137" s="108">
        <v>1.2500000000000001E-2</v>
      </c>
      <c r="AZ137" s="108">
        <v>-1.2500000000000001E-2</v>
      </c>
      <c r="BA137" s="108">
        <v>-0.47499999999999998</v>
      </c>
      <c r="BB137" s="108">
        <v>-0.20987654320987653</v>
      </c>
      <c r="BC137" s="108">
        <v>1.2500000000000001E-2</v>
      </c>
      <c r="BD137" s="108">
        <v>-0.22500000000000001</v>
      </c>
      <c r="BE137" s="108">
        <v>-0.21249999999999999</v>
      </c>
      <c r="BF137" s="108">
        <v>3.7499999999999999E-2</v>
      </c>
      <c r="BG137" s="108">
        <v>0.1</v>
      </c>
      <c r="BH137" s="108">
        <v>8.7499999999999994E-2</v>
      </c>
      <c r="BI137" s="108">
        <v>0.24358974358974358</v>
      </c>
      <c r="BJ137" s="108">
        <v>0.35443037974683544</v>
      </c>
      <c r="BK137" s="108">
        <v>0.22784810126582278</v>
      </c>
      <c r="BL137" s="108">
        <v>0.39240506329113922</v>
      </c>
      <c r="BM137" s="108">
        <v>0.39240506329113922</v>
      </c>
      <c r="BN137" s="78"/>
      <c r="BO137" s="78"/>
      <c r="BP137" s="78"/>
      <c r="BQ137" s="78"/>
      <c r="BR137" s="78"/>
      <c r="BS137" s="78"/>
      <c r="BT137" s="78"/>
      <c r="BU137" s="78"/>
      <c r="BV137" s="78"/>
    </row>
    <row r="138" spans="1:74">
      <c r="A138" s="78"/>
      <c r="B138" s="114"/>
      <c r="C138" s="78"/>
      <c r="D138" s="122" t="s">
        <v>249</v>
      </c>
      <c r="E138" s="78" t="s">
        <v>22</v>
      </c>
      <c r="F138" s="108">
        <v>0</v>
      </c>
      <c r="G138" s="108">
        <v>0.36734693877551022</v>
      </c>
      <c r="H138" s="108">
        <v>0.18367346938775511</v>
      </c>
      <c r="I138" s="108">
        <v>4.0816326530612242E-2</v>
      </c>
      <c r="J138" s="108">
        <v>0.38775510204081631</v>
      </c>
      <c r="K138" s="108">
        <v>0.20408163265306123</v>
      </c>
      <c r="L138" s="108">
        <v>-0.02</v>
      </c>
      <c r="M138" s="108">
        <v>0.5490196078431373</v>
      </c>
      <c r="N138" s="108">
        <v>0.21568627450980393</v>
      </c>
      <c r="O138" s="108">
        <v>-5.8823529411764705E-2</v>
      </c>
      <c r="P138" s="108">
        <v>0.58823529411764708</v>
      </c>
      <c r="Q138" s="108">
        <v>0.41176470588235292</v>
      </c>
      <c r="R138" s="108">
        <v>-1.9607843137254902E-2</v>
      </c>
      <c r="S138" s="108">
        <v>0.58333333333333337</v>
      </c>
      <c r="T138" s="108">
        <v>0.23333333333333334</v>
      </c>
      <c r="U138" s="108">
        <v>0</v>
      </c>
      <c r="V138" s="108">
        <v>3.3333333333333333E-2</v>
      </c>
      <c r="W138" s="108">
        <v>-0.21666666666666667</v>
      </c>
      <c r="X138" s="108">
        <v>-8.3333333333333329E-2</v>
      </c>
      <c r="Y138" s="108">
        <v>0.35483870967741937</v>
      </c>
      <c r="Z138" s="108">
        <v>1.6129032258064516E-2</v>
      </c>
      <c r="AA138" s="108">
        <v>4.8387096774193547E-2</v>
      </c>
      <c r="AB138" s="108">
        <v>0.3125</v>
      </c>
      <c r="AC138" s="108">
        <v>-3.1746031746031744E-2</v>
      </c>
      <c r="AD138" s="108">
        <v>0.12698412698412698</v>
      </c>
      <c r="AE138" s="108">
        <v>0.20895522388059701</v>
      </c>
      <c r="AF138" s="108">
        <v>-4.4776119402985072E-2</v>
      </c>
      <c r="AG138" s="108">
        <v>2.9850746268656716E-2</v>
      </c>
      <c r="AH138" s="108">
        <v>0.11940298507462686</v>
      </c>
      <c r="AI138" s="108">
        <v>0.15151515151515152</v>
      </c>
      <c r="AJ138" s="108">
        <v>-1.5151515151515152E-2</v>
      </c>
      <c r="AK138" s="108">
        <v>0.47058823529411764</v>
      </c>
      <c r="AL138" s="108">
        <v>0.20588235294117646</v>
      </c>
      <c r="AM138" s="108">
        <v>7.3529411764705885E-2</v>
      </c>
      <c r="AN138" s="108">
        <v>5.7142857142857141E-2</v>
      </c>
      <c r="AO138" s="108">
        <v>-0.17142857142857143</v>
      </c>
      <c r="AP138" s="108">
        <v>-9.8591549295774641E-2</v>
      </c>
      <c r="AQ138" s="108">
        <v>6.8493150684931503E-2</v>
      </c>
      <c r="AR138" s="108">
        <v>0</v>
      </c>
      <c r="AS138" s="108">
        <v>6.8493150684931503E-2</v>
      </c>
      <c r="AT138" s="108">
        <v>0.19178082191780821</v>
      </c>
      <c r="AU138" s="108">
        <v>-4.1095890410958902E-2</v>
      </c>
      <c r="AV138" s="108">
        <v>-2.7397260273972601E-2</v>
      </c>
      <c r="AW138" s="108">
        <v>0.42465753424657532</v>
      </c>
      <c r="AX138" s="108">
        <v>2.7397260273972601E-2</v>
      </c>
      <c r="AY138" s="108">
        <v>6.9444444444444448E-2</v>
      </c>
      <c r="AZ138" s="108">
        <v>0</v>
      </c>
      <c r="BA138" s="108">
        <v>-0.30136986301369861</v>
      </c>
      <c r="BB138" s="108">
        <v>-9.5890410958904104E-2</v>
      </c>
      <c r="BC138" s="108">
        <v>-0.08</v>
      </c>
      <c r="BD138" s="108">
        <v>-0.33333333333333331</v>
      </c>
      <c r="BE138" s="108">
        <v>-0.15068493150684931</v>
      </c>
      <c r="BF138" s="108">
        <v>-0.1891891891891892</v>
      </c>
      <c r="BG138" s="108">
        <v>-0.18666666666666668</v>
      </c>
      <c r="BH138" s="108">
        <v>-0.17333333333333334</v>
      </c>
      <c r="BI138" s="108">
        <v>0.45205479452054792</v>
      </c>
      <c r="BJ138" s="108">
        <v>8.2191780821917804E-2</v>
      </c>
      <c r="BK138" s="108">
        <v>-6.8493150684931503E-2</v>
      </c>
      <c r="BL138" s="108">
        <v>0.27397260273972601</v>
      </c>
      <c r="BM138" s="108">
        <v>0.30136986301369861</v>
      </c>
      <c r="BN138" s="78"/>
      <c r="BO138" s="78"/>
      <c r="BP138" s="78"/>
      <c r="BQ138" s="78"/>
      <c r="BR138" s="78"/>
      <c r="BS138" s="78"/>
      <c r="BT138" s="78"/>
      <c r="BU138" s="78"/>
      <c r="BV138" s="78"/>
    </row>
    <row r="139" spans="1:74">
      <c r="A139" s="78"/>
      <c r="B139" s="114"/>
      <c r="C139" s="78"/>
      <c r="D139" s="122" t="s">
        <v>249</v>
      </c>
      <c r="E139" s="78" t="s">
        <v>23</v>
      </c>
      <c r="F139" s="108">
        <v>9.6774193548387094E-2</v>
      </c>
      <c r="G139" s="108">
        <v>0.47368421052631576</v>
      </c>
      <c r="H139" s="108">
        <v>0.35789473684210527</v>
      </c>
      <c r="I139" s="108">
        <v>0.22340425531914893</v>
      </c>
      <c r="J139" s="108">
        <v>0.56989247311827962</v>
      </c>
      <c r="K139" s="108">
        <v>0.25806451612903225</v>
      </c>
      <c r="L139" s="108">
        <v>9.7826086956521743E-2</v>
      </c>
      <c r="M139" s="108">
        <v>0.41935483870967744</v>
      </c>
      <c r="N139" s="108">
        <v>0.15053763440860216</v>
      </c>
      <c r="O139" s="108">
        <v>5.3763440860215055E-2</v>
      </c>
      <c r="P139" s="108">
        <v>0.32978723404255317</v>
      </c>
      <c r="Q139" s="108">
        <v>0.22340425531914893</v>
      </c>
      <c r="R139" s="108">
        <v>2.1276595744680851E-2</v>
      </c>
      <c r="S139" s="108">
        <v>0.27368421052631581</v>
      </c>
      <c r="T139" s="108">
        <v>0.32631578947368423</v>
      </c>
      <c r="U139" s="108">
        <v>0.11702127659574468</v>
      </c>
      <c r="V139" s="108">
        <v>6.3829787234042548E-2</v>
      </c>
      <c r="W139" s="108">
        <v>-0.48936170212765956</v>
      </c>
      <c r="X139" s="108">
        <v>-0.32978723404255317</v>
      </c>
      <c r="Y139" s="108">
        <v>0.38297872340425532</v>
      </c>
      <c r="Z139" s="108">
        <v>-8.5106382978723402E-2</v>
      </c>
      <c r="AA139" s="108">
        <v>-0.10638297872340426</v>
      </c>
      <c r="AB139" s="108">
        <v>0.18279569892473119</v>
      </c>
      <c r="AC139" s="108">
        <v>0.16129032258064516</v>
      </c>
      <c r="AD139" s="108">
        <v>-5.3763440860215055E-2</v>
      </c>
      <c r="AE139" s="108">
        <v>0.18556701030927836</v>
      </c>
      <c r="AF139" s="108">
        <v>0.20618556701030927</v>
      </c>
      <c r="AG139" s="108">
        <v>-7.1428571428571425E-2</v>
      </c>
      <c r="AH139" s="108">
        <v>0.24742268041237114</v>
      </c>
      <c r="AI139" s="108">
        <v>1.0416666666666666E-2</v>
      </c>
      <c r="AJ139" s="108">
        <v>1.0416666666666666E-2</v>
      </c>
      <c r="AK139" s="108">
        <v>0.22916666666666666</v>
      </c>
      <c r="AL139" s="108">
        <v>0.32291666666666669</v>
      </c>
      <c r="AM139" s="108">
        <v>7.2916666666666671E-2</v>
      </c>
      <c r="AN139" s="108">
        <v>0.21052631578947367</v>
      </c>
      <c r="AO139" s="108">
        <v>9.5744680851063829E-2</v>
      </c>
      <c r="AP139" s="108">
        <v>-7.5268817204301078E-2</v>
      </c>
      <c r="AQ139" s="108">
        <v>7.5268817204301078E-2</v>
      </c>
      <c r="AR139" s="108">
        <v>7.5268817204301078E-2</v>
      </c>
      <c r="AS139" s="108">
        <v>-7.5268817204301078E-2</v>
      </c>
      <c r="AT139" s="108">
        <v>0.28421052631578947</v>
      </c>
      <c r="AU139" s="108">
        <v>0.1368421052631579</v>
      </c>
      <c r="AV139" s="108">
        <v>-0.18947368421052632</v>
      </c>
      <c r="AW139" s="108">
        <v>0.19587628865979381</v>
      </c>
      <c r="AX139" s="108">
        <v>9.2783505154639179E-2</v>
      </c>
      <c r="AY139" s="108">
        <v>-8.3333333333333329E-2</v>
      </c>
      <c r="AZ139" s="108">
        <v>-4.2105263157894736E-2</v>
      </c>
      <c r="BA139" s="108">
        <v>-0.26315789473684209</v>
      </c>
      <c r="BB139" s="108">
        <v>-0.17894736842105263</v>
      </c>
      <c r="BC139" s="108">
        <v>0.10416666666666667</v>
      </c>
      <c r="BD139" s="108">
        <v>-0.29166666666666669</v>
      </c>
      <c r="BE139" s="108">
        <v>-0.28125</v>
      </c>
      <c r="BF139" s="108">
        <v>0.32291666666666669</v>
      </c>
      <c r="BG139" s="108">
        <v>1.0416666666666666E-2</v>
      </c>
      <c r="BH139" s="108">
        <v>-0.33333333333333331</v>
      </c>
      <c r="BI139" s="108">
        <v>0.32291666666666669</v>
      </c>
      <c r="BJ139" s="108">
        <v>0.32291666666666669</v>
      </c>
      <c r="BK139" s="108">
        <v>-1.0416666666666666E-2</v>
      </c>
      <c r="BL139" s="108">
        <v>0.20618556701030927</v>
      </c>
      <c r="BM139" s="108">
        <v>0.13402061855670103</v>
      </c>
      <c r="BN139" s="78"/>
      <c r="BO139" s="78"/>
      <c r="BP139" s="78"/>
      <c r="BQ139" s="78"/>
      <c r="BR139" s="78"/>
      <c r="BS139" s="78"/>
      <c r="BT139" s="78"/>
      <c r="BU139" s="78"/>
      <c r="BV139" s="78"/>
    </row>
    <row r="140" spans="1:74">
      <c r="A140" s="78"/>
      <c r="B140" s="114"/>
      <c r="C140" s="78"/>
      <c r="D140" s="122" t="s">
        <v>249</v>
      </c>
      <c r="E140" s="78" t="s">
        <v>24</v>
      </c>
      <c r="F140" s="108">
        <v>0.5</v>
      </c>
      <c r="G140" s="108">
        <v>0.68181818181818177</v>
      </c>
      <c r="H140" s="108">
        <v>0</v>
      </c>
      <c r="I140" s="108">
        <v>-9.0909090909090912E-2</v>
      </c>
      <c r="J140" s="108">
        <v>0.36363636363636365</v>
      </c>
      <c r="K140" s="108">
        <v>0.47826086956521741</v>
      </c>
      <c r="L140" s="108">
        <v>0.65217391304347827</v>
      </c>
      <c r="M140" s="108">
        <v>0.30434782608695654</v>
      </c>
      <c r="N140" s="108">
        <v>-4.3478260869565216E-2</v>
      </c>
      <c r="O140" s="108">
        <v>4.3478260869565216E-2</v>
      </c>
      <c r="P140" s="108">
        <v>0.69565217391304346</v>
      </c>
      <c r="Q140" s="108">
        <v>-9.0909090909090912E-2</v>
      </c>
      <c r="R140" s="108">
        <v>-0.13636363636363635</v>
      </c>
      <c r="S140" s="108">
        <v>9.0909090909090912E-2</v>
      </c>
      <c r="T140" s="108">
        <v>9.0909090909090912E-2</v>
      </c>
      <c r="U140" s="108">
        <v>-0.21739130434782608</v>
      </c>
      <c r="V140" s="108">
        <v>-0.43478260869565216</v>
      </c>
      <c r="W140" s="108">
        <v>-0.65217391304347827</v>
      </c>
      <c r="X140" s="108">
        <v>-0.33333333333333331</v>
      </c>
      <c r="Y140" s="108">
        <v>0.375</v>
      </c>
      <c r="Z140" s="108">
        <v>0</v>
      </c>
      <c r="AA140" s="108">
        <v>-0.13043478260869565</v>
      </c>
      <c r="AB140" s="108">
        <v>8.6956521739130432E-2</v>
      </c>
      <c r="AC140" s="108">
        <v>-0.66666666666666663</v>
      </c>
      <c r="AD140" s="108">
        <v>-0.75</v>
      </c>
      <c r="AE140" s="108">
        <v>-0.36</v>
      </c>
      <c r="AF140" s="108">
        <v>-0.48</v>
      </c>
      <c r="AG140" s="108">
        <v>0.32</v>
      </c>
      <c r="AH140" s="108">
        <v>-0.2</v>
      </c>
      <c r="AI140" s="108">
        <v>0.19230769230769232</v>
      </c>
      <c r="AJ140" s="108">
        <v>-0.38461538461538464</v>
      </c>
      <c r="AK140" s="108">
        <v>7.407407407407407E-2</v>
      </c>
      <c r="AL140" s="108">
        <v>-0.18518518518518517</v>
      </c>
      <c r="AM140" s="108">
        <v>-0.48148148148148145</v>
      </c>
      <c r="AN140" s="108">
        <v>-3.7037037037037035E-2</v>
      </c>
      <c r="AO140" s="108">
        <v>0.51851851851851849</v>
      </c>
      <c r="AP140" s="108">
        <v>0.51851851851851849</v>
      </c>
      <c r="AQ140" s="108">
        <v>0.35714285714285715</v>
      </c>
      <c r="AR140" s="108">
        <v>-0.6071428571428571</v>
      </c>
      <c r="AS140" s="108">
        <v>-0.4642857142857143</v>
      </c>
      <c r="AT140" s="108">
        <v>-0.25</v>
      </c>
      <c r="AU140" s="108">
        <v>-0.32142857142857145</v>
      </c>
      <c r="AV140" s="108">
        <v>-0.32142857142857145</v>
      </c>
      <c r="AW140" s="108">
        <v>8.3333333333333329E-2</v>
      </c>
      <c r="AX140" s="108">
        <v>-0.29166666666666669</v>
      </c>
      <c r="AY140" s="108">
        <v>-0.83333333333333337</v>
      </c>
      <c r="AZ140" s="108">
        <v>0.20833333333333334</v>
      </c>
      <c r="BA140" s="108">
        <v>-0.12</v>
      </c>
      <c r="BB140" s="108">
        <v>-0.16</v>
      </c>
      <c r="BC140" s="108">
        <v>0.52173913043478259</v>
      </c>
      <c r="BD140" s="108">
        <v>0.34782608695652173</v>
      </c>
      <c r="BE140" s="108">
        <v>0.60869565217391308</v>
      </c>
      <c r="BF140" s="108">
        <v>0.52173913043478259</v>
      </c>
      <c r="BG140" s="108">
        <v>0.65217391304347827</v>
      </c>
      <c r="BH140" s="108">
        <v>0.56521739130434778</v>
      </c>
      <c r="BI140" s="108">
        <v>0.21739130434782608</v>
      </c>
      <c r="BJ140" s="108">
        <v>0.13043478260869565</v>
      </c>
      <c r="BK140" s="108">
        <v>0.47826086956521741</v>
      </c>
      <c r="BL140" s="108">
        <v>0.5</v>
      </c>
      <c r="BM140" s="108">
        <v>0.58333333333333337</v>
      </c>
      <c r="BN140" s="78"/>
      <c r="BO140" s="78"/>
      <c r="BP140" s="78"/>
      <c r="BQ140" s="78"/>
      <c r="BR140" s="78"/>
      <c r="BS140" s="78"/>
      <c r="BT140" s="78"/>
      <c r="BU140" s="78"/>
      <c r="BV140" s="78"/>
    </row>
    <row r="141" spans="1:74">
      <c r="A141" s="78"/>
      <c r="B141" s="114"/>
      <c r="C141" s="78"/>
      <c r="D141" s="122" t="s">
        <v>249</v>
      </c>
      <c r="E141" s="78" t="s">
        <v>2</v>
      </c>
      <c r="F141" s="108">
        <v>0.41558441558441561</v>
      </c>
      <c r="G141" s="108">
        <v>0.4</v>
      </c>
      <c r="H141" s="108">
        <v>0.54117647058823526</v>
      </c>
      <c r="I141" s="108">
        <v>0.35714285714285715</v>
      </c>
      <c r="J141" s="108">
        <v>0.77380952380952384</v>
      </c>
      <c r="K141" s="108">
        <v>0.40476190476190477</v>
      </c>
      <c r="L141" s="108">
        <v>0.21428571428571427</v>
      </c>
      <c r="M141" s="108">
        <v>0.59493670886075944</v>
      </c>
      <c r="N141" s="108">
        <v>0.32911392405063289</v>
      </c>
      <c r="O141" s="108">
        <v>0.24050632911392406</v>
      </c>
      <c r="P141" s="108">
        <v>0.58227848101265822</v>
      </c>
      <c r="Q141" s="108">
        <v>0.5641025641025641</v>
      </c>
      <c r="R141" s="108">
        <v>0.30769230769230771</v>
      </c>
      <c r="S141" s="108">
        <v>0.54878048780487809</v>
      </c>
      <c r="T141" s="108">
        <v>0.47560975609756095</v>
      </c>
      <c r="U141" s="108">
        <v>0.21686746987951808</v>
      </c>
      <c r="V141" s="108">
        <v>0.42168674698795183</v>
      </c>
      <c r="W141" s="108">
        <v>-0.3493975903614458</v>
      </c>
      <c r="X141" s="108">
        <v>-1.2048192771084338E-2</v>
      </c>
      <c r="Y141" s="108">
        <v>0.31325301204819278</v>
      </c>
      <c r="Z141" s="108">
        <v>0.24096385542168675</v>
      </c>
      <c r="AA141" s="108">
        <v>0.10843373493975904</v>
      </c>
      <c r="AB141" s="108">
        <v>0.2289156626506024</v>
      </c>
      <c r="AC141" s="108">
        <v>0.10843373493975904</v>
      </c>
      <c r="AD141" s="108">
        <v>9.6385542168674704E-2</v>
      </c>
      <c r="AE141" s="108">
        <v>0.28915662650602408</v>
      </c>
      <c r="AF141" s="108">
        <v>0.2289156626506024</v>
      </c>
      <c r="AG141" s="108">
        <v>0.28915662650602408</v>
      </c>
      <c r="AH141" s="108">
        <v>0.2289156626506024</v>
      </c>
      <c r="AI141" s="108">
        <v>0.25301204819277107</v>
      </c>
      <c r="AJ141" s="108">
        <v>0.18072289156626506</v>
      </c>
      <c r="AK141" s="108">
        <v>0.52325581395348841</v>
      </c>
      <c r="AL141" s="108">
        <v>0.19767441860465115</v>
      </c>
      <c r="AM141" s="108">
        <v>4.6511627906976744E-2</v>
      </c>
      <c r="AN141" s="108">
        <v>0.44186046511627908</v>
      </c>
      <c r="AO141" s="108">
        <v>0.20689655172413793</v>
      </c>
      <c r="AP141" s="108">
        <v>0.14942528735632185</v>
      </c>
      <c r="AQ141" s="108">
        <v>0.27586206896551724</v>
      </c>
      <c r="AR141" s="108">
        <v>0.2413793103448276</v>
      </c>
      <c r="AS141" s="108">
        <v>0.19540229885057472</v>
      </c>
      <c r="AT141" s="108">
        <v>0.28409090909090912</v>
      </c>
      <c r="AU141" s="108">
        <v>-0.14772727272727273</v>
      </c>
      <c r="AV141" s="108">
        <v>6.8181818181818177E-2</v>
      </c>
      <c r="AW141" s="108">
        <v>0.17582417582417584</v>
      </c>
      <c r="AX141" s="108">
        <v>-6.5934065934065936E-2</v>
      </c>
      <c r="AY141" s="108">
        <v>4.3956043956043959E-2</v>
      </c>
      <c r="AZ141" s="108">
        <v>-5.4945054945054944E-2</v>
      </c>
      <c r="BA141" s="108">
        <v>-0.2391304347826087</v>
      </c>
      <c r="BB141" s="108">
        <v>-0.11827956989247312</v>
      </c>
      <c r="BC141" s="108">
        <v>3.0612244897959183E-2</v>
      </c>
      <c r="BD141" s="108">
        <v>-0.20618556701030927</v>
      </c>
      <c r="BE141" s="108">
        <v>-0.13402061855670103</v>
      </c>
      <c r="BF141" s="108">
        <v>4.1237113402061855E-2</v>
      </c>
      <c r="BG141" s="108">
        <v>5.1546391752577317E-2</v>
      </c>
      <c r="BH141" s="108">
        <v>-0.14285714285714285</v>
      </c>
      <c r="BI141" s="108">
        <v>0.33684210526315789</v>
      </c>
      <c r="BJ141" s="108">
        <v>0.22680412371134021</v>
      </c>
      <c r="BK141" s="108">
        <v>8.247422680412371E-2</v>
      </c>
      <c r="BL141" s="108">
        <v>0.32291666666666669</v>
      </c>
      <c r="BM141" s="108">
        <v>0.19791666666666666</v>
      </c>
      <c r="BN141" s="78"/>
      <c r="BO141" s="78"/>
      <c r="BP141" s="78"/>
      <c r="BQ141" s="78"/>
      <c r="BR141" s="78"/>
      <c r="BS141" s="78"/>
      <c r="BT141" s="78"/>
      <c r="BU141" s="78"/>
      <c r="BV141" s="78"/>
    </row>
    <row r="142" spans="1:74">
      <c r="A142" s="78"/>
      <c r="B142" s="114"/>
      <c r="C142" s="78"/>
      <c r="D142" s="122" t="s">
        <v>249</v>
      </c>
      <c r="E142" s="78" t="s">
        <v>3</v>
      </c>
      <c r="F142" s="108">
        <v>0</v>
      </c>
      <c r="G142" s="108">
        <v>0.54545454545454541</v>
      </c>
      <c r="H142" s="108">
        <v>0.54545454545454541</v>
      </c>
      <c r="I142" s="108">
        <v>0.1</v>
      </c>
      <c r="J142" s="108">
        <v>0.4</v>
      </c>
      <c r="K142" s="108">
        <v>0.5</v>
      </c>
      <c r="L142" s="108">
        <v>-0.1</v>
      </c>
      <c r="M142" s="108">
        <v>0.77777777777777779</v>
      </c>
      <c r="N142" s="108">
        <v>0.44444444444444442</v>
      </c>
      <c r="O142" s="108">
        <v>-0.44444444444444442</v>
      </c>
      <c r="P142" s="108">
        <v>0.1111111111111111</v>
      </c>
      <c r="Q142" s="108">
        <v>-0.22222222222222221</v>
      </c>
      <c r="R142" s="108">
        <v>-0.1111111111111111</v>
      </c>
      <c r="S142" s="108">
        <v>0.375</v>
      </c>
      <c r="T142" s="108">
        <v>0.375</v>
      </c>
      <c r="U142" s="108">
        <v>0.44444444444444442</v>
      </c>
      <c r="V142" s="108">
        <v>0.44444444444444442</v>
      </c>
      <c r="W142" s="108">
        <v>-0.22222222222222221</v>
      </c>
      <c r="X142" s="108">
        <v>0</v>
      </c>
      <c r="Y142" s="108">
        <v>0.44444444444444442</v>
      </c>
      <c r="Z142" s="108">
        <v>0.44444444444444442</v>
      </c>
      <c r="AA142" s="108">
        <v>0</v>
      </c>
      <c r="AB142" s="108">
        <v>0.66666666666666663</v>
      </c>
      <c r="AC142" s="108">
        <v>0.55555555555555558</v>
      </c>
      <c r="AD142" s="108">
        <v>0.33333333333333331</v>
      </c>
      <c r="AE142" s="108">
        <v>0.14285714285714285</v>
      </c>
      <c r="AF142" s="108">
        <v>-0.35714285714285715</v>
      </c>
      <c r="AG142" s="108">
        <v>0.2857142857142857</v>
      </c>
      <c r="AH142" s="108">
        <v>-0.2857142857142857</v>
      </c>
      <c r="AI142" s="108">
        <v>-0.14285714285714285</v>
      </c>
      <c r="AJ142" s="108">
        <v>-0.35714285714285715</v>
      </c>
      <c r="AK142" s="108">
        <v>-0.35714285714285715</v>
      </c>
      <c r="AL142" s="108">
        <v>7.1428571428571425E-2</v>
      </c>
      <c r="AM142" s="108">
        <v>-0.2857142857142857</v>
      </c>
      <c r="AN142" s="108">
        <v>-0.21428571428571427</v>
      </c>
      <c r="AO142" s="108">
        <v>-0.21428571428571427</v>
      </c>
      <c r="AP142" s="108">
        <v>-0.14285714285714285</v>
      </c>
      <c r="AQ142" s="108">
        <v>7.1428571428571425E-2</v>
      </c>
      <c r="AR142" s="108">
        <v>-0.14285714285714285</v>
      </c>
      <c r="AS142" s="108">
        <v>-0.42857142857142855</v>
      </c>
      <c r="AT142" s="108">
        <v>-0.21428571428571427</v>
      </c>
      <c r="AU142" s="108">
        <v>-7.1428571428571425E-2</v>
      </c>
      <c r="AV142" s="108">
        <v>-0.42857142857142855</v>
      </c>
      <c r="AW142" s="108">
        <v>0.25</v>
      </c>
      <c r="AX142" s="108">
        <v>0.125</v>
      </c>
      <c r="AY142" s="108">
        <v>0</v>
      </c>
      <c r="AZ142" s="108">
        <v>0.25</v>
      </c>
      <c r="BA142" s="108">
        <v>0</v>
      </c>
      <c r="BB142" s="108">
        <v>-0.1875</v>
      </c>
      <c r="BC142" s="108">
        <v>0.29411764705882354</v>
      </c>
      <c r="BD142" s="108">
        <v>5.8823529411764705E-2</v>
      </c>
      <c r="BE142" s="108">
        <v>0.41176470588235292</v>
      </c>
      <c r="BF142" s="108">
        <v>0.35294117647058826</v>
      </c>
      <c r="BG142" s="108">
        <v>-0.41176470588235292</v>
      </c>
      <c r="BH142" s="108">
        <v>-0.29411764705882354</v>
      </c>
      <c r="BI142" s="108">
        <v>0.3888888888888889</v>
      </c>
      <c r="BJ142" s="108">
        <v>0.22222222222222221</v>
      </c>
      <c r="BK142" s="108">
        <v>0.44444444444444442</v>
      </c>
      <c r="BL142" s="108">
        <v>0.55555555555555558</v>
      </c>
      <c r="BM142" s="108">
        <v>-0.1111111111111111</v>
      </c>
      <c r="BN142" s="78"/>
      <c r="BO142" s="78"/>
      <c r="BP142" s="78"/>
      <c r="BQ142" s="78"/>
      <c r="BR142" s="78"/>
      <c r="BS142" s="78"/>
      <c r="BT142" s="78"/>
      <c r="BU142" s="78"/>
      <c r="BV142" s="78"/>
    </row>
    <row r="143" spans="1:74">
      <c r="A143" s="78"/>
      <c r="B143" s="114"/>
      <c r="C143" s="78"/>
      <c r="D143" s="122" t="s">
        <v>249</v>
      </c>
      <c r="E143" s="78" t="s">
        <v>4</v>
      </c>
      <c r="F143" s="108">
        <v>3.2258064516129031E-2</v>
      </c>
      <c r="G143" s="108">
        <v>-3.2258064516129031E-2</v>
      </c>
      <c r="H143" s="108">
        <v>-3.2258064516129031E-2</v>
      </c>
      <c r="I143" s="108">
        <v>0.29032258064516131</v>
      </c>
      <c r="J143" s="108">
        <v>0.22580645161290322</v>
      </c>
      <c r="K143" s="108">
        <v>-6.4516129032258063E-2</v>
      </c>
      <c r="L143" s="108">
        <v>9.6774193548387094E-2</v>
      </c>
      <c r="M143" s="108">
        <v>0.5161290322580645</v>
      </c>
      <c r="N143" s="108">
        <v>6.4516129032258063E-2</v>
      </c>
      <c r="O143" s="108">
        <v>0.16129032258064516</v>
      </c>
      <c r="P143" s="108">
        <v>0.32258064516129031</v>
      </c>
      <c r="Q143" s="108">
        <v>0.35483870967741937</v>
      </c>
      <c r="R143" s="108">
        <v>6.4516129032258063E-2</v>
      </c>
      <c r="S143" s="108">
        <v>0.25806451612903225</v>
      </c>
      <c r="T143" s="108">
        <v>3.2258064516129031E-2</v>
      </c>
      <c r="U143" s="108">
        <v>0.16129032258064516</v>
      </c>
      <c r="V143" s="108">
        <v>-6.4516129032258063E-2</v>
      </c>
      <c r="W143" s="108">
        <v>0</v>
      </c>
      <c r="X143" s="108">
        <v>3.2258064516129031E-2</v>
      </c>
      <c r="Y143" s="108">
        <v>0.3125</v>
      </c>
      <c r="Z143" s="108">
        <v>-3.125E-2</v>
      </c>
      <c r="AA143" s="108">
        <v>-6.25E-2</v>
      </c>
      <c r="AB143" s="108">
        <v>0.33333333333333331</v>
      </c>
      <c r="AC143" s="108">
        <v>0.15151515151515152</v>
      </c>
      <c r="AD143" s="108">
        <v>-6.0606060606060608E-2</v>
      </c>
      <c r="AE143" s="108">
        <v>0.41176470588235292</v>
      </c>
      <c r="AF143" s="108">
        <v>8.8235294117647065E-2</v>
      </c>
      <c r="AG143" s="108">
        <v>5.8823529411764705E-2</v>
      </c>
      <c r="AH143" s="108">
        <v>0.20588235294117646</v>
      </c>
      <c r="AI143" s="108">
        <v>2.9411764705882353E-2</v>
      </c>
      <c r="AJ143" s="108">
        <v>-5.8823529411764705E-2</v>
      </c>
      <c r="AK143" s="108">
        <v>0.35294117647058826</v>
      </c>
      <c r="AL143" s="108">
        <v>-0.11764705882352941</v>
      </c>
      <c r="AM143" s="108">
        <v>0.23529411764705882</v>
      </c>
      <c r="AN143" s="108">
        <v>0.26470588235294118</v>
      </c>
      <c r="AO143" s="108">
        <v>-8.8235294117647065E-2</v>
      </c>
      <c r="AP143" s="108">
        <v>5.8823529411764705E-2</v>
      </c>
      <c r="AQ143" s="108">
        <v>-2.9411764705882353E-2</v>
      </c>
      <c r="AR143" s="108">
        <v>2.9411764705882353E-2</v>
      </c>
      <c r="AS143" s="108">
        <v>0</v>
      </c>
      <c r="AT143" s="108">
        <v>8.8235294117647065E-2</v>
      </c>
      <c r="AU143" s="108">
        <v>-8.8235294117647065E-2</v>
      </c>
      <c r="AV143" s="108">
        <v>-0.14705882352941177</v>
      </c>
      <c r="AW143" s="108">
        <v>0.47058823529411764</v>
      </c>
      <c r="AX143" s="108">
        <v>0.29411764705882354</v>
      </c>
      <c r="AY143" s="108">
        <v>2.9411764705882353E-2</v>
      </c>
      <c r="AZ143" s="108">
        <v>0.17647058823529413</v>
      </c>
      <c r="BA143" s="108">
        <v>0.14705882352941177</v>
      </c>
      <c r="BB143" s="108">
        <v>5.8823529411764705E-2</v>
      </c>
      <c r="BC143" s="108">
        <v>0.35294117647058826</v>
      </c>
      <c r="BD143" s="108">
        <v>8.8235294117647065E-2</v>
      </c>
      <c r="BE143" s="108">
        <v>2.9411764705882353E-2</v>
      </c>
      <c r="BF143" s="108">
        <v>0.26470588235294118</v>
      </c>
      <c r="BG143" s="108">
        <v>0.17647058823529413</v>
      </c>
      <c r="BH143" s="108">
        <v>2.9411764705882353E-2</v>
      </c>
      <c r="BI143" s="108">
        <v>0.38235294117647056</v>
      </c>
      <c r="BJ143" s="108">
        <v>3.0303030303030304E-2</v>
      </c>
      <c r="BK143" s="108">
        <v>0.18181818181818182</v>
      </c>
      <c r="BL143" s="108">
        <v>0.33333333333333331</v>
      </c>
      <c r="BM143" s="108">
        <v>0.12121212121212122</v>
      </c>
      <c r="BN143" s="78"/>
      <c r="BO143" s="78"/>
      <c r="BP143" s="78"/>
      <c r="BQ143" s="78"/>
      <c r="BR143" s="78"/>
      <c r="BS143" s="78"/>
      <c r="BT143" s="78"/>
      <c r="BU143" s="78"/>
      <c r="BV143" s="78"/>
    </row>
    <row r="144" spans="1:74">
      <c r="A144" s="78"/>
      <c r="B144" s="114"/>
      <c r="C144" s="78"/>
      <c r="D144" s="122" t="s">
        <v>249</v>
      </c>
      <c r="E144" s="78" t="s">
        <v>62</v>
      </c>
      <c r="F144" s="108">
        <v>-0.21052631578947367</v>
      </c>
      <c r="G144" s="108">
        <v>0</v>
      </c>
      <c r="H144" s="108">
        <v>5.2631578947368418E-2</v>
      </c>
      <c r="I144" s="108">
        <v>0.15789473684210525</v>
      </c>
      <c r="J144" s="108">
        <v>-5.2631578947368418E-2</v>
      </c>
      <c r="K144" s="108">
        <v>-0.15789473684210525</v>
      </c>
      <c r="L144" s="108">
        <v>0</v>
      </c>
      <c r="M144" s="108">
        <v>0.10526315789473684</v>
      </c>
      <c r="N144" s="108">
        <v>0.36842105263157893</v>
      </c>
      <c r="O144" s="108">
        <v>-0.42105263157894735</v>
      </c>
      <c r="P144" s="108">
        <v>-0.26315789473684209</v>
      </c>
      <c r="Q144" s="108">
        <v>0.15789473684210525</v>
      </c>
      <c r="R144" s="108">
        <v>0.31578947368421051</v>
      </c>
      <c r="S144" s="108">
        <v>0.3</v>
      </c>
      <c r="T144" s="108">
        <v>0.3</v>
      </c>
      <c r="U144" s="108">
        <v>-0.2</v>
      </c>
      <c r="V144" s="108">
        <v>-0.15</v>
      </c>
      <c r="W144" s="108">
        <v>-0.5</v>
      </c>
      <c r="X144" s="108">
        <v>0.1</v>
      </c>
      <c r="Y144" s="108">
        <v>0.35</v>
      </c>
      <c r="Z144" s="108">
        <v>0.05</v>
      </c>
      <c r="AA144" s="108">
        <v>0.35</v>
      </c>
      <c r="AB144" s="108">
        <v>-0.1</v>
      </c>
      <c r="AC144" s="108">
        <v>0</v>
      </c>
      <c r="AD144" s="108">
        <v>0</v>
      </c>
      <c r="AE144" s="108">
        <v>-0.52173913043478259</v>
      </c>
      <c r="AF144" s="108">
        <v>-0.47826086956521741</v>
      </c>
      <c r="AG144" s="108">
        <v>-0.34782608695652173</v>
      </c>
      <c r="AH144" s="108">
        <v>4.3478260869565216E-2</v>
      </c>
      <c r="AI144" s="108">
        <v>-0.13043478260869565</v>
      </c>
      <c r="AJ144" s="108">
        <v>-0.2608695652173913</v>
      </c>
      <c r="AK144" s="108">
        <v>0.16666666666666666</v>
      </c>
      <c r="AL144" s="108">
        <v>0.375</v>
      </c>
      <c r="AM144" s="108">
        <v>0.29166666666666669</v>
      </c>
      <c r="AN144" s="108">
        <v>0.375</v>
      </c>
      <c r="AO144" s="108">
        <v>4.1666666666666664E-2</v>
      </c>
      <c r="AP144" s="108">
        <v>-0.16666666666666666</v>
      </c>
      <c r="AQ144" s="108">
        <v>0.45833333333333331</v>
      </c>
      <c r="AR144" s="108">
        <v>0.25</v>
      </c>
      <c r="AS144" s="108">
        <v>0.33333333333333331</v>
      </c>
      <c r="AT144" s="108">
        <v>0.5</v>
      </c>
      <c r="AU144" s="108">
        <v>0.45833333333333331</v>
      </c>
      <c r="AV144" s="108">
        <v>0.16666666666666666</v>
      </c>
      <c r="AW144" s="108">
        <v>-4.1666666666666664E-2</v>
      </c>
      <c r="AX144" s="108">
        <v>0.125</v>
      </c>
      <c r="AY144" s="108">
        <v>0.25</v>
      </c>
      <c r="AZ144" s="108">
        <v>0.125</v>
      </c>
      <c r="BA144" s="108">
        <v>-8.3333333333333329E-2</v>
      </c>
      <c r="BB144" s="108">
        <v>-0.125</v>
      </c>
      <c r="BC144" s="108">
        <v>-0.19230769230769232</v>
      </c>
      <c r="BD144" s="108">
        <v>-0.34615384615384615</v>
      </c>
      <c r="BE144" s="108">
        <v>0</v>
      </c>
      <c r="BF144" s="108">
        <v>-0.15384615384615385</v>
      </c>
      <c r="BG144" s="108">
        <v>-0.11538461538461539</v>
      </c>
      <c r="BH144" s="108">
        <v>-0.65384615384615385</v>
      </c>
      <c r="BI144" s="108">
        <v>-0.23076923076923078</v>
      </c>
      <c r="BJ144" s="108">
        <v>-0.15384615384615385</v>
      </c>
      <c r="BK144" s="108">
        <v>-0.11538461538461539</v>
      </c>
      <c r="BL144" s="108">
        <v>0</v>
      </c>
      <c r="BM144" s="108">
        <v>-0.38461538461538464</v>
      </c>
      <c r="BN144" s="78"/>
      <c r="BO144" s="78"/>
      <c r="BP144" s="78"/>
      <c r="BQ144" s="78"/>
      <c r="BR144" s="78"/>
      <c r="BS144" s="78"/>
      <c r="BT144" s="78"/>
      <c r="BU144" s="78"/>
      <c r="BV144" s="78"/>
    </row>
    <row r="145" spans="1:74">
      <c r="A145" s="78"/>
      <c r="B145" s="114"/>
      <c r="C145" s="78"/>
      <c r="D145" s="122" t="s">
        <v>249</v>
      </c>
      <c r="E145" s="78" t="s">
        <v>65</v>
      </c>
      <c r="F145" s="108">
        <v>0.36363636363636365</v>
      </c>
      <c r="G145" s="108">
        <v>0.16666666666666666</v>
      </c>
      <c r="H145" s="108">
        <v>-0.16666666666666666</v>
      </c>
      <c r="I145" s="108">
        <v>-0.16666666666666666</v>
      </c>
      <c r="J145" s="108">
        <v>0.38461538461538464</v>
      </c>
      <c r="K145" s="108">
        <v>-0.61538461538461542</v>
      </c>
      <c r="L145" s="108">
        <v>0</v>
      </c>
      <c r="M145" s="108">
        <v>0.46153846153846156</v>
      </c>
      <c r="N145" s="108">
        <v>-8.3333333333333329E-2</v>
      </c>
      <c r="O145" s="108">
        <v>0.41666666666666669</v>
      </c>
      <c r="P145" s="108">
        <v>0.66666666666666663</v>
      </c>
      <c r="Q145" s="108">
        <v>0.16666666666666666</v>
      </c>
      <c r="R145" s="108">
        <v>8.3333333333333329E-2</v>
      </c>
      <c r="S145" s="108">
        <v>0.38461538461538464</v>
      </c>
      <c r="T145" s="108">
        <v>0.69230769230769229</v>
      </c>
      <c r="U145" s="108">
        <v>0.23076923076923078</v>
      </c>
      <c r="V145" s="108">
        <v>0.38461538461538464</v>
      </c>
      <c r="W145" s="108">
        <v>-0.61538461538461542</v>
      </c>
      <c r="X145" s="108">
        <v>-0.15384615384615385</v>
      </c>
      <c r="Y145" s="108">
        <v>-0.14285714285714285</v>
      </c>
      <c r="Z145" s="108">
        <v>0</v>
      </c>
      <c r="AA145" s="108">
        <v>0.2857142857142857</v>
      </c>
      <c r="AB145" s="108">
        <v>0.5</v>
      </c>
      <c r="AC145" s="108">
        <v>-0.5714285714285714</v>
      </c>
      <c r="AD145" s="108">
        <v>0.21428571428571427</v>
      </c>
      <c r="AE145" s="108">
        <v>5.8823529411764705E-2</v>
      </c>
      <c r="AF145" s="108">
        <v>0</v>
      </c>
      <c r="AG145" s="108">
        <v>-5.8823529411764705E-2</v>
      </c>
      <c r="AH145" s="108">
        <v>0.11764705882352941</v>
      </c>
      <c r="AI145" s="108">
        <v>0.52941176470588236</v>
      </c>
      <c r="AJ145" s="108">
        <v>0.11764705882352941</v>
      </c>
      <c r="AK145" s="108">
        <v>0.41176470588235292</v>
      </c>
      <c r="AL145" s="108">
        <v>-0.41176470588235292</v>
      </c>
      <c r="AM145" s="108">
        <v>0.11764705882352941</v>
      </c>
      <c r="AN145" s="108">
        <v>0.23529411764705882</v>
      </c>
      <c r="AO145" s="108">
        <v>-0.17647058823529413</v>
      </c>
      <c r="AP145" s="108">
        <v>-0.17647058823529413</v>
      </c>
      <c r="AQ145" s="108">
        <v>0.26666666666666666</v>
      </c>
      <c r="AR145" s="108">
        <v>-0.6</v>
      </c>
      <c r="AS145" s="108">
        <v>-0.13333333333333333</v>
      </c>
      <c r="AT145" s="108">
        <v>-6.6666666666666666E-2</v>
      </c>
      <c r="AU145" s="108">
        <v>-0.4</v>
      </c>
      <c r="AV145" s="108">
        <v>-0.33333333333333331</v>
      </c>
      <c r="AW145" s="108">
        <v>0.1875</v>
      </c>
      <c r="AX145" s="108">
        <v>-0.5</v>
      </c>
      <c r="AY145" s="108">
        <v>-0.1875</v>
      </c>
      <c r="AZ145" s="108">
        <v>-0.1875</v>
      </c>
      <c r="BA145" s="108">
        <v>-0.4375</v>
      </c>
      <c r="BB145" s="108">
        <v>-5.8823529411764705E-2</v>
      </c>
      <c r="BC145" s="108">
        <v>0</v>
      </c>
      <c r="BD145" s="108">
        <v>-0.6470588235294118</v>
      </c>
      <c r="BE145" s="108">
        <v>-0.23529411764705882</v>
      </c>
      <c r="BF145" s="108">
        <v>-0.17647058823529413</v>
      </c>
      <c r="BG145" s="108">
        <v>-0.17647058823529413</v>
      </c>
      <c r="BH145" s="108">
        <v>-0.22222222222222221</v>
      </c>
      <c r="BI145" s="108">
        <v>0.33333333333333331</v>
      </c>
      <c r="BJ145" s="108">
        <v>0.27777777777777779</v>
      </c>
      <c r="BK145" s="108">
        <v>0.16666666666666666</v>
      </c>
      <c r="BL145" s="108">
        <v>-5.5555555555555552E-2</v>
      </c>
      <c r="BM145" s="108">
        <v>0.33333333333333331</v>
      </c>
      <c r="BN145" s="78"/>
      <c r="BO145" s="78"/>
      <c r="BP145" s="78"/>
      <c r="BQ145" s="78"/>
      <c r="BR145" s="78"/>
      <c r="BS145" s="78"/>
      <c r="BT145" s="78"/>
      <c r="BU145" s="78"/>
      <c r="BV145" s="78"/>
    </row>
    <row r="146" spans="1:74">
      <c r="A146" s="78"/>
      <c r="B146" s="114"/>
      <c r="C146" s="78"/>
      <c r="D146" s="122" t="s">
        <v>250</v>
      </c>
      <c r="E146" s="78" t="s">
        <v>0</v>
      </c>
      <c r="F146" s="108">
        <v>4.8502055785989082</v>
      </c>
      <c r="G146" s="108">
        <v>6.4140745338157625</v>
      </c>
      <c r="H146" s="108">
        <v>8.1281109510913456</v>
      </c>
      <c r="I146" s="108">
        <v>10.955920934009063</v>
      </c>
      <c r="J146" s="108">
        <v>12.900056151927988</v>
      </c>
      <c r="K146" s="108">
        <v>14.045631109722793</v>
      </c>
      <c r="L146" s="108">
        <v>15.66430246478064</v>
      </c>
      <c r="M146" s="108">
        <v>13.940974029730564</v>
      </c>
      <c r="N146" s="108">
        <v>14.980293262602839</v>
      </c>
      <c r="O146" s="108">
        <v>10.682717479605131</v>
      </c>
      <c r="P146" s="108">
        <v>6.8191916929351706</v>
      </c>
      <c r="Q146" s="108">
        <v>5.0802584961194039</v>
      </c>
      <c r="R146" s="108">
        <v>-0.9528183308679079</v>
      </c>
      <c r="S146" s="108">
        <v>-0.97141273835126718</v>
      </c>
      <c r="T146" s="108">
        <v>-1.0639418081361285</v>
      </c>
      <c r="U146" s="108">
        <v>-4.3282206763925011</v>
      </c>
      <c r="V146" s="108">
        <v>-5.7438113136740796</v>
      </c>
      <c r="W146" s="108">
        <v>-5.9845960734350196</v>
      </c>
      <c r="X146" s="108">
        <v>-8.9038246662034144</v>
      </c>
      <c r="Y146" s="108">
        <v>-12.654115328311235</v>
      </c>
      <c r="Z146" s="108">
        <v>-10.657583166888919</v>
      </c>
      <c r="AA146" s="108">
        <v>-6.0218967840707727</v>
      </c>
      <c r="AB146" s="108">
        <v>-6.1767330603284236</v>
      </c>
      <c r="AC146" s="108">
        <v>-5.0176031897375868</v>
      </c>
      <c r="AD146" s="108">
        <v>-5.1785998622906533</v>
      </c>
      <c r="AE146" s="108">
        <v>-7.1533735282567488</v>
      </c>
      <c r="AF146" s="108">
        <v>-6.3508976297823176</v>
      </c>
      <c r="AG146" s="108">
        <v>-8.3882041133685981</v>
      </c>
      <c r="AH146" s="108">
        <v>-7.9615556142438173</v>
      </c>
      <c r="AI146" s="108">
        <v>-9.5899741410328847</v>
      </c>
      <c r="AJ146" s="108">
        <v>-11.314612812129058</v>
      </c>
      <c r="AK146" s="108">
        <v>-13.163072698283703</v>
      </c>
      <c r="AL146" s="108">
        <v>-11.299664990698288</v>
      </c>
      <c r="AM146" s="108">
        <v>-11.198588811739086</v>
      </c>
      <c r="AN146" s="108">
        <v>-13.630470735843076</v>
      </c>
      <c r="AO146" s="108">
        <v>-14.858589263031227</v>
      </c>
      <c r="AP146" s="108">
        <v>-17.580061069593548</v>
      </c>
      <c r="AQ146" s="108">
        <v>-21.215286245004972</v>
      </c>
      <c r="AR146" s="108">
        <v>-23.260144351041049</v>
      </c>
      <c r="AS146" s="108">
        <v>-24.282145468775507</v>
      </c>
      <c r="AT146" s="108">
        <v>-27.593269540674633</v>
      </c>
      <c r="AU146" s="108">
        <v>-29.238685287331869</v>
      </c>
      <c r="AV146" s="108">
        <v>-30.522789686014402</v>
      </c>
      <c r="AW146" s="108">
        <v>-35.094495029571391</v>
      </c>
      <c r="AX146" s="108">
        <v>-30.812397451105824</v>
      </c>
      <c r="AY146" s="108">
        <v>-31.942822284476122</v>
      </c>
      <c r="AZ146" s="108">
        <v>-37.548553984695957</v>
      </c>
      <c r="BA146" s="108">
        <v>-44.190252366496921</v>
      </c>
      <c r="BB146" s="108">
        <v>-50.144464095734421</v>
      </c>
      <c r="BC146" s="108">
        <v>-102.96855828027705</v>
      </c>
      <c r="BD146" s="108">
        <v>-705.12240343486587</v>
      </c>
      <c r="BE146" s="108">
        <v>-482.76342286835865</v>
      </c>
      <c r="BF146" s="108">
        <v>-1095.7719414238659</v>
      </c>
      <c r="BG146" s="108">
        <v>-235.15062671261117</v>
      </c>
      <c r="BH146" s="108">
        <v>-277.45853283611194</v>
      </c>
      <c r="BI146" s="108">
        <v>-141.06849393537101</v>
      </c>
      <c r="BJ146" s="108">
        <v>-495.39225640785253</v>
      </c>
      <c r="BK146" s="108">
        <v>-602.92259138064117</v>
      </c>
      <c r="BL146" s="108">
        <v>-1685.9975379938512</v>
      </c>
      <c r="BM146" s="108">
        <v>-886.90412801071329</v>
      </c>
      <c r="BN146" s="78"/>
      <c r="BO146" s="78"/>
      <c r="BP146" s="78"/>
      <c r="BQ146" s="78"/>
      <c r="BR146" s="78"/>
      <c r="BS146" s="78"/>
      <c r="BT146" s="78"/>
      <c r="BU146" s="78"/>
      <c r="BV146" s="78"/>
    </row>
    <row r="147" spans="1:74">
      <c r="A147" s="78"/>
      <c r="B147" s="114"/>
      <c r="C147" s="78"/>
      <c r="D147" s="122" t="s">
        <v>250</v>
      </c>
      <c r="E147" s="78" t="s">
        <v>59</v>
      </c>
      <c r="F147" s="108">
        <v>-7.8139687526405126</v>
      </c>
      <c r="G147" s="108">
        <v>-8.2923873394697463</v>
      </c>
      <c r="H147" s="108">
        <v>-8.5722078631389849</v>
      </c>
      <c r="I147" s="108">
        <v>-8.8376979349261262</v>
      </c>
      <c r="J147" s="108">
        <v>-9.2930666906222719</v>
      </c>
      <c r="K147" s="108">
        <v>-9.1523405062833287</v>
      </c>
      <c r="L147" s="108">
        <v>-6.8278327773981786</v>
      </c>
      <c r="M147" s="108">
        <v>-5.3977105940100074</v>
      </c>
      <c r="N147" s="108">
        <v>-5.2114973815081918</v>
      </c>
      <c r="O147" s="108">
        <v>-5.8837821286607488</v>
      </c>
      <c r="P147" s="108">
        <v>-6.5666324102884186</v>
      </c>
      <c r="Q147" s="108">
        <v>-7.0140838523269062</v>
      </c>
      <c r="R147" s="108">
        <v>-7.3922588487177183</v>
      </c>
      <c r="S147" s="108">
        <v>-8.0033726910411485</v>
      </c>
      <c r="T147" s="108">
        <v>-8.515576619087609</v>
      </c>
      <c r="U147" s="108">
        <v>-8.7779767025775826</v>
      </c>
      <c r="V147" s="108">
        <v>-9.6995178781524807</v>
      </c>
      <c r="W147" s="108">
        <v>-10.77020588650066</v>
      </c>
      <c r="X147" s="108">
        <v>-12.597174655922625</v>
      </c>
      <c r="Y147" s="108">
        <v>-15.757194872545007</v>
      </c>
      <c r="Z147" s="108">
        <v>-15.432619842467428</v>
      </c>
      <c r="AA147" s="108">
        <v>-16.020340156604291</v>
      </c>
      <c r="AB147" s="108">
        <v>-15.329867936735873</v>
      </c>
      <c r="AC147" s="108">
        <v>-12.347219422015218</v>
      </c>
      <c r="AD147" s="108">
        <v>-11.184756652332254</v>
      </c>
      <c r="AE147" s="108">
        <v>-10.452920036995808</v>
      </c>
      <c r="AF147" s="108">
        <v>-8.1747809829170279</v>
      </c>
      <c r="AG147" s="108">
        <v>-8.202408800504287</v>
      </c>
      <c r="AH147" s="108">
        <v>-8.0893761734149585</v>
      </c>
      <c r="AI147" s="108">
        <v>-7.2904073130638745</v>
      </c>
      <c r="AJ147" s="108">
        <v>-7.0031791084994186</v>
      </c>
      <c r="AK147" s="108">
        <v>-6.6824154362619632</v>
      </c>
      <c r="AL147" s="108">
        <v>-6.1278729452217444</v>
      </c>
      <c r="AM147" s="108">
        <v>-6.7020942296044703</v>
      </c>
      <c r="AN147" s="108">
        <v>-7.2476581620214757</v>
      </c>
      <c r="AO147" s="108">
        <v>-8.6550452469644483</v>
      </c>
      <c r="AP147" s="108">
        <v>-8.6871867905627163</v>
      </c>
      <c r="AQ147" s="108">
        <v>-9.1054941017353617</v>
      </c>
      <c r="AR147" s="108">
        <v>-9.2301271725267711</v>
      </c>
      <c r="AS147" s="108">
        <v>-9.8892243375468887</v>
      </c>
      <c r="AT147" s="108">
        <v>-10.978978926798941</v>
      </c>
      <c r="AU147" s="108">
        <v>-11.807878421290507</v>
      </c>
      <c r="AV147" s="108">
        <v>-12.822666289183694</v>
      </c>
      <c r="AW147" s="108">
        <v>-14.668682839527548</v>
      </c>
      <c r="AX147" s="108">
        <v>-10.083158988595326</v>
      </c>
      <c r="AY147" s="108">
        <v>-11.571584997069634</v>
      </c>
      <c r="AZ147" s="108">
        <v>-19.490487249885224</v>
      </c>
      <c r="BA147" s="108">
        <v>-27.54373479707839</v>
      </c>
      <c r="BB147" s="108">
        <v>-37.345864183266087</v>
      </c>
      <c r="BC147" s="108">
        <v>-91.961497053198755</v>
      </c>
      <c r="BD147" s="108">
        <v>-696.62110072497057</v>
      </c>
      <c r="BE147" s="108">
        <v>-478.82963885575111</v>
      </c>
      <c r="BF147" s="108">
        <v>-1095.0230423376308</v>
      </c>
      <c r="BG147" s="108">
        <v>-234.76900658949666</v>
      </c>
      <c r="BH147" s="108">
        <v>-273.0878685225411</v>
      </c>
      <c r="BI147" s="108">
        <v>-134.78573349072761</v>
      </c>
      <c r="BJ147" s="108">
        <v>-489.59169716848015</v>
      </c>
      <c r="BK147" s="108">
        <v>-594.79989221979156</v>
      </c>
      <c r="BL147" s="108">
        <v>-1685.5425186511682</v>
      </c>
      <c r="BM147" s="108">
        <v>-894.2757468107053</v>
      </c>
      <c r="BN147" s="78"/>
      <c r="BO147" s="78"/>
      <c r="BP147" s="78"/>
      <c r="BQ147" s="78"/>
      <c r="BR147" s="78"/>
      <c r="BS147" s="78"/>
      <c r="BT147" s="78"/>
      <c r="BU147" s="78"/>
      <c r="BV147" s="78"/>
    </row>
    <row r="148" spans="1:74">
      <c r="A148" s="78"/>
      <c r="B148" s="114"/>
      <c r="C148" s="78"/>
      <c r="D148" s="122" t="s">
        <v>250</v>
      </c>
      <c r="E148" s="78" t="s">
        <v>57</v>
      </c>
      <c r="F148" s="108">
        <v>-9.1846013652112823</v>
      </c>
      <c r="G148" s="108">
        <v>-5.8807340633222367</v>
      </c>
      <c r="H148" s="108">
        <v>-2.1915365138971534</v>
      </c>
      <c r="I148" s="108">
        <v>-2.2079488428300369</v>
      </c>
      <c r="J148" s="108">
        <v>-2.2980549372117132</v>
      </c>
      <c r="K148" s="108">
        <v>-2.3935314480076091</v>
      </c>
      <c r="L148" s="108">
        <v>-4.0242113651739793</v>
      </c>
      <c r="M148" s="108">
        <v>-3.129312396230798</v>
      </c>
      <c r="N148" s="108">
        <v>-1.6141331987476626</v>
      </c>
      <c r="O148" s="108">
        <v>-3.0747443957886595</v>
      </c>
      <c r="P148" s="108">
        <v>-2.9861146209651785</v>
      </c>
      <c r="Q148" s="108">
        <v>-2.5855336642543953</v>
      </c>
      <c r="R148" s="108">
        <v>-1.3780490212886072</v>
      </c>
      <c r="S148" s="108">
        <v>-1.6429275289755676</v>
      </c>
      <c r="T148" s="108">
        <v>-2.8086575391679283</v>
      </c>
      <c r="U148" s="108">
        <v>-3.2439069825003717</v>
      </c>
      <c r="V148" s="108">
        <v>-4.9043037478021798</v>
      </c>
      <c r="W148" s="108">
        <v>-5.1382961875728608</v>
      </c>
      <c r="X148" s="108">
        <v>-6.7782382540680146</v>
      </c>
      <c r="Y148" s="108">
        <v>-9.2325610779904963</v>
      </c>
      <c r="Z148" s="108">
        <v>-6.2819755327273086</v>
      </c>
      <c r="AA148" s="108">
        <v>-7.7754276771137736</v>
      </c>
      <c r="AB148" s="108">
        <v>-6.4579984075443235</v>
      </c>
      <c r="AC148" s="108">
        <v>-1.4712034938006866</v>
      </c>
      <c r="AD148" s="108">
        <v>0.4043420852319457</v>
      </c>
      <c r="AE148" s="108">
        <v>1.8628021992344905</v>
      </c>
      <c r="AF148" s="108">
        <v>5.4989007813724111</v>
      </c>
      <c r="AG148" s="108">
        <v>5.7293574054857324</v>
      </c>
      <c r="AH148" s="108">
        <v>5.8215206692220924</v>
      </c>
      <c r="AI148" s="108">
        <v>3.7550818963486368</v>
      </c>
      <c r="AJ148" s="108">
        <v>3.7985444930705317</v>
      </c>
      <c r="AK148" s="108">
        <v>4.0757875320360863</v>
      </c>
      <c r="AL148" s="108">
        <v>4.1431737913395352</v>
      </c>
      <c r="AM148" s="108">
        <v>3.0779477482310185</v>
      </c>
      <c r="AN148" s="108">
        <v>4.274301059454725</v>
      </c>
      <c r="AO148" s="108">
        <v>6.6872129452842213</v>
      </c>
      <c r="AP148" s="108">
        <v>8.3526334312614043</v>
      </c>
      <c r="AQ148" s="108">
        <v>8.9442240092961978</v>
      </c>
      <c r="AR148" s="108">
        <v>9.3499563655452285</v>
      </c>
      <c r="AS148" s="108">
        <v>9.7555597115409416</v>
      </c>
      <c r="AT148" s="108">
        <v>9.3231721724556689</v>
      </c>
      <c r="AU148" s="108">
        <v>10.93788845216833</v>
      </c>
      <c r="AV148" s="108">
        <v>10.402732569744096</v>
      </c>
      <c r="AW148" s="108">
        <v>11.367113623481913</v>
      </c>
      <c r="AX148" s="108">
        <v>22.104837708573378</v>
      </c>
      <c r="AY148" s="108">
        <v>23.367459786188178</v>
      </c>
      <c r="AZ148" s="108">
        <v>9.6149978617532419</v>
      </c>
      <c r="BA148" s="108">
        <v>-5.083044916636819</v>
      </c>
      <c r="BB148" s="108">
        <v>-18.46126094435466</v>
      </c>
      <c r="BC148" s="108">
        <v>-78.638517365896817</v>
      </c>
      <c r="BD148" s="108">
        <v>-689.14184358380476</v>
      </c>
      <c r="BE148" s="108">
        <v>-477.9166791648654</v>
      </c>
      <c r="BF148" s="108">
        <v>-1098.3976642308328</v>
      </c>
      <c r="BG148" s="108">
        <v>-240.62922005535103</v>
      </c>
      <c r="BH148" s="108">
        <v>-274.55343990130456</v>
      </c>
      <c r="BI148" s="108">
        <v>-137.63549673380734</v>
      </c>
      <c r="BJ148" s="108">
        <v>-481.93269233445284</v>
      </c>
      <c r="BK148" s="108">
        <v>-587.49073734604372</v>
      </c>
      <c r="BL148" s="108">
        <v>-1677.7913631204178</v>
      </c>
      <c r="BM148" s="108">
        <v>-885.10541329524199</v>
      </c>
      <c r="BN148" s="78"/>
      <c r="BO148" s="78"/>
      <c r="BP148" s="78"/>
      <c r="BQ148" s="78"/>
      <c r="BR148" s="78"/>
      <c r="BS148" s="78"/>
      <c r="BT148" s="78"/>
      <c r="BU148" s="78"/>
      <c r="BV148" s="78"/>
    </row>
    <row r="149" spans="1:74">
      <c r="A149" s="78"/>
      <c r="B149" s="114"/>
      <c r="C149" s="78"/>
      <c r="D149" s="122" t="s">
        <v>250</v>
      </c>
      <c r="E149" s="78" t="s">
        <v>1</v>
      </c>
      <c r="F149" s="108">
        <v>-4.9730362893888227</v>
      </c>
      <c r="G149" s="108">
        <v>-4.9166934599065364</v>
      </c>
      <c r="H149" s="108">
        <v>-4.8053663101158541</v>
      </c>
      <c r="I149" s="108">
        <v>-5.6306729379015366</v>
      </c>
      <c r="J149" s="108">
        <v>-5.9421806891391125</v>
      </c>
      <c r="K149" s="108">
        <v>-5.3991471098416088</v>
      </c>
      <c r="L149" s="108">
        <v>-3.8865160466301081</v>
      </c>
      <c r="M149" s="108">
        <v>-2.1943880909748881</v>
      </c>
      <c r="N149" s="108">
        <v>-1.9724812116139514</v>
      </c>
      <c r="O149" s="108">
        <v>-3.0083236714746793</v>
      </c>
      <c r="P149" s="108">
        <v>-2.9941462304521487</v>
      </c>
      <c r="Q149" s="108">
        <v>-2.8277063284306969</v>
      </c>
      <c r="R149" s="108">
        <v>-3.2004049772776071</v>
      </c>
      <c r="S149" s="108">
        <v>-3.4941184625204684</v>
      </c>
      <c r="T149" s="108">
        <v>-3.947812087749428</v>
      </c>
      <c r="U149" s="108">
        <v>-4.6962192192553616</v>
      </c>
      <c r="V149" s="108">
        <v>-6.0691199249061896</v>
      </c>
      <c r="W149" s="108">
        <v>-7.4279529399296607</v>
      </c>
      <c r="X149" s="108">
        <v>-8.8556393330924248</v>
      </c>
      <c r="Y149" s="108">
        <v>-11.800350487644316</v>
      </c>
      <c r="Z149" s="108">
        <v>-11.238578677112899</v>
      </c>
      <c r="AA149" s="108">
        <v>-13.515596983022153</v>
      </c>
      <c r="AB149" s="108">
        <v>-12.234647488515932</v>
      </c>
      <c r="AC149" s="108">
        <v>-8.0961137145144377</v>
      </c>
      <c r="AD149" s="108">
        <v>-5.7995811516503544</v>
      </c>
      <c r="AE149" s="108">
        <v>-3.7799542885728084</v>
      </c>
      <c r="AF149" s="108">
        <v>-0.8214627394955869</v>
      </c>
      <c r="AG149" s="108">
        <v>1.656762356833319E-2</v>
      </c>
      <c r="AH149" s="108">
        <v>0.43616576463499257</v>
      </c>
      <c r="AI149" s="108">
        <v>0.65986631712643629</v>
      </c>
      <c r="AJ149" s="108">
        <v>0.41879154172073108</v>
      </c>
      <c r="AK149" s="108">
        <v>0.54383354120908578</v>
      </c>
      <c r="AL149" s="108">
        <v>0.97470294148443593</v>
      </c>
      <c r="AM149" s="108">
        <v>-3.2754673131331113</v>
      </c>
      <c r="AN149" s="108">
        <v>-5.143538945995096</v>
      </c>
      <c r="AO149" s="108">
        <v>-6.2127147174832782</v>
      </c>
      <c r="AP149" s="108">
        <v>-5.4638056593133069</v>
      </c>
      <c r="AQ149" s="108">
        <v>-5.6492379788536109</v>
      </c>
      <c r="AR149" s="108">
        <v>-5.7751463028120913</v>
      </c>
      <c r="AS149" s="108">
        <v>-5.5334579212024373</v>
      </c>
      <c r="AT149" s="108">
        <v>-5.8156783813378308</v>
      </c>
      <c r="AU149" s="108">
        <v>-6.5636084366528173</v>
      </c>
      <c r="AV149" s="108">
        <v>-4.9447255528227032</v>
      </c>
      <c r="AW149" s="108">
        <v>-4.7861909027602874</v>
      </c>
      <c r="AX149" s="108">
        <v>6.4011477314274146E-2</v>
      </c>
      <c r="AY149" s="108">
        <v>0.11264823344887631</v>
      </c>
      <c r="AZ149" s="108">
        <v>-9.9854790781592548</v>
      </c>
      <c r="BA149" s="108">
        <v>-20.522525570641818</v>
      </c>
      <c r="BB149" s="108">
        <v>-34.421664909397926</v>
      </c>
      <c r="BC149" s="108">
        <v>-91.116089389445378</v>
      </c>
      <c r="BD149" s="108">
        <v>-697.83630995373119</v>
      </c>
      <c r="BE149" s="108">
        <v>-481.5752261689675</v>
      </c>
      <c r="BF149" s="108">
        <v>-1099.4237991262116</v>
      </c>
      <c r="BG149" s="108">
        <v>-240.97169296536717</v>
      </c>
      <c r="BH149" s="108">
        <v>-281.98256628589138</v>
      </c>
      <c r="BI149" s="108">
        <v>-145.118129939536</v>
      </c>
      <c r="BJ149" s="108">
        <v>-500.71128082331381</v>
      </c>
      <c r="BK149" s="108">
        <v>-606.90960148592944</v>
      </c>
      <c r="BL149" s="108">
        <v>-1693.0094221534662</v>
      </c>
      <c r="BM149" s="108">
        <v>-896.77004362316222</v>
      </c>
      <c r="BN149" s="78"/>
      <c r="BO149" s="78"/>
      <c r="BP149" s="78"/>
      <c r="BQ149" s="78"/>
      <c r="BR149" s="78"/>
      <c r="BS149" s="78"/>
      <c r="BT149" s="78"/>
      <c r="BU149" s="78"/>
      <c r="BV149" s="78"/>
    </row>
    <row r="150" spans="1:74">
      <c r="A150" s="78"/>
      <c r="B150" s="114"/>
      <c r="C150" s="78"/>
      <c r="D150" s="122" t="s">
        <v>250</v>
      </c>
      <c r="E150" s="78" t="s">
        <v>22</v>
      </c>
      <c r="F150" s="108">
        <v>3.1107255235538087</v>
      </c>
      <c r="G150" s="108">
        <v>0.54850229585276367</v>
      </c>
      <c r="H150" s="108">
        <v>-1.9047197066052544</v>
      </c>
      <c r="I150" s="108">
        <v>-4.822512992310136</v>
      </c>
      <c r="J150" s="108">
        <v>-6.4304385253330025</v>
      </c>
      <c r="K150" s="108">
        <v>-6.0840885174124892</v>
      </c>
      <c r="L150" s="108">
        <v>-5.0112817693896794</v>
      </c>
      <c r="M150" s="108">
        <v>-4.4311677134672776</v>
      </c>
      <c r="N150" s="108">
        <v>-4.8718337621030718</v>
      </c>
      <c r="O150" s="108">
        <v>-3.8556549041783796</v>
      </c>
      <c r="P150" s="108">
        <v>-3.4136626184424284</v>
      </c>
      <c r="Q150" s="108">
        <v>-3.4073432939568669</v>
      </c>
      <c r="R150" s="108">
        <v>-3.4003070183267088</v>
      </c>
      <c r="S150" s="108">
        <v>-3.1664187993874684</v>
      </c>
      <c r="T150" s="108">
        <v>-3.2688390734447292</v>
      </c>
      <c r="U150" s="108">
        <v>-0.9330467177186712</v>
      </c>
      <c r="V150" s="108">
        <v>-1.2120511993432395</v>
      </c>
      <c r="W150" s="108">
        <v>-0.28455346638381052</v>
      </c>
      <c r="X150" s="108">
        <v>5.4686857516596632E-2</v>
      </c>
      <c r="Y150" s="108">
        <v>-1.8641364316247966</v>
      </c>
      <c r="Z150" s="108">
        <v>-0.21510404711520792</v>
      </c>
      <c r="AA150" s="108">
        <v>-0.82969450835447134</v>
      </c>
      <c r="AB150" s="108">
        <v>-0.52837267552972378</v>
      </c>
      <c r="AC150" s="108">
        <v>2.0420576915937119</v>
      </c>
      <c r="AD150" s="108">
        <v>1.811588656443945</v>
      </c>
      <c r="AE150" s="108">
        <v>1.7693110875477913</v>
      </c>
      <c r="AF150" s="108">
        <v>2.9388491966841119</v>
      </c>
      <c r="AG150" s="108">
        <v>1.6367029017007333</v>
      </c>
      <c r="AH150" s="108">
        <v>1.2211617922594922</v>
      </c>
      <c r="AI150" s="108">
        <v>0.81229632522723527</v>
      </c>
      <c r="AJ150" s="108">
        <v>3.9550615184926308</v>
      </c>
      <c r="AK150" s="108">
        <v>4.4149933609033862</v>
      </c>
      <c r="AL150" s="108">
        <v>5.9286999478498359</v>
      </c>
      <c r="AM150" s="108">
        <v>7.2772381923690208</v>
      </c>
      <c r="AN150" s="108">
        <v>5.2471551733704231</v>
      </c>
      <c r="AO150" s="108">
        <v>-0.30434912184517771</v>
      </c>
      <c r="AP150" s="108">
        <v>-7.5377453247384363</v>
      </c>
      <c r="AQ150" s="108">
        <v>-10.016858328904842</v>
      </c>
      <c r="AR150" s="108">
        <v>-12.185077862769273</v>
      </c>
      <c r="AS150" s="108">
        <v>-14.912221294793513</v>
      </c>
      <c r="AT150" s="108">
        <v>-17.196638916031251</v>
      </c>
      <c r="AU150" s="108">
        <v>-19.315138951092717</v>
      </c>
      <c r="AV150" s="108">
        <v>-21.321848301666961</v>
      </c>
      <c r="AW150" s="108">
        <v>-24.360241317013568</v>
      </c>
      <c r="AX150" s="108">
        <v>-19.403437939657707</v>
      </c>
      <c r="AY150" s="108">
        <v>-18.123265699246442</v>
      </c>
      <c r="AZ150" s="108">
        <v>-25.354229612395844</v>
      </c>
      <c r="BA150" s="108">
        <v>-32.216625189240162</v>
      </c>
      <c r="BB150" s="108">
        <v>-41.662030937751801</v>
      </c>
      <c r="BC150" s="108">
        <v>-94.612584046773307</v>
      </c>
      <c r="BD150" s="108">
        <v>-699.02749582805268</v>
      </c>
      <c r="BE150" s="108">
        <v>-480.62573263483125</v>
      </c>
      <c r="BF150" s="108">
        <v>-1096.8384450415265</v>
      </c>
      <c r="BG150" s="108">
        <v>-235.68392544905012</v>
      </c>
      <c r="BH150" s="108">
        <v>-271.64268201268402</v>
      </c>
      <c r="BI150" s="108">
        <v>-132.39397148810454</v>
      </c>
      <c r="BJ150" s="108">
        <v>-485.43229743490838</v>
      </c>
      <c r="BK150" s="108">
        <v>-590.98077055570275</v>
      </c>
      <c r="BL150" s="108">
        <v>-1684.779275676924</v>
      </c>
      <c r="BM150" s="108">
        <v>-893.1624674283097</v>
      </c>
      <c r="BN150" s="78"/>
      <c r="BO150" s="78"/>
      <c r="BP150" s="78"/>
      <c r="BQ150" s="78"/>
      <c r="BR150" s="78"/>
      <c r="BS150" s="78"/>
      <c r="BT150" s="78"/>
      <c r="BU150" s="78"/>
      <c r="BV150" s="78"/>
    </row>
    <row r="151" spans="1:74">
      <c r="A151" s="78"/>
      <c r="B151" s="114"/>
      <c r="C151" s="78"/>
      <c r="D151" s="122" t="s">
        <v>250</v>
      </c>
      <c r="E151" s="78" t="s">
        <v>23</v>
      </c>
      <c r="F151" s="108">
        <v>-0.81428944318299301</v>
      </c>
      <c r="G151" s="108">
        <v>-2.1103896672147364</v>
      </c>
      <c r="H151" s="108">
        <v>-2.9625636738728538</v>
      </c>
      <c r="I151" s="108">
        <v>-3.9718923865782365</v>
      </c>
      <c r="J151" s="108">
        <v>-3.133141037547313</v>
      </c>
      <c r="K151" s="108">
        <v>-3.2949202568755087</v>
      </c>
      <c r="L151" s="108">
        <v>-2.5113372695731595</v>
      </c>
      <c r="M151" s="108">
        <v>-1.4125658050104377</v>
      </c>
      <c r="N151" s="108">
        <v>-1.9385636115971412</v>
      </c>
      <c r="O151" s="108">
        <v>2.1710629611739307</v>
      </c>
      <c r="P151" s="108">
        <v>1.3097764712368711</v>
      </c>
      <c r="Q151" s="108">
        <v>1.2559029518006035</v>
      </c>
      <c r="R151" s="108">
        <v>0.52629704561299206</v>
      </c>
      <c r="S151" s="108">
        <v>7.9124824728131316E-2</v>
      </c>
      <c r="T151" s="108">
        <v>-0.37000791230462937</v>
      </c>
      <c r="U151" s="108">
        <v>-0.13554093020797175</v>
      </c>
      <c r="V151" s="108">
        <v>-0.6446821231136397</v>
      </c>
      <c r="W151" s="108">
        <v>-2.1934627251039096</v>
      </c>
      <c r="X151" s="108">
        <v>-2.4353545137343051</v>
      </c>
      <c r="Y151" s="108">
        <v>-4.5678477747344957</v>
      </c>
      <c r="Z151" s="108">
        <v>-4.3467922303637092</v>
      </c>
      <c r="AA151" s="108">
        <v>-5.0110032260208719</v>
      </c>
      <c r="AB151" s="108">
        <v>-5.5245456455897237</v>
      </c>
      <c r="AC151" s="108">
        <v>-3.5242907355143878</v>
      </c>
      <c r="AD151" s="108">
        <v>-3.9084955544189537</v>
      </c>
      <c r="AE151" s="108">
        <v>-3.3024139288679084</v>
      </c>
      <c r="AF151" s="108">
        <v>-1.3344507412280873</v>
      </c>
      <c r="AG151" s="108">
        <v>-1.5142982202719679</v>
      </c>
      <c r="AH151" s="108">
        <v>-1.8219178871042079</v>
      </c>
      <c r="AI151" s="108">
        <v>-1.8652237461827035</v>
      </c>
      <c r="AJ151" s="108">
        <v>-0.63123254724596833</v>
      </c>
      <c r="AK151" s="108">
        <v>-0.56286572813001357</v>
      </c>
      <c r="AL151" s="108">
        <v>-1.0176590846114149</v>
      </c>
      <c r="AM151" s="108">
        <v>-0.70749830748868092</v>
      </c>
      <c r="AN151" s="108">
        <v>-1.3683471024065756</v>
      </c>
      <c r="AO151" s="108">
        <v>-2.2468576267431786</v>
      </c>
      <c r="AP151" s="108">
        <v>-2.8344678593732962</v>
      </c>
      <c r="AQ151" s="108">
        <v>-3.3136750336315011</v>
      </c>
      <c r="AR151" s="108">
        <v>-3.9704496595975716</v>
      </c>
      <c r="AS151" s="108">
        <v>-4.6166246286426578</v>
      </c>
      <c r="AT151" s="108">
        <v>-6.0247273825450716</v>
      </c>
      <c r="AU151" s="108">
        <v>-7.4548300426360576</v>
      </c>
      <c r="AV151" s="108">
        <v>-8.2555378065762621</v>
      </c>
      <c r="AW151" s="108">
        <v>-10.189072853350078</v>
      </c>
      <c r="AX151" s="108">
        <v>-5.5728330886579069</v>
      </c>
      <c r="AY151" s="108">
        <v>-4.3371017973560235</v>
      </c>
      <c r="AZ151" s="108">
        <v>-12.732960321301025</v>
      </c>
      <c r="BA151" s="108">
        <v>-20.965280701082619</v>
      </c>
      <c r="BB151" s="108">
        <v>-30.724444360853358</v>
      </c>
      <c r="BC151" s="108">
        <v>-85.04674615454752</v>
      </c>
      <c r="BD151" s="108">
        <v>-689.6568110796228</v>
      </c>
      <c r="BE151" s="108">
        <v>-471.16145210964112</v>
      </c>
      <c r="BF151" s="108">
        <v>-1087.3743352239378</v>
      </c>
      <c r="BG151" s="108">
        <v>-226.68046916790524</v>
      </c>
      <c r="BH151" s="108">
        <v>-264.28266514133873</v>
      </c>
      <c r="BI151" s="108">
        <v>-125.60920164901422</v>
      </c>
      <c r="BJ151" s="108">
        <v>-479.76360871855496</v>
      </c>
      <c r="BK151" s="108">
        <v>-586.20220373145787</v>
      </c>
      <c r="BL151" s="108">
        <v>-1675.0054127691858</v>
      </c>
      <c r="BM151" s="108">
        <v>-881.31396346178155</v>
      </c>
      <c r="BN151" s="78"/>
      <c r="BO151" s="78"/>
      <c r="BP151" s="78"/>
      <c r="BQ151" s="78"/>
      <c r="BR151" s="78"/>
      <c r="BS151" s="78"/>
      <c r="BT151" s="78"/>
      <c r="BU151" s="78"/>
      <c r="BV151" s="78"/>
    </row>
    <row r="152" spans="1:74">
      <c r="A152" s="78"/>
      <c r="B152" s="114"/>
      <c r="C152" s="78"/>
      <c r="D152" s="122" t="s">
        <v>250</v>
      </c>
      <c r="E152" s="78" t="s">
        <v>24</v>
      </c>
      <c r="F152" s="108">
        <v>-0.14483689855259207</v>
      </c>
      <c r="G152" s="108">
        <v>3.5724405448143646</v>
      </c>
      <c r="H152" s="108">
        <v>7.6303433552059463</v>
      </c>
      <c r="I152" s="108">
        <v>10.489058967524963</v>
      </c>
      <c r="J152" s="108">
        <v>15.752480318492587</v>
      </c>
      <c r="K152" s="108">
        <v>13.139912513767792</v>
      </c>
      <c r="L152" s="108">
        <v>-0.40279224092815902</v>
      </c>
      <c r="M152" s="108">
        <v>-10.385484033396377</v>
      </c>
      <c r="N152" s="108">
        <v>-9.2476775393602821</v>
      </c>
      <c r="O152" s="108">
        <v>-5.4845885435877184</v>
      </c>
      <c r="P152" s="108">
        <v>-4.639112619241418</v>
      </c>
      <c r="Q152" s="108">
        <v>-5.4544494404274761</v>
      </c>
      <c r="R152" s="108">
        <v>-4.8822583072681773</v>
      </c>
      <c r="S152" s="108">
        <v>-5.2735269775277889</v>
      </c>
      <c r="T152" s="108">
        <v>-7.0090302324561788</v>
      </c>
      <c r="U152" s="108">
        <v>-10.350910962393453</v>
      </c>
      <c r="V152" s="108">
        <v>-13.561136421238666</v>
      </c>
      <c r="W152" s="108">
        <v>-14.423382267938747</v>
      </c>
      <c r="X152" s="108">
        <v>-10.774878503856396</v>
      </c>
      <c r="Y152" s="108">
        <v>-15.016712752324766</v>
      </c>
      <c r="Z152" s="108">
        <v>-15.28023607801083</v>
      </c>
      <c r="AA152" s="108">
        <v>-17.235668188897854</v>
      </c>
      <c r="AB152" s="108">
        <v>-15.944850274318783</v>
      </c>
      <c r="AC152" s="108">
        <v>-12.482442241391547</v>
      </c>
      <c r="AD152" s="108">
        <v>-12.186185759729904</v>
      </c>
      <c r="AE152" s="108">
        <v>-10.068268695137949</v>
      </c>
      <c r="AF152" s="108">
        <v>-9.3401713878330384</v>
      </c>
      <c r="AG152" s="108">
        <v>-10.122516452267687</v>
      </c>
      <c r="AH152" s="108">
        <v>-11.534918643935137</v>
      </c>
      <c r="AI152" s="108">
        <v>-14.455838812690345</v>
      </c>
      <c r="AJ152" s="108">
        <v>-16.811057863899759</v>
      </c>
      <c r="AK152" s="108">
        <v>-19.116192525243292</v>
      </c>
      <c r="AL152" s="108">
        <v>-18.871945958330542</v>
      </c>
      <c r="AM152" s="108">
        <v>-15.01051676544941</v>
      </c>
      <c r="AN152" s="108">
        <v>-14.640689370816837</v>
      </c>
      <c r="AO152" s="108">
        <v>-17.197262199277038</v>
      </c>
      <c r="AP152" s="108">
        <v>-20.838281049965357</v>
      </c>
      <c r="AQ152" s="108">
        <v>-24.010894195114119</v>
      </c>
      <c r="AR152" s="108">
        <v>-26.740174134358572</v>
      </c>
      <c r="AS152" s="108">
        <v>-27.971501849568057</v>
      </c>
      <c r="AT152" s="108">
        <v>-29.98107142789673</v>
      </c>
      <c r="AU152" s="108">
        <v>-31.074472237478567</v>
      </c>
      <c r="AV152" s="108">
        <v>-31.723377160132802</v>
      </c>
      <c r="AW152" s="108">
        <v>-32.974700679878289</v>
      </c>
      <c r="AX152" s="108">
        <v>-27.644564071074925</v>
      </c>
      <c r="AY152" s="108">
        <v>-26.694916826888921</v>
      </c>
      <c r="AZ152" s="108">
        <v>-18.985715243699214</v>
      </c>
      <c r="BA152" s="108">
        <v>-15.36934532591512</v>
      </c>
      <c r="BB152" s="108">
        <v>-12.284033923095958</v>
      </c>
      <c r="BC152" s="108">
        <v>-53.886782192791522</v>
      </c>
      <c r="BD152" s="108">
        <v>-645.57858319971876</v>
      </c>
      <c r="BE152" s="108">
        <v>-424.80899294528649</v>
      </c>
      <c r="BF152" s="108">
        <v>-1036.9579374348577</v>
      </c>
      <c r="BG152" s="108">
        <v>-172.64669685342454</v>
      </c>
      <c r="BH152" s="108">
        <v>-223.77604123967976</v>
      </c>
      <c r="BI152" s="108">
        <v>-103.86996752637242</v>
      </c>
      <c r="BJ152" s="108">
        <v>-460.68948839766693</v>
      </c>
      <c r="BK152" s="108">
        <v>-569.72363382392814</v>
      </c>
      <c r="BL152" s="108">
        <v>-1516.4988682585047</v>
      </c>
      <c r="BM152" s="108">
        <v>-588.43180565677767</v>
      </c>
      <c r="BN152" s="78"/>
      <c r="BO152" s="78"/>
      <c r="BP152" s="78"/>
      <c r="BQ152" s="78"/>
      <c r="BR152" s="78"/>
      <c r="BS152" s="78"/>
      <c r="BT152" s="78"/>
      <c r="BU152" s="78"/>
      <c r="BV152" s="78"/>
    </row>
    <row r="153" spans="1:74">
      <c r="A153" s="78"/>
      <c r="B153" s="114"/>
      <c r="C153" s="78"/>
      <c r="D153" s="122" t="s">
        <v>250</v>
      </c>
      <c r="E153" s="78" t="s">
        <v>2</v>
      </c>
      <c r="F153" s="108">
        <v>21.255300924441208</v>
      </c>
      <c r="G153" s="108">
        <v>21.977638649497464</v>
      </c>
      <c r="H153" s="108">
        <v>19.908847574748144</v>
      </c>
      <c r="I153" s="108">
        <v>21.073052590698865</v>
      </c>
      <c r="J153" s="108">
        <v>18.979745962806984</v>
      </c>
      <c r="K153" s="108">
        <v>18.078185047805292</v>
      </c>
      <c r="L153" s="108">
        <v>18.511624252266245</v>
      </c>
      <c r="M153" s="108">
        <v>16.427607858894362</v>
      </c>
      <c r="N153" s="108">
        <v>14.859294578786837</v>
      </c>
      <c r="O153" s="108">
        <v>13.732727167429232</v>
      </c>
      <c r="P153" s="108">
        <v>9.0088230148098702</v>
      </c>
      <c r="Q153" s="108">
        <v>6.8629009322749024</v>
      </c>
      <c r="R153" s="108">
        <v>5.1847010290725919</v>
      </c>
      <c r="S153" s="108">
        <v>4.1713429374401318</v>
      </c>
      <c r="T153" s="108">
        <v>3.8084710598757727</v>
      </c>
      <c r="U153" s="108">
        <v>3.2960258176424286</v>
      </c>
      <c r="V153" s="108">
        <v>2.5019786580216614</v>
      </c>
      <c r="W153" s="108">
        <v>2.2116542932633898</v>
      </c>
      <c r="X153" s="108">
        <v>0.96905623456779466</v>
      </c>
      <c r="Y153" s="108">
        <v>-1.4989149695865969</v>
      </c>
      <c r="Z153" s="108">
        <v>-2.1757389692607099</v>
      </c>
      <c r="AA153" s="108">
        <v>-2.1765083918017716</v>
      </c>
      <c r="AB153" s="108">
        <v>-0.86256921380482154</v>
      </c>
      <c r="AC153" s="108">
        <v>2.4031781766908118</v>
      </c>
      <c r="AD153" s="108">
        <v>4.4237582417767456</v>
      </c>
      <c r="AE153" s="108">
        <v>5.5607226778409924</v>
      </c>
      <c r="AF153" s="108">
        <v>7.626893053863812</v>
      </c>
      <c r="AG153" s="108">
        <v>7.9926918475162338</v>
      </c>
      <c r="AH153" s="108">
        <v>8.1061141486207937</v>
      </c>
      <c r="AI153" s="108">
        <v>7.7278388905350344</v>
      </c>
      <c r="AJ153" s="108">
        <v>7.6106156603097315</v>
      </c>
      <c r="AK153" s="108">
        <v>7.6353857016437878</v>
      </c>
      <c r="AL153" s="108">
        <v>6.4346775646559351</v>
      </c>
      <c r="AM153" s="108">
        <v>6.4400980302091195</v>
      </c>
      <c r="AN153" s="108">
        <v>5.0604536282675241</v>
      </c>
      <c r="AO153" s="108">
        <v>2.2197458042204214</v>
      </c>
      <c r="AP153" s="108">
        <v>1.2426946114068027</v>
      </c>
      <c r="AQ153" s="108">
        <v>0.43549398985219767</v>
      </c>
      <c r="AR153" s="108">
        <v>-1.7583944746125724</v>
      </c>
      <c r="AS153" s="108">
        <v>-3.9100592905562568</v>
      </c>
      <c r="AT153" s="108">
        <v>-6.1360453974685019</v>
      </c>
      <c r="AU153" s="108">
        <v>-8.9838872179180775</v>
      </c>
      <c r="AV153" s="108">
        <v>-11.308888873990924</v>
      </c>
      <c r="AW153" s="108">
        <v>-13.954618273069308</v>
      </c>
      <c r="AX153" s="108">
        <v>-11.112824841522606</v>
      </c>
      <c r="AY153" s="108">
        <v>-11.424900623677333</v>
      </c>
      <c r="AZ153" s="108">
        <v>-19.358944175963675</v>
      </c>
      <c r="BA153" s="108">
        <v>-27.427279441713239</v>
      </c>
      <c r="BB153" s="108">
        <v>-35.282094067284632</v>
      </c>
      <c r="BC153" s="108">
        <v>-89.870385972495058</v>
      </c>
      <c r="BD153" s="108">
        <v>-694.19176180739817</v>
      </c>
      <c r="BE153" s="108">
        <v>-473.96978012567661</v>
      </c>
      <c r="BF153" s="108">
        <v>-1089.4316351358239</v>
      </c>
      <c r="BG153" s="108">
        <v>-229.68946016929442</v>
      </c>
      <c r="BH153" s="108">
        <v>-267.71346823482207</v>
      </c>
      <c r="BI153" s="108">
        <v>-129.75546008362917</v>
      </c>
      <c r="BJ153" s="108">
        <v>-485.12180115029514</v>
      </c>
      <c r="BK153" s="108">
        <v>-592.15327207172425</v>
      </c>
      <c r="BL153" s="108">
        <v>-1681.1696708208615</v>
      </c>
      <c r="BM153" s="108">
        <v>-888.32233930561188</v>
      </c>
      <c r="BN153" s="78"/>
      <c r="BO153" s="78"/>
      <c r="BP153" s="78"/>
      <c r="BQ153" s="78"/>
      <c r="BR153" s="78"/>
      <c r="BS153" s="78"/>
      <c r="BT153" s="78"/>
      <c r="BU153" s="78"/>
      <c r="BV153" s="78"/>
    </row>
    <row r="154" spans="1:74">
      <c r="A154" s="78"/>
      <c r="B154" s="114"/>
      <c r="C154" s="78"/>
      <c r="D154" s="122" t="s">
        <v>250</v>
      </c>
      <c r="E154" s="78" t="s">
        <v>3</v>
      </c>
      <c r="F154" s="108">
        <v>-3.3858631814165925</v>
      </c>
      <c r="G154" s="108">
        <v>-5.545847738645497</v>
      </c>
      <c r="H154" s="108">
        <v>-8.0466444040291538</v>
      </c>
      <c r="I154" s="108">
        <v>-8.4133011751305364</v>
      </c>
      <c r="J154" s="108">
        <v>-9.6271824917758035</v>
      </c>
      <c r="K154" s="108">
        <v>-10.166174588340589</v>
      </c>
      <c r="L154" s="108">
        <v>-8.5722954632488495</v>
      </c>
      <c r="M154" s="108">
        <v>-7.163866705741917</v>
      </c>
      <c r="N154" s="108">
        <v>-7.6957045770259516</v>
      </c>
      <c r="O154" s="108">
        <v>-7.1268317081173391</v>
      </c>
      <c r="P154" s="108">
        <v>-7.8452032699345091</v>
      </c>
      <c r="Q154" s="108">
        <v>-8.5690391738128255</v>
      </c>
      <c r="R154" s="108">
        <v>-8.2171074431528783</v>
      </c>
      <c r="S154" s="108">
        <v>-8.703132802342747</v>
      </c>
      <c r="T154" s="108">
        <v>-9.6416043738359782</v>
      </c>
      <c r="U154" s="108">
        <v>-9.5134757558613821</v>
      </c>
      <c r="V154" s="108">
        <v>-10.677263820186591</v>
      </c>
      <c r="W154" s="108">
        <v>-11.930343633401471</v>
      </c>
      <c r="X154" s="108">
        <v>-14.076392726326885</v>
      </c>
      <c r="Y154" s="108">
        <v>-17.345745932981217</v>
      </c>
      <c r="Z154" s="108">
        <v>-18.98028054604508</v>
      </c>
      <c r="AA154" s="108">
        <v>-18.594486942989221</v>
      </c>
      <c r="AB154" s="108">
        <v>-16.824977093699374</v>
      </c>
      <c r="AC154" s="108">
        <v>-14.084408237290116</v>
      </c>
      <c r="AD154" s="108">
        <v>-13.047431401230524</v>
      </c>
      <c r="AE154" s="108">
        <v>-11.009291241587697</v>
      </c>
      <c r="AF154" s="108">
        <v>-8.7215610676987669</v>
      </c>
      <c r="AG154" s="108">
        <v>-8.3098686281719978</v>
      </c>
      <c r="AH154" s="108">
        <v>-7.9910155023844274</v>
      </c>
      <c r="AI154" s="108">
        <v>-7.1415904685245843</v>
      </c>
      <c r="AJ154" s="108">
        <v>-6.4327811380104984</v>
      </c>
      <c r="AK154" s="108">
        <v>-5.6004310689623633</v>
      </c>
      <c r="AL154" s="108">
        <v>-7.994832013760484</v>
      </c>
      <c r="AM154" s="108">
        <v>-5.1541424563144904</v>
      </c>
      <c r="AN154" s="108">
        <v>-6.202953666380516</v>
      </c>
      <c r="AO154" s="108">
        <v>-7.5250837763695078</v>
      </c>
      <c r="AP154" s="108">
        <v>-8.3298390845801258</v>
      </c>
      <c r="AQ154" s="108">
        <v>-9.4148378270595927</v>
      </c>
      <c r="AR154" s="108">
        <v>-10.206341014449562</v>
      </c>
      <c r="AS154" s="108">
        <v>-11.255296982451618</v>
      </c>
      <c r="AT154" s="108">
        <v>-12.725103028480522</v>
      </c>
      <c r="AU154" s="108">
        <v>-13.810224968841128</v>
      </c>
      <c r="AV154" s="108">
        <v>-14.767821209552373</v>
      </c>
      <c r="AW154" s="108">
        <v>-21.157619244251357</v>
      </c>
      <c r="AX154" s="108">
        <v>-17.548472182052155</v>
      </c>
      <c r="AY154" s="108">
        <v>-16.815875281392884</v>
      </c>
      <c r="AZ154" s="108">
        <v>-25.061158930042666</v>
      </c>
      <c r="BA154" s="108">
        <v>-33.305847315781094</v>
      </c>
      <c r="BB154" s="108">
        <v>-44.368031502532226</v>
      </c>
      <c r="BC154" s="108">
        <v>-99.294801742253185</v>
      </c>
      <c r="BD154" s="108">
        <v>-705.2925551836729</v>
      </c>
      <c r="BE154" s="108">
        <v>-488.2681334249138</v>
      </c>
      <c r="BF154" s="108">
        <v>-1106.2902312640322</v>
      </c>
      <c r="BG154" s="108">
        <v>-247.6396795178434</v>
      </c>
      <c r="BH154" s="108">
        <v>-284.35025819565442</v>
      </c>
      <c r="BI154" s="108">
        <v>-147.13363167168393</v>
      </c>
      <c r="BJ154" s="108">
        <v>-501.4930643995209</v>
      </c>
      <c r="BK154" s="108">
        <v>-606.60173167636538</v>
      </c>
      <c r="BL154" s="108">
        <v>-1694.9554066840662</v>
      </c>
      <c r="BM154" s="108">
        <v>-901.26052434519056</v>
      </c>
      <c r="BN154" s="78"/>
      <c r="BO154" s="78"/>
      <c r="BP154" s="78"/>
      <c r="BQ154" s="78"/>
      <c r="BR154" s="78"/>
      <c r="BS154" s="78"/>
      <c r="BT154" s="78"/>
      <c r="BU154" s="78"/>
      <c r="BV154" s="78"/>
    </row>
    <row r="155" spans="1:74">
      <c r="A155" s="78"/>
      <c r="B155" s="114"/>
      <c r="C155" s="78"/>
      <c r="D155" s="122" t="s">
        <v>250</v>
      </c>
      <c r="E155" s="78" t="s">
        <v>4</v>
      </c>
      <c r="F155" s="108">
        <v>-5.2527864582274315</v>
      </c>
      <c r="G155" s="108">
        <v>-5.6718938422932172</v>
      </c>
      <c r="H155" s="108">
        <v>-5.5142828872761545</v>
      </c>
      <c r="I155" s="108">
        <v>-5.4033743154554355</v>
      </c>
      <c r="J155" s="108">
        <v>-5.7427686079228124</v>
      </c>
      <c r="K155" s="108">
        <v>-5.1239306269903082</v>
      </c>
      <c r="L155" s="108">
        <v>-2.8856036678960582</v>
      </c>
      <c r="M155" s="108">
        <v>-1.2179028533551381</v>
      </c>
      <c r="N155" s="108">
        <v>-2.1043391848292021</v>
      </c>
      <c r="O155" s="108">
        <v>-2.669431083319628</v>
      </c>
      <c r="P155" s="108">
        <v>-3.4697970338971196</v>
      </c>
      <c r="Q155" s="108">
        <v>-4.1299263008084566</v>
      </c>
      <c r="R155" s="108">
        <v>-4.7341829659955881</v>
      </c>
      <c r="S155" s="108">
        <v>-5.1587883700833785</v>
      </c>
      <c r="T155" s="108">
        <v>-5.5715438109245081</v>
      </c>
      <c r="U155" s="108">
        <v>-5.4968647708741116</v>
      </c>
      <c r="V155" s="108">
        <v>-6.4805066827592004</v>
      </c>
      <c r="W155" s="108">
        <v>-7.1028416380161508</v>
      </c>
      <c r="X155" s="108">
        <v>-8.7489843688088342</v>
      </c>
      <c r="Y155" s="108">
        <v>-12.176392704594175</v>
      </c>
      <c r="Z155" s="108">
        <v>-11.671668661392589</v>
      </c>
      <c r="AA155" s="108">
        <v>-12.704650937388474</v>
      </c>
      <c r="AB155" s="108">
        <v>-11.514075007615503</v>
      </c>
      <c r="AC155" s="108">
        <v>-7.558506845197158</v>
      </c>
      <c r="AD155" s="108">
        <v>-6.5810216065159146</v>
      </c>
      <c r="AE155" s="108">
        <v>-5.5073556004798281</v>
      </c>
      <c r="AF155" s="108">
        <v>-3.165731842557248</v>
      </c>
      <c r="AG155" s="108">
        <v>-3.0528849079410776</v>
      </c>
      <c r="AH155" s="108">
        <v>-2.8795404692299975</v>
      </c>
      <c r="AI155" s="108">
        <v>-2.6901675553707438</v>
      </c>
      <c r="AJ155" s="108">
        <v>-2.2787051865564685</v>
      </c>
      <c r="AK155" s="108">
        <v>-2.1615745122361343</v>
      </c>
      <c r="AL155" s="108">
        <v>-2.8555112279645947</v>
      </c>
      <c r="AM155" s="108">
        <v>-3.2920676932898303</v>
      </c>
      <c r="AN155" s="108">
        <v>-3.2289881507572566</v>
      </c>
      <c r="AO155" s="108">
        <v>-5.1592082318294281</v>
      </c>
      <c r="AP155" s="108">
        <v>-5.7993829291931469</v>
      </c>
      <c r="AQ155" s="108">
        <v>-5.9756740759700921</v>
      </c>
      <c r="AR155" s="108">
        <v>-6.1712298713627121</v>
      </c>
      <c r="AS155" s="108">
        <v>-6.5556361707281674</v>
      </c>
      <c r="AT155" s="108">
        <v>-7.6814177657764322</v>
      </c>
      <c r="AU155" s="108">
        <v>-8.9982614559381169</v>
      </c>
      <c r="AV155" s="108">
        <v>-9.4952626500988835</v>
      </c>
      <c r="AW155" s="108">
        <v>-10.730962238954827</v>
      </c>
      <c r="AX155" s="108">
        <v>-6.0715750437240068</v>
      </c>
      <c r="AY155" s="108">
        <v>-6.616097160277163</v>
      </c>
      <c r="AZ155" s="108">
        <v>-15.048477783665355</v>
      </c>
      <c r="BA155" s="108">
        <v>-23.085714395404302</v>
      </c>
      <c r="BB155" s="108">
        <v>-34.083899470121366</v>
      </c>
      <c r="BC155" s="108">
        <v>-88.662704755236959</v>
      </c>
      <c r="BD155" s="108">
        <v>-693.05153044190058</v>
      </c>
      <c r="BE155" s="108">
        <v>-475.11819034993391</v>
      </c>
      <c r="BF155" s="108">
        <v>-1091.0905023765902</v>
      </c>
      <c r="BG155" s="108">
        <v>-230.90536913563233</v>
      </c>
      <c r="BH155" s="108">
        <v>-269.68566727285298</v>
      </c>
      <c r="BI155" s="108">
        <v>-131.80171954166542</v>
      </c>
      <c r="BJ155" s="108">
        <v>-485.85235542698553</v>
      </c>
      <c r="BK155" s="108">
        <v>-591.14725530951841</v>
      </c>
      <c r="BL155" s="108">
        <v>-1683.1200165196503</v>
      </c>
      <c r="BM155" s="108">
        <v>-893.11135251383143</v>
      </c>
      <c r="BN155" s="78"/>
      <c r="BO155" s="78"/>
      <c r="BP155" s="78"/>
      <c r="BQ155" s="78"/>
      <c r="BR155" s="78"/>
      <c r="BS155" s="78"/>
      <c r="BT155" s="78"/>
      <c r="BU155" s="78"/>
      <c r="BV155" s="78"/>
    </row>
    <row r="156" spans="1:74">
      <c r="A156" s="78"/>
      <c r="B156" s="114"/>
      <c r="C156" s="78"/>
      <c r="D156" s="122" t="s">
        <v>250</v>
      </c>
      <c r="E156" s="78" t="s">
        <v>62</v>
      </c>
      <c r="F156" s="108">
        <v>0.23165437269840794</v>
      </c>
      <c r="G156" s="108">
        <v>-0.76688268489593625</v>
      </c>
      <c r="H156" s="108">
        <v>-1.4180715609492545</v>
      </c>
      <c r="I156" s="108">
        <v>-2.0345342687327364</v>
      </c>
      <c r="J156" s="108">
        <v>-2.9924842020954134</v>
      </c>
      <c r="K156" s="108">
        <v>-3.3279511789946081</v>
      </c>
      <c r="L156" s="108">
        <v>5.8862455339340869E-2</v>
      </c>
      <c r="M156" s="108">
        <v>3.1493252172970632</v>
      </c>
      <c r="N156" s="108">
        <v>3.7970501143232376</v>
      </c>
      <c r="O156" s="108">
        <v>2.5394230784703318</v>
      </c>
      <c r="P156" s="108">
        <v>1.4871282322033714</v>
      </c>
      <c r="Q156" s="108">
        <v>0.8470767829719037</v>
      </c>
      <c r="R156" s="108">
        <v>0.38645006717369235</v>
      </c>
      <c r="S156" s="108">
        <v>-0.42747812289176856</v>
      </c>
      <c r="T156" s="108">
        <v>-1.6741191265524282</v>
      </c>
      <c r="U156" s="108">
        <v>-2.0944276937682726</v>
      </c>
      <c r="V156" s="108">
        <v>-3.4967463501658393</v>
      </c>
      <c r="W156" s="108">
        <v>-4.42143171989321</v>
      </c>
      <c r="X156" s="108">
        <v>-4.479129415757404</v>
      </c>
      <c r="Y156" s="108">
        <v>-8.2609268045480952</v>
      </c>
      <c r="Z156" s="108">
        <v>-7.3015552833701083</v>
      </c>
      <c r="AA156" s="108">
        <v>-8.593453948232872</v>
      </c>
      <c r="AB156" s="108">
        <v>-8.2043515302834233</v>
      </c>
      <c r="AC156" s="108">
        <v>-5.5358433338343875</v>
      </c>
      <c r="AD156" s="108">
        <v>-3.9862198407791549</v>
      </c>
      <c r="AE156" s="108">
        <v>-3.7734632798596071</v>
      </c>
      <c r="AF156" s="108">
        <v>-1.6581236795686873</v>
      </c>
      <c r="AG156" s="108">
        <v>-1.3982350619143666</v>
      </c>
      <c r="AH156" s="108">
        <v>-1.6959930334353075</v>
      </c>
      <c r="AI156" s="108">
        <v>-1.1584152212203644</v>
      </c>
      <c r="AJ156" s="108">
        <v>-1.2613824198117687</v>
      </c>
      <c r="AK156" s="108">
        <v>-1.5138288084640728</v>
      </c>
      <c r="AL156" s="108">
        <v>-1.6246878147571948</v>
      </c>
      <c r="AM156" s="108">
        <v>-1.8503940185621008</v>
      </c>
      <c r="AN156" s="108">
        <v>6.9221536076620254</v>
      </c>
      <c r="AO156" s="108">
        <v>18.216681600954423</v>
      </c>
      <c r="AP156" s="108">
        <v>28.3439539359264</v>
      </c>
      <c r="AQ156" s="108">
        <v>36.208028882375302</v>
      </c>
      <c r="AR156" s="108">
        <v>43.449686740328431</v>
      </c>
      <c r="AS156" s="108">
        <v>49.446217493073839</v>
      </c>
      <c r="AT156" s="108">
        <v>52.740706020044165</v>
      </c>
      <c r="AU156" s="108">
        <v>54.393207456341429</v>
      </c>
      <c r="AV156" s="108">
        <v>56.889868710904096</v>
      </c>
      <c r="AW156" s="108">
        <v>61.212630217330911</v>
      </c>
      <c r="AX156" s="108">
        <v>68.777013243697368</v>
      </c>
      <c r="AY156" s="108">
        <v>73.102497454126777</v>
      </c>
      <c r="AZ156" s="108">
        <v>155.09476462176346</v>
      </c>
      <c r="BA156" s="108">
        <v>243.96139862948999</v>
      </c>
      <c r="BB156" s="108">
        <v>349.29742087430049</v>
      </c>
      <c r="BC156" s="108">
        <v>945.42797322622323</v>
      </c>
      <c r="BD156" s="108">
        <v>7593.0943949359671</v>
      </c>
      <c r="BE156" s="108">
        <v>5192.0125032297738</v>
      </c>
      <c r="BF156" s="108">
        <v>11966.996759795507</v>
      </c>
      <c r="BG156" s="108">
        <v>2500.3577676940404</v>
      </c>
      <c r="BH156" s="108">
        <v>2942.4717292479263</v>
      </c>
      <c r="BI156" s="108">
        <v>1443.0118922275421</v>
      </c>
      <c r="BJ156" s="108">
        <v>5333.9545772119945</v>
      </c>
      <c r="BK156" s="108">
        <v>6493.2439469383517</v>
      </c>
      <c r="BL156" s="108">
        <v>18191.097912669757</v>
      </c>
      <c r="BM156" s="108">
        <v>9169.9693296580226</v>
      </c>
      <c r="BN156" s="78"/>
      <c r="BO156" s="78"/>
      <c r="BP156" s="78"/>
      <c r="BQ156" s="78"/>
      <c r="BR156" s="78"/>
      <c r="BS156" s="78"/>
      <c r="BT156" s="78"/>
      <c r="BU156" s="78"/>
      <c r="BV156" s="78"/>
    </row>
    <row r="157" spans="1:74">
      <c r="A157" s="78"/>
      <c r="B157" s="114"/>
      <c r="C157" s="78"/>
      <c r="D157" s="122" t="s">
        <v>250</v>
      </c>
      <c r="E157" s="78" t="s">
        <v>65</v>
      </c>
      <c r="F157" s="108">
        <v>2.1214959893279062</v>
      </c>
      <c r="G157" s="108">
        <v>0.6721727717675634</v>
      </c>
      <c r="H157" s="108">
        <v>-0.25190896116075301</v>
      </c>
      <c r="I157" s="108">
        <v>-1.1960976383681352</v>
      </c>
      <c r="J157" s="108">
        <v>-2.1729652515801128</v>
      </c>
      <c r="K157" s="108">
        <v>-0.32164443854980895</v>
      </c>
      <c r="L157" s="108">
        <v>-0.11291857214805923</v>
      </c>
      <c r="M157" s="108">
        <v>1.8144910862648622</v>
      </c>
      <c r="N157" s="108">
        <v>1.0195925110725383</v>
      </c>
      <c r="O157" s="108">
        <v>1.9774257484485318</v>
      </c>
      <c r="P157" s="108">
        <v>13.289749392035972</v>
      </c>
      <c r="Q157" s="108">
        <v>19.941942890850804</v>
      </c>
      <c r="R157" s="108">
        <v>28.059938771035895</v>
      </c>
      <c r="S157" s="108">
        <v>32.590708730953331</v>
      </c>
      <c r="T157" s="108">
        <v>40.062661523783767</v>
      </c>
      <c r="U157" s="108">
        <v>46.274564593907229</v>
      </c>
      <c r="V157" s="108">
        <v>59.987160803320457</v>
      </c>
      <c r="W157" s="108">
        <v>67.465412244912088</v>
      </c>
      <c r="X157" s="108">
        <v>76.625873345685889</v>
      </c>
      <c r="Y157" s="108">
        <v>110.1748991368852</v>
      </c>
      <c r="Z157" s="108">
        <v>103.58213303475479</v>
      </c>
      <c r="AA157" s="108">
        <v>108.47872774449651</v>
      </c>
      <c r="AB157" s="108">
        <v>99.602988333965882</v>
      </c>
      <c r="AC157" s="108">
        <v>65.672395345011012</v>
      </c>
      <c r="AD157" s="108">
        <v>55.232602845495038</v>
      </c>
      <c r="AE157" s="108">
        <v>45.85420463513509</v>
      </c>
      <c r="AF157" s="108">
        <v>23.502537039160408</v>
      </c>
      <c r="AG157" s="108">
        <v>25.613096406168935</v>
      </c>
      <c r="AH157" s="108">
        <v>26.389354949010496</v>
      </c>
      <c r="AI157" s="108">
        <v>31.236533828848131</v>
      </c>
      <c r="AJ157" s="108">
        <v>29.949937862559331</v>
      </c>
      <c r="AK157" s="108">
        <v>32.130380641789188</v>
      </c>
      <c r="AL157" s="108">
        <v>32.310919790014538</v>
      </c>
      <c r="AM157" s="108">
        <v>30.395485624772022</v>
      </c>
      <c r="AN157" s="108">
        <v>29.958582665466125</v>
      </c>
      <c r="AO157" s="108">
        <v>35.035469833084221</v>
      </c>
      <c r="AP157" s="108">
        <v>39.131487788725302</v>
      </c>
      <c r="AQ157" s="108">
        <v>43.114210904750401</v>
      </c>
      <c r="AR157" s="108">
        <v>46.49744173765653</v>
      </c>
      <c r="AS157" s="108">
        <v>49.724390739650339</v>
      </c>
      <c r="AT157" s="108">
        <v>62.06905257451006</v>
      </c>
      <c r="AU157" s="108">
        <v>71.915891110670131</v>
      </c>
      <c r="AV157" s="108">
        <v>77.870316249390797</v>
      </c>
      <c r="AW157" s="108">
        <v>95.336839537563804</v>
      </c>
      <c r="AX157" s="108">
        <v>37.303401176805473</v>
      </c>
      <c r="AY157" s="108">
        <v>30.943959196620675</v>
      </c>
      <c r="AZ157" s="108">
        <v>18.856243896291549</v>
      </c>
      <c r="BA157" s="108">
        <v>5.7482513905004815</v>
      </c>
      <c r="BB157" s="108">
        <v>-10.519632479908058</v>
      </c>
      <c r="BC157" s="108">
        <v>-69.369306273307728</v>
      </c>
      <c r="BD157" s="108">
        <v>-677.57399969822848</v>
      </c>
      <c r="BE157" s="108">
        <v>-456.97525458154752</v>
      </c>
      <c r="BF157" s="108">
        <v>-1070.3972262001992</v>
      </c>
      <c r="BG157" s="108">
        <v>-205.59162107806424</v>
      </c>
      <c r="BH157" s="108">
        <v>-253.93853960504504</v>
      </c>
      <c r="BI157" s="108">
        <v>-113.84008616763063</v>
      </c>
      <c r="BJ157" s="108">
        <v>-467.97403494996263</v>
      </c>
      <c r="BK157" s="108">
        <v>-564.31225733724841</v>
      </c>
      <c r="BL157" s="108">
        <v>-1513.2284200216607</v>
      </c>
      <c r="BM157" s="108">
        <v>-561.3115452066977</v>
      </c>
      <c r="BN157" s="78"/>
      <c r="BO157" s="78"/>
      <c r="BP157" s="78"/>
      <c r="BQ157" s="78"/>
      <c r="BR157" s="78"/>
      <c r="BS157" s="78"/>
      <c r="BT157" s="78"/>
      <c r="BU157" s="78"/>
      <c r="BV157" s="78"/>
    </row>
    <row r="158" spans="1:74">
      <c r="A158" s="78"/>
      <c r="B158" s="114"/>
      <c r="C158" s="78"/>
      <c r="D158" s="122" t="s">
        <v>251</v>
      </c>
      <c r="E158" s="78" t="s">
        <v>0</v>
      </c>
      <c r="F158" s="108">
        <v>-0.83791682640431198</v>
      </c>
      <c r="G158" s="108">
        <v>-0.60362140923252205</v>
      </c>
      <c r="H158" s="108">
        <v>0.20331971264764803</v>
      </c>
      <c r="I158" s="108">
        <v>0.64102504222632817</v>
      </c>
      <c r="J158" s="108">
        <v>0.58008257843504474</v>
      </c>
      <c r="K158" s="108">
        <v>1.0492174598865027</v>
      </c>
      <c r="L158" s="108">
        <v>0.83399291335878711</v>
      </c>
      <c r="M158" s="108">
        <v>0.59602814000434723</v>
      </c>
      <c r="N158" s="108">
        <v>5.0985240843210988E-3</v>
      </c>
      <c r="O158" s="108">
        <v>-1.5407192521935738</v>
      </c>
      <c r="P158" s="108">
        <v>-2.1196712369234061</v>
      </c>
      <c r="Q158" s="108">
        <v>-1.6725383507202558</v>
      </c>
      <c r="R158" s="108">
        <v>-2.0040165754021317</v>
      </c>
      <c r="S158" s="108">
        <v>-1.6426629459054034</v>
      </c>
      <c r="T158" s="108">
        <v>-1.5015749149952518</v>
      </c>
      <c r="U158" s="108">
        <v>-1.8712673097598684</v>
      </c>
      <c r="V158" s="108">
        <v>-1.9381265481789258</v>
      </c>
      <c r="W158" s="108">
        <v>-2.0398246522153833</v>
      </c>
      <c r="X158" s="108">
        <v>-2.4015706339293663</v>
      </c>
      <c r="Y158" s="108">
        <v>-3.3550659312217292</v>
      </c>
      <c r="Z158" s="108">
        <v>-3.6717903312173892</v>
      </c>
      <c r="AA158" s="108">
        <v>-4.6013057022158526</v>
      </c>
      <c r="AB158" s="108">
        <v>-4.1208633937460606</v>
      </c>
      <c r="AC158" s="108">
        <v>-3.4090308875488491</v>
      </c>
      <c r="AD158" s="108">
        <v>-3.2516707150515485</v>
      </c>
      <c r="AE158" s="108">
        <v>-3.4661882497766578</v>
      </c>
      <c r="AF158" s="108">
        <v>-3.3438366295826545</v>
      </c>
      <c r="AG158" s="108">
        <v>-3.7267732260435444</v>
      </c>
      <c r="AH158" s="108">
        <v>-3.7622370402613141</v>
      </c>
      <c r="AI158" s="108">
        <v>-3.7136386507189894</v>
      </c>
      <c r="AJ158" s="108">
        <v>-3.8909287636898622</v>
      </c>
      <c r="AK158" s="108">
        <v>-4.0371897143612676</v>
      </c>
      <c r="AL158" s="108">
        <v>-3.1529246009817316</v>
      </c>
      <c r="AM158" s="108">
        <v>-3.5543819932805349</v>
      </c>
      <c r="AN158" s="108">
        <v>-4.5124985551626509</v>
      </c>
      <c r="AO158" s="108">
        <v>-5.1092924745805037</v>
      </c>
      <c r="AP158" s="108">
        <v>-5.7684076271631231</v>
      </c>
      <c r="AQ158" s="108">
        <v>-6.4339826586443927</v>
      </c>
      <c r="AR158" s="108">
        <v>-6.8001661667773199</v>
      </c>
      <c r="AS158" s="108">
        <v>-6.7202804658631754</v>
      </c>
      <c r="AT158" s="108">
        <v>-7.0297910032720576</v>
      </c>
      <c r="AU158" s="108">
        <v>-6.902825841328923</v>
      </c>
      <c r="AV158" s="108">
        <v>-6.2461758500730857</v>
      </c>
      <c r="AW158" s="108">
        <v>-7.2418067526335719</v>
      </c>
      <c r="AX158" s="108">
        <v>-7.7135706948627814</v>
      </c>
      <c r="AY158" s="108">
        <v>-8.6855518987330349</v>
      </c>
      <c r="AZ158" s="108">
        <v>-7.6797651697073803</v>
      </c>
      <c r="BA158" s="108">
        <v>-8.1554808969909853</v>
      </c>
      <c r="BB158" s="108">
        <v>-6.3679521610728678</v>
      </c>
      <c r="BC158" s="108">
        <v>-5.1500589905289411</v>
      </c>
      <c r="BD158" s="108">
        <v>-4.6697689864176848</v>
      </c>
      <c r="BE158" s="108">
        <v>-3.447642072432906</v>
      </c>
      <c r="BF158" s="108">
        <v>-2.4816440408591776</v>
      </c>
      <c r="BG158" s="108">
        <v>-2.6793873361103469</v>
      </c>
      <c r="BH158" s="108">
        <v>-3.4319650081545667</v>
      </c>
      <c r="BI158" s="108">
        <v>-4.6471714094999186</v>
      </c>
      <c r="BJ158" s="108">
        <v>-5.2809557432363992</v>
      </c>
      <c r="BK158" s="108">
        <v>-6.9604679210365239</v>
      </c>
      <c r="BL158" s="108">
        <v>-5.1357276394031661</v>
      </c>
      <c r="BM158" s="108">
        <v>-4.2129151286099713</v>
      </c>
      <c r="BN158" s="78"/>
      <c r="BO158" s="78"/>
      <c r="BP158" s="78"/>
      <c r="BQ158" s="78"/>
      <c r="BR158" s="78"/>
      <c r="BS158" s="78"/>
      <c r="BT158" s="78"/>
      <c r="BU158" s="78"/>
      <c r="BV158" s="78"/>
    </row>
    <row r="159" spans="1:74">
      <c r="A159" s="78"/>
      <c r="B159" s="114"/>
      <c r="C159" s="78"/>
      <c r="D159" s="122" t="s">
        <v>251</v>
      </c>
      <c r="E159" s="78" t="s">
        <v>59</v>
      </c>
      <c r="F159" s="108">
        <v>-3.3072829146391118</v>
      </c>
      <c r="G159" s="108">
        <v>-3.1768712962883221</v>
      </c>
      <c r="H159" s="108">
        <v>-2.6332669918360718</v>
      </c>
      <c r="I159" s="108">
        <v>-2.6975023297058618</v>
      </c>
      <c r="J159" s="108">
        <v>-3.4040214334906151</v>
      </c>
      <c r="K159" s="108">
        <v>-2.8070539185415164</v>
      </c>
      <c r="L159" s="108">
        <v>-2.229526618473554</v>
      </c>
      <c r="M159" s="108">
        <v>-1.5240874273628728</v>
      </c>
      <c r="N159" s="108">
        <v>-1.548202384839878</v>
      </c>
      <c r="O159" s="108">
        <v>-1.5195672249277843</v>
      </c>
      <c r="P159" s="108">
        <v>-0.59123340497267574</v>
      </c>
      <c r="Q159" s="108">
        <v>-0.48175428772444651</v>
      </c>
      <c r="R159" s="108">
        <v>-0.44299074001422145</v>
      </c>
      <c r="S159" s="108">
        <v>-0.54719212709257281</v>
      </c>
      <c r="T159" s="108">
        <v>-0.48892732987965104</v>
      </c>
      <c r="U159" s="108">
        <v>-0.24320382028681831</v>
      </c>
      <c r="V159" s="108">
        <v>-0.16222975546613583</v>
      </c>
      <c r="W159" s="108">
        <v>-3.6975972036543681E-2</v>
      </c>
      <c r="X159" s="108">
        <v>-0.43219949945607627</v>
      </c>
      <c r="Y159" s="108">
        <v>-0.34296697873192894</v>
      </c>
      <c r="Z159" s="108">
        <v>-0.34854239274035947</v>
      </c>
      <c r="AA159" s="108">
        <v>-0.29564669489169049</v>
      </c>
      <c r="AB159" s="108">
        <v>-0.21777973019513919</v>
      </c>
      <c r="AC159" s="108">
        <v>-0.32762913188316922</v>
      </c>
      <c r="AD159" s="108">
        <v>-0.41732372196412904</v>
      </c>
      <c r="AE159" s="108">
        <v>-0.293775137253248</v>
      </c>
      <c r="AF159" s="108">
        <v>1.2450004071475895E-2</v>
      </c>
      <c r="AG159" s="108">
        <v>6.6428908980675772E-2</v>
      </c>
      <c r="AH159" s="108">
        <v>0.1448906214282264</v>
      </c>
      <c r="AI159" s="108">
        <v>-0.3763303606792352</v>
      </c>
      <c r="AJ159" s="108">
        <v>-0.34123331706905358</v>
      </c>
      <c r="AK159" s="108">
        <v>-0.16615150372865983</v>
      </c>
      <c r="AL159" s="108">
        <v>-0.45683641659927154</v>
      </c>
      <c r="AM159" s="108">
        <v>-0.98199985451254479</v>
      </c>
      <c r="AN159" s="108">
        <v>-1.4981526675448076</v>
      </c>
      <c r="AO159" s="108">
        <v>-1.3539118244066022</v>
      </c>
      <c r="AP159" s="108">
        <v>-0.69049233768988305</v>
      </c>
      <c r="AQ159" s="108">
        <v>-0.17802831238962202</v>
      </c>
      <c r="AR159" s="108">
        <v>0.15426739224773023</v>
      </c>
      <c r="AS159" s="108">
        <v>0.56908132782971466</v>
      </c>
      <c r="AT159" s="108">
        <v>1.008573486877212</v>
      </c>
      <c r="AU159" s="108">
        <v>0.57648372888405719</v>
      </c>
      <c r="AV159" s="108">
        <v>0.78751461698472447</v>
      </c>
      <c r="AW159" s="108">
        <v>1.1600022421974674</v>
      </c>
      <c r="AX159" s="108">
        <v>0.69708933996470934</v>
      </c>
      <c r="AY159" s="108">
        <v>0.29712537910447434</v>
      </c>
      <c r="AZ159" s="108">
        <v>-0.2889317025574405</v>
      </c>
      <c r="BA159" s="108">
        <v>-1.3252393767407948</v>
      </c>
      <c r="BB159" s="108">
        <v>-2.2842844198458705</v>
      </c>
      <c r="BC159" s="108">
        <v>-2.7911190240057113</v>
      </c>
      <c r="BD159" s="108">
        <v>-3.5267103858176654</v>
      </c>
      <c r="BE159" s="108">
        <v>-4.178145309770116</v>
      </c>
      <c r="BF159" s="108">
        <v>-4.5039382539491877</v>
      </c>
      <c r="BG159" s="108">
        <v>-5.0127190614484167</v>
      </c>
      <c r="BH159" s="108">
        <v>-4.252836525060407</v>
      </c>
      <c r="BI159" s="108">
        <v>-3.7682729240472481</v>
      </c>
      <c r="BJ159" s="108">
        <v>-4.1387524729877692</v>
      </c>
      <c r="BK159" s="108">
        <v>-4.1399758372285955</v>
      </c>
      <c r="BL159" s="108">
        <v>-4.5026841387420165</v>
      </c>
      <c r="BM159" s="108">
        <v>-4.8311480710688608</v>
      </c>
      <c r="BN159" s="78"/>
      <c r="BO159" s="78"/>
      <c r="BP159" s="78"/>
      <c r="BQ159" s="78"/>
      <c r="BR159" s="78"/>
      <c r="BS159" s="78"/>
      <c r="BT159" s="78"/>
      <c r="BU159" s="78"/>
      <c r="BV159" s="78"/>
    </row>
    <row r="160" spans="1:74">
      <c r="A160" s="78"/>
      <c r="B160" s="114"/>
      <c r="C160" s="78"/>
      <c r="D160" s="122" t="s">
        <v>251</v>
      </c>
      <c r="E160" s="78" t="s">
        <v>57</v>
      </c>
      <c r="F160" s="108">
        <v>1.1561748315142077</v>
      </c>
      <c r="G160" s="108">
        <v>1.1021875588697183</v>
      </c>
      <c r="H160" s="108">
        <v>1.1206326354597378</v>
      </c>
      <c r="I160" s="108">
        <v>0.79943986557175784</v>
      </c>
      <c r="J160" s="108">
        <v>0.70535838454369504</v>
      </c>
      <c r="K160" s="108">
        <v>0.61226040497796319</v>
      </c>
      <c r="L160" s="108">
        <v>0.57984564423101581</v>
      </c>
      <c r="M160" s="108">
        <v>1.2365352408713965</v>
      </c>
      <c r="N160" s="108">
        <v>1.1901906444947814</v>
      </c>
      <c r="O160" s="108">
        <v>1.2041278844871863</v>
      </c>
      <c r="P160" s="108">
        <v>1.5966747234185643</v>
      </c>
      <c r="Q160" s="108">
        <v>1.2952196116222936</v>
      </c>
      <c r="R160" s="108">
        <v>1.1416833488985283</v>
      </c>
      <c r="S160" s="108">
        <v>1.1874723248922265</v>
      </c>
      <c r="T160" s="108">
        <v>0.77439230552480876</v>
      </c>
      <c r="U160" s="108">
        <v>0.91527495831116124</v>
      </c>
      <c r="V160" s="108">
        <v>0.84858730234479474</v>
      </c>
      <c r="W160" s="108">
        <v>0.78166704897828687</v>
      </c>
      <c r="X160" s="108">
        <v>0.62008672501922391</v>
      </c>
      <c r="Y160" s="108">
        <v>0.76380526635046042</v>
      </c>
      <c r="Z160" s="108">
        <v>1.3432143084431409</v>
      </c>
      <c r="AA160" s="108">
        <v>1.3913621571930497</v>
      </c>
      <c r="AB160" s="108">
        <v>1.321059235663391</v>
      </c>
      <c r="AC160" s="108">
        <v>1.4306728652460405</v>
      </c>
      <c r="AD160" s="108">
        <v>1.1867385798542012</v>
      </c>
      <c r="AE160" s="108">
        <v>1.1473462191538415</v>
      </c>
      <c r="AF160" s="108">
        <v>1.2268237999237757</v>
      </c>
      <c r="AG160" s="108">
        <v>1.1895404222370356</v>
      </c>
      <c r="AH160" s="108">
        <v>1.1232014947667359</v>
      </c>
      <c r="AI160" s="108">
        <v>1.2119621191663343</v>
      </c>
      <c r="AJ160" s="108">
        <v>1.244586010671787</v>
      </c>
      <c r="AK160" s="108">
        <v>1.3030447866336701</v>
      </c>
      <c r="AL160" s="108">
        <v>0.95807428212329881</v>
      </c>
      <c r="AM160" s="108">
        <v>0.65330595473508524</v>
      </c>
      <c r="AN160" s="108">
        <v>0.95021293320444222</v>
      </c>
      <c r="AO160" s="108">
        <v>1.3018513630443973</v>
      </c>
      <c r="AP160" s="108">
        <v>1.481618784291677</v>
      </c>
      <c r="AQ160" s="108">
        <v>1.7284774581527578</v>
      </c>
      <c r="AR160" s="108">
        <v>1.6554157561442904</v>
      </c>
      <c r="AS160" s="108">
        <v>1.6622427168337448</v>
      </c>
      <c r="AT160" s="108">
        <v>1.7173640025323622</v>
      </c>
      <c r="AU160" s="108">
        <v>2.232766003123277</v>
      </c>
      <c r="AV160" s="108">
        <v>2.1933294267022343</v>
      </c>
      <c r="AW160" s="108">
        <v>2.3670077214247871</v>
      </c>
      <c r="AX160" s="108">
        <v>2.3409946408291691</v>
      </c>
      <c r="AY160" s="108">
        <v>2.0654747007124645</v>
      </c>
      <c r="AZ160" s="108">
        <v>1.6965272233058197</v>
      </c>
      <c r="BA160" s="108">
        <v>0.94225184675387563</v>
      </c>
      <c r="BB160" s="108">
        <v>0.74136830077220939</v>
      </c>
      <c r="BC160" s="108">
        <v>0.10773323789859912</v>
      </c>
      <c r="BD160" s="108">
        <v>-0.31787614930470465</v>
      </c>
      <c r="BE160" s="108">
        <v>-0.95967525770794548</v>
      </c>
      <c r="BF160" s="108">
        <v>-1.459998264095737</v>
      </c>
      <c r="BG160" s="108">
        <v>-1.7381020434850774</v>
      </c>
      <c r="BH160" s="108">
        <v>-0.2554475202027966</v>
      </c>
      <c r="BI160" s="108">
        <v>3.1289422888591822E-2</v>
      </c>
      <c r="BJ160" s="108">
        <v>0.26138586688012033</v>
      </c>
      <c r="BK160" s="108">
        <v>0.31031868946005403</v>
      </c>
      <c r="BL160" s="108">
        <v>-9.1445828123847051E-2</v>
      </c>
      <c r="BM160" s="108">
        <v>-0.64049353663007125</v>
      </c>
      <c r="BN160" s="78"/>
      <c r="BO160" s="78"/>
      <c r="BP160" s="78"/>
      <c r="BQ160" s="78"/>
      <c r="BR160" s="78"/>
      <c r="BS160" s="78"/>
      <c r="BT160" s="78"/>
      <c r="BU160" s="78"/>
      <c r="BV160" s="78"/>
    </row>
    <row r="161" spans="1:74">
      <c r="A161" s="78"/>
      <c r="B161" s="114"/>
      <c r="C161" s="78"/>
      <c r="D161" s="122" t="s">
        <v>251</v>
      </c>
      <c r="E161" s="78" t="s">
        <v>1</v>
      </c>
      <c r="F161" s="108">
        <v>-1.7138961181352217</v>
      </c>
      <c r="G161" s="108">
        <v>-1.5921136502531326</v>
      </c>
      <c r="H161" s="108">
        <v>-1.5710150334022721</v>
      </c>
      <c r="I161" s="108">
        <v>-2.1754644559555922</v>
      </c>
      <c r="J161" s="108">
        <v>-2.3530651800147355</v>
      </c>
      <c r="K161" s="108">
        <v>-1.9947473750426168</v>
      </c>
      <c r="L161" s="108">
        <v>-1.2959661206485942</v>
      </c>
      <c r="M161" s="108">
        <v>-0.8788588805842128</v>
      </c>
      <c r="N161" s="108">
        <v>-0.48717932197866887</v>
      </c>
      <c r="O161" s="108">
        <v>-0.9356208781291242</v>
      </c>
      <c r="P161" s="108">
        <v>-0.28195883262945554</v>
      </c>
      <c r="Q161" s="108">
        <v>0.33149810281235403</v>
      </c>
      <c r="R161" s="108">
        <v>9.8415417817468764E-2</v>
      </c>
      <c r="S161" s="108">
        <v>6.6470083508996858E-2</v>
      </c>
      <c r="T161" s="108">
        <v>-1.0014034800281735E-2</v>
      </c>
      <c r="U161" s="108">
        <v>-9.0665894851838402E-2</v>
      </c>
      <c r="V161" s="108">
        <v>-4.6754374323676018E-2</v>
      </c>
      <c r="W161" s="108">
        <v>0.17525892208338689</v>
      </c>
      <c r="X161" s="108">
        <v>0.41086266723990317</v>
      </c>
      <c r="Y161" s="108">
        <v>0.96762726668995036</v>
      </c>
      <c r="Z161" s="108">
        <v>0.56267988899419041</v>
      </c>
      <c r="AA161" s="108">
        <v>0.3376505043812994</v>
      </c>
      <c r="AB161" s="108">
        <v>7.0198432422700741E-2</v>
      </c>
      <c r="AC161" s="108">
        <v>0.23844132801562079</v>
      </c>
      <c r="AD161" s="108">
        <v>0.25574686294449123</v>
      </c>
      <c r="AE161" s="108">
        <v>0.44352160469847224</v>
      </c>
      <c r="AF161" s="108">
        <v>0.58708052781644504</v>
      </c>
      <c r="AG161" s="108">
        <v>0.76470561013765526</v>
      </c>
      <c r="AH161" s="108">
        <v>0.71664545866365614</v>
      </c>
      <c r="AI161" s="108">
        <v>0.84341895649876442</v>
      </c>
      <c r="AJ161" s="108">
        <v>0.45424856289826643</v>
      </c>
      <c r="AK161" s="108">
        <v>0.47857842561703023</v>
      </c>
      <c r="AL161" s="108">
        <v>1.8971178634268684</v>
      </c>
      <c r="AM161" s="108">
        <v>1.7595432622223255</v>
      </c>
      <c r="AN161" s="108">
        <v>2.0254180337055523</v>
      </c>
      <c r="AO161" s="108">
        <v>2.1114225219126279</v>
      </c>
      <c r="AP161" s="108">
        <v>2.1902946488166872</v>
      </c>
      <c r="AQ161" s="108">
        <v>2.3508249856173875</v>
      </c>
      <c r="AR161" s="108">
        <v>1.8517190045050707</v>
      </c>
      <c r="AS161" s="108">
        <v>2.1854230768919947</v>
      </c>
      <c r="AT161" s="108">
        <v>2.7816468247452319</v>
      </c>
      <c r="AU161" s="108">
        <v>3.9616396400083072</v>
      </c>
      <c r="AV161" s="108">
        <v>4.3755855680010338</v>
      </c>
      <c r="AW161" s="108">
        <v>4.8338506671291572</v>
      </c>
      <c r="AX161" s="108">
        <v>5.2539034963805396</v>
      </c>
      <c r="AY161" s="108">
        <v>5.0498219225347345</v>
      </c>
      <c r="AZ161" s="108">
        <v>3.6226148083857996</v>
      </c>
      <c r="BA161" s="108">
        <v>2.4738115230998954</v>
      </c>
      <c r="BB161" s="108">
        <v>0.62431806688788871</v>
      </c>
      <c r="BC161" s="108">
        <v>-0.84365980713908151</v>
      </c>
      <c r="BD161" s="108">
        <v>-2.7386383041574049</v>
      </c>
      <c r="BE161" s="108">
        <v>-3.829457924626456</v>
      </c>
      <c r="BF161" s="108">
        <v>-4.5283010299415976</v>
      </c>
      <c r="BG161" s="108">
        <v>-5.0973237285206672</v>
      </c>
      <c r="BH161" s="108">
        <v>-4.681139152066577</v>
      </c>
      <c r="BI161" s="108">
        <v>-4.7887002023201486</v>
      </c>
      <c r="BJ161" s="108">
        <v>-5.7521056280115896</v>
      </c>
      <c r="BK161" s="108">
        <v>-6.3001809822512556</v>
      </c>
      <c r="BL161" s="108">
        <v>-6.7644110556111565</v>
      </c>
      <c r="BM161" s="108">
        <v>-7.0175191949673614</v>
      </c>
      <c r="BN161" s="78"/>
      <c r="BO161" s="78"/>
      <c r="BP161" s="78"/>
      <c r="BQ161" s="78"/>
      <c r="BR161" s="78"/>
      <c r="BS161" s="78"/>
      <c r="BT161" s="78"/>
      <c r="BU161" s="78"/>
      <c r="BV161" s="78"/>
    </row>
    <row r="162" spans="1:74">
      <c r="A162" s="78"/>
      <c r="B162" s="114"/>
      <c r="C162" s="78"/>
      <c r="D162" s="122" t="s">
        <v>251</v>
      </c>
      <c r="E162" s="78" t="s">
        <v>22</v>
      </c>
      <c r="F162" s="108">
        <v>-3.2035357065358419</v>
      </c>
      <c r="G162" s="108">
        <v>-3.2473392165368127</v>
      </c>
      <c r="H162" s="108">
        <v>-3.1410374927427824</v>
      </c>
      <c r="I162" s="108">
        <v>-3.4352375382477822</v>
      </c>
      <c r="J162" s="108">
        <v>-2.9811283145251055</v>
      </c>
      <c r="K162" s="108">
        <v>-2.7322534405643868</v>
      </c>
      <c r="L162" s="108">
        <v>-2.526269720000534</v>
      </c>
      <c r="M162" s="108">
        <v>-1.9961681050922131</v>
      </c>
      <c r="N162" s="108">
        <v>-2.1385528837559988</v>
      </c>
      <c r="O162" s="108">
        <v>-1.2903957076475043</v>
      </c>
      <c r="P162" s="108">
        <v>-0.49364841007083626</v>
      </c>
      <c r="Q162" s="108">
        <v>-0.35860526628557654</v>
      </c>
      <c r="R162" s="108">
        <v>0.18532545161073877</v>
      </c>
      <c r="S162" s="108">
        <v>0.55175023418588687</v>
      </c>
      <c r="T162" s="108">
        <v>0.78075469299516875</v>
      </c>
      <c r="U162" s="108">
        <v>1.1261959805369619</v>
      </c>
      <c r="V162" s="108">
        <v>1.2896802420787346</v>
      </c>
      <c r="W162" s="108">
        <v>1.2215921055988561</v>
      </c>
      <c r="X162" s="108">
        <v>0.80327225592647356</v>
      </c>
      <c r="Y162" s="108">
        <v>0.93077479764972093</v>
      </c>
      <c r="Z162" s="108">
        <v>0.97481095979793064</v>
      </c>
      <c r="AA162" s="108">
        <v>0.5825212870979195</v>
      </c>
      <c r="AB162" s="108">
        <v>0.22338029654177038</v>
      </c>
      <c r="AC162" s="108">
        <v>0.50877699094736073</v>
      </c>
      <c r="AD162" s="108">
        <v>0.53545775736566092</v>
      </c>
      <c r="AE162" s="108">
        <v>0.72852357141468183</v>
      </c>
      <c r="AF162" s="108">
        <v>0.70758248589615569</v>
      </c>
      <c r="AG162" s="108">
        <v>0.68116879539557562</v>
      </c>
      <c r="AH162" s="108">
        <v>0.78948184059929627</v>
      </c>
      <c r="AI162" s="108">
        <v>1.7049229989165049</v>
      </c>
      <c r="AJ162" s="108">
        <v>1.8053390816285164</v>
      </c>
      <c r="AK162" s="108">
        <v>1.9809279691664408</v>
      </c>
      <c r="AL162" s="108">
        <v>1.6360047141306087</v>
      </c>
      <c r="AM162" s="108">
        <v>1.419849161133075</v>
      </c>
      <c r="AN162" s="108">
        <v>1.4334328200269928</v>
      </c>
      <c r="AO162" s="108">
        <v>1.289542467313388</v>
      </c>
      <c r="AP162" s="108">
        <v>1.2976222744420873</v>
      </c>
      <c r="AQ162" s="108">
        <v>1.219497296205128</v>
      </c>
      <c r="AR162" s="108">
        <v>1.5769755171179507</v>
      </c>
      <c r="AS162" s="108">
        <v>1.4742135451606946</v>
      </c>
      <c r="AT162" s="108">
        <v>1.1720327004487623</v>
      </c>
      <c r="AU162" s="108">
        <v>1.0373830595340068</v>
      </c>
      <c r="AV162" s="108">
        <v>0.6398852116004945</v>
      </c>
      <c r="AW162" s="108">
        <v>0.52744438500943724</v>
      </c>
      <c r="AX162" s="108">
        <v>-0.13625833624145045</v>
      </c>
      <c r="AY162" s="108">
        <v>-0.48260756127388538</v>
      </c>
      <c r="AZ162" s="108">
        <v>-0.87280428830650081</v>
      </c>
      <c r="BA162" s="108">
        <v>-1.6380532771184946</v>
      </c>
      <c r="BB162" s="108">
        <v>-2.4555944632527109</v>
      </c>
      <c r="BC162" s="108">
        <v>-2.729477636540941</v>
      </c>
      <c r="BD162" s="108">
        <v>-3.1752006849107852</v>
      </c>
      <c r="BE162" s="108">
        <v>-3.5644350004246554</v>
      </c>
      <c r="BF162" s="108">
        <v>-3.6311438896576878</v>
      </c>
      <c r="BG162" s="108">
        <v>-3.3350440236029968</v>
      </c>
      <c r="BH162" s="108">
        <v>-1.8694341152393372</v>
      </c>
      <c r="BI162" s="108">
        <v>-1.0773369262377184</v>
      </c>
      <c r="BJ162" s="108">
        <v>-0.61618289178716878</v>
      </c>
      <c r="BK162" s="108">
        <v>-0.68056984199819581</v>
      </c>
      <c r="BL162" s="108">
        <v>-1.9128198956903466</v>
      </c>
      <c r="BM162" s="108">
        <v>-2.7560226023097512</v>
      </c>
      <c r="BN162" s="78"/>
      <c r="BO162" s="78"/>
      <c r="BP162" s="78"/>
      <c r="BQ162" s="78"/>
      <c r="BR162" s="78"/>
      <c r="BS162" s="78"/>
      <c r="BT162" s="78"/>
      <c r="BU162" s="78"/>
      <c r="BV162" s="78"/>
    </row>
    <row r="163" spans="1:74">
      <c r="A163" s="78"/>
      <c r="B163" s="114"/>
      <c r="C163" s="78"/>
      <c r="D163" s="122" t="s">
        <v>251</v>
      </c>
      <c r="E163" s="78" t="s">
        <v>23</v>
      </c>
      <c r="F163" s="108">
        <v>0.25327296200566796</v>
      </c>
      <c r="G163" s="108">
        <v>-0.31131014770509235</v>
      </c>
      <c r="H163" s="108">
        <v>-0.53396273212555201</v>
      </c>
      <c r="I163" s="108">
        <v>-0.89852471813526158</v>
      </c>
      <c r="J163" s="108">
        <v>-0.90230462418894497</v>
      </c>
      <c r="K163" s="108">
        <v>-1.0203144205101768</v>
      </c>
      <c r="L163" s="108">
        <v>-1.1700918642693541</v>
      </c>
      <c r="M163" s="108">
        <v>-0.93033755507656313</v>
      </c>
      <c r="N163" s="108">
        <v>-1.2130770258416481</v>
      </c>
      <c r="O163" s="108">
        <v>-1.5698973514992742</v>
      </c>
      <c r="P163" s="108">
        <v>-1.0415898500212055</v>
      </c>
      <c r="Q163" s="108">
        <v>-0.7730753094559466</v>
      </c>
      <c r="R163" s="108">
        <v>-0.18784840652495127</v>
      </c>
      <c r="S163" s="108">
        <v>-0.18870485105627299</v>
      </c>
      <c r="T163" s="108">
        <v>-8.8758804380981715E-2</v>
      </c>
      <c r="U163" s="108">
        <v>0.24089450571546145</v>
      </c>
      <c r="V163" s="108">
        <v>0.28520890928361453</v>
      </c>
      <c r="W163" s="108">
        <v>1.0316376970216368E-2</v>
      </c>
      <c r="X163" s="108">
        <v>7.5152193958013314E-2</v>
      </c>
      <c r="Y163" s="108">
        <v>0.46800621679422072</v>
      </c>
      <c r="Z163" s="108">
        <v>0.98506376850347088</v>
      </c>
      <c r="AA163" s="108">
        <v>1.7587897407648994</v>
      </c>
      <c r="AB163" s="108">
        <v>1.1074027708716905</v>
      </c>
      <c r="AC163" s="108">
        <v>0.6507053444449209</v>
      </c>
      <c r="AD163" s="108">
        <v>0.74940160236745168</v>
      </c>
      <c r="AE163" s="108">
        <v>0.53652101789520223</v>
      </c>
      <c r="AF163" s="108">
        <v>0.19350315069467516</v>
      </c>
      <c r="AG163" s="108">
        <v>-0.30547325879629472</v>
      </c>
      <c r="AH163" s="108">
        <v>-0.60302917424248381</v>
      </c>
      <c r="AI163" s="108">
        <v>-0.91905944213192514</v>
      </c>
      <c r="AJ163" s="108">
        <v>0.63739827841260688</v>
      </c>
      <c r="AK163" s="108">
        <v>0.68664976203153039</v>
      </c>
      <c r="AL163" s="108">
        <v>0.32776851861461864</v>
      </c>
      <c r="AM163" s="108">
        <v>0.13959186319328509</v>
      </c>
      <c r="AN163" s="108">
        <v>0.45400129159509284</v>
      </c>
      <c r="AO163" s="108">
        <v>0.74819103559054767</v>
      </c>
      <c r="AP163" s="108">
        <v>0.72491064824299656</v>
      </c>
      <c r="AQ163" s="108">
        <v>0.99808448162877772</v>
      </c>
      <c r="AR163" s="108">
        <v>1.2426357469459206</v>
      </c>
      <c r="AS163" s="108">
        <v>1.1477322521472941</v>
      </c>
      <c r="AT163" s="108">
        <v>1.1329694502191221</v>
      </c>
      <c r="AU163" s="108">
        <v>1.0276683479415869</v>
      </c>
      <c r="AV163" s="108">
        <v>0.99170461436516444</v>
      </c>
      <c r="AW163" s="108">
        <v>1.0348360059556274</v>
      </c>
      <c r="AX163" s="108">
        <v>0.34461654785144935</v>
      </c>
      <c r="AY163" s="108">
        <v>1.3548964855941343</v>
      </c>
      <c r="AZ163" s="108">
        <v>0.64019334654132898</v>
      </c>
      <c r="BA163" s="108">
        <v>0.31930210430173567</v>
      </c>
      <c r="BB163" s="108">
        <v>0.13854022589042891</v>
      </c>
      <c r="BC163" s="108">
        <v>-0.22757347064832079</v>
      </c>
      <c r="BD163" s="108">
        <v>-0.61144360721927526</v>
      </c>
      <c r="BE163" s="108">
        <v>-0.89221328292946556</v>
      </c>
      <c r="BF163" s="108">
        <v>-1.1614798069011378</v>
      </c>
      <c r="BG163" s="108">
        <v>-1.2308431939701467</v>
      </c>
      <c r="BH163" s="108">
        <v>0.10905229544355244</v>
      </c>
      <c r="BI163" s="108">
        <v>0.91628755753247226</v>
      </c>
      <c r="BJ163" s="108">
        <v>0.79143384653677096</v>
      </c>
      <c r="BK163" s="108">
        <v>1.0232260505290149</v>
      </c>
      <c r="BL163" s="108">
        <v>0.24875904982254404</v>
      </c>
      <c r="BM163" s="108">
        <v>-0.44252963991249139</v>
      </c>
      <c r="BN163" s="78"/>
      <c r="BO163" s="78"/>
      <c r="BP163" s="78"/>
      <c r="BQ163" s="78"/>
      <c r="BR163" s="78"/>
      <c r="BS163" s="78"/>
      <c r="BT163" s="78"/>
      <c r="BU163" s="78"/>
      <c r="BV163" s="78"/>
    </row>
    <row r="164" spans="1:74">
      <c r="A164" s="78"/>
      <c r="B164" s="114"/>
      <c r="C164" s="78"/>
      <c r="D164" s="122" t="s">
        <v>251</v>
      </c>
      <c r="E164" s="78" t="s">
        <v>24</v>
      </c>
      <c r="F164" s="108">
        <v>-6.6086417665361719</v>
      </c>
      <c r="G164" s="108">
        <v>-5.0423638551485226</v>
      </c>
      <c r="H164" s="108">
        <v>-4.1372766104890015</v>
      </c>
      <c r="I164" s="108">
        <v>-2.5629791195295217</v>
      </c>
      <c r="J164" s="108">
        <v>-0.90080364490158527</v>
      </c>
      <c r="K164" s="108">
        <v>-1.265224405669537</v>
      </c>
      <c r="L164" s="108">
        <v>-5.0448016645115441</v>
      </c>
      <c r="M164" s="108">
        <v>-8.2881632448613534</v>
      </c>
      <c r="N164" s="108">
        <v>-8.7548251998476285</v>
      </c>
      <c r="O164" s="108">
        <v>-7.1310051950261721</v>
      </c>
      <c r="P164" s="108">
        <v>-6.4919115229961246</v>
      </c>
      <c r="Q164" s="108">
        <v>-6.1984628967489455</v>
      </c>
      <c r="R164" s="108">
        <v>-5.6774993147808077</v>
      </c>
      <c r="S164" s="108">
        <v>-6.045583897637079</v>
      </c>
      <c r="T164" s="108">
        <v>-5.9772475236983045</v>
      </c>
      <c r="U164" s="108">
        <v>-6.3731511237600884</v>
      </c>
      <c r="V164" s="108">
        <v>-6.6579108934824252</v>
      </c>
      <c r="W164" s="108">
        <v>-6.2595262346355236</v>
      </c>
      <c r="X164" s="108">
        <v>-5.2168273675677908</v>
      </c>
      <c r="Y164" s="108">
        <v>-6.2554494412733792</v>
      </c>
      <c r="Z164" s="108">
        <v>-6.6219759558405293</v>
      </c>
      <c r="AA164" s="108">
        <v>-6.4579298375964402</v>
      </c>
      <c r="AB164" s="108">
        <v>-4.9979616849104396</v>
      </c>
      <c r="AC164" s="108">
        <v>-5.0889757498726302</v>
      </c>
      <c r="AD164" s="108">
        <v>-4.30142764469133</v>
      </c>
      <c r="AE164" s="108">
        <v>-3.003493906696288</v>
      </c>
      <c r="AF164" s="108">
        <v>-3.5756856592511044</v>
      </c>
      <c r="AG164" s="108">
        <v>-3.4050131234721146</v>
      </c>
      <c r="AH164" s="108">
        <v>-3.1973555834099741</v>
      </c>
      <c r="AI164" s="108">
        <v>-4.2084448520040549</v>
      </c>
      <c r="AJ164" s="108">
        <v>-5.3615895949685166</v>
      </c>
      <c r="AK164" s="108">
        <v>-5.5743476322695891</v>
      </c>
      <c r="AL164" s="108">
        <v>-5.0424484203098414</v>
      </c>
      <c r="AM164" s="108">
        <v>-3.7327791765137448</v>
      </c>
      <c r="AN164" s="108">
        <v>-4.4156423098748041</v>
      </c>
      <c r="AO164" s="108">
        <v>-5.8881790630818127</v>
      </c>
      <c r="AP164" s="108">
        <v>-8.1009663875156832</v>
      </c>
      <c r="AQ164" s="108">
        <v>-9.349562836956153</v>
      </c>
      <c r="AR164" s="108">
        <v>-10.94350190211372</v>
      </c>
      <c r="AS164" s="108">
        <v>-11.501289094844635</v>
      </c>
      <c r="AT164" s="108">
        <v>-12.371910843771069</v>
      </c>
      <c r="AU164" s="108">
        <v>-11.983441522856504</v>
      </c>
      <c r="AV164" s="108">
        <v>-12.461675299991397</v>
      </c>
      <c r="AW164" s="108">
        <v>-12.947515454512704</v>
      </c>
      <c r="AX164" s="108">
        <v>-13.503777019345922</v>
      </c>
      <c r="AY164" s="108">
        <v>-11.924395613296817</v>
      </c>
      <c r="AZ164" s="108">
        <v>-8.1090998956848104</v>
      </c>
      <c r="BA164" s="108">
        <v>-2.9886669564559547</v>
      </c>
      <c r="BB164" s="108">
        <v>0.43698381239418893</v>
      </c>
      <c r="BC164" s="108">
        <v>3.5100510389271893</v>
      </c>
      <c r="BD164" s="108">
        <v>5.4155416395308249</v>
      </c>
      <c r="BE164" s="108">
        <v>5.8661154445312835</v>
      </c>
      <c r="BF164" s="108">
        <v>7.0951521096284811</v>
      </c>
      <c r="BG164" s="108">
        <v>8.6500794791418336</v>
      </c>
      <c r="BH164" s="108">
        <v>5.3078313236844732</v>
      </c>
      <c r="BI164" s="108">
        <v>8.3798788272811287E-2</v>
      </c>
      <c r="BJ164" s="108">
        <v>-1.136957644949959</v>
      </c>
      <c r="BK164" s="108">
        <v>-2.6145503836493358</v>
      </c>
      <c r="BL164" s="108">
        <v>0.64638435271941397</v>
      </c>
      <c r="BM164" s="108">
        <v>3.3859632087557081</v>
      </c>
      <c r="BN164" s="78"/>
      <c r="BO164" s="78"/>
      <c r="BP164" s="78"/>
      <c r="BQ164" s="78"/>
      <c r="BR164" s="78"/>
      <c r="BS164" s="78"/>
      <c r="BT164" s="78"/>
      <c r="BU164" s="78"/>
      <c r="BV164" s="78"/>
    </row>
    <row r="165" spans="1:74">
      <c r="A165" s="78"/>
      <c r="B165" s="114"/>
      <c r="C165" s="78"/>
      <c r="D165" s="122" t="s">
        <v>251</v>
      </c>
      <c r="E165" s="78" t="s">
        <v>2</v>
      </c>
      <c r="F165" s="108">
        <v>21.830235463171508</v>
      </c>
      <c r="G165" s="108">
        <v>20.955625771455558</v>
      </c>
      <c r="H165" s="108">
        <v>18.355662272224968</v>
      </c>
      <c r="I165" s="108">
        <v>17.607023864971946</v>
      </c>
      <c r="J165" s="108">
        <v>16.407135815490726</v>
      </c>
      <c r="K165" s="108">
        <v>14.460491651782075</v>
      </c>
      <c r="L165" s="108">
        <v>14.339285511017085</v>
      </c>
      <c r="M165" s="108">
        <v>13.376853803072077</v>
      </c>
      <c r="N165" s="108">
        <v>12.025076511870381</v>
      </c>
      <c r="O165" s="108">
        <v>11.006387596834777</v>
      </c>
      <c r="P165" s="108">
        <v>10.160980132284173</v>
      </c>
      <c r="Q165" s="108">
        <v>8.902863129978833</v>
      </c>
      <c r="R165" s="108">
        <v>7.8868483808183081</v>
      </c>
      <c r="S165" s="108">
        <v>7.351028639011016</v>
      </c>
      <c r="T165" s="108">
        <v>7.0550976260000793</v>
      </c>
      <c r="U165" s="108">
        <v>6.6205962221343606</v>
      </c>
      <c r="V165" s="108">
        <v>6.6628241954876746</v>
      </c>
      <c r="W165" s="108">
        <v>6.7135429162325861</v>
      </c>
      <c r="X165" s="108">
        <v>7.0305408474888544</v>
      </c>
      <c r="Y165" s="108">
        <v>7.2915321403064306</v>
      </c>
      <c r="Z165" s="108">
        <v>7.4018111682505214</v>
      </c>
      <c r="AA165" s="108">
        <v>8.0183237770028377</v>
      </c>
      <c r="AB165" s="108">
        <v>7.969864595900491</v>
      </c>
      <c r="AC165" s="108">
        <v>7.9026127768483301</v>
      </c>
      <c r="AD165" s="108">
        <v>7.7685184720089913</v>
      </c>
      <c r="AE165" s="108">
        <v>7.3528482050934114</v>
      </c>
      <c r="AF165" s="108">
        <v>6.9421310915059857</v>
      </c>
      <c r="AG165" s="108">
        <v>6.7786592889020358</v>
      </c>
      <c r="AH165" s="108">
        <v>6.5148150000032361</v>
      </c>
      <c r="AI165" s="108">
        <v>6.1739015599015454</v>
      </c>
      <c r="AJ165" s="108">
        <v>6.0822549750120167</v>
      </c>
      <c r="AK165" s="108">
        <v>5.7812104196549496</v>
      </c>
      <c r="AL165" s="108">
        <v>5.3415678409764995</v>
      </c>
      <c r="AM165" s="108">
        <v>5.3804773619607653</v>
      </c>
      <c r="AN165" s="108">
        <v>4.7003483042183234</v>
      </c>
      <c r="AO165" s="108">
        <v>4.4761812158791772</v>
      </c>
      <c r="AP165" s="108">
        <v>3.9653637728575069</v>
      </c>
      <c r="AQ165" s="108">
        <v>3.7409638426991676</v>
      </c>
      <c r="AR165" s="108">
        <v>3.1969224552351005</v>
      </c>
      <c r="AS165" s="108">
        <v>2.3539426611889342</v>
      </c>
      <c r="AT165" s="108">
        <v>1.7914809078744818</v>
      </c>
      <c r="AU165" s="108">
        <v>1.2806816955198168</v>
      </c>
      <c r="AV165" s="108">
        <v>0.88911365541170451</v>
      </c>
      <c r="AW165" s="108">
        <v>0.60117246161518745</v>
      </c>
      <c r="AX165" s="108">
        <v>0.76733094686151926</v>
      </c>
      <c r="AY165" s="108">
        <v>0.95398082852342458</v>
      </c>
      <c r="AZ165" s="108">
        <v>0.54433980528970949</v>
      </c>
      <c r="BA165" s="108">
        <v>0.53757226892763565</v>
      </c>
      <c r="BB165" s="108">
        <v>1.1789314379908387</v>
      </c>
      <c r="BC165" s="108">
        <v>0.89208232893409889</v>
      </c>
      <c r="BD165" s="108">
        <v>1.0809173153083842</v>
      </c>
      <c r="BE165" s="108">
        <v>2.0356598996415833</v>
      </c>
      <c r="BF165" s="108">
        <v>1.7432799756508821</v>
      </c>
      <c r="BG165" s="108">
        <v>1.463655161653433</v>
      </c>
      <c r="BH165" s="108">
        <v>3.0051476672091724</v>
      </c>
      <c r="BI165" s="108">
        <v>3.9987354036010423</v>
      </c>
      <c r="BJ165" s="108">
        <v>3.0498684946876509</v>
      </c>
      <c r="BK165" s="108">
        <v>1.651956649969005</v>
      </c>
      <c r="BL165" s="108">
        <v>2.3434580403752339</v>
      </c>
      <c r="BM165" s="108">
        <v>2.4066797746304083</v>
      </c>
      <c r="BN165" s="78"/>
      <c r="BO165" s="78"/>
      <c r="BP165" s="78"/>
      <c r="BQ165" s="78"/>
      <c r="BR165" s="78"/>
      <c r="BS165" s="78"/>
      <c r="BT165" s="78"/>
      <c r="BU165" s="78"/>
      <c r="BV165" s="78"/>
    </row>
    <row r="166" spans="1:74">
      <c r="A166" s="78"/>
      <c r="B166" s="114"/>
      <c r="C166" s="78"/>
      <c r="D166" s="122" t="s">
        <v>251</v>
      </c>
      <c r="E166" s="78" t="s">
        <v>3</v>
      </c>
      <c r="F166" s="108">
        <v>-3.6426320897767415</v>
      </c>
      <c r="G166" s="108">
        <v>-4.3213056655430027</v>
      </c>
      <c r="H166" s="108">
        <v>-4.8544911899516627</v>
      </c>
      <c r="I166" s="108">
        <v>-4.6584721074683317</v>
      </c>
      <c r="J166" s="108">
        <v>-4.8897935521403948</v>
      </c>
      <c r="K166" s="108">
        <v>-4.9161041569978572</v>
      </c>
      <c r="L166" s="108">
        <v>-4.2825297914230038</v>
      </c>
      <c r="M166" s="108">
        <v>-3.7071295740213031</v>
      </c>
      <c r="N166" s="108">
        <v>-3.7260634502302485</v>
      </c>
      <c r="O166" s="108">
        <v>-3.2960256609082141</v>
      </c>
      <c r="P166" s="108">
        <v>-2.9913185859763058</v>
      </c>
      <c r="Q166" s="108">
        <v>-3.0108715323873363</v>
      </c>
      <c r="R166" s="108">
        <v>-2.8886125657752615</v>
      </c>
      <c r="S166" s="108">
        <v>-2.7888221030810834</v>
      </c>
      <c r="T166" s="108">
        <v>-2.8544576744370214</v>
      </c>
      <c r="U166" s="108">
        <v>-2.8777815395303885</v>
      </c>
      <c r="V166" s="108">
        <v>-2.8210624230592658</v>
      </c>
      <c r="W166" s="108">
        <v>-3.0022674962134737</v>
      </c>
      <c r="X166" s="108">
        <v>-3.4147820014348467</v>
      </c>
      <c r="Y166" s="108">
        <v>-3.342220561567169</v>
      </c>
      <c r="Z166" s="108">
        <v>-3.3694208116150892</v>
      </c>
      <c r="AA166" s="108">
        <v>-3.2737798956623205</v>
      </c>
      <c r="AB166" s="108">
        <v>-3.4301748236253191</v>
      </c>
      <c r="AC166" s="108">
        <v>-3.4270673960935492</v>
      </c>
      <c r="AD166" s="108">
        <v>-3.6443679280296988</v>
      </c>
      <c r="AE166" s="108">
        <v>-3.7420933592719381</v>
      </c>
      <c r="AF166" s="108">
        <v>-3.7470803416887946</v>
      </c>
      <c r="AG166" s="108">
        <v>-3.7680003947553846</v>
      </c>
      <c r="AH166" s="108">
        <v>-3.7794196838576939</v>
      </c>
      <c r="AI166" s="108">
        <v>-3.7585743026456804</v>
      </c>
      <c r="AJ166" s="108">
        <v>-3.4330508892629537</v>
      </c>
      <c r="AK166" s="108">
        <v>-3.2186806778973693</v>
      </c>
      <c r="AL166" s="108">
        <v>-3.2845727940248111</v>
      </c>
      <c r="AM166" s="108">
        <v>-3.2334755443613248</v>
      </c>
      <c r="AN166" s="108">
        <v>-2.9853336046803673</v>
      </c>
      <c r="AO166" s="108">
        <v>-2.7015563272400627</v>
      </c>
      <c r="AP166" s="108">
        <v>-2.5553562524605531</v>
      </c>
      <c r="AQ166" s="108">
        <v>-2.4105438517603321</v>
      </c>
      <c r="AR166" s="108">
        <v>-2.0092089213106297</v>
      </c>
      <c r="AS166" s="108">
        <v>-1.7903671286618055</v>
      </c>
      <c r="AT166" s="108">
        <v>-1.5951870067327578</v>
      </c>
      <c r="AU166" s="108">
        <v>-1.3673904742552729</v>
      </c>
      <c r="AV166" s="108">
        <v>-0.9005354893150157</v>
      </c>
      <c r="AW166" s="108">
        <v>-1.1360613150634227</v>
      </c>
      <c r="AX166" s="108">
        <v>-1.5842505366910806</v>
      </c>
      <c r="AY166" s="108">
        <v>-1.7028678336535255</v>
      </c>
      <c r="AZ166" s="108">
        <v>-3.2461408122949074</v>
      </c>
      <c r="BA166" s="108">
        <v>-5.0671586407753235</v>
      </c>
      <c r="BB166" s="108">
        <v>-7.7722857093004611</v>
      </c>
      <c r="BC166" s="108">
        <v>-8.8677236040900311</v>
      </c>
      <c r="BD166" s="108">
        <v>-10.062218031407635</v>
      </c>
      <c r="BE166" s="108">
        <v>-11.130650878434386</v>
      </c>
      <c r="BF166" s="108">
        <v>-12.001597368804097</v>
      </c>
      <c r="BG166" s="108">
        <v>-12.481497343898578</v>
      </c>
      <c r="BH166" s="108">
        <v>-8.1503245440863328</v>
      </c>
      <c r="BI166" s="108">
        <v>-7.6706402155803914</v>
      </c>
      <c r="BJ166" s="108">
        <v>-7.8902297074808372</v>
      </c>
      <c r="BK166" s="108">
        <v>-8.2848075650281388</v>
      </c>
      <c r="BL166" s="108">
        <v>-8.8341932725239083</v>
      </c>
      <c r="BM166" s="108">
        <v>-9.0892588438744681</v>
      </c>
      <c r="BN166" s="78"/>
      <c r="BO166" s="78"/>
      <c r="BP166" s="78"/>
      <c r="BQ166" s="78"/>
      <c r="BR166" s="78"/>
      <c r="BS166" s="78"/>
      <c r="BT166" s="78"/>
      <c r="BU166" s="78"/>
      <c r="BV166" s="78"/>
    </row>
    <row r="167" spans="1:74">
      <c r="A167" s="78"/>
      <c r="B167" s="114"/>
      <c r="C167" s="78"/>
      <c r="D167" s="122" t="s">
        <v>251</v>
      </c>
      <c r="E167" s="78" t="s">
        <v>4</v>
      </c>
      <c r="F167" s="108">
        <v>-1.8875738666921418</v>
      </c>
      <c r="G167" s="108">
        <v>-1.8057519428654727</v>
      </c>
      <c r="H167" s="108">
        <v>-1.697966022563012</v>
      </c>
      <c r="I167" s="108">
        <v>-1.6482744347166323</v>
      </c>
      <c r="J167" s="108">
        <v>-1.5249158489922756</v>
      </c>
      <c r="K167" s="108">
        <v>-1.5591978205879871</v>
      </c>
      <c r="L167" s="108">
        <v>-1.0044583084856438</v>
      </c>
      <c r="M167" s="108">
        <v>-1.3776333661807332</v>
      </c>
      <c r="N167" s="108">
        <v>-0.25038197048792821</v>
      </c>
      <c r="O167" s="108">
        <v>-0.36696853610514424</v>
      </c>
      <c r="P167" s="108">
        <v>0.32893827573327439</v>
      </c>
      <c r="Q167" s="108">
        <v>0.29178981883944388</v>
      </c>
      <c r="R167" s="108">
        <v>9.1695016713218003E-2</v>
      </c>
      <c r="S167" s="108">
        <v>0.39589697688234704</v>
      </c>
      <c r="T167" s="108">
        <v>0.66298129368536873</v>
      </c>
      <c r="U167" s="108">
        <v>0.97839014927782131</v>
      </c>
      <c r="V167" s="108">
        <v>1.2459690220266841</v>
      </c>
      <c r="W167" s="108">
        <v>1.3083340438002464</v>
      </c>
      <c r="X167" s="108">
        <v>1.2595604303126438</v>
      </c>
      <c r="Y167" s="108">
        <v>2.2871068518832907</v>
      </c>
      <c r="Z167" s="108">
        <v>1.2472670952459604</v>
      </c>
      <c r="AA167" s="108">
        <v>0.56306970172736914</v>
      </c>
      <c r="AB167" s="108">
        <v>0.24828014799031095</v>
      </c>
      <c r="AC167" s="108">
        <v>-0.43378220862942918</v>
      </c>
      <c r="AD167" s="108">
        <v>-0.99688448139911845</v>
      </c>
      <c r="AE167" s="108">
        <v>-1.172694747986248</v>
      </c>
      <c r="AF167" s="108">
        <v>-1.1931101188474647</v>
      </c>
      <c r="AG167" s="108">
        <v>-0.90884541406664443</v>
      </c>
      <c r="AH167" s="108">
        <v>-0.83019317320431441</v>
      </c>
      <c r="AI167" s="108">
        <v>-0.76051407992188524</v>
      </c>
      <c r="AJ167" s="108">
        <v>-1.2946541522681634</v>
      </c>
      <c r="AK167" s="108">
        <v>-1.2935122775171495</v>
      </c>
      <c r="AL167" s="108">
        <v>-2.0297476042816811</v>
      </c>
      <c r="AM167" s="108">
        <v>-1.539528261385255</v>
      </c>
      <c r="AN167" s="108">
        <v>-1.1811730459973275</v>
      </c>
      <c r="AO167" s="108">
        <v>-1.1658266529407122</v>
      </c>
      <c r="AP167" s="108">
        <v>-0.71542496677165301</v>
      </c>
      <c r="AQ167" s="108">
        <v>-0.82361143630538214</v>
      </c>
      <c r="AR167" s="108">
        <v>-0.64430120984143979</v>
      </c>
      <c r="AS167" s="108">
        <v>-0.92308728536993545</v>
      </c>
      <c r="AT167" s="108">
        <v>-1.1264801531143878</v>
      </c>
      <c r="AU167" s="108">
        <v>-3.3583010387822481</v>
      </c>
      <c r="AV167" s="108">
        <v>-4.5042355220705659</v>
      </c>
      <c r="AW167" s="108">
        <v>-4.3289998054394729</v>
      </c>
      <c r="AX167" s="108">
        <v>-0.97873498508671064</v>
      </c>
      <c r="AY167" s="108">
        <v>-0.45064228223728531</v>
      </c>
      <c r="AZ167" s="108">
        <v>-1.7479198322012506</v>
      </c>
      <c r="BA167" s="108">
        <v>-2.7612581562254945</v>
      </c>
      <c r="BB167" s="108">
        <v>-3.4930086449090409</v>
      </c>
      <c r="BC167" s="108">
        <v>-4.1938638611436314</v>
      </c>
      <c r="BD167" s="108">
        <v>-4.9111865364051948</v>
      </c>
      <c r="BE167" s="108">
        <v>-6.0577629109973952</v>
      </c>
      <c r="BF167" s="108">
        <v>-6.9683043544835179</v>
      </c>
      <c r="BG167" s="108">
        <v>-9.6271811115685093</v>
      </c>
      <c r="BH167" s="108">
        <v>-10.298361662666316</v>
      </c>
      <c r="BI167" s="108">
        <v>-10.177589544250779</v>
      </c>
      <c r="BJ167" s="108">
        <v>-7.6427739262457166</v>
      </c>
      <c r="BK167" s="108">
        <v>-6.3113046752328756</v>
      </c>
      <c r="BL167" s="108">
        <v>-6.4586949558516364</v>
      </c>
      <c r="BM167" s="108">
        <v>-5.9921208344328809</v>
      </c>
      <c r="BN167" s="78"/>
      <c r="BO167" s="78"/>
      <c r="BP167" s="78"/>
      <c r="BQ167" s="78"/>
      <c r="BR167" s="78"/>
      <c r="BS167" s="78"/>
      <c r="BT167" s="78"/>
      <c r="BU167" s="78"/>
      <c r="BV167" s="78"/>
    </row>
    <row r="168" spans="1:74">
      <c r="A168" s="78"/>
      <c r="B168" s="114"/>
      <c r="C168" s="78"/>
      <c r="D168" s="122" t="s">
        <v>251</v>
      </c>
      <c r="E168" s="78" t="s">
        <v>62</v>
      </c>
      <c r="F168" s="108">
        <v>-0.93233109364381139</v>
      </c>
      <c r="G168" s="108">
        <v>-1.0000439061924924</v>
      </c>
      <c r="H168" s="108">
        <v>-0.79489144522648214</v>
      </c>
      <c r="I168" s="108">
        <v>-0.90970150535660199</v>
      </c>
      <c r="J168" s="108">
        <v>-0.79743555178102543</v>
      </c>
      <c r="K168" s="108">
        <v>-0.41181249584482682</v>
      </c>
      <c r="L168" s="108">
        <v>0.44395221019059594</v>
      </c>
      <c r="M168" s="108">
        <v>1.1513857090765764</v>
      </c>
      <c r="N168" s="108">
        <v>1.1933998675262316</v>
      </c>
      <c r="O168" s="108">
        <v>1.0000796664869558</v>
      </c>
      <c r="P168" s="108">
        <v>1.2910371166883143</v>
      </c>
      <c r="Q168" s="108">
        <v>1.2121676978017142</v>
      </c>
      <c r="R168" s="108">
        <v>1.4068329434500884</v>
      </c>
      <c r="S168" s="108">
        <v>1.3421234289923571</v>
      </c>
      <c r="T168" s="108">
        <v>1.3560751628178087</v>
      </c>
      <c r="U168" s="108">
        <v>1.3439206141638813</v>
      </c>
      <c r="V168" s="108">
        <v>1.2516854165884643</v>
      </c>
      <c r="W168" s="108">
        <v>1.1341781180211363</v>
      </c>
      <c r="X168" s="108">
        <v>1.5729732927165436</v>
      </c>
      <c r="Y168" s="108">
        <v>1.0361041308290808</v>
      </c>
      <c r="Z168" s="108">
        <v>1.5794641748104707</v>
      </c>
      <c r="AA168" s="108">
        <v>1.733867116138069</v>
      </c>
      <c r="AB168" s="108">
        <v>1.6400986147121408</v>
      </c>
      <c r="AC168" s="108">
        <v>1.6416948290115005</v>
      </c>
      <c r="AD168" s="108">
        <v>1.8650511768915514</v>
      </c>
      <c r="AE168" s="108">
        <v>1.7248244284604519</v>
      </c>
      <c r="AF168" s="108">
        <v>1.9924005489890151</v>
      </c>
      <c r="AG168" s="108">
        <v>2.4243686558986557</v>
      </c>
      <c r="AH168" s="108">
        <v>2.5874449378690256</v>
      </c>
      <c r="AI168" s="108">
        <v>3.0894728641411744</v>
      </c>
      <c r="AJ168" s="108">
        <v>3.2812098940089767</v>
      </c>
      <c r="AK168" s="108">
        <v>2.9887720709182108</v>
      </c>
      <c r="AL168" s="108">
        <v>2.8619799199157585</v>
      </c>
      <c r="AM168" s="108">
        <v>2.8685910967639847</v>
      </c>
      <c r="AN168" s="108">
        <v>4.0112884791012622</v>
      </c>
      <c r="AO168" s="108">
        <v>4.9233466614528671</v>
      </c>
      <c r="AP168" s="108">
        <v>6.6431651441043362</v>
      </c>
      <c r="AQ168" s="108">
        <v>7.6494748334424774</v>
      </c>
      <c r="AR168" s="108">
        <v>8.7132389685319307</v>
      </c>
      <c r="AS168" s="108">
        <v>9.4678674946622259</v>
      </c>
      <c r="AT168" s="108">
        <v>10.237550234880382</v>
      </c>
      <c r="AU168" s="108">
        <v>10.656527093908467</v>
      </c>
      <c r="AV168" s="108">
        <v>11.029203696314553</v>
      </c>
      <c r="AW168" s="108">
        <v>11.653568945495397</v>
      </c>
      <c r="AX168" s="108">
        <v>11.412649321308979</v>
      </c>
      <c r="AY168" s="108">
        <v>10.811731972089584</v>
      </c>
      <c r="AZ168" s="108">
        <v>11.639762731855029</v>
      </c>
      <c r="BA168" s="108">
        <v>12.559514540918403</v>
      </c>
      <c r="BB168" s="108">
        <v>13.185642594355247</v>
      </c>
      <c r="BC168" s="108">
        <v>13.074579562799389</v>
      </c>
      <c r="BD168" s="108">
        <v>14.381512835435224</v>
      </c>
      <c r="BE168" s="108">
        <v>15.558065629022183</v>
      </c>
      <c r="BF168" s="108">
        <v>16.62784030287628</v>
      </c>
      <c r="BG168" s="108">
        <v>18.057251768501931</v>
      </c>
      <c r="BH168" s="108">
        <v>20.507327903539874</v>
      </c>
      <c r="BI168" s="108">
        <v>22.300180504432742</v>
      </c>
      <c r="BJ168" s="108">
        <v>24.008475717017451</v>
      </c>
      <c r="BK168" s="108">
        <v>27.158390527846464</v>
      </c>
      <c r="BL168" s="108">
        <v>26.285707691172036</v>
      </c>
      <c r="BM168" s="108">
        <v>25.91672408790231</v>
      </c>
      <c r="BN168" s="78"/>
      <c r="BO168" s="78"/>
      <c r="BP168" s="78"/>
      <c r="BQ168" s="78"/>
      <c r="BR168" s="78"/>
      <c r="BS168" s="78"/>
      <c r="BT168" s="78"/>
      <c r="BU168" s="78"/>
      <c r="BV168" s="78"/>
    </row>
    <row r="169" spans="1:74">
      <c r="A169" s="78"/>
      <c r="B169" s="114"/>
      <c r="C169" s="78"/>
      <c r="D169" s="122" t="s">
        <v>251</v>
      </c>
      <c r="E169" s="78" t="s">
        <v>65</v>
      </c>
      <c r="F169" s="108">
        <v>-1.1058728743280319</v>
      </c>
      <c r="G169" s="108">
        <v>-0.95709224055991271</v>
      </c>
      <c r="H169" s="108">
        <v>-0.31570710199551222</v>
      </c>
      <c r="I169" s="108">
        <v>-6.1332563654452166E-2</v>
      </c>
      <c r="J169" s="108">
        <v>6.0891371565235275E-2</v>
      </c>
      <c r="K169" s="108">
        <v>0.58473851711237401</v>
      </c>
      <c r="L169" s="108">
        <v>1.3565678090147264</v>
      </c>
      <c r="M169" s="108">
        <v>2.3415752601548565</v>
      </c>
      <c r="N169" s="108">
        <v>3.7045166890062822</v>
      </c>
      <c r="O169" s="108">
        <v>4.4396046586278768</v>
      </c>
      <c r="P169" s="108">
        <v>0.63370159546568416</v>
      </c>
      <c r="Q169" s="108">
        <v>0.46176928226787339</v>
      </c>
      <c r="R169" s="108">
        <v>0.39016704318902828</v>
      </c>
      <c r="S169" s="108">
        <v>0.3182242372995967</v>
      </c>
      <c r="T169" s="108">
        <v>0.29167920116824853</v>
      </c>
      <c r="U169" s="108">
        <v>0.23079725804935158</v>
      </c>
      <c r="V169" s="108">
        <v>4.2128906700454216E-2</v>
      </c>
      <c r="W169" s="108">
        <v>-6.295176583783757E-3</v>
      </c>
      <c r="X169" s="108">
        <v>-0.3070689102735864</v>
      </c>
      <c r="Y169" s="108">
        <v>-0.44925375770894949</v>
      </c>
      <c r="Z169" s="108">
        <v>-8.2581872632319531E-2</v>
      </c>
      <c r="AA169" s="108">
        <v>0.24307784606085914</v>
      </c>
      <c r="AB169" s="108">
        <v>0.18649553837446042</v>
      </c>
      <c r="AC169" s="108">
        <v>0.31358123951384087</v>
      </c>
      <c r="AD169" s="108">
        <v>0.25076003970348104</v>
      </c>
      <c r="AE169" s="108">
        <v>-0.25533964573167811</v>
      </c>
      <c r="AF169" s="108">
        <v>0.19774114047249558</v>
      </c>
      <c r="AG169" s="108">
        <v>0.20923373558234548</v>
      </c>
      <c r="AH169" s="108">
        <v>0.29575530164560604</v>
      </c>
      <c r="AI169" s="108">
        <v>0.712883189477445</v>
      </c>
      <c r="AJ169" s="108">
        <v>0.81641991462637709</v>
      </c>
      <c r="AK169" s="108">
        <v>1.0706983717522105</v>
      </c>
      <c r="AL169" s="108">
        <v>0.9440166970096886</v>
      </c>
      <c r="AM169" s="108">
        <v>0.82080613004487546</v>
      </c>
      <c r="AN169" s="108">
        <v>1.0180983214082922</v>
      </c>
      <c r="AO169" s="108">
        <v>1.3682310770566772</v>
      </c>
      <c r="AP169" s="108">
        <v>1.5276722988456068</v>
      </c>
      <c r="AQ169" s="108">
        <v>1.5084061983101882</v>
      </c>
      <c r="AR169" s="108">
        <v>2.0060033593151201</v>
      </c>
      <c r="AS169" s="108">
        <v>2.0745209000249543</v>
      </c>
      <c r="AT169" s="108">
        <v>2.2817513993127121</v>
      </c>
      <c r="AU169" s="108">
        <v>2.8388093083034271</v>
      </c>
      <c r="AV169" s="108">
        <v>3.2062853720701541</v>
      </c>
      <c r="AW169" s="108">
        <v>3.4765008988221076</v>
      </c>
      <c r="AX169" s="108">
        <v>3.1000072790315794</v>
      </c>
      <c r="AY169" s="108">
        <v>2.7130339006357347</v>
      </c>
      <c r="AZ169" s="108">
        <v>3.8012237853745994</v>
      </c>
      <c r="BA169" s="108">
        <v>5.1034050203055061</v>
      </c>
      <c r="BB169" s="108">
        <v>6.0673409600901493</v>
      </c>
      <c r="BC169" s="108">
        <v>7.2190302255373879</v>
      </c>
      <c r="BD169" s="108">
        <v>9.1350708953659243</v>
      </c>
      <c r="BE169" s="108">
        <v>10.600141664128286</v>
      </c>
      <c r="BF169" s="108">
        <v>11.270134620536483</v>
      </c>
      <c r="BG169" s="108">
        <v>13.031111433307533</v>
      </c>
      <c r="BH169" s="108">
        <v>4.0101493375992732</v>
      </c>
      <c r="BI169" s="108">
        <v>4.7994195452085417</v>
      </c>
      <c r="BJ169" s="108">
        <v>4.3467940895774504</v>
      </c>
      <c r="BK169" s="108">
        <v>5.1479652886203642</v>
      </c>
      <c r="BL169" s="108">
        <v>4.1756676518568341</v>
      </c>
      <c r="BM169" s="108">
        <v>3.2726407805174098</v>
      </c>
      <c r="BN169" s="78"/>
      <c r="BO169" s="78"/>
      <c r="BP169" s="78"/>
      <c r="BQ169" s="78"/>
      <c r="BR169" s="78"/>
      <c r="BS169" s="78"/>
      <c r="BT169" s="78"/>
      <c r="BU169" s="78"/>
      <c r="BV169" s="78"/>
    </row>
    <row r="170" spans="1:74">
      <c r="A170" s="78"/>
      <c r="B170" s="114"/>
      <c r="C170" s="78"/>
      <c r="D170" s="122" t="s">
        <v>252</v>
      </c>
      <c r="E170" s="78" t="s">
        <v>0</v>
      </c>
      <c r="F170" s="108">
        <v>0.6136358930378627</v>
      </c>
      <c r="G170" s="108">
        <v>1.6763080588670842</v>
      </c>
      <c r="H170" s="108">
        <v>2.8858556399245359</v>
      </c>
      <c r="I170" s="108">
        <v>4.2990070672758236</v>
      </c>
      <c r="J170" s="108">
        <v>4.844229992980333</v>
      </c>
      <c r="K170" s="108">
        <v>5.3671955331293191</v>
      </c>
      <c r="L170" s="108">
        <v>7.1181641779104794</v>
      </c>
      <c r="M170" s="108">
        <v>6.1399542893939181</v>
      </c>
      <c r="N170" s="108">
        <v>6.0588156523932337</v>
      </c>
      <c r="O170" s="108">
        <v>3.3710182861346745</v>
      </c>
      <c r="P170" s="108">
        <v>1.3587731483175283</v>
      </c>
      <c r="Q170" s="108">
        <v>2.0177219454284661</v>
      </c>
      <c r="R170" s="108">
        <v>0.55351383849752622</v>
      </c>
      <c r="S170" s="108">
        <v>0.51083217984344209</v>
      </c>
      <c r="T170" s="108">
        <v>0.72131025808553417</v>
      </c>
      <c r="U170" s="108">
        <v>-0.41207791666553106</v>
      </c>
      <c r="V170" s="108">
        <v>-0.98555306376356189</v>
      </c>
      <c r="W170" s="108">
        <v>-1.1777568949723438</v>
      </c>
      <c r="X170" s="108">
        <v>-3.2232811768974372</v>
      </c>
      <c r="Y170" s="108">
        <v>-4.5751015496876803</v>
      </c>
      <c r="Z170" s="108">
        <v>-4.5297530436614748</v>
      </c>
      <c r="AA170" s="108">
        <v>-1.5484351232614237</v>
      </c>
      <c r="AB170" s="108">
        <v>-0.91250307491486637</v>
      </c>
      <c r="AC170" s="108">
        <v>-0.40735539500047047</v>
      </c>
      <c r="AD170" s="108">
        <v>-0.91198073231286614</v>
      </c>
      <c r="AE170" s="108">
        <v>-2.0800015922386059</v>
      </c>
      <c r="AF170" s="108">
        <v>-2.7782107368729383</v>
      </c>
      <c r="AG170" s="108">
        <v>-3.7549230132808109</v>
      </c>
      <c r="AH170" s="108">
        <v>-3.6708085179922474</v>
      </c>
      <c r="AI170" s="108">
        <v>-3.9679134226549859</v>
      </c>
      <c r="AJ170" s="108">
        <v>-5.1713151456811577</v>
      </c>
      <c r="AK170" s="108">
        <v>-5.731543311346492</v>
      </c>
      <c r="AL170" s="108">
        <v>-4.8264507749595351</v>
      </c>
      <c r="AM170" s="108">
        <v>-5.5667481454068</v>
      </c>
      <c r="AN170" s="108">
        <v>-7.3381439101576547</v>
      </c>
      <c r="AO170" s="108">
        <v>-7.0269822858495443</v>
      </c>
      <c r="AP170" s="108">
        <v>-9.0125758147009911</v>
      </c>
      <c r="AQ170" s="108">
        <v>-10.540190661441162</v>
      </c>
      <c r="AR170" s="108">
        <v>-11.337826847921608</v>
      </c>
      <c r="AS170" s="108">
        <v>-11.395355146038153</v>
      </c>
      <c r="AT170" s="108">
        <v>-12.599035850508024</v>
      </c>
      <c r="AU170" s="108">
        <v>-13.321119326473571</v>
      </c>
      <c r="AV170" s="108">
        <v>-13.643653857887813</v>
      </c>
      <c r="AW170" s="108">
        <v>-15.114496988561744</v>
      </c>
      <c r="AX170" s="108">
        <v>-15.612217092341698</v>
      </c>
      <c r="AY170" s="108">
        <v>-16.76470863047021</v>
      </c>
      <c r="AZ170" s="108">
        <v>-16.763580037396498</v>
      </c>
      <c r="BA170" s="108">
        <v>-17.408216136002405</v>
      </c>
      <c r="BB170" s="108">
        <v>-15.531557719479958</v>
      </c>
      <c r="BC170" s="108">
        <v>-14.851219698933651</v>
      </c>
      <c r="BD170" s="108">
        <v>-14.673127349803396</v>
      </c>
      <c r="BE170" s="108">
        <v>-11.781892176046524</v>
      </c>
      <c r="BF170" s="108">
        <v>-10.668513354811617</v>
      </c>
      <c r="BG170" s="108">
        <v>-11.411254565274389</v>
      </c>
      <c r="BH170" s="108">
        <v>-12.998749372661068</v>
      </c>
      <c r="BI170" s="108">
        <v>-14.946497859621354</v>
      </c>
      <c r="BJ170" s="108">
        <v>-15.546339853472887</v>
      </c>
      <c r="BK170" s="108">
        <v>-17.331216677237855</v>
      </c>
      <c r="BL170" s="108">
        <v>-14.666088636294528</v>
      </c>
      <c r="BM170" s="108">
        <v>-11.964126801040225</v>
      </c>
      <c r="BN170" s="78"/>
      <c r="BO170" s="78"/>
      <c r="BP170" s="78"/>
      <c r="BQ170" s="78"/>
      <c r="BR170" s="78"/>
      <c r="BS170" s="78"/>
      <c r="BT170" s="78"/>
      <c r="BU170" s="78"/>
      <c r="BV170" s="78"/>
    </row>
    <row r="171" spans="1:74">
      <c r="A171" s="78"/>
      <c r="B171" s="114"/>
      <c r="C171" s="78"/>
      <c r="D171" s="122" t="s">
        <v>252</v>
      </c>
      <c r="E171" s="78" t="s">
        <v>59</v>
      </c>
      <c r="F171" s="108">
        <v>-8.2953786828724674</v>
      </c>
      <c r="G171" s="108">
        <v>-8.056498823567976</v>
      </c>
      <c r="H171" s="108">
        <v>-7.9928157545600449</v>
      </c>
      <c r="I171" s="108">
        <v>-8.0680611073795276</v>
      </c>
      <c r="J171" s="108">
        <v>-8.1343159401950764</v>
      </c>
      <c r="K171" s="108">
        <v>-8.3351225949092083</v>
      </c>
      <c r="L171" s="108">
        <v>-7.2336829043830599</v>
      </c>
      <c r="M171" s="108">
        <v>-6.2329566766771505</v>
      </c>
      <c r="N171" s="108">
        <v>-5.4472382894642983</v>
      </c>
      <c r="O171" s="108">
        <v>-5.7422161912066949</v>
      </c>
      <c r="P171" s="108">
        <v>-5.4650697863225313</v>
      </c>
      <c r="Q171" s="108">
        <v>-5.3393450677026832</v>
      </c>
      <c r="R171" s="108">
        <v>-4.9141046993453141</v>
      </c>
      <c r="S171" s="108">
        <v>-4.9445948299848981</v>
      </c>
      <c r="T171" s="108">
        <v>-4.7381912004466962</v>
      </c>
      <c r="U171" s="108">
        <v>-4.5253982219178903</v>
      </c>
      <c r="V171" s="108">
        <v>-4.2582979796556515</v>
      </c>
      <c r="W171" s="108">
        <v>-4.4667190378660839</v>
      </c>
      <c r="X171" s="108">
        <v>-5.1847486868788275</v>
      </c>
      <c r="Y171" s="108">
        <v>-5.2703222901717908</v>
      </c>
      <c r="Z171" s="108">
        <v>-5.4074189514166555</v>
      </c>
      <c r="AA171" s="108">
        <v>-5.1708606128184638</v>
      </c>
      <c r="AB171" s="108">
        <v>-5.3867374721775372</v>
      </c>
      <c r="AC171" s="108">
        <v>-5.1299517775840204</v>
      </c>
      <c r="AD171" s="108">
        <v>-5.0711938311288653</v>
      </c>
      <c r="AE171" s="108">
        <v>-5.2812335943196764</v>
      </c>
      <c r="AF171" s="108">
        <v>-5.3559198278173286</v>
      </c>
      <c r="AG171" s="108">
        <v>-5.0825179782400003</v>
      </c>
      <c r="AH171" s="108">
        <v>-5.081486842012688</v>
      </c>
      <c r="AI171" s="108">
        <v>-4.4135103540435159</v>
      </c>
      <c r="AJ171" s="108">
        <v>-4.1554155448529571</v>
      </c>
      <c r="AK171" s="108">
        <v>-4.0671604702048318</v>
      </c>
      <c r="AL171" s="108">
        <v>-3.7348427603384655</v>
      </c>
      <c r="AM171" s="108">
        <v>-4.1786259920284401</v>
      </c>
      <c r="AN171" s="108">
        <v>-3.786155776360741</v>
      </c>
      <c r="AO171" s="108">
        <v>-3.6873139730032944</v>
      </c>
      <c r="AP171" s="108">
        <v>-2.0920324127202417</v>
      </c>
      <c r="AQ171" s="108">
        <v>-1.7097478182212225</v>
      </c>
      <c r="AR171" s="108">
        <v>-1.0117916545678671</v>
      </c>
      <c r="AS171" s="108">
        <v>-0.86187836279960184</v>
      </c>
      <c r="AT171" s="108">
        <v>-0.39303682737778356</v>
      </c>
      <c r="AU171" s="108">
        <v>-5.1268633026161581E-2</v>
      </c>
      <c r="AV171" s="108">
        <v>-0.19486973069767188</v>
      </c>
      <c r="AW171" s="108">
        <v>-4.0325670483502662E-2</v>
      </c>
      <c r="AX171" s="108">
        <v>0.10805810889567358</v>
      </c>
      <c r="AY171" s="108">
        <v>-0.93020538410416131</v>
      </c>
      <c r="AZ171" s="108">
        <v>-2.2865906571335768</v>
      </c>
      <c r="BA171" s="108">
        <v>-3.9530405220254359</v>
      </c>
      <c r="BB171" s="108">
        <v>-5.4629409848904178</v>
      </c>
      <c r="BC171" s="108">
        <v>-6.7503432148444009</v>
      </c>
      <c r="BD171" s="108">
        <v>-7.910987042743896</v>
      </c>
      <c r="BE171" s="108">
        <v>-9.2418544880790741</v>
      </c>
      <c r="BF171" s="108">
        <v>-10.194355048855547</v>
      </c>
      <c r="BG171" s="108">
        <v>-10.960556695893668</v>
      </c>
      <c r="BH171" s="108">
        <v>-9.8787215082890327</v>
      </c>
      <c r="BI171" s="108">
        <v>-9.2249355300730542</v>
      </c>
      <c r="BJ171" s="108">
        <v>-10.379037783976536</v>
      </c>
      <c r="BK171" s="108">
        <v>-11.500747998772686</v>
      </c>
      <c r="BL171" s="108">
        <v>-13.490890608504319</v>
      </c>
      <c r="BM171" s="108">
        <v>-15.763928687844764</v>
      </c>
      <c r="BN171" s="78"/>
      <c r="BO171" s="78"/>
      <c r="BP171" s="78"/>
      <c r="BQ171" s="78"/>
      <c r="BR171" s="78"/>
      <c r="BS171" s="78"/>
      <c r="BT171" s="78"/>
      <c r="BU171" s="78"/>
      <c r="BV171" s="78"/>
    </row>
    <row r="172" spans="1:74">
      <c r="A172" s="78"/>
      <c r="B172" s="114"/>
      <c r="C172" s="78"/>
      <c r="D172" s="122" t="s">
        <v>252</v>
      </c>
      <c r="E172" s="78" t="s">
        <v>57</v>
      </c>
      <c r="F172" s="108">
        <v>7.156669734580662</v>
      </c>
      <c r="G172" s="108">
        <v>5.5636954827200853</v>
      </c>
      <c r="H172" s="108">
        <v>5.4904315938046366</v>
      </c>
      <c r="I172" s="108">
        <v>4.0318089136936237</v>
      </c>
      <c r="J172" s="108">
        <v>3.9331699738907329</v>
      </c>
      <c r="K172" s="108">
        <v>3.7966773408639192</v>
      </c>
      <c r="L172" s="108">
        <v>3.6610347262753784</v>
      </c>
      <c r="M172" s="108">
        <v>5.111515112765721</v>
      </c>
      <c r="N172" s="108">
        <v>5.1209664398470327</v>
      </c>
      <c r="O172" s="108">
        <v>3.7950693291026756</v>
      </c>
      <c r="P172" s="108">
        <v>4.3196887360074285</v>
      </c>
      <c r="Q172" s="108">
        <v>3.907252065279966</v>
      </c>
      <c r="R172" s="108">
        <v>3.0631930490546253</v>
      </c>
      <c r="S172" s="108">
        <v>2.8999980812874426</v>
      </c>
      <c r="T172" s="108">
        <v>2.4338017515448342</v>
      </c>
      <c r="U172" s="108">
        <v>2.1855984083617201</v>
      </c>
      <c r="V172" s="108">
        <v>1.7718950913412677</v>
      </c>
      <c r="W172" s="108">
        <v>1.8803167388996265</v>
      </c>
      <c r="X172" s="108">
        <v>1.8307961963701533</v>
      </c>
      <c r="Y172" s="108">
        <v>2.2522726145502894</v>
      </c>
      <c r="Z172" s="108">
        <v>2.3827755738263452</v>
      </c>
      <c r="AA172" s="108">
        <v>1.5386466189176868</v>
      </c>
      <c r="AB172" s="108">
        <v>1.6481662340977827</v>
      </c>
      <c r="AC172" s="108">
        <v>1.920027315280489</v>
      </c>
      <c r="AD172" s="108">
        <v>2.2004059132294049</v>
      </c>
      <c r="AE172" s="108">
        <v>2.3466447644504846</v>
      </c>
      <c r="AF172" s="108">
        <v>3.0962510929720608</v>
      </c>
      <c r="AG172" s="108">
        <v>3.0506112469346096</v>
      </c>
      <c r="AH172" s="108">
        <v>3.162416406748072</v>
      </c>
      <c r="AI172" s="108">
        <v>2.7804415675540035</v>
      </c>
      <c r="AJ172" s="108">
        <v>2.6943267094634233</v>
      </c>
      <c r="AK172" s="108">
        <v>2.8713136631043881</v>
      </c>
      <c r="AL172" s="108">
        <v>1.7685700352610745</v>
      </c>
      <c r="AM172" s="108">
        <v>1.3121751505282795</v>
      </c>
      <c r="AN172" s="108">
        <v>2.2706836097266283</v>
      </c>
      <c r="AO172" s="108">
        <v>3.3997213575254062</v>
      </c>
      <c r="AP172" s="108">
        <v>3.5851595564455687</v>
      </c>
      <c r="AQ172" s="108">
        <v>4.1490001175418074</v>
      </c>
      <c r="AR172" s="108">
        <v>3.3864359836512916</v>
      </c>
      <c r="AS172" s="108">
        <v>3.6650830846256088</v>
      </c>
      <c r="AT172" s="108">
        <v>3.5728116811710064</v>
      </c>
      <c r="AU172" s="108">
        <v>3.8862098274718493</v>
      </c>
      <c r="AV172" s="108">
        <v>3.4249287790435279</v>
      </c>
      <c r="AW172" s="108">
        <v>3.7988062103140781</v>
      </c>
      <c r="AX172" s="108">
        <v>4.880874927217854</v>
      </c>
      <c r="AY172" s="108">
        <v>4.8042768542201495</v>
      </c>
      <c r="AZ172" s="108">
        <v>3.5120872275510031</v>
      </c>
      <c r="BA172" s="108">
        <v>1.7344249830869138</v>
      </c>
      <c r="BB172" s="108">
        <v>0.85028706187669201</v>
      </c>
      <c r="BC172" s="108">
        <v>-1.1625872441697904</v>
      </c>
      <c r="BD172" s="108">
        <v>-3.3260462638940655</v>
      </c>
      <c r="BE172" s="108">
        <v>-5.3144683029768132</v>
      </c>
      <c r="BF172" s="108">
        <v>-6.9337801946169968</v>
      </c>
      <c r="BG172" s="108">
        <v>-7.199671752413578</v>
      </c>
      <c r="BH172" s="108">
        <v>-4.0845692784283436</v>
      </c>
      <c r="BI172" s="108">
        <v>-4.9103378945149529</v>
      </c>
      <c r="BJ172" s="108">
        <v>-4.4572317331543161</v>
      </c>
      <c r="BK172" s="108">
        <v>-5.0951497495013562</v>
      </c>
      <c r="BL172" s="108">
        <v>-6.5389110857199793</v>
      </c>
      <c r="BM172" s="108">
        <v>-7.8111815053460738</v>
      </c>
      <c r="BN172" s="78"/>
      <c r="BO172" s="78"/>
      <c r="BP172" s="78"/>
      <c r="BQ172" s="78"/>
      <c r="BR172" s="78"/>
      <c r="BS172" s="78"/>
      <c r="BT172" s="78"/>
      <c r="BU172" s="78"/>
      <c r="BV172" s="78"/>
    </row>
    <row r="173" spans="1:74">
      <c r="A173" s="78"/>
      <c r="B173" s="114"/>
      <c r="C173" s="78"/>
      <c r="D173" s="122" t="s">
        <v>252</v>
      </c>
      <c r="E173" s="78" t="s">
        <v>1</v>
      </c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  <c r="AI173" s="108"/>
      <c r="AJ173" s="108"/>
      <c r="AK173" s="108"/>
      <c r="AL173" s="108"/>
      <c r="AM173" s="108"/>
      <c r="AN173" s="108"/>
      <c r="AO173" s="108"/>
      <c r="AP173" s="108"/>
      <c r="AQ173" s="108"/>
      <c r="AR173" s="108"/>
      <c r="AS173" s="108"/>
      <c r="AT173" s="108"/>
      <c r="AU173" s="108"/>
      <c r="AV173" s="108"/>
      <c r="AW173" s="108"/>
      <c r="AX173" s="108"/>
      <c r="AY173" s="108"/>
      <c r="AZ173" s="108"/>
      <c r="BA173" s="108"/>
      <c r="BB173" s="108"/>
      <c r="BC173" s="108"/>
      <c r="BD173" s="108"/>
      <c r="BE173" s="108"/>
      <c r="BF173" s="108"/>
      <c r="BG173" s="108"/>
      <c r="BH173" s="108"/>
      <c r="BI173" s="108"/>
      <c r="BJ173" s="108"/>
      <c r="BK173" s="108"/>
      <c r="BL173" s="108"/>
      <c r="BM173" s="108"/>
      <c r="BN173" s="78"/>
      <c r="BO173" s="78"/>
      <c r="BP173" s="78"/>
      <c r="BQ173" s="78"/>
      <c r="BR173" s="78"/>
      <c r="BS173" s="78"/>
      <c r="BT173" s="78"/>
      <c r="BU173" s="78"/>
      <c r="BV173" s="78"/>
    </row>
    <row r="174" spans="1:74">
      <c r="A174" s="78"/>
      <c r="B174" s="114"/>
      <c r="C174" s="78"/>
      <c r="D174" s="122" t="s">
        <v>252</v>
      </c>
      <c r="E174" s="78" t="s">
        <v>22</v>
      </c>
      <c r="F174" s="108">
        <v>0.44836018227846175</v>
      </c>
      <c r="G174" s="108">
        <v>-0.37068813422471614</v>
      </c>
      <c r="H174" s="108">
        <v>-1.5611411606730652</v>
      </c>
      <c r="I174" s="108">
        <v>-3.4820041267038775</v>
      </c>
      <c r="J174" s="108">
        <v>-4.2532876212756658</v>
      </c>
      <c r="K174" s="108">
        <v>-3.9077808741046791</v>
      </c>
      <c r="L174" s="108">
        <v>-3.4885088385600795</v>
      </c>
      <c r="M174" s="108">
        <v>-2.9627785040370203</v>
      </c>
      <c r="N174" s="108">
        <v>-3.2627268159788683</v>
      </c>
      <c r="O174" s="108">
        <v>-3.9766260307084149</v>
      </c>
      <c r="P174" s="108">
        <v>-2.1622475982294009</v>
      </c>
      <c r="Q174" s="108">
        <v>-1.4787134941449729</v>
      </c>
      <c r="R174" s="108">
        <v>-1.3205949532374337</v>
      </c>
      <c r="S174" s="108">
        <v>-0.7418837551902584</v>
      </c>
      <c r="T174" s="108">
        <v>-0.44306603148119628</v>
      </c>
      <c r="U174" s="108">
        <v>1.5702185960987194</v>
      </c>
      <c r="V174" s="108">
        <v>2.1475727470513686</v>
      </c>
      <c r="W174" s="108">
        <v>3.194593019274226</v>
      </c>
      <c r="X174" s="108">
        <v>3.9215281545891525</v>
      </c>
      <c r="Y174" s="108">
        <v>4.5081970201548902</v>
      </c>
      <c r="Z174" s="108">
        <v>6.5982328061281432</v>
      </c>
      <c r="AA174" s="108">
        <v>6.5734668977103858</v>
      </c>
      <c r="AB174" s="108">
        <v>6.5315907483739846</v>
      </c>
      <c r="AC174" s="108">
        <v>6.1228680667185902</v>
      </c>
      <c r="AD174" s="108">
        <v>5.5364144224835048</v>
      </c>
      <c r="AE174" s="108">
        <v>5.1666364968256833</v>
      </c>
      <c r="AF174" s="108">
        <v>4.181785416675261</v>
      </c>
      <c r="AG174" s="108">
        <v>3.8271132073202097</v>
      </c>
      <c r="AH174" s="108">
        <v>3.7208358565806723</v>
      </c>
      <c r="AI174" s="108">
        <v>3.4564184169610037</v>
      </c>
      <c r="AJ174" s="108">
        <v>5.9274350885665221</v>
      </c>
      <c r="AK174" s="108">
        <v>6.6086540753993877</v>
      </c>
      <c r="AL174" s="108">
        <v>6.9773828374640754</v>
      </c>
      <c r="AM174" s="108">
        <v>7.3080207638135786</v>
      </c>
      <c r="AN174" s="108">
        <v>5.8752063729740289</v>
      </c>
      <c r="AO174" s="108">
        <v>2.1116771978646049</v>
      </c>
      <c r="AP174" s="108">
        <v>-1.5588099266192517</v>
      </c>
      <c r="AQ174" s="108">
        <v>-3.1604128496172126</v>
      </c>
      <c r="AR174" s="108">
        <v>-3.9696381233834575</v>
      </c>
      <c r="AS174" s="108">
        <v>-5.2859996660219553</v>
      </c>
      <c r="AT174" s="108">
        <v>-6.085329727762864</v>
      </c>
      <c r="AU174" s="108">
        <v>-7.0453189678791617</v>
      </c>
      <c r="AV174" s="108">
        <v>-7.7350970649409021</v>
      </c>
      <c r="AW174" s="108">
        <v>-9.2088211883156319</v>
      </c>
      <c r="AX174" s="108">
        <v>-7.5791492139194059</v>
      </c>
      <c r="AY174" s="108">
        <v>-7.1517326041648719</v>
      </c>
      <c r="AZ174" s="108">
        <v>-7.3784570635217168</v>
      </c>
      <c r="BA174" s="108">
        <v>-8.8487710674507554</v>
      </c>
      <c r="BB174" s="108">
        <v>-9.0049737189089392</v>
      </c>
      <c r="BC174" s="108">
        <v>-9.6046999094397449</v>
      </c>
      <c r="BD174" s="108">
        <v>-10.018833006739227</v>
      </c>
      <c r="BE174" s="108">
        <v>-10.436056859113693</v>
      </c>
      <c r="BF174" s="108">
        <v>-10.773990050383658</v>
      </c>
      <c r="BG174" s="108">
        <v>-10.271988711301859</v>
      </c>
      <c r="BH174" s="108">
        <v>-7.5091906510538831</v>
      </c>
      <c r="BI174" s="108">
        <v>-6.4744543772959435</v>
      </c>
      <c r="BJ174" s="108">
        <v>-7.4749646410184472</v>
      </c>
      <c r="BK174" s="108">
        <v>-7.8910589706464362</v>
      </c>
      <c r="BL174" s="108">
        <v>-12.177903166088647</v>
      </c>
      <c r="BM174" s="108">
        <v>-14.208014762818003</v>
      </c>
      <c r="BN174" s="78"/>
      <c r="BO174" s="78"/>
      <c r="BP174" s="78"/>
      <c r="BQ174" s="78"/>
      <c r="BR174" s="78"/>
      <c r="BS174" s="78"/>
      <c r="BT174" s="78"/>
      <c r="BU174" s="78"/>
      <c r="BV174" s="78"/>
    </row>
    <row r="175" spans="1:74">
      <c r="A175" s="78"/>
      <c r="B175" s="114"/>
      <c r="C175" s="78"/>
      <c r="D175" s="122" t="s">
        <v>252</v>
      </c>
      <c r="E175" s="78" t="s">
        <v>23</v>
      </c>
      <c r="F175" s="108">
        <v>-2.3103888286418375</v>
      </c>
      <c r="G175" s="108">
        <v>-2.8855784414317167</v>
      </c>
      <c r="H175" s="108">
        <v>-3.2393485524435643</v>
      </c>
      <c r="I175" s="108">
        <v>-3.6447428219624776</v>
      </c>
      <c r="J175" s="108">
        <v>-3.5089782330806667</v>
      </c>
      <c r="K175" s="108">
        <v>-3.6124078070926799</v>
      </c>
      <c r="L175" s="108">
        <v>-3.4402690252378694</v>
      </c>
      <c r="M175" s="108">
        <v>-2.7929782542246304</v>
      </c>
      <c r="N175" s="108">
        <v>-2.6428800285217573</v>
      </c>
      <c r="O175" s="108">
        <v>-0.95677116005542473</v>
      </c>
      <c r="P175" s="108">
        <v>-0.66224469151006105</v>
      </c>
      <c r="Q175" s="108">
        <v>-0.5260000787863337</v>
      </c>
      <c r="R175" s="108">
        <v>-0.61243477741678376</v>
      </c>
      <c r="S175" s="108">
        <v>-0.62490367233754895</v>
      </c>
      <c r="T175" s="108">
        <v>-0.46642617939548536</v>
      </c>
      <c r="U175" s="108">
        <v>-7.4774349096690784E-2</v>
      </c>
      <c r="V175" s="108">
        <v>0.21982296071110774</v>
      </c>
      <c r="W175" s="108">
        <v>0.16751916755439566</v>
      </c>
      <c r="X175" s="108">
        <v>0.69455807386983182</v>
      </c>
      <c r="Y175" s="108">
        <v>1.2994638706955897</v>
      </c>
      <c r="Z175" s="108">
        <v>1.2662303789955445</v>
      </c>
      <c r="AA175" s="108">
        <v>1.3751674734897872</v>
      </c>
      <c r="AB175" s="108">
        <v>0.42994369869018279</v>
      </c>
      <c r="AC175" s="108">
        <v>0.14990541498212906</v>
      </c>
      <c r="AD175" s="108">
        <v>-0.25112654936920542</v>
      </c>
      <c r="AE175" s="108">
        <v>-0.32774666417676634</v>
      </c>
      <c r="AF175" s="108">
        <v>-0.36361104396069877</v>
      </c>
      <c r="AG175" s="108">
        <v>-0.35751258567592004</v>
      </c>
      <c r="AH175" s="108">
        <v>-0.58997409428309844</v>
      </c>
      <c r="AI175" s="108">
        <v>-0.47235117389281633</v>
      </c>
      <c r="AJ175" s="108">
        <v>0.41665287691119346</v>
      </c>
      <c r="AK175" s="108">
        <v>0.4871533639081278</v>
      </c>
      <c r="AL175" s="108">
        <v>0.1823291672791747</v>
      </c>
      <c r="AM175" s="108">
        <v>-0.34250858087868963</v>
      </c>
      <c r="AN175" s="108">
        <v>0.17023695967313834</v>
      </c>
      <c r="AO175" s="108">
        <v>0.48490542206730503</v>
      </c>
      <c r="AP175" s="108">
        <v>1.382128843825698</v>
      </c>
      <c r="AQ175" s="108">
        <v>2.0261513927445778</v>
      </c>
      <c r="AR175" s="108">
        <v>2.6503979360776322</v>
      </c>
      <c r="AS175" s="108">
        <v>2.8202390408125986</v>
      </c>
      <c r="AT175" s="108">
        <v>2.8843579520434472</v>
      </c>
      <c r="AU175" s="108">
        <v>2.6891951807610086</v>
      </c>
      <c r="AV175" s="108">
        <v>2.6917293595626681</v>
      </c>
      <c r="AW175" s="108">
        <v>2.8830598990977077</v>
      </c>
      <c r="AX175" s="108">
        <v>2.9310069771510134</v>
      </c>
      <c r="AY175" s="108">
        <v>4.1960797905739389</v>
      </c>
      <c r="AZ175" s="108">
        <v>3.0539523153442829</v>
      </c>
      <c r="BA175" s="108">
        <v>1.7836459966927336</v>
      </c>
      <c r="BB175" s="108">
        <v>0.56661481206983311</v>
      </c>
      <c r="BC175" s="108">
        <v>-0.13892643253269021</v>
      </c>
      <c r="BD175" s="108">
        <v>-1.1573206155444655</v>
      </c>
      <c r="BE175" s="108">
        <v>-1.9249233123421732</v>
      </c>
      <c r="BF175" s="108">
        <v>-2.8118714057654266</v>
      </c>
      <c r="BG175" s="108">
        <v>-3.1452663119830877</v>
      </c>
      <c r="BH175" s="108">
        <v>-1.0700906889873334</v>
      </c>
      <c r="BI175" s="108">
        <v>-0.24638378891189383</v>
      </c>
      <c r="BJ175" s="108">
        <v>-0.98715216112427662</v>
      </c>
      <c r="BK175" s="108">
        <v>-2.8801426716328571</v>
      </c>
      <c r="BL175" s="108">
        <v>-4.5476129530896792</v>
      </c>
      <c r="BM175" s="108">
        <v>-6.0151237293369739</v>
      </c>
      <c r="BN175" s="78"/>
      <c r="BO175" s="78"/>
      <c r="BP175" s="78"/>
      <c r="BQ175" s="78"/>
      <c r="BR175" s="78"/>
      <c r="BS175" s="78"/>
      <c r="BT175" s="78"/>
      <c r="BU175" s="78"/>
      <c r="BV175" s="78"/>
    </row>
    <row r="176" spans="1:74">
      <c r="A176" s="78"/>
      <c r="B176" s="114"/>
      <c r="C176" s="78"/>
      <c r="D176" s="122" t="s">
        <v>252</v>
      </c>
      <c r="E176" s="78" t="s">
        <v>24</v>
      </c>
      <c r="F176" s="108">
        <v>-5.9461644418601978</v>
      </c>
      <c r="G176" s="108">
        <v>-3.4182485818034163</v>
      </c>
      <c r="H176" s="108">
        <v>-0.76320362300836386</v>
      </c>
      <c r="I176" s="108">
        <v>1.7942182145704244</v>
      </c>
      <c r="J176" s="108">
        <v>5.1302134190199329</v>
      </c>
      <c r="K176" s="108">
        <v>4.940683156015119</v>
      </c>
      <c r="L176" s="108">
        <v>-4.2724287473734304</v>
      </c>
      <c r="M176" s="108">
        <v>-8.4291308762684007</v>
      </c>
      <c r="N176" s="108">
        <v>-8.7801649525684873</v>
      </c>
      <c r="O176" s="108">
        <v>-6.3284688472351149</v>
      </c>
      <c r="P176" s="108">
        <v>-4.9972932637871121</v>
      </c>
      <c r="Q176" s="108">
        <v>-5.3232076725967232</v>
      </c>
      <c r="R176" s="108">
        <v>-3.2724032716479945</v>
      </c>
      <c r="S176" s="108">
        <v>-3.371518864087478</v>
      </c>
      <c r="T176" s="108">
        <v>-3.7440989153156856</v>
      </c>
      <c r="U176" s="108">
        <v>-4.8581446551516905</v>
      </c>
      <c r="V176" s="108">
        <v>-5.4041775894264017</v>
      </c>
      <c r="W176" s="108">
        <v>-5.5699812985754935</v>
      </c>
      <c r="X176" s="108">
        <v>-2.3567538231412577</v>
      </c>
      <c r="Y176" s="108">
        <v>-3.1296166165736103</v>
      </c>
      <c r="Z176" s="108">
        <v>-2.644139776075515</v>
      </c>
      <c r="AA176" s="108">
        <v>-3.7008613041140936</v>
      </c>
      <c r="AB176" s="108">
        <v>-3.7963311870213872</v>
      </c>
      <c r="AC176" s="108">
        <v>-4.553967227435141</v>
      </c>
      <c r="AD176" s="108">
        <v>-4.0904098683372458</v>
      </c>
      <c r="AE176" s="108">
        <v>-2.3527548853327565</v>
      </c>
      <c r="AF176" s="108">
        <v>-2.8054550915039984</v>
      </c>
      <c r="AG176" s="108">
        <v>-3.5641177991419601</v>
      </c>
      <c r="AH176" s="108">
        <v>-4.4216694509700174</v>
      </c>
      <c r="AI176" s="108">
        <v>-5.8556843021012757</v>
      </c>
      <c r="AJ176" s="108">
        <v>-7.7234893889532508</v>
      </c>
      <c r="AK176" s="108">
        <v>-9.5108549205036272</v>
      </c>
      <c r="AL176" s="108">
        <v>-9.5392299961209854</v>
      </c>
      <c r="AM176" s="108">
        <v>-7.2714771664338596</v>
      </c>
      <c r="AN176" s="108">
        <v>-8.4591672474429931</v>
      </c>
      <c r="AO176" s="108">
        <v>-10.418707785397284</v>
      </c>
      <c r="AP176" s="108">
        <v>-12.619205934156632</v>
      </c>
      <c r="AQ176" s="108">
        <v>-14.578205305224312</v>
      </c>
      <c r="AR176" s="108">
        <v>-16.205800778201766</v>
      </c>
      <c r="AS176" s="108">
        <v>-16.780304691432843</v>
      </c>
      <c r="AT176" s="108">
        <v>-17.471581309950704</v>
      </c>
      <c r="AU176" s="108">
        <v>-18.382993632044371</v>
      </c>
      <c r="AV176" s="108">
        <v>-18.231788828526312</v>
      </c>
      <c r="AW176" s="108">
        <v>-18.225824417655545</v>
      </c>
      <c r="AX176" s="108">
        <v>-18.976663460948195</v>
      </c>
      <c r="AY176" s="108">
        <v>-17.71887937245911</v>
      </c>
      <c r="AZ176" s="108">
        <v>-9.6895046529612259</v>
      </c>
      <c r="BA176" s="108">
        <v>-3.5502989007417156</v>
      </c>
      <c r="BB176" s="108">
        <v>1.6494750340174917</v>
      </c>
      <c r="BC176" s="108">
        <v>7.2662659253821094</v>
      </c>
      <c r="BD176" s="108">
        <v>12.612911141166933</v>
      </c>
      <c r="BE176" s="108">
        <v>13.092819524808526</v>
      </c>
      <c r="BF176" s="108">
        <v>15.852239590397074</v>
      </c>
      <c r="BG176" s="108">
        <v>18.708740736143209</v>
      </c>
      <c r="BH176" s="108">
        <v>10.815635455564067</v>
      </c>
      <c r="BI176" s="108">
        <v>4.0578552036559064</v>
      </c>
      <c r="BJ176" s="108">
        <v>2.9676521237528242</v>
      </c>
      <c r="BK176" s="108">
        <v>-0.20660945593185609</v>
      </c>
      <c r="BL176" s="108">
        <v>6.8209697925874231</v>
      </c>
      <c r="BM176" s="108">
        <v>12.189782710354425</v>
      </c>
      <c r="BN176" s="78"/>
      <c r="BO176" s="78"/>
      <c r="BP176" s="78"/>
      <c r="BQ176" s="78"/>
      <c r="BR176" s="78"/>
      <c r="BS176" s="78"/>
      <c r="BT176" s="78"/>
      <c r="BU176" s="78"/>
      <c r="BV176" s="78"/>
    </row>
    <row r="177" spans="1:74">
      <c r="A177" s="78"/>
      <c r="B177" s="114"/>
      <c r="C177" s="78"/>
      <c r="D177" s="122" t="s">
        <v>252</v>
      </c>
      <c r="E177" s="78" t="s">
        <v>2</v>
      </c>
      <c r="F177" s="108">
        <v>24.665926196132659</v>
      </c>
      <c r="G177" s="108">
        <v>24.339646549316186</v>
      </c>
      <c r="H177" s="108">
        <v>22.009304046329934</v>
      </c>
      <c r="I177" s="108">
        <v>21.880221062143626</v>
      </c>
      <c r="J177" s="108">
        <v>19.397440502629337</v>
      </c>
      <c r="K177" s="108">
        <v>17.62452296412572</v>
      </c>
      <c r="L177" s="108">
        <v>17.696174088121879</v>
      </c>
      <c r="M177" s="108">
        <v>15.534540289067218</v>
      </c>
      <c r="N177" s="108">
        <v>13.996025651313831</v>
      </c>
      <c r="O177" s="108">
        <v>13.220732315414574</v>
      </c>
      <c r="P177" s="108">
        <v>11.68527906491463</v>
      </c>
      <c r="Q177" s="108">
        <v>10.077860962974066</v>
      </c>
      <c r="R177" s="108">
        <v>9.2664062096449253</v>
      </c>
      <c r="S177" s="108">
        <v>8.5733916133089405</v>
      </c>
      <c r="T177" s="108">
        <v>7.7564883916464336</v>
      </c>
      <c r="U177" s="108">
        <v>6.82775825297872</v>
      </c>
      <c r="V177" s="108">
        <v>6.8215459421317686</v>
      </c>
      <c r="W177" s="108">
        <v>6.9998416985107266</v>
      </c>
      <c r="X177" s="108">
        <v>7.1975573501707526</v>
      </c>
      <c r="Y177" s="108">
        <v>7.6692160655454913</v>
      </c>
      <c r="Z177" s="108">
        <v>7.2152750223456454</v>
      </c>
      <c r="AA177" s="108">
        <v>8.2963149114188859</v>
      </c>
      <c r="AB177" s="108">
        <v>8.6975013950979818</v>
      </c>
      <c r="AC177" s="108">
        <v>8.9459774285279892</v>
      </c>
      <c r="AD177" s="108">
        <v>9.0558849256714051</v>
      </c>
      <c r="AE177" s="108">
        <v>9.3813783133608855</v>
      </c>
      <c r="AF177" s="108">
        <v>8.7037379532535599</v>
      </c>
      <c r="AG177" s="108">
        <v>9.0319417581096086</v>
      </c>
      <c r="AH177" s="108">
        <v>9.0866564380752717</v>
      </c>
      <c r="AI177" s="108">
        <v>8.5794610705026031</v>
      </c>
      <c r="AJ177" s="108">
        <v>8.7125059988514213</v>
      </c>
      <c r="AK177" s="108">
        <v>8.7200069856910893</v>
      </c>
      <c r="AL177" s="108">
        <v>7.3264333230607743</v>
      </c>
      <c r="AM177" s="108">
        <v>7.1676269793995804</v>
      </c>
      <c r="AN177" s="108">
        <v>6.3986625138418294</v>
      </c>
      <c r="AO177" s="108">
        <v>5.2168673851823062</v>
      </c>
      <c r="AP177" s="108">
        <v>4.8611943301775691</v>
      </c>
      <c r="AQ177" s="108">
        <v>4.7023613794042065</v>
      </c>
      <c r="AR177" s="108">
        <v>3.4533384804306833</v>
      </c>
      <c r="AS177" s="108">
        <v>2.0354145670977477</v>
      </c>
      <c r="AT177" s="108">
        <v>1.3110631174502467</v>
      </c>
      <c r="AU177" s="108">
        <v>-0.11189280274071134</v>
      </c>
      <c r="AV177" s="108">
        <v>-0.90443069136535215</v>
      </c>
      <c r="AW177" s="108">
        <v>-1.6500808312437525</v>
      </c>
      <c r="AX177" s="108">
        <v>-1.8737938462016563</v>
      </c>
      <c r="AY177" s="108">
        <v>-1.2642049742391612</v>
      </c>
      <c r="AZ177" s="108">
        <v>-2.3431045593018069</v>
      </c>
      <c r="BA177" s="108">
        <v>-3.1481168997393159</v>
      </c>
      <c r="BB177" s="108">
        <v>-2.3962357151080074</v>
      </c>
      <c r="BC177" s="108">
        <v>-3.1016376807894908</v>
      </c>
      <c r="BD177" s="108">
        <v>-3.6207870493833259</v>
      </c>
      <c r="BE177" s="108">
        <v>-3.0182380469162737</v>
      </c>
      <c r="BF177" s="108">
        <v>-3.3223656158899271</v>
      </c>
      <c r="BG177" s="108">
        <v>-4.243834376615089</v>
      </c>
      <c r="BH177" s="108">
        <v>-2.7682423268308334</v>
      </c>
      <c r="BI177" s="108">
        <v>-2.2590248448932932</v>
      </c>
      <c r="BJ177" s="108">
        <v>-4.0467949776687764</v>
      </c>
      <c r="BK177" s="108">
        <v>-6.1135868853628956</v>
      </c>
      <c r="BL177" s="108">
        <v>-7.0473804099378778</v>
      </c>
      <c r="BM177" s="108">
        <v>-8.0511769461583746</v>
      </c>
      <c r="BN177" s="78"/>
      <c r="BO177" s="78"/>
      <c r="BP177" s="78"/>
      <c r="BQ177" s="78"/>
      <c r="BR177" s="78"/>
      <c r="BS177" s="78"/>
      <c r="BT177" s="78"/>
      <c r="BU177" s="78"/>
      <c r="BV177" s="78"/>
    </row>
    <row r="178" spans="1:74">
      <c r="A178" s="78"/>
      <c r="B178" s="114"/>
      <c r="C178" s="78"/>
      <c r="D178" s="122" t="s">
        <v>252</v>
      </c>
      <c r="E178" s="78" t="s">
        <v>3</v>
      </c>
      <c r="F178" s="108">
        <v>-7.8513181326107677</v>
      </c>
      <c r="G178" s="108">
        <v>-8.8371332531225768</v>
      </c>
      <c r="H178" s="108">
        <v>-9.8931166489709845</v>
      </c>
      <c r="I178" s="108">
        <v>-10.136570508299487</v>
      </c>
      <c r="J178" s="108">
        <v>-10.432128186391447</v>
      </c>
      <c r="K178" s="108">
        <v>-10.55667870115844</v>
      </c>
      <c r="L178" s="108">
        <v>-9.6285226822054</v>
      </c>
      <c r="M178" s="108">
        <v>-8.6106658139649106</v>
      </c>
      <c r="N178" s="108">
        <v>-8.1951496856908879</v>
      </c>
      <c r="O178" s="108">
        <v>-8.3854075406225146</v>
      </c>
      <c r="P178" s="108">
        <v>-7.6213275461525622</v>
      </c>
      <c r="Q178" s="108">
        <v>-7.5561119610414131</v>
      </c>
      <c r="R178" s="108">
        <v>-6.7444025115167845</v>
      </c>
      <c r="S178" s="108">
        <v>-6.4595254836641782</v>
      </c>
      <c r="T178" s="108">
        <v>-6.2649209366048861</v>
      </c>
      <c r="U178" s="108">
        <v>-5.8812288077234305</v>
      </c>
      <c r="V178" s="108">
        <v>-5.530231157763982</v>
      </c>
      <c r="W178" s="108">
        <v>-5.6355793493719446</v>
      </c>
      <c r="X178" s="108">
        <v>-6.4371809166769074</v>
      </c>
      <c r="Y178" s="108">
        <v>-6.1983998141342607</v>
      </c>
      <c r="Z178" s="108">
        <v>-7.1019523096057657</v>
      </c>
      <c r="AA178" s="108">
        <v>-7.2316065048553533</v>
      </c>
      <c r="AB178" s="108">
        <v>-7.4303287987652773</v>
      </c>
      <c r="AC178" s="108">
        <v>-7.0835851779942507</v>
      </c>
      <c r="AD178" s="108">
        <v>-7.0943406055163258</v>
      </c>
      <c r="AE178" s="108">
        <v>-7.0998104610367161</v>
      </c>
      <c r="AF178" s="108">
        <v>-7.0869326405063582</v>
      </c>
      <c r="AG178" s="108">
        <v>-6.9369445519955804</v>
      </c>
      <c r="AH178" s="108">
        <v>-6.7763911866188682</v>
      </c>
      <c r="AI178" s="108">
        <v>-6.6191120283523563</v>
      </c>
      <c r="AJ178" s="108">
        <v>-6.2353215629786476</v>
      </c>
      <c r="AK178" s="108">
        <v>-5.9991838451299309</v>
      </c>
      <c r="AL178" s="108">
        <v>-5.4219536888306159</v>
      </c>
      <c r="AM178" s="108">
        <v>-5.7696070824458499</v>
      </c>
      <c r="AN178" s="108">
        <v>-5.1274057337123411</v>
      </c>
      <c r="AO178" s="108">
        <v>-4.6540706988460148</v>
      </c>
      <c r="AP178" s="108">
        <v>-4.086519726798171</v>
      </c>
      <c r="AQ178" s="108">
        <v>-3.8679776950689826</v>
      </c>
      <c r="AR178" s="108">
        <v>-3.2211013645994275</v>
      </c>
      <c r="AS178" s="108">
        <v>-3.0215605424259819</v>
      </c>
      <c r="AT178" s="108">
        <v>-2.615595223451423</v>
      </c>
      <c r="AU178" s="108">
        <v>-2.228816619718081</v>
      </c>
      <c r="AV178" s="108">
        <v>-2.0037073246029022</v>
      </c>
      <c r="AW178" s="108">
        <v>-2.8983608661512825</v>
      </c>
      <c r="AX178" s="108">
        <v>-3.1045360165612657</v>
      </c>
      <c r="AY178" s="108">
        <v>-2.2679885624304013</v>
      </c>
      <c r="AZ178" s="108">
        <v>-4.247561159101287</v>
      </c>
      <c r="BA178" s="108">
        <v>-6.4264990900834587</v>
      </c>
      <c r="BB178" s="108">
        <v>-8.6160059048618685</v>
      </c>
      <c r="BC178" s="108">
        <v>-10.417819679577445</v>
      </c>
      <c r="BD178" s="108">
        <v>-12.277477462587246</v>
      </c>
      <c r="BE178" s="108">
        <v>-13.509846791257759</v>
      </c>
      <c r="BF178" s="108">
        <v>-14.912578977873014</v>
      </c>
      <c r="BG178" s="108">
        <v>-15.826510371020959</v>
      </c>
      <c r="BH178" s="108">
        <v>-13.835052031571488</v>
      </c>
      <c r="BI178" s="108">
        <v>-13.103525928808889</v>
      </c>
      <c r="BJ178" s="108">
        <v>-13.131658457447458</v>
      </c>
      <c r="BK178" s="108">
        <v>-13.812960389571696</v>
      </c>
      <c r="BL178" s="108">
        <v>-16.1242280290403</v>
      </c>
      <c r="BM178" s="108">
        <v>-18.427779309019254</v>
      </c>
      <c r="BN178" s="78"/>
      <c r="BO178" s="78"/>
      <c r="BP178" s="78"/>
      <c r="BQ178" s="78"/>
      <c r="BR178" s="78"/>
      <c r="BS178" s="78"/>
      <c r="BT178" s="78"/>
      <c r="BU178" s="78"/>
      <c r="BV178" s="78"/>
    </row>
    <row r="179" spans="1:74">
      <c r="A179" s="78"/>
      <c r="B179" s="114"/>
      <c r="C179" s="78"/>
      <c r="D179" s="122" t="s">
        <v>252</v>
      </c>
      <c r="E179" s="78" t="s">
        <v>4</v>
      </c>
      <c r="F179" s="108">
        <v>-3.0814548075158381</v>
      </c>
      <c r="G179" s="108">
        <v>-3.0214517457361172</v>
      </c>
      <c r="H179" s="108">
        <v>-3.0083298033636652</v>
      </c>
      <c r="I179" s="108">
        <v>-3.198176461217777</v>
      </c>
      <c r="J179" s="108">
        <v>-3.1353673277907657</v>
      </c>
      <c r="K179" s="108">
        <v>-2.6953339811011787</v>
      </c>
      <c r="L179" s="108">
        <v>-1.17189386957042</v>
      </c>
      <c r="M179" s="108">
        <v>1.3051180897971193</v>
      </c>
      <c r="N179" s="108">
        <v>0.78402907333223126</v>
      </c>
      <c r="O179" s="108">
        <v>0.78053169124077471</v>
      </c>
      <c r="P179" s="108">
        <v>1.5072707534372292</v>
      </c>
      <c r="Q179" s="108">
        <v>1.4017524378965671</v>
      </c>
      <c r="R179" s="108">
        <v>1.662310721068625</v>
      </c>
      <c r="S179" s="108">
        <v>1.4631683838033425</v>
      </c>
      <c r="T179" s="108">
        <v>1.7504562103026338</v>
      </c>
      <c r="U179" s="108">
        <v>2.4528672965876197</v>
      </c>
      <c r="V179" s="108">
        <v>2.5032829108660675</v>
      </c>
      <c r="W179" s="108">
        <v>2.2351932396610259</v>
      </c>
      <c r="X179" s="108">
        <v>1.583259715512952</v>
      </c>
      <c r="Y179" s="108">
        <v>2.6111228516931906</v>
      </c>
      <c r="Z179" s="108">
        <v>2.0313416321998456</v>
      </c>
      <c r="AA179" s="108">
        <v>0.32141823547248727</v>
      </c>
      <c r="AB179" s="108">
        <v>0.33900653633698319</v>
      </c>
      <c r="AC179" s="108">
        <v>0.44579557173386952</v>
      </c>
      <c r="AD179" s="108">
        <v>0.17853544074191419</v>
      </c>
      <c r="AE179" s="108">
        <v>-0.12978410049380606</v>
      </c>
      <c r="AF179" s="108">
        <v>-0.22814598497869909</v>
      </c>
      <c r="AG179" s="108">
        <v>-0.2939018534707909</v>
      </c>
      <c r="AH179" s="108">
        <v>-0.54262632548347867</v>
      </c>
      <c r="AI179" s="108">
        <v>-0.23320606801461707</v>
      </c>
      <c r="AJ179" s="108">
        <v>-1.2420678307011075</v>
      </c>
      <c r="AK179" s="108">
        <v>-0.48289869709910072</v>
      </c>
      <c r="AL179" s="108">
        <v>-0.42554910909654531</v>
      </c>
      <c r="AM179" s="108">
        <v>-0.3917707897035605</v>
      </c>
      <c r="AN179" s="108">
        <v>0.2744140476080581</v>
      </c>
      <c r="AO179" s="108">
        <v>0.81821403738680587</v>
      </c>
      <c r="AP179" s="108">
        <v>1.7801314800111188</v>
      </c>
      <c r="AQ179" s="108">
        <v>2.2877835547271781</v>
      </c>
      <c r="AR179" s="108">
        <v>3.1227704466218524</v>
      </c>
      <c r="AS179" s="108">
        <v>3.9515899572104587</v>
      </c>
      <c r="AT179" s="108">
        <v>4.5301026619522071</v>
      </c>
      <c r="AU179" s="108">
        <v>4.7655195600497384</v>
      </c>
      <c r="AV179" s="108">
        <v>5.2927188153045872</v>
      </c>
      <c r="AW179" s="108">
        <v>6.907221802748758</v>
      </c>
      <c r="AX179" s="108">
        <v>5.2959473492603744</v>
      </c>
      <c r="AY179" s="108">
        <v>5.6033708328137584</v>
      </c>
      <c r="AZ179" s="108">
        <v>3.8975195970272232</v>
      </c>
      <c r="BA179" s="108">
        <v>2.8697981965880537</v>
      </c>
      <c r="BB179" s="108">
        <v>0.87940204680789158</v>
      </c>
      <c r="BC179" s="108">
        <v>-0.1945759667337903</v>
      </c>
      <c r="BD179" s="108">
        <v>-1.4139375156154657</v>
      </c>
      <c r="BE179" s="108">
        <v>-3.1026941267004737</v>
      </c>
      <c r="BF179" s="108">
        <v>-3.3792053517745266</v>
      </c>
      <c r="BG179" s="108">
        <v>-3.4755700884107874</v>
      </c>
      <c r="BH179" s="108">
        <v>-3.8890526636415235</v>
      </c>
      <c r="BI179" s="108">
        <v>-3.975599613109754</v>
      </c>
      <c r="BJ179" s="108">
        <v>-5.8092004791692773</v>
      </c>
      <c r="BK179" s="108">
        <v>-5.322651249684256</v>
      </c>
      <c r="BL179" s="108">
        <v>-8.6411032407341377</v>
      </c>
      <c r="BM179" s="108">
        <v>-11.410671872109685</v>
      </c>
      <c r="BN179" s="78"/>
      <c r="BO179" s="78"/>
      <c r="BP179" s="78"/>
      <c r="BQ179" s="78"/>
      <c r="BR179" s="78"/>
      <c r="BS179" s="78"/>
      <c r="BT179" s="78"/>
      <c r="BU179" s="78"/>
      <c r="BV179" s="78"/>
    </row>
    <row r="180" spans="1:74">
      <c r="A180" s="78"/>
      <c r="B180" s="114"/>
      <c r="C180" s="78"/>
      <c r="D180" s="122" t="s">
        <v>252</v>
      </c>
      <c r="E180" s="78" t="s">
        <v>62</v>
      </c>
      <c r="F180" s="108">
        <v>-3.8868270045735382</v>
      </c>
      <c r="G180" s="108">
        <v>-4.1376260060851457</v>
      </c>
      <c r="H180" s="108">
        <v>-4.2805239000892144</v>
      </c>
      <c r="I180" s="108">
        <v>-4.7497718495934578</v>
      </c>
      <c r="J180" s="108">
        <v>-5.1458609162013467</v>
      </c>
      <c r="K180" s="108">
        <v>-5.2152591150623397</v>
      </c>
      <c r="L180" s="108">
        <v>-3.5383484482547605</v>
      </c>
      <c r="M180" s="108">
        <v>-1.6377853419890798</v>
      </c>
      <c r="N180" s="108">
        <v>-0.8389781570492687</v>
      </c>
      <c r="O180" s="108">
        <v>-1.1510383349062252</v>
      </c>
      <c r="P180" s="108">
        <v>-0.39245628425317136</v>
      </c>
      <c r="Q180" s="108">
        <v>-0.32422726693150317</v>
      </c>
      <c r="R180" s="108">
        <v>-8.3394891225713863E-2</v>
      </c>
      <c r="S180" s="108">
        <v>-7.5931132640057797E-2</v>
      </c>
      <c r="T180" s="108">
        <v>-0.11448716536242642</v>
      </c>
      <c r="U180" s="108">
        <v>-0.23233540269186115</v>
      </c>
      <c r="V180" s="108">
        <v>-0.36705826050855173</v>
      </c>
      <c r="W180" s="108">
        <v>-0.63202649296326374</v>
      </c>
      <c r="X180" s="108">
        <v>-0.16868471337226687</v>
      </c>
      <c r="Y180" s="108">
        <v>-1.0747156577158004</v>
      </c>
      <c r="Z180" s="108">
        <v>-1.5924119841502549</v>
      </c>
      <c r="AA180" s="108">
        <v>-1.6929133461133841</v>
      </c>
      <c r="AB180" s="108">
        <v>-1.4116602038767478</v>
      </c>
      <c r="AC180" s="108">
        <v>-1.6148492515880806</v>
      </c>
      <c r="AD180" s="108">
        <v>-0.96822808839221608</v>
      </c>
      <c r="AE180" s="108">
        <v>-1.6041849973074065</v>
      </c>
      <c r="AF180" s="108">
        <v>-1.4076835379867489</v>
      </c>
      <c r="AG180" s="108">
        <v>-9.2555427768971299E-2</v>
      </c>
      <c r="AH180" s="108">
        <v>0.16148755051601249</v>
      </c>
      <c r="AI180" s="108">
        <v>1.0385974348375342</v>
      </c>
      <c r="AJ180" s="108">
        <v>1.3531313967336231</v>
      </c>
      <c r="AK180" s="108">
        <v>1.3059861769232093</v>
      </c>
      <c r="AL180" s="108">
        <v>1.6201546849487745</v>
      </c>
      <c r="AM180" s="108">
        <v>1.9220864294402809</v>
      </c>
      <c r="AN180" s="108">
        <v>4.544593063246829</v>
      </c>
      <c r="AO180" s="108">
        <v>7.0366825563217059</v>
      </c>
      <c r="AP180" s="108">
        <v>11.290405226117471</v>
      </c>
      <c r="AQ180" s="108">
        <v>13.956226788505507</v>
      </c>
      <c r="AR180" s="108">
        <v>15.955954055042731</v>
      </c>
      <c r="AS180" s="108">
        <v>18.180447616692458</v>
      </c>
      <c r="AT180" s="108">
        <v>19.828484741625495</v>
      </c>
      <c r="AU180" s="108">
        <v>22.288466384949931</v>
      </c>
      <c r="AV180" s="108">
        <v>23.437581263460686</v>
      </c>
      <c r="AW180" s="108">
        <v>25.425494428278856</v>
      </c>
      <c r="AX180" s="108">
        <v>26.405670251184805</v>
      </c>
      <c r="AY180" s="108">
        <v>25.277570569842489</v>
      </c>
      <c r="AZ180" s="108">
        <v>26.192908124712204</v>
      </c>
      <c r="BA180" s="108">
        <v>27.683095591728197</v>
      </c>
      <c r="BB180" s="108">
        <v>27.962206049100296</v>
      </c>
      <c r="BC180" s="108">
        <v>29.856868345359914</v>
      </c>
      <c r="BD180" s="108">
        <v>32.370751409531238</v>
      </c>
      <c r="BE180" s="108">
        <v>33.965142505479626</v>
      </c>
      <c r="BF180" s="108">
        <v>35.779012127426071</v>
      </c>
      <c r="BG180" s="108">
        <v>37.885708627464609</v>
      </c>
      <c r="BH180" s="108">
        <v>41.485079644369961</v>
      </c>
      <c r="BI180" s="108">
        <v>46.19584623363501</v>
      </c>
      <c r="BJ180" s="108">
        <v>54.32241432918363</v>
      </c>
      <c r="BK180" s="108">
        <v>62.505498008200348</v>
      </c>
      <c r="BL180" s="108">
        <v>71.657656988592123</v>
      </c>
      <c r="BM180" s="108">
        <v>78.315427780275726</v>
      </c>
      <c r="BN180" s="78"/>
      <c r="BO180" s="78"/>
      <c r="BP180" s="78"/>
      <c r="BQ180" s="78"/>
      <c r="BR180" s="78"/>
      <c r="BS180" s="78"/>
      <c r="BT180" s="78"/>
      <c r="BU180" s="78"/>
      <c r="BV180" s="78"/>
    </row>
    <row r="181" spans="1:74">
      <c r="A181" s="78"/>
      <c r="B181" s="114"/>
      <c r="C181" s="78"/>
      <c r="D181" s="122" t="s">
        <v>252</v>
      </c>
      <c r="E181" s="78" t="s">
        <v>65</v>
      </c>
      <c r="F181" s="108">
        <v>-1.5130601079550381</v>
      </c>
      <c r="G181" s="108">
        <v>-0.85242510493171686</v>
      </c>
      <c r="H181" s="108">
        <v>0.35288816304983506</v>
      </c>
      <c r="I181" s="108">
        <v>1.2740716174731226</v>
      </c>
      <c r="J181" s="108">
        <v>1.3048843364146343</v>
      </c>
      <c r="K181" s="108">
        <v>2.5935040792944193</v>
      </c>
      <c r="L181" s="108">
        <v>4.2982815232772786</v>
      </c>
      <c r="M181" s="108">
        <v>2.5751676861372204</v>
      </c>
      <c r="N181" s="108">
        <v>3.2073011123872313</v>
      </c>
      <c r="O181" s="108">
        <v>5.3731764828416733</v>
      </c>
      <c r="P181" s="108">
        <v>2.4296274675780278</v>
      </c>
      <c r="Q181" s="108">
        <v>3.1430181296245667</v>
      </c>
      <c r="R181" s="108">
        <v>2.4019112861243261</v>
      </c>
      <c r="S181" s="108">
        <v>2.7709674796612411</v>
      </c>
      <c r="T181" s="108">
        <v>3.1091338170269349</v>
      </c>
      <c r="U181" s="108">
        <v>2.9475167992203204</v>
      </c>
      <c r="V181" s="108">
        <v>3.0811983990165679</v>
      </c>
      <c r="W181" s="108">
        <v>3.0045992098491254</v>
      </c>
      <c r="X181" s="108">
        <v>2.1429498264538527</v>
      </c>
      <c r="Y181" s="108">
        <v>1.9078835056436905</v>
      </c>
      <c r="Z181" s="108">
        <v>1.7818206514141455</v>
      </c>
      <c r="AA181" s="108">
        <v>1.2396627541534873</v>
      </c>
      <c r="AB181" s="108">
        <v>1.2913521241588821</v>
      </c>
      <c r="AC181" s="108">
        <v>1.2051350323588892</v>
      </c>
      <c r="AD181" s="108">
        <v>1.4160389729305045</v>
      </c>
      <c r="AE181" s="108">
        <v>1.9808567202686831</v>
      </c>
      <c r="AF181" s="108">
        <v>4.0441844007258609</v>
      </c>
      <c r="AG181" s="108">
        <v>4.1728069972096087</v>
      </c>
      <c r="AH181" s="108">
        <v>4.9515601654403714</v>
      </c>
      <c r="AI181" s="108">
        <v>5.7068588592044041</v>
      </c>
      <c r="AJ181" s="108">
        <v>5.4235574026409221</v>
      </c>
      <c r="AK181" s="108">
        <v>5.7985269792577885</v>
      </c>
      <c r="AL181" s="108">
        <v>6.0731562813322739</v>
      </c>
      <c r="AM181" s="108">
        <v>5.8108284337154803</v>
      </c>
      <c r="AN181" s="108">
        <v>5.1770761006032284</v>
      </c>
      <c r="AO181" s="108">
        <v>6.7190067867480057</v>
      </c>
      <c r="AP181" s="108">
        <v>6.4701243784178688</v>
      </c>
      <c r="AQ181" s="108">
        <v>6.7350110966496066</v>
      </c>
      <c r="AR181" s="108">
        <v>7.1772618668499328</v>
      </c>
      <c r="AS181" s="108">
        <v>6.6923241422796576</v>
      </c>
      <c r="AT181" s="108">
        <v>7.0377587848083971</v>
      </c>
      <c r="AU181" s="108">
        <v>7.5120190286495285</v>
      </c>
      <c r="AV181" s="108">
        <v>7.866589280649487</v>
      </c>
      <c r="AW181" s="108">
        <v>8.1233276219720576</v>
      </c>
      <c r="AX181" s="108">
        <v>7.5248020162625044</v>
      </c>
      <c r="AY181" s="108">
        <v>6.2164214804175879</v>
      </c>
      <c r="AZ181" s="108">
        <v>6.0523308647814034</v>
      </c>
      <c r="BA181" s="108">
        <v>9.2639778479471939</v>
      </c>
      <c r="BB181" s="108">
        <v>9.1037290393769936</v>
      </c>
      <c r="BC181" s="108">
        <v>9.0986755562790105</v>
      </c>
      <c r="BD181" s="108">
        <v>9.4148537556129348</v>
      </c>
      <c r="BE181" s="108">
        <v>11.272012073144626</v>
      </c>
      <c r="BF181" s="108">
        <v>11.365408282147571</v>
      </c>
      <c r="BG181" s="108">
        <v>9.9402035093056114</v>
      </c>
      <c r="BH181" s="108">
        <v>3.7329534215294657</v>
      </c>
      <c r="BI181" s="108">
        <v>4.8870583999382067</v>
      </c>
      <c r="BJ181" s="108">
        <v>4.5423136340955246</v>
      </c>
      <c r="BK181" s="108">
        <v>7.6486260401415453</v>
      </c>
      <c r="BL181" s="108">
        <v>4.7554913482299206</v>
      </c>
      <c r="BM181" s="108">
        <v>3.1467931230432242</v>
      </c>
      <c r="BN181" s="78"/>
      <c r="BO181" s="78"/>
      <c r="BP181" s="78"/>
      <c r="BQ181" s="78"/>
      <c r="BR181" s="78"/>
      <c r="BS181" s="78"/>
      <c r="BT181" s="78"/>
      <c r="BU181" s="78"/>
      <c r="BV181" s="78"/>
    </row>
    <row r="182" spans="1:74">
      <c r="A182" s="78"/>
      <c r="B182" s="114"/>
      <c r="C182" s="78"/>
      <c r="D182" s="122" t="s">
        <v>253</v>
      </c>
      <c r="E182" s="78" t="s">
        <v>0</v>
      </c>
      <c r="F182" s="108">
        <v>6.742421440877715</v>
      </c>
      <c r="G182" s="108">
        <v>6.0711966125043677</v>
      </c>
      <c r="H182" s="108">
        <v>6.7997171926416478</v>
      </c>
      <c r="I182" s="108">
        <v>7.5295854245959113</v>
      </c>
      <c r="J182" s="108">
        <v>9.0346875111918106</v>
      </c>
      <c r="K182" s="108">
        <v>10.036800783855206</v>
      </c>
      <c r="L182" s="108">
        <v>10.677871407462153</v>
      </c>
      <c r="M182" s="108">
        <v>9.2793253595174434</v>
      </c>
      <c r="N182" s="108">
        <v>6.4019675553206223</v>
      </c>
      <c r="O182" s="108">
        <v>4.2300281535209248</v>
      </c>
      <c r="P182" s="108">
        <v>1.3026579473576483</v>
      </c>
      <c r="Q182" s="108">
        <v>1.548853376680956</v>
      </c>
      <c r="R182" s="108">
        <v>-2.3482315345155431</v>
      </c>
      <c r="S182" s="108">
        <v>-0.6879646272870481</v>
      </c>
      <c r="T182" s="108">
        <v>-1.3504853114983657</v>
      </c>
      <c r="U182" s="108">
        <v>-2.8841041102915224</v>
      </c>
      <c r="V182" s="108">
        <v>-3.8958521745519317</v>
      </c>
      <c r="W182" s="108">
        <v>-4.4288953468618368</v>
      </c>
      <c r="X182" s="108">
        <v>-6.9252156044096687</v>
      </c>
      <c r="Y182" s="108">
        <v>-7.4086037297169858</v>
      </c>
      <c r="Z182" s="108">
        <v>-5.2670534289199162</v>
      </c>
      <c r="AA182" s="108">
        <v>-3.523526124860668</v>
      </c>
      <c r="AB182" s="108">
        <v>-2.4047977423816285</v>
      </c>
      <c r="AC182" s="108">
        <v>-2.8775960049885274</v>
      </c>
      <c r="AD182" s="108">
        <v>-2.4734292120970416</v>
      </c>
      <c r="AE182" s="108">
        <v>-2.5125729086252058</v>
      </c>
      <c r="AF182" s="108">
        <v>-3.1278895906036759</v>
      </c>
      <c r="AG182" s="108">
        <v>-4.0639890426852121</v>
      </c>
      <c r="AH182" s="108">
        <v>-4.8353785935071301</v>
      </c>
      <c r="AI182" s="108">
        <v>-5.1865929996492346</v>
      </c>
      <c r="AJ182" s="108">
        <v>-6.3455932277898732</v>
      </c>
      <c r="AK182" s="108">
        <v>-6.5606481305559505</v>
      </c>
      <c r="AL182" s="108">
        <v>-5.3648215506681671</v>
      </c>
      <c r="AM182" s="108">
        <v>-3.9414353176071302</v>
      </c>
      <c r="AN182" s="108">
        <v>-6.3536732380058787</v>
      </c>
      <c r="AO182" s="108">
        <v>-10.247420803244987</v>
      </c>
      <c r="AP182" s="108">
        <v>-10.828660225678892</v>
      </c>
      <c r="AQ182" s="108">
        <v>-12.330847860860954</v>
      </c>
      <c r="AR182" s="108">
        <v>-14.153437566959347</v>
      </c>
      <c r="AS182" s="108">
        <v>-14.215158846153511</v>
      </c>
      <c r="AT182" s="108">
        <v>-14.290118380295437</v>
      </c>
      <c r="AU182" s="108">
        <v>-15.128673610586409</v>
      </c>
      <c r="AV182" s="108">
        <v>-15.633625735586575</v>
      </c>
      <c r="AW182" s="108">
        <v>-17.871162672129209</v>
      </c>
      <c r="AX182" s="108">
        <v>-18.239626618201033</v>
      </c>
      <c r="AY182" s="108">
        <v>-18.488016354361932</v>
      </c>
      <c r="AZ182" s="108">
        <v>-17.05726687068459</v>
      </c>
      <c r="BA182" s="108">
        <v>-16.799706817707712</v>
      </c>
      <c r="BB182" s="108">
        <v>-13.841590730748663</v>
      </c>
      <c r="BC182" s="108">
        <v>-14.392165650907813</v>
      </c>
      <c r="BD182" s="108">
        <v>-14.985624794276482</v>
      </c>
      <c r="BE182" s="108">
        <v>-12.107476270745856</v>
      </c>
      <c r="BF182" s="108">
        <v>-10.917574676292359</v>
      </c>
      <c r="BG182" s="108">
        <v>-12.036440023246243</v>
      </c>
      <c r="BH182" s="108">
        <v>-10.114783946147567</v>
      </c>
      <c r="BI182" s="108">
        <v>-13.339936320097461</v>
      </c>
      <c r="BJ182" s="108">
        <v>-10.106246282034926</v>
      </c>
      <c r="BK182" s="108">
        <v>-11.896227461211261</v>
      </c>
      <c r="BL182" s="108">
        <v>-16.117039182029789</v>
      </c>
      <c r="BM182" s="108">
        <v>-18.917706778382932</v>
      </c>
      <c r="BN182" s="78"/>
      <c r="BO182" s="78"/>
      <c r="BP182" s="78"/>
      <c r="BQ182" s="78"/>
      <c r="BR182" s="78"/>
      <c r="BS182" s="78"/>
      <c r="BT182" s="78"/>
      <c r="BU182" s="78"/>
      <c r="BV182" s="78"/>
    </row>
    <row r="183" spans="1:74">
      <c r="A183" s="78"/>
      <c r="B183" s="114"/>
      <c r="C183" s="78"/>
      <c r="D183" s="122" t="s">
        <v>253</v>
      </c>
      <c r="E183" s="78" t="s">
        <v>59</v>
      </c>
      <c r="F183" s="108">
        <v>-5.5741245293459034</v>
      </c>
      <c r="G183" s="108">
        <v>-5.9416565498113538</v>
      </c>
      <c r="H183" s="108">
        <v>-5.5591823422651512</v>
      </c>
      <c r="I183" s="108">
        <v>-5.5881178605978903</v>
      </c>
      <c r="J183" s="108">
        <v>-6.086526343562122</v>
      </c>
      <c r="K183" s="108">
        <v>-5.3149641449006637</v>
      </c>
      <c r="L183" s="108">
        <v>-3.3498889185042469</v>
      </c>
      <c r="M183" s="108">
        <v>-1.6449660215639543</v>
      </c>
      <c r="N183" s="108">
        <v>1.6142931079286225</v>
      </c>
      <c r="O183" s="108">
        <v>2.5190220364419247</v>
      </c>
      <c r="P183" s="108">
        <v>1.1087904869149483</v>
      </c>
      <c r="Q183" s="108">
        <v>1.2100977760277569</v>
      </c>
      <c r="R183" s="108">
        <v>1.3193128078592569</v>
      </c>
      <c r="S183" s="108">
        <v>-0.67551144339774893</v>
      </c>
      <c r="T183" s="108">
        <v>-1.1174353905008658</v>
      </c>
      <c r="U183" s="108">
        <v>-2.4055929896878734</v>
      </c>
      <c r="V183" s="108">
        <v>-3.3750864938282117</v>
      </c>
      <c r="W183" s="108">
        <v>-4.8336323857528365</v>
      </c>
      <c r="X183" s="108">
        <v>-6.4034407813048082</v>
      </c>
      <c r="Y183" s="108">
        <v>-6.6929012112095663</v>
      </c>
      <c r="Z183" s="108">
        <v>-1.2205158848802657</v>
      </c>
      <c r="AA183" s="108">
        <v>-0.54236419414376691</v>
      </c>
      <c r="AB183" s="108">
        <v>-1.4438254114523286</v>
      </c>
      <c r="AC183" s="108">
        <v>-1.6483327321410677</v>
      </c>
      <c r="AD183" s="108">
        <v>-4.6687939370022011</v>
      </c>
      <c r="AE183" s="108">
        <v>-5.7165052755337458</v>
      </c>
      <c r="AF183" s="108">
        <v>-5.2494877043795656</v>
      </c>
      <c r="AG183" s="108">
        <v>-4.5295960353255618</v>
      </c>
      <c r="AH183" s="108">
        <v>-4.8256724781474496</v>
      </c>
      <c r="AI183" s="108">
        <v>-3.9509395821745352</v>
      </c>
      <c r="AJ183" s="108">
        <v>-3.7467290481663325</v>
      </c>
      <c r="AK183" s="108">
        <v>-2.2312400399713512</v>
      </c>
      <c r="AL183" s="108">
        <v>-0.56671254698028761</v>
      </c>
      <c r="AM183" s="108">
        <v>4.147518280347029E-2</v>
      </c>
      <c r="AN183" s="108">
        <v>0.11988440782830168</v>
      </c>
      <c r="AO183" s="108">
        <v>0.7135013994065833</v>
      </c>
      <c r="AP183" s="108">
        <v>0.19159739799294861</v>
      </c>
      <c r="AQ183" s="108">
        <v>3.5285111602597397E-2</v>
      </c>
      <c r="AR183" s="108">
        <v>0.20384066061539308</v>
      </c>
      <c r="AS183" s="108">
        <v>-0.19746255562439075</v>
      </c>
      <c r="AT183" s="108">
        <v>-3.0898539793145829E-2</v>
      </c>
      <c r="AU183" s="108">
        <v>0.16185664286011026</v>
      </c>
      <c r="AV183" s="108">
        <v>-0.62131239050253484</v>
      </c>
      <c r="AW183" s="108">
        <v>1.2178894594875302</v>
      </c>
      <c r="AX183" s="108">
        <v>3.9274272575267091</v>
      </c>
      <c r="AY183" s="108">
        <v>-1.6606932292524519</v>
      </c>
      <c r="AZ183" s="108">
        <v>-4.2018954130584696</v>
      </c>
      <c r="BA183" s="108">
        <v>-6.5290568040741324</v>
      </c>
      <c r="BB183" s="108">
        <v>-8.2138437821461725</v>
      </c>
      <c r="BC183" s="108">
        <v>-10.423326713633024</v>
      </c>
      <c r="BD183" s="108">
        <v>-14.154572196613252</v>
      </c>
      <c r="BE183" s="108">
        <v>-16.767669599501275</v>
      </c>
      <c r="BF183" s="108">
        <v>-18.631327406856759</v>
      </c>
      <c r="BG183" s="108">
        <v>-21.287175885500695</v>
      </c>
      <c r="BH183" s="108">
        <v>-18.222052993542537</v>
      </c>
      <c r="BI183" s="108">
        <v>-16.036944564975041</v>
      </c>
      <c r="BJ183" s="108">
        <v>-14.534257292360715</v>
      </c>
      <c r="BK183" s="108">
        <v>-16.929848080240401</v>
      </c>
      <c r="BL183" s="108">
        <v>-18.9673114524185</v>
      </c>
      <c r="BM183" s="108">
        <v>-23.221111043227381</v>
      </c>
      <c r="BN183" s="78"/>
      <c r="BO183" s="78"/>
      <c r="BP183" s="78"/>
      <c r="BQ183" s="78"/>
      <c r="BR183" s="78"/>
      <c r="BS183" s="78"/>
      <c r="BT183" s="78"/>
      <c r="BU183" s="78"/>
      <c r="BV183" s="78"/>
    </row>
    <row r="184" spans="1:74">
      <c r="A184" s="78"/>
      <c r="B184" s="114"/>
      <c r="C184" s="78"/>
      <c r="D184" s="122" t="s">
        <v>253</v>
      </c>
      <c r="E184" s="78" t="s">
        <v>57</v>
      </c>
      <c r="F184" s="108">
        <v>4.3086612363019174</v>
      </c>
      <c r="G184" s="108">
        <v>4.9819395490964684</v>
      </c>
      <c r="H184" s="108">
        <v>5.3085880544328496</v>
      </c>
      <c r="I184" s="108">
        <v>3.9460320637434094</v>
      </c>
      <c r="J184" s="108">
        <v>3.4218137590771089</v>
      </c>
      <c r="K184" s="108">
        <v>1.8673774207605049</v>
      </c>
      <c r="L184" s="108">
        <v>1.9685920455240531</v>
      </c>
      <c r="M184" s="108">
        <v>2.6422472983092451</v>
      </c>
      <c r="N184" s="108">
        <v>9.6576585502364214</v>
      </c>
      <c r="O184" s="108">
        <v>9.8115016187785233</v>
      </c>
      <c r="P184" s="108">
        <v>8.0817645600246486</v>
      </c>
      <c r="Q184" s="108">
        <v>7.9770540076988574</v>
      </c>
      <c r="R184" s="108">
        <v>3.4684242719149569</v>
      </c>
      <c r="S184" s="108">
        <v>3.8502328147360529</v>
      </c>
      <c r="T184" s="108">
        <v>3.4802661418708336</v>
      </c>
      <c r="U184" s="108">
        <v>4.293515454592356</v>
      </c>
      <c r="V184" s="108">
        <v>2.6522471319239784</v>
      </c>
      <c r="W184" s="108">
        <v>4.7727510598314637</v>
      </c>
      <c r="X184" s="108">
        <v>4.2866228721002422</v>
      </c>
      <c r="Y184" s="108">
        <v>5.4939895313246243</v>
      </c>
      <c r="Z184" s="108">
        <v>3.3134289080810344</v>
      </c>
      <c r="AA184" s="108">
        <v>2.8624809346653333</v>
      </c>
      <c r="AB184" s="108">
        <v>3.6771706833393694</v>
      </c>
      <c r="AC184" s="108">
        <v>2.9939352821995335</v>
      </c>
      <c r="AD184" s="108">
        <v>4.4875062141833091</v>
      </c>
      <c r="AE184" s="108">
        <v>5.6624040840794834</v>
      </c>
      <c r="AF184" s="108">
        <v>7.4131914511184629</v>
      </c>
      <c r="AG184" s="108">
        <v>7.9013620586618174</v>
      </c>
      <c r="AH184" s="108">
        <v>8.6346803483632684</v>
      </c>
      <c r="AI184" s="108">
        <v>7.395943340684294</v>
      </c>
      <c r="AJ184" s="108">
        <v>8.5731930285026667</v>
      </c>
      <c r="AK184" s="108">
        <v>9.3242025513180575</v>
      </c>
      <c r="AL184" s="108">
        <v>7.7602584428789125</v>
      </c>
      <c r="AM184" s="108">
        <v>7.6129613099935707</v>
      </c>
      <c r="AN184" s="108">
        <v>8.785575765936402</v>
      </c>
      <c r="AO184" s="108">
        <v>8.3363823929378817</v>
      </c>
      <c r="AP184" s="108">
        <v>10.089814379789049</v>
      </c>
      <c r="AQ184" s="108">
        <v>11.583842333581398</v>
      </c>
      <c r="AR184" s="108">
        <v>12.252185662228994</v>
      </c>
      <c r="AS184" s="108">
        <v>13.259060998105511</v>
      </c>
      <c r="AT184" s="108">
        <v>14.587087262766554</v>
      </c>
      <c r="AU184" s="108">
        <v>16.52528248619771</v>
      </c>
      <c r="AV184" s="108">
        <v>19.998525255317368</v>
      </c>
      <c r="AW184" s="108">
        <v>21.257049962648932</v>
      </c>
      <c r="AX184" s="108">
        <v>17.897198593790609</v>
      </c>
      <c r="AY184" s="108">
        <v>17.531114876361048</v>
      </c>
      <c r="AZ184" s="108">
        <v>14.327942369633671</v>
      </c>
      <c r="BA184" s="108">
        <v>10.541025832616489</v>
      </c>
      <c r="BB184" s="108">
        <v>8.1714567450673261</v>
      </c>
      <c r="BC184" s="108">
        <v>6.3877333416167357</v>
      </c>
      <c r="BD184" s="108">
        <v>4.4814582155445493</v>
      </c>
      <c r="BE184" s="108">
        <v>5.338998618875582</v>
      </c>
      <c r="BF184" s="108">
        <v>3.7085954183920116</v>
      </c>
      <c r="BG184" s="108">
        <v>4.5520717607141883</v>
      </c>
      <c r="BH184" s="108">
        <v>13.104656516573883</v>
      </c>
      <c r="BI184" s="108">
        <v>14.599718038628257</v>
      </c>
      <c r="BJ184" s="108">
        <v>-10.488850552841415</v>
      </c>
      <c r="BK184" s="108">
        <v>-10.851305351145761</v>
      </c>
      <c r="BL184" s="108">
        <v>-9.7315062236927901</v>
      </c>
      <c r="BM184" s="108">
        <v>-19.243103698185031</v>
      </c>
      <c r="BN184" s="78"/>
      <c r="BO184" s="78"/>
      <c r="BP184" s="78"/>
      <c r="BQ184" s="78"/>
      <c r="BR184" s="78"/>
      <c r="BS184" s="78"/>
      <c r="BT184" s="78"/>
      <c r="BU184" s="78"/>
      <c r="BV184" s="78"/>
    </row>
    <row r="185" spans="1:74">
      <c r="A185" s="78"/>
      <c r="B185" s="114"/>
      <c r="C185" s="78"/>
      <c r="D185" s="122" t="s">
        <v>253</v>
      </c>
      <c r="E185" s="78" t="s">
        <v>1</v>
      </c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  <c r="AI185" s="108"/>
      <c r="AJ185" s="108"/>
      <c r="AK185" s="108"/>
      <c r="AL185" s="108"/>
      <c r="AM185" s="108"/>
      <c r="AN185" s="108"/>
      <c r="AO185" s="108"/>
      <c r="AP185" s="108"/>
      <c r="AQ185" s="108"/>
      <c r="AR185" s="108"/>
      <c r="AS185" s="108"/>
      <c r="AT185" s="108"/>
      <c r="AU185" s="108"/>
      <c r="AV185" s="108"/>
      <c r="AW185" s="108"/>
      <c r="AX185" s="108"/>
      <c r="AY185" s="108"/>
      <c r="AZ185" s="108"/>
      <c r="BA185" s="108"/>
      <c r="BB185" s="108"/>
      <c r="BC185" s="108"/>
      <c r="BD185" s="108"/>
      <c r="BE185" s="108"/>
      <c r="BF185" s="108"/>
      <c r="BG185" s="108"/>
      <c r="BH185" s="108"/>
      <c r="BI185" s="108"/>
      <c r="BJ185" s="108"/>
      <c r="BK185" s="108"/>
      <c r="BL185" s="108"/>
      <c r="BM185" s="108"/>
      <c r="BN185" s="78"/>
      <c r="BO185" s="78"/>
      <c r="BP185" s="78"/>
      <c r="BQ185" s="78"/>
      <c r="BR185" s="78"/>
      <c r="BS185" s="78"/>
      <c r="BT185" s="78"/>
      <c r="BU185" s="78"/>
      <c r="BV185" s="78"/>
    </row>
    <row r="186" spans="1:74">
      <c r="A186" s="78"/>
      <c r="B186" s="114"/>
      <c r="C186" s="78"/>
      <c r="D186" s="122" t="s">
        <v>253</v>
      </c>
      <c r="E186" s="78" t="s">
        <v>22</v>
      </c>
      <c r="F186" s="108">
        <v>0.5906662500737152</v>
      </c>
      <c r="G186" s="108">
        <v>-0.62777920702303369</v>
      </c>
      <c r="H186" s="108">
        <v>-1.74337766941985</v>
      </c>
      <c r="I186" s="108">
        <v>-3.6304950499133906</v>
      </c>
      <c r="J186" s="108">
        <v>-3.8347391859069919</v>
      </c>
      <c r="K186" s="108">
        <v>-2.1453168468159944</v>
      </c>
      <c r="L186" s="108">
        <v>-2.2811247134822459</v>
      </c>
      <c r="M186" s="108">
        <v>-3.1754303435956857</v>
      </c>
      <c r="N186" s="108">
        <v>-4.2548696356453082</v>
      </c>
      <c r="O186" s="108">
        <v>-7.379214496459646</v>
      </c>
      <c r="P186" s="108">
        <v>-5.7875431905617418</v>
      </c>
      <c r="Q186" s="108">
        <v>-4.2798293681703434</v>
      </c>
      <c r="R186" s="108">
        <v>-2.2904745891443437</v>
      </c>
      <c r="S186" s="108">
        <v>-2.2003510419142476</v>
      </c>
      <c r="T186" s="108">
        <v>-2.5953290368497868</v>
      </c>
      <c r="U186" s="108">
        <v>4.9498799863057386E-2</v>
      </c>
      <c r="V186" s="108">
        <v>1.3131517412763785</v>
      </c>
      <c r="W186" s="108">
        <v>2.7549917154280639</v>
      </c>
      <c r="X186" s="108">
        <v>3.2199546573086408</v>
      </c>
      <c r="Y186" s="108">
        <v>3.1125013905218246</v>
      </c>
      <c r="Z186" s="108">
        <v>2.8814517023241333</v>
      </c>
      <c r="AA186" s="108">
        <v>2.9391870285640334</v>
      </c>
      <c r="AB186" s="108">
        <v>4.1889321802978721</v>
      </c>
      <c r="AC186" s="108">
        <v>6.2693389187215338</v>
      </c>
      <c r="AD186" s="108">
        <v>5.8120846750217083</v>
      </c>
      <c r="AE186" s="108">
        <v>4.5073772140173851</v>
      </c>
      <c r="AF186" s="108">
        <v>3.0261229211013649</v>
      </c>
      <c r="AG186" s="108">
        <v>2.9399852795040182</v>
      </c>
      <c r="AH186" s="108">
        <v>3.4821359558355702</v>
      </c>
      <c r="AI186" s="108">
        <v>5.4379156748449944</v>
      </c>
      <c r="AJ186" s="108">
        <v>5.7436302935405674</v>
      </c>
      <c r="AK186" s="108">
        <v>6.3844668873335575</v>
      </c>
      <c r="AL186" s="108">
        <v>6.5995637810945116</v>
      </c>
      <c r="AM186" s="108">
        <v>3.6074877946925703</v>
      </c>
      <c r="AN186" s="108">
        <v>0.84799587124460096</v>
      </c>
      <c r="AO186" s="108">
        <v>-2.3224431492399482</v>
      </c>
      <c r="AP186" s="108">
        <v>-7.2536397610629013</v>
      </c>
      <c r="AQ186" s="108">
        <v>-7.6453900609758723</v>
      </c>
      <c r="AR186" s="108">
        <v>-9.0338897980910566</v>
      </c>
      <c r="AS186" s="108">
        <v>-9.9697398974339109</v>
      </c>
      <c r="AT186" s="108">
        <v>-10.926359794767357</v>
      </c>
      <c r="AU186" s="108">
        <v>-12.751148682166107</v>
      </c>
      <c r="AV186" s="108">
        <v>-13.462173745872928</v>
      </c>
      <c r="AW186" s="108">
        <v>-13.374226943497058</v>
      </c>
      <c r="AX186" s="108">
        <v>-14.600669070677052</v>
      </c>
      <c r="AY186" s="108">
        <v>-17.064019189909551</v>
      </c>
      <c r="AZ186" s="108">
        <v>-15.216107547623519</v>
      </c>
      <c r="BA186" s="108">
        <v>-14.671043327389548</v>
      </c>
      <c r="BB186" s="108">
        <v>-14.863176498816895</v>
      </c>
      <c r="BC186" s="108">
        <v>-14.718252252732833</v>
      </c>
      <c r="BD186" s="108">
        <v>-15.383764161410502</v>
      </c>
      <c r="BE186" s="108">
        <v>-15.510786222277977</v>
      </c>
      <c r="BF186" s="108">
        <v>-15.858167746993448</v>
      </c>
      <c r="BG186" s="108">
        <v>-16.628587254863611</v>
      </c>
      <c r="BH186" s="108">
        <v>-11.324293907143387</v>
      </c>
      <c r="BI186" s="108">
        <v>-9.2661845313723514</v>
      </c>
      <c r="BJ186" s="108">
        <v>-6.9169703156949254</v>
      </c>
      <c r="BK186" s="108">
        <v>-10.39535789416656</v>
      </c>
      <c r="BL186" s="108">
        <v>-13.950889343353488</v>
      </c>
      <c r="BM186" s="108">
        <v>-17.422602821429031</v>
      </c>
      <c r="BN186" s="78"/>
      <c r="BO186" s="78"/>
      <c r="BP186" s="78"/>
      <c r="BQ186" s="78"/>
      <c r="BR186" s="78"/>
      <c r="BS186" s="78"/>
      <c r="BT186" s="78"/>
      <c r="BU186" s="78"/>
      <c r="BV186" s="78"/>
    </row>
    <row r="187" spans="1:74">
      <c r="A187" s="78"/>
      <c r="B187" s="114"/>
      <c r="C187" s="78"/>
      <c r="D187" s="122" t="s">
        <v>253</v>
      </c>
      <c r="E187" s="78" t="s">
        <v>23</v>
      </c>
      <c r="F187" s="108">
        <v>-0.74197332210678368</v>
      </c>
      <c r="G187" s="108">
        <v>-1.2362150557902325</v>
      </c>
      <c r="H187" s="108">
        <v>-1.1297422812688502</v>
      </c>
      <c r="I187" s="108">
        <v>-1.0976953323117904</v>
      </c>
      <c r="J187" s="108">
        <v>-7.3113252760890646E-2</v>
      </c>
      <c r="K187" s="108">
        <v>-0.20256121895039492</v>
      </c>
      <c r="L187" s="108">
        <v>0.692874833456953</v>
      </c>
      <c r="M187" s="108">
        <v>1.4650393279580456</v>
      </c>
      <c r="N187" s="108">
        <v>0.61123410382712251</v>
      </c>
      <c r="O187" s="108">
        <v>0.27129680996032413</v>
      </c>
      <c r="P187" s="108">
        <v>0.4423260531415476</v>
      </c>
      <c r="Q187" s="108">
        <v>1.490167743287456</v>
      </c>
      <c r="R187" s="108">
        <v>3.640057440056955</v>
      </c>
      <c r="S187" s="108">
        <v>3.7960229912302523</v>
      </c>
      <c r="T187" s="108">
        <v>4.503601061421735</v>
      </c>
      <c r="U187" s="108">
        <v>5.249080801987656</v>
      </c>
      <c r="V187" s="108">
        <v>5.9390550031490772</v>
      </c>
      <c r="W187" s="108">
        <v>5.9431445856210647</v>
      </c>
      <c r="X187" s="108">
        <v>7.8081094391607415</v>
      </c>
      <c r="Y187" s="108">
        <v>9.2957166027312237</v>
      </c>
      <c r="Z187" s="108">
        <v>9.2808002766842339</v>
      </c>
      <c r="AA187" s="108">
        <v>9.3973839897236342</v>
      </c>
      <c r="AB187" s="108">
        <v>6.2617439929497714</v>
      </c>
      <c r="AC187" s="108">
        <v>3.8873760576736309</v>
      </c>
      <c r="AD187" s="108">
        <v>3.4992373825603078</v>
      </c>
      <c r="AE187" s="108">
        <v>2.5317699027294847</v>
      </c>
      <c r="AF187" s="108">
        <v>0.58322940493006392</v>
      </c>
      <c r="AG187" s="108">
        <v>-0.11325548684038189</v>
      </c>
      <c r="AH187" s="108">
        <v>-0.61319053332051077</v>
      </c>
      <c r="AI187" s="108">
        <v>-0.61337746944404437</v>
      </c>
      <c r="AJ187" s="108">
        <v>-0.62032624336084297</v>
      </c>
      <c r="AK187" s="108">
        <v>-0.2446194238074213</v>
      </c>
      <c r="AL187" s="108">
        <v>0.38503096070891196</v>
      </c>
      <c r="AM187" s="108">
        <v>1.6644451275796701</v>
      </c>
      <c r="AN187" s="108">
        <v>1.1105182510928007</v>
      </c>
      <c r="AO187" s="108">
        <v>2.4239149402850835</v>
      </c>
      <c r="AP187" s="108">
        <v>2.7577681020814477</v>
      </c>
      <c r="AQ187" s="108">
        <v>2.6013630353919979</v>
      </c>
      <c r="AR187" s="108">
        <v>1.9187240031929935</v>
      </c>
      <c r="AS187" s="108">
        <v>2.18786780317431</v>
      </c>
      <c r="AT187" s="108">
        <v>2.9854356816514525</v>
      </c>
      <c r="AU187" s="108">
        <v>4.355373993268211</v>
      </c>
      <c r="AV187" s="108">
        <v>4.4102868209136634</v>
      </c>
      <c r="AW187" s="108">
        <v>6.0544005715415317</v>
      </c>
      <c r="AX187" s="108">
        <v>3.9064373647801069</v>
      </c>
      <c r="AY187" s="108">
        <v>3.1376815375616474</v>
      </c>
      <c r="AZ187" s="108">
        <v>1.7292015602360706</v>
      </c>
      <c r="BA187" s="108">
        <v>0.15216774445048742</v>
      </c>
      <c r="BB187" s="108">
        <v>1.1145922900015268</v>
      </c>
      <c r="BC187" s="108">
        <v>0.228284023084937</v>
      </c>
      <c r="BD187" s="108">
        <v>-2.2652110649214521</v>
      </c>
      <c r="BE187" s="108">
        <v>-2.6808960462758158</v>
      </c>
      <c r="BF187" s="108">
        <v>-4.0411105599214885</v>
      </c>
      <c r="BG187" s="108">
        <v>-5.0358241248870108</v>
      </c>
      <c r="BH187" s="108">
        <v>-0.88864165548231711</v>
      </c>
      <c r="BI187" s="108">
        <v>1.9308272392028591</v>
      </c>
      <c r="BJ187" s="108">
        <v>-0.28291399549332397</v>
      </c>
      <c r="BK187" s="108">
        <v>-3.1391506491228611</v>
      </c>
      <c r="BL187" s="108">
        <v>-6.7884410119511891</v>
      </c>
      <c r="BM187" s="108">
        <v>-9.9768246950421329</v>
      </c>
      <c r="BN187" s="78"/>
      <c r="BO187" s="78"/>
      <c r="BP187" s="78"/>
      <c r="BQ187" s="78"/>
      <c r="BR187" s="78"/>
      <c r="BS187" s="78"/>
      <c r="BT187" s="78"/>
      <c r="BU187" s="78"/>
      <c r="BV187" s="78"/>
    </row>
    <row r="188" spans="1:74">
      <c r="A188" s="78"/>
      <c r="B188" s="114"/>
      <c r="C188" s="78"/>
      <c r="D188" s="122" t="s">
        <v>253</v>
      </c>
      <c r="E188" s="78" t="s">
        <v>24</v>
      </c>
      <c r="F188" s="108">
        <v>-5.4104097347164437</v>
      </c>
      <c r="G188" s="108">
        <v>-3.4246409131991324</v>
      </c>
      <c r="H188" s="108">
        <v>-1.4655207484193511</v>
      </c>
      <c r="I188" s="108">
        <v>1.8990822227154105</v>
      </c>
      <c r="J188" s="108">
        <v>5.7535176938061081</v>
      </c>
      <c r="K188" s="108">
        <v>3.5061029914823045</v>
      </c>
      <c r="L188" s="108">
        <v>-4.4984282351680367</v>
      </c>
      <c r="M188" s="108">
        <v>-7.7724514663779551</v>
      </c>
      <c r="N188" s="108">
        <v>-8.3747370421812874</v>
      </c>
      <c r="O188" s="108">
        <v>-5.6041128616767262</v>
      </c>
      <c r="P188" s="108">
        <v>-4.8691033363684912</v>
      </c>
      <c r="Q188" s="108">
        <v>-5.4078415879005135</v>
      </c>
      <c r="R188" s="108">
        <v>-4.276505089874064</v>
      </c>
      <c r="S188" s="108">
        <v>-3.7857553873372183</v>
      </c>
      <c r="T188" s="108">
        <v>-4.0288755431543759</v>
      </c>
      <c r="U188" s="108">
        <v>-5.3366133943074532</v>
      </c>
      <c r="V188" s="108">
        <v>-5.8076550388728618</v>
      </c>
      <c r="W188" s="108">
        <v>-5.5511047405598966</v>
      </c>
      <c r="X188" s="108">
        <v>-3.4502951726388975</v>
      </c>
      <c r="Y188" s="108">
        <v>-3.5767064915190865</v>
      </c>
      <c r="Z188" s="108">
        <v>-2.9752062236179864</v>
      </c>
      <c r="AA188" s="108">
        <v>-7.1172582779251776</v>
      </c>
      <c r="AB188" s="108">
        <v>-6.6934250051986188</v>
      </c>
      <c r="AC188" s="108">
        <v>-6.2911626889411574</v>
      </c>
      <c r="AD188" s="108">
        <v>-5.2524724576333215</v>
      </c>
      <c r="AE188" s="108">
        <v>-4.582950006192096</v>
      </c>
      <c r="AF188" s="108">
        <v>-4.8392070126128859</v>
      </c>
      <c r="AG188" s="108">
        <v>-5.2579598785063117</v>
      </c>
      <c r="AH188" s="108">
        <v>-5.8178475755000401</v>
      </c>
      <c r="AI188" s="108">
        <v>-7.9772296650625343</v>
      </c>
      <c r="AJ188" s="108">
        <v>-8.966092820400533</v>
      </c>
      <c r="AK188" s="108">
        <v>-10.422754276135032</v>
      </c>
      <c r="AL188" s="108">
        <v>-11.023468486184518</v>
      </c>
      <c r="AM188" s="108">
        <v>-7.8944011685142392</v>
      </c>
      <c r="AN188" s="108">
        <v>-9.1797621057190177</v>
      </c>
      <c r="AO188" s="108">
        <v>-10.375548249518657</v>
      </c>
      <c r="AP188" s="108">
        <v>-13.185606860507868</v>
      </c>
      <c r="AQ188" s="108">
        <v>-16.15375377159841</v>
      </c>
      <c r="AR188" s="108">
        <v>-17.810005908564086</v>
      </c>
      <c r="AS188" s="108">
        <v>-19.909563141546208</v>
      </c>
      <c r="AT188" s="108">
        <v>-20.392374864283958</v>
      </c>
      <c r="AU188" s="108">
        <v>-21.334834566137268</v>
      </c>
      <c r="AV188" s="108">
        <v>-21.869671420332217</v>
      </c>
      <c r="AW188" s="108">
        <v>-20.778676716003538</v>
      </c>
      <c r="AX188" s="108">
        <v>-21.82172483034384</v>
      </c>
      <c r="AY188" s="108">
        <v>-20.53033038525821</v>
      </c>
      <c r="AZ188" s="108">
        <v>-14.321328022567773</v>
      </c>
      <c r="BA188" s="108">
        <v>-9.0387791955590231</v>
      </c>
      <c r="BB188" s="108">
        <v>-4.7532357131985723</v>
      </c>
      <c r="BC188" s="108">
        <v>8.5256886722437031E-2</v>
      </c>
      <c r="BD188" s="108">
        <v>4.050747730079248</v>
      </c>
      <c r="BE188" s="108">
        <v>5.4337984556465848</v>
      </c>
      <c r="BF188" s="108">
        <v>7.3386440112806106</v>
      </c>
      <c r="BG188" s="108">
        <v>8.8441990676120881</v>
      </c>
      <c r="BH188" s="108">
        <v>6.9595011399859814</v>
      </c>
      <c r="BI188" s="108">
        <v>2.2000206799656752E-2</v>
      </c>
      <c r="BJ188" s="108">
        <v>-1.6537180518364245</v>
      </c>
      <c r="BK188" s="108">
        <v>-6.0642884485888615</v>
      </c>
      <c r="BL188" s="108">
        <v>-1.0979595541964891</v>
      </c>
      <c r="BM188" s="108">
        <v>2.7019604964778701</v>
      </c>
      <c r="BN188" s="78"/>
      <c r="BO188" s="78"/>
      <c r="BP188" s="78"/>
      <c r="BQ188" s="78"/>
      <c r="BR188" s="78"/>
      <c r="BS188" s="78"/>
      <c r="BT188" s="78"/>
      <c r="BU188" s="78"/>
      <c r="BV188" s="78"/>
    </row>
    <row r="189" spans="1:74">
      <c r="A189" s="78"/>
      <c r="B189" s="114"/>
      <c r="C189" s="78"/>
      <c r="D189" s="122" t="s">
        <v>253</v>
      </c>
      <c r="E189" s="78" t="s">
        <v>2</v>
      </c>
      <c r="F189" s="108">
        <v>25.121967858071812</v>
      </c>
      <c r="G189" s="108">
        <v>24.370830843969671</v>
      </c>
      <c r="H189" s="108">
        <v>22.884340454290651</v>
      </c>
      <c r="I189" s="108">
        <v>22.829013921254109</v>
      </c>
      <c r="J189" s="108">
        <v>21.189423241363407</v>
      </c>
      <c r="K189" s="108">
        <v>19.919695658318403</v>
      </c>
      <c r="L189" s="108">
        <v>20.214579154299255</v>
      </c>
      <c r="M189" s="108">
        <v>17.772390593377246</v>
      </c>
      <c r="N189" s="108">
        <v>15.966182965375021</v>
      </c>
      <c r="O189" s="108">
        <v>16.181384191196322</v>
      </c>
      <c r="P189" s="108">
        <v>12.903225106180749</v>
      </c>
      <c r="Q189" s="108">
        <v>10.611135790676055</v>
      </c>
      <c r="R189" s="108">
        <v>9.4496773163085575</v>
      </c>
      <c r="S189" s="108">
        <v>8.7939873566829512</v>
      </c>
      <c r="T189" s="108">
        <v>7.8133208197032342</v>
      </c>
      <c r="U189" s="108">
        <v>7.8415458062872574</v>
      </c>
      <c r="V189" s="108">
        <v>8.4652850145367768</v>
      </c>
      <c r="W189" s="108">
        <v>8.4298497760935636</v>
      </c>
      <c r="X189" s="108">
        <v>9.4770655312236407</v>
      </c>
      <c r="Y189" s="108">
        <v>10.641004600222123</v>
      </c>
      <c r="Z189" s="108">
        <v>8.0020064481172337</v>
      </c>
      <c r="AA189" s="108">
        <v>8.8810742962625309</v>
      </c>
      <c r="AB189" s="108">
        <v>9.4227971485875699</v>
      </c>
      <c r="AC189" s="108">
        <v>11.017603301015832</v>
      </c>
      <c r="AD189" s="108">
        <v>10.45785417642821</v>
      </c>
      <c r="AE189" s="108">
        <v>10.779474971083683</v>
      </c>
      <c r="AF189" s="108">
        <v>10.078941972508664</v>
      </c>
      <c r="AG189" s="108">
        <v>10.887333973057419</v>
      </c>
      <c r="AH189" s="108">
        <v>10.901567781444271</v>
      </c>
      <c r="AI189" s="108">
        <v>11.169263575700494</v>
      </c>
      <c r="AJ189" s="108">
        <v>10.918417107636868</v>
      </c>
      <c r="AK189" s="108">
        <v>11.06992534941106</v>
      </c>
      <c r="AL189" s="108">
        <v>11.037617695170612</v>
      </c>
      <c r="AM189" s="108">
        <v>9.2727497892440685</v>
      </c>
      <c r="AN189" s="108">
        <v>7.6074844521461014</v>
      </c>
      <c r="AO189" s="108">
        <v>5.977545648909981</v>
      </c>
      <c r="AP189" s="108">
        <v>5.1010778992960493</v>
      </c>
      <c r="AQ189" s="108">
        <v>4.8846147857218973</v>
      </c>
      <c r="AR189" s="108">
        <v>2.8499827180729937</v>
      </c>
      <c r="AS189" s="108">
        <v>0.88986944924030986</v>
      </c>
      <c r="AT189" s="108">
        <v>-5.9612749768445994E-2</v>
      </c>
      <c r="AU189" s="108">
        <v>-1.6787984228029895</v>
      </c>
      <c r="AV189" s="108">
        <v>-2.3661668789676344</v>
      </c>
      <c r="AW189" s="108">
        <v>-1.9857906617772692</v>
      </c>
      <c r="AX189" s="108">
        <v>-3.8917689336510222</v>
      </c>
      <c r="AY189" s="108">
        <v>-3.6904706699305816</v>
      </c>
      <c r="AZ189" s="108">
        <v>-4.0353576345293796</v>
      </c>
      <c r="BA189" s="108">
        <v>-5.7234459783566827</v>
      </c>
      <c r="BB189" s="108">
        <v>-4.2752281272884733</v>
      </c>
      <c r="BC189" s="108">
        <v>-4.7174533192065624</v>
      </c>
      <c r="BD189" s="108">
        <v>-6.0890138744590523</v>
      </c>
      <c r="BE189" s="108">
        <v>-5.1547439252536176</v>
      </c>
      <c r="BF189" s="108">
        <v>-5.6608331488316885</v>
      </c>
      <c r="BG189" s="108">
        <v>-6.9240580357270129</v>
      </c>
      <c r="BH189" s="108">
        <v>-3.7214756742651165</v>
      </c>
      <c r="BI189" s="108">
        <v>-2.2579378046270424</v>
      </c>
      <c r="BJ189" s="108">
        <v>-4.3633524109524249</v>
      </c>
      <c r="BK189" s="108">
        <v>-8.9341957236636613</v>
      </c>
      <c r="BL189" s="108">
        <v>-12.583650050869688</v>
      </c>
      <c r="BM189" s="108">
        <v>-16.056222253277134</v>
      </c>
      <c r="BN189" s="78"/>
      <c r="BO189" s="78"/>
      <c r="BP189" s="78"/>
      <c r="BQ189" s="78"/>
      <c r="BR189" s="78"/>
      <c r="BS189" s="78"/>
      <c r="BT189" s="78"/>
      <c r="BU189" s="78"/>
      <c r="BV189" s="78"/>
    </row>
    <row r="190" spans="1:74">
      <c r="A190" s="78"/>
      <c r="B190" s="114"/>
      <c r="C190" s="78"/>
      <c r="D190" s="122" t="s">
        <v>253</v>
      </c>
      <c r="E190" s="78" t="s">
        <v>3</v>
      </c>
      <c r="F190" s="108">
        <v>-5.956931505284814</v>
      </c>
      <c r="G190" s="108">
        <v>-7.2172591032850129</v>
      </c>
      <c r="H190" s="108">
        <v>-9.4314963327524808</v>
      </c>
      <c r="I190" s="108">
        <v>-9.417177722146409</v>
      </c>
      <c r="J190" s="108">
        <v>-10.631218356610551</v>
      </c>
      <c r="K190" s="108">
        <v>-10.665707184139865</v>
      </c>
      <c r="L190" s="108">
        <v>-8.6341836223860753</v>
      </c>
      <c r="M190" s="108">
        <v>-7.492139989395155</v>
      </c>
      <c r="N190" s="108">
        <v>-8.5830926225199171</v>
      </c>
      <c r="O190" s="108">
        <v>-7.7453404650628963</v>
      </c>
      <c r="P190" s="108">
        <v>-8.0013320984591907</v>
      </c>
      <c r="Q190" s="108">
        <v>-7.4956662285574636</v>
      </c>
      <c r="R190" s="108">
        <v>-5.7411411187792529</v>
      </c>
      <c r="S190" s="108">
        <v>-4.8205986982185092</v>
      </c>
      <c r="T190" s="108">
        <v>-4.0021884455949763</v>
      </c>
      <c r="U190" s="108">
        <v>-4.1136254737853832</v>
      </c>
      <c r="V190" s="108">
        <v>-3.2954292496427318</v>
      </c>
      <c r="W190" s="108">
        <v>-3.3640426408544464</v>
      </c>
      <c r="X190" s="108">
        <v>-4.5599033062509182</v>
      </c>
      <c r="Y190" s="108">
        <v>-4.9368689615714665</v>
      </c>
      <c r="Z190" s="108">
        <v>-5.7849161815767758</v>
      </c>
      <c r="AA190" s="108">
        <v>-6.1446394328297673</v>
      </c>
      <c r="AB190" s="108">
        <v>-6.3127171813136389</v>
      </c>
      <c r="AC190" s="108">
        <v>-6.7561575373548477</v>
      </c>
      <c r="AD190" s="108">
        <v>-6.3470181759373219</v>
      </c>
      <c r="AE190" s="108">
        <v>-6.8153921838622358</v>
      </c>
      <c r="AF190" s="108">
        <v>-6.9681752167229662</v>
      </c>
      <c r="AG190" s="108">
        <v>-7.5673611247912618</v>
      </c>
      <c r="AH190" s="108">
        <v>-7.5680983854217594</v>
      </c>
      <c r="AI190" s="108">
        <v>-8.0147719336271948</v>
      </c>
      <c r="AJ190" s="108">
        <v>-7.7268348987994324</v>
      </c>
      <c r="AK190" s="108">
        <v>-7.5759297855093308</v>
      </c>
      <c r="AL190" s="108">
        <v>-7.3121564308685372</v>
      </c>
      <c r="AM190" s="108">
        <v>-8.3670907307180897</v>
      </c>
      <c r="AN190" s="108">
        <v>-8.2201017863989385</v>
      </c>
      <c r="AO190" s="108">
        <v>-7.5363345896563878</v>
      </c>
      <c r="AP190" s="108">
        <v>-7.1361640610834716</v>
      </c>
      <c r="AQ190" s="108">
        <v>-6.4174164300453516</v>
      </c>
      <c r="AR190" s="108">
        <v>-5.4263502903363463</v>
      </c>
      <c r="AS190" s="108">
        <v>-5.51858899725935</v>
      </c>
      <c r="AT190" s="108">
        <v>-5.5470219363732163</v>
      </c>
      <c r="AU190" s="108">
        <v>-5.67000660795778</v>
      </c>
      <c r="AV190" s="108">
        <v>-4.9163054554527346</v>
      </c>
      <c r="AW190" s="108">
        <v>-5.5341064266783988</v>
      </c>
      <c r="AX190" s="108">
        <v>-5.5755513939702821</v>
      </c>
      <c r="AY190" s="108">
        <v>-4.6035537476755817</v>
      </c>
      <c r="AZ190" s="108">
        <v>-6.8511302286924387</v>
      </c>
      <c r="BA190" s="108">
        <v>-8.4813342136699319</v>
      </c>
      <c r="BB190" s="108">
        <v>-9.9018816245938428</v>
      </c>
      <c r="BC190" s="108">
        <v>-11.925265553747403</v>
      </c>
      <c r="BD190" s="108">
        <v>-15.087479186051832</v>
      </c>
      <c r="BE190" s="108">
        <v>-16.651608645747785</v>
      </c>
      <c r="BF190" s="108">
        <v>-18.277933038902848</v>
      </c>
      <c r="BG190" s="108">
        <v>-20.425505367144442</v>
      </c>
      <c r="BH190" s="108">
        <v>-17.550010642725503</v>
      </c>
      <c r="BI190" s="108">
        <v>-15.510910331040074</v>
      </c>
      <c r="BJ190" s="108">
        <v>-16.613726386790375</v>
      </c>
      <c r="BK190" s="108">
        <v>-18.70268523450563</v>
      </c>
      <c r="BL190" s="108">
        <v>-23.455094603893908</v>
      </c>
      <c r="BM190" s="108">
        <v>-27.821064907658393</v>
      </c>
      <c r="BN190" s="78"/>
      <c r="BO190" s="78"/>
      <c r="BP190" s="78"/>
      <c r="BQ190" s="78"/>
      <c r="BR190" s="78"/>
      <c r="BS190" s="78"/>
      <c r="BT190" s="78"/>
      <c r="BU190" s="78"/>
      <c r="BV190" s="78"/>
    </row>
    <row r="191" spans="1:74">
      <c r="A191" s="78"/>
      <c r="B191" s="114"/>
      <c r="C191" s="78"/>
      <c r="D191" s="122" t="s">
        <v>253</v>
      </c>
      <c r="E191" s="78" t="s">
        <v>4</v>
      </c>
      <c r="F191" s="108">
        <v>-7.1812570416640042</v>
      </c>
      <c r="G191" s="108">
        <v>-7.6512569328443334</v>
      </c>
      <c r="H191" s="108">
        <v>-7.3031544029165705</v>
      </c>
      <c r="I191" s="108">
        <v>-7.2667715974618403</v>
      </c>
      <c r="J191" s="108">
        <v>-7.2531477572042409</v>
      </c>
      <c r="K191" s="108">
        <v>-5.9279466916760839</v>
      </c>
      <c r="L191" s="108">
        <v>-5.4887056082941967</v>
      </c>
      <c r="M191" s="108">
        <v>-6.3948610925974947</v>
      </c>
      <c r="N191" s="108">
        <v>-6.3560070554261578</v>
      </c>
      <c r="O191" s="108">
        <v>-7.2926509240827162</v>
      </c>
      <c r="P191" s="108">
        <v>-5.5999545561397923</v>
      </c>
      <c r="Q191" s="108">
        <v>-5.4182320002444833</v>
      </c>
      <c r="R191" s="108">
        <v>-5.380792123725243</v>
      </c>
      <c r="S191" s="108">
        <v>-5.4338507520890884</v>
      </c>
      <c r="T191" s="108">
        <v>-4.3971564278207058</v>
      </c>
      <c r="U191" s="108">
        <v>-3.4352559483805232</v>
      </c>
      <c r="V191" s="108">
        <v>-2.4965207412225325</v>
      </c>
      <c r="W191" s="108">
        <v>-1.7583903944266659</v>
      </c>
      <c r="X191" s="108">
        <v>-2.5195004712315487</v>
      </c>
      <c r="Y191" s="108">
        <v>-2.8053816984894659</v>
      </c>
      <c r="Z191" s="108">
        <v>-4.5075093924927856</v>
      </c>
      <c r="AA191" s="108">
        <v>-4.2316619122297077</v>
      </c>
      <c r="AB191" s="108">
        <v>-3.1608783699522185</v>
      </c>
      <c r="AC191" s="108">
        <v>-2.411159641993228</v>
      </c>
      <c r="AD191" s="108">
        <v>-3.0735073668451722</v>
      </c>
      <c r="AE191" s="108">
        <v>-2.8329986902791067</v>
      </c>
      <c r="AF191" s="108">
        <v>-2.2742729664688852</v>
      </c>
      <c r="AG191" s="108">
        <v>-1.8404981867550614</v>
      </c>
      <c r="AH191" s="108">
        <v>-1.7899647365038405</v>
      </c>
      <c r="AI191" s="108">
        <v>-1.1062922630999754</v>
      </c>
      <c r="AJ191" s="108">
        <v>0.66053784023436712</v>
      </c>
      <c r="AK191" s="108">
        <v>0.49210362202875935</v>
      </c>
      <c r="AL191" s="108">
        <v>0.33097191277811255</v>
      </c>
      <c r="AM191" s="108">
        <v>-8.5051546798029065E-2</v>
      </c>
      <c r="AN191" s="108">
        <v>1.311472593899401</v>
      </c>
      <c r="AO191" s="108">
        <v>0.61308518789068245</v>
      </c>
      <c r="AP191" s="108">
        <v>0.91165273157734816</v>
      </c>
      <c r="AQ191" s="108">
        <v>1.9228068052444982</v>
      </c>
      <c r="AR191" s="108">
        <v>3.4166239742316939</v>
      </c>
      <c r="AS191" s="108">
        <v>4.5576506946022093</v>
      </c>
      <c r="AT191" s="108">
        <v>5.8531323277401537</v>
      </c>
      <c r="AU191" s="108">
        <v>9.3443892295354107</v>
      </c>
      <c r="AV191" s="108">
        <v>10.942961215657364</v>
      </c>
      <c r="AW191" s="108">
        <v>4.7597078148210308</v>
      </c>
      <c r="AX191" s="108">
        <v>-0.24315300664819262</v>
      </c>
      <c r="AY191" s="108">
        <v>-3.5900728568688915</v>
      </c>
      <c r="AZ191" s="108">
        <v>-2.1230591817278288</v>
      </c>
      <c r="BA191" s="108">
        <v>-1.4321693715098132</v>
      </c>
      <c r="BB191" s="108">
        <v>0.25895570362152753</v>
      </c>
      <c r="BC191" s="108">
        <v>0.90637122687053839</v>
      </c>
      <c r="BD191" s="108">
        <v>0.78274950030064971</v>
      </c>
      <c r="BE191" s="108">
        <v>1.1863749489824826</v>
      </c>
      <c r="BF191" s="108">
        <v>2.781505578086211</v>
      </c>
      <c r="BG191" s="108">
        <v>4.776324564961687</v>
      </c>
      <c r="BH191" s="108">
        <v>0.21292496015708196</v>
      </c>
      <c r="BI191" s="108">
        <v>-8.8684912098567104</v>
      </c>
      <c r="BJ191" s="108">
        <v>-3.2477893250169245</v>
      </c>
      <c r="BK191" s="108">
        <v>-6.3195096367319596</v>
      </c>
      <c r="BL191" s="108">
        <v>-9.7010083223020871</v>
      </c>
      <c r="BM191" s="108">
        <v>-14.123588994124631</v>
      </c>
      <c r="BN191" s="78"/>
      <c r="BO191" s="78"/>
      <c r="BP191" s="78"/>
      <c r="BQ191" s="78"/>
      <c r="BR191" s="78"/>
      <c r="BS191" s="78"/>
      <c r="BT191" s="78"/>
      <c r="BU191" s="78"/>
      <c r="BV191" s="78"/>
    </row>
    <row r="192" spans="1:74">
      <c r="A192" s="78"/>
      <c r="B192" s="114"/>
      <c r="C192" s="78"/>
      <c r="D192" s="122" t="s">
        <v>253</v>
      </c>
      <c r="E192" s="78" t="s">
        <v>62</v>
      </c>
      <c r="F192" s="108">
        <v>-3.2912664289449847</v>
      </c>
      <c r="G192" s="108">
        <v>-3.3127921686478334</v>
      </c>
      <c r="H192" s="108">
        <v>-3.4782812686460503</v>
      </c>
      <c r="I192" s="108">
        <v>-3.5793483525712908</v>
      </c>
      <c r="J192" s="108">
        <v>-3.934755059033991</v>
      </c>
      <c r="K192" s="108">
        <v>-4.4644840628895945</v>
      </c>
      <c r="L192" s="108">
        <v>-1.2383571472097454</v>
      </c>
      <c r="M192" s="108">
        <v>0.49403871605344563</v>
      </c>
      <c r="N192" s="108">
        <v>0.40428187298192242</v>
      </c>
      <c r="O192" s="108">
        <v>-0.91475617903047635</v>
      </c>
      <c r="P192" s="108">
        <v>-2.0616983759889518</v>
      </c>
      <c r="Q192" s="108">
        <v>-2.5088303916728432</v>
      </c>
      <c r="R192" s="108">
        <v>-0.32686959379954317</v>
      </c>
      <c r="S192" s="108">
        <v>-0.84648922399744819</v>
      </c>
      <c r="T192" s="108">
        <v>-1.0201828006201659</v>
      </c>
      <c r="U192" s="108">
        <v>-0.7613949233573436</v>
      </c>
      <c r="V192" s="108">
        <v>-0.88419205921572086</v>
      </c>
      <c r="W192" s="108">
        <v>-1.6021651538669364</v>
      </c>
      <c r="X192" s="108">
        <v>0.1847335008953408</v>
      </c>
      <c r="Y192" s="108">
        <v>-1.5199822770695768</v>
      </c>
      <c r="Z192" s="108">
        <v>-1.2913765181894661</v>
      </c>
      <c r="AA192" s="108">
        <v>-0.86423378952786756</v>
      </c>
      <c r="AB192" s="108">
        <v>-1.4432371274632292</v>
      </c>
      <c r="AC192" s="108">
        <v>-1.1376629033067669</v>
      </c>
      <c r="AD192" s="108">
        <v>0.24322825153890903</v>
      </c>
      <c r="AE192" s="108">
        <v>0.19005238764388466</v>
      </c>
      <c r="AF192" s="108">
        <v>0.73419459155486422</v>
      </c>
      <c r="AG192" s="108">
        <v>1.8755260763588186</v>
      </c>
      <c r="AH192" s="108">
        <v>2.1367060891048695</v>
      </c>
      <c r="AI192" s="108">
        <v>3.1620809532550957</v>
      </c>
      <c r="AJ192" s="108">
        <v>4.2797839796194665</v>
      </c>
      <c r="AK192" s="108">
        <v>3.598643310287958</v>
      </c>
      <c r="AL192" s="108">
        <v>1.3558797258135122</v>
      </c>
      <c r="AM192" s="108">
        <v>0.42889957970817072</v>
      </c>
      <c r="AN192" s="108">
        <v>1.8030615802219021</v>
      </c>
      <c r="AO192" s="108">
        <v>5.3194311427775816</v>
      </c>
      <c r="AP192" s="108">
        <v>8.7071827429903497</v>
      </c>
      <c r="AQ192" s="108">
        <v>9.8730979530611975</v>
      </c>
      <c r="AR192" s="108">
        <v>12.872252145062694</v>
      </c>
      <c r="AS192" s="108">
        <v>15.24102176681691</v>
      </c>
      <c r="AT192" s="108">
        <v>16.428481024840352</v>
      </c>
      <c r="AU192" s="108">
        <v>15.302023448173509</v>
      </c>
      <c r="AV192" s="108">
        <v>15.656375389864364</v>
      </c>
      <c r="AW192" s="108">
        <v>16.419943790055932</v>
      </c>
      <c r="AX192" s="108">
        <v>27.37334907113901</v>
      </c>
      <c r="AY192" s="108">
        <v>31.850961768108746</v>
      </c>
      <c r="AZ192" s="108">
        <v>31.497020970765874</v>
      </c>
      <c r="BA192" s="108">
        <v>27.963490936094487</v>
      </c>
      <c r="BB192" s="108">
        <v>27.623391845103626</v>
      </c>
      <c r="BC192" s="108">
        <v>31.299340697326336</v>
      </c>
      <c r="BD192" s="108">
        <v>28.819325437878049</v>
      </c>
      <c r="BE192" s="108">
        <v>29.520708721030683</v>
      </c>
      <c r="BF192" s="108">
        <v>29.424428832500009</v>
      </c>
      <c r="BG192" s="108">
        <v>29.948651837141785</v>
      </c>
      <c r="BH192" s="108">
        <v>33.818108071053885</v>
      </c>
      <c r="BI192" s="108">
        <v>40.790900466772555</v>
      </c>
      <c r="BJ192" s="108">
        <v>50.988829852529577</v>
      </c>
      <c r="BK192" s="108">
        <v>77.064599020694544</v>
      </c>
      <c r="BL192" s="108">
        <v>98.105475540888619</v>
      </c>
      <c r="BM192" s="108">
        <v>128.84104738376746</v>
      </c>
      <c r="BN192" s="78"/>
      <c r="BO192" s="78"/>
      <c r="BP192" s="78"/>
      <c r="BQ192" s="78"/>
      <c r="BR192" s="78"/>
      <c r="BS192" s="78"/>
      <c r="BT192" s="78"/>
      <c r="BU192" s="78"/>
      <c r="BV192" s="78"/>
    </row>
    <row r="193" spans="1:74">
      <c r="A193" s="78"/>
      <c r="B193" s="114"/>
      <c r="C193" s="78"/>
      <c r="D193" s="122" t="s">
        <v>253</v>
      </c>
      <c r="E193" s="78" t="s">
        <v>65</v>
      </c>
      <c r="F193" s="108">
        <v>-8.6077542232622335</v>
      </c>
      <c r="G193" s="108">
        <v>-6.0123670749696032</v>
      </c>
      <c r="H193" s="108">
        <v>-4.88189065567685</v>
      </c>
      <c r="I193" s="108">
        <v>-5.6241077173062504</v>
      </c>
      <c r="J193" s="108">
        <v>-7.5859422503596612</v>
      </c>
      <c r="K193" s="108">
        <v>-6.6089967050438254</v>
      </c>
      <c r="L193" s="108">
        <v>-8.063229195697847</v>
      </c>
      <c r="M193" s="108">
        <v>-5.1731923816851948</v>
      </c>
      <c r="N193" s="108">
        <v>-7.0869117998970879</v>
      </c>
      <c r="O193" s="108">
        <v>-4.0771578835855262</v>
      </c>
      <c r="P193" s="108">
        <v>2.4808674038986496</v>
      </c>
      <c r="Q193" s="108">
        <v>2.2730908821745572</v>
      </c>
      <c r="R193" s="108">
        <v>2.4865422136982573</v>
      </c>
      <c r="S193" s="108">
        <v>2.0102780115920513</v>
      </c>
      <c r="T193" s="108">
        <v>2.7144649330434341</v>
      </c>
      <c r="U193" s="108">
        <v>1.5029459770797562</v>
      </c>
      <c r="V193" s="108">
        <v>1.3849968664477785</v>
      </c>
      <c r="W193" s="108">
        <v>-0.3625064746515374</v>
      </c>
      <c r="X193" s="108">
        <v>-1.1181306648527585</v>
      </c>
      <c r="Y193" s="108">
        <v>-1.6027677552236366</v>
      </c>
      <c r="Z193" s="108">
        <v>-2.4311097055294653</v>
      </c>
      <c r="AA193" s="108">
        <v>-1.6564425176985669</v>
      </c>
      <c r="AB193" s="108">
        <v>-2.0917631674129282</v>
      </c>
      <c r="AC193" s="108">
        <v>-3.0461820508849282</v>
      </c>
      <c r="AD193" s="108">
        <v>-2.6846895502173709</v>
      </c>
      <c r="AE193" s="108">
        <v>-1.210659495061515</v>
      </c>
      <c r="AF193" s="108">
        <v>0.62335214957456486</v>
      </c>
      <c r="AG193" s="108">
        <v>-0.23154763267828216</v>
      </c>
      <c r="AH193" s="108">
        <v>0.29506212765276985</v>
      </c>
      <c r="AI193" s="108">
        <v>-0.3159996314273652</v>
      </c>
      <c r="AJ193" s="108">
        <v>-2.7699860110168926</v>
      </c>
      <c r="AK193" s="108">
        <v>-3.8341500644002915</v>
      </c>
      <c r="AL193" s="108">
        <v>-3.2021635037430478</v>
      </c>
      <c r="AM193" s="108">
        <v>-2.3400400203840395</v>
      </c>
      <c r="AN193" s="108">
        <v>2.1675442077543021</v>
      </c>
      <c r="AO193" s="108">
        <v>7.0978860794521843</v>
      </c>
      <c r="AP193" s="108">
        <v>10.644977654605947</v>
      </c>
      <c r="AQ193" s="108">
        <v>11.646398098876997</v>
      </c>
      <c r="AR193" s="108">
        <v>12.910074400546092</v>
      </c>
      <c r="AS193" s="108">
        <v>13.675042726078111</v>
      </c>
      <c r="AT193" s="108">
        <v>11.392249968283052</v>
      </c>
      <c r="AU193" s="108">
        <v>10.874536089615612</v>
      </c>
      <c r="AV193" s="108">
        <v>7.8611069449618665</v>
      </c>
      <c r="AW193" s="108">
        <v>9.8349718215305302</v>
      </c>
      <c r="AX193" s="108">
        <v>11.26808156625501</v>
      </c>
      <c r="AY193" s="108">
        <v>17.107398251225749</v>
      </c>
      <c r="AZ193" s="108">
        <v>16.25197999824837</v>
      </c>
      <c r="BA193" s="108">
        <v>24.018851195105384</v>
      </c>
      <c r="BB193" s="108">
        <v>18.68055989299863</v>
      </c>
      <c r="BC193" s="108">
        <v>17.269477314606632</v>
      </c>
      <c r="BD193" s="108">
        <v>29.831384393930051</v>
      </c>
      <c r="BE193" s="108">
        <v>27.39329996526698</v>
      </c>
      <c r="BF193" s="108">
        <v>30.133772737539712</v>
      </c>
      <c r="BG193" s="108">
        <v>34.216343460939285</v>
      </c>
      <c r="BH193" s="108">
        <v>7.7260681315355839</v>
      </c>
      <c r="BI193" s="108">
        <v>7.9369588105653577</v>
      </c>
      <c r="BJ193" s="108">
        <v>17.218994760491878</v>
      </c>
      <c r="BK193" s="108">
        <v>16.167969458682443</v>
      </c>
      <c r="BL193" s="108">
        <v>14.287424203819313</v>
      </c>
      <c r="BM193" s="108">
        <v>15.239217311081266</v>
      </c>
      <c r="BN193" s="78"/>
      <c r="BO193" s="78"/>
      <c r="BP193" s="78"/>
      <c r="BQ193" s="78"/>
      <c r="BR193" s="78"/>
      <c r="BS193" s="78"/>
      <c r="BT193" s="78"/>
      <c r="BU193" s="78"/>
      <c r="BV193" s="78"/>
    </row>
    <row r="194" spans="1:74">
      <c r="A194" s="78"/>
      <c r="B194" s="114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  <c r="BE194" s="78"/>
      <c r="BF194" s="78"/>
      <c r="BG194" s="78"/>
      <c r="BH194" s="78"/>
      <c r="BI194" s="78"/>
      <c r="BJ194" s="78"/>
      <c r="BK194" s="78"/>
      <c r="BL194" s="78"/>
      <c r="BM194" s="78"/>
      <c r="BN194" s="78"/>
      <c r="BO194" s="78"/>
      <c r="BP194" s="78"/>
      <c r="BQ194" s="78"/>
      <c r="BR194" s="78"/>
      <c r="BS194" s="78"/>
      <c r="BT194" s="78"/>
      <c r="BU194" s="78"/>
      <c r="BV194" s="78"/>
    </row>
    <row r="195" spans="1:74">
      <c r="A195" s="78"/>
      <c r="B195" s="114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  <c r="AY195" s="78"/>
      <c r="AZ195" s="78"/>
      <c r="BA195" s="78"/>
      <c r="BB195" s="78"/>
      <c r="BC195" s="78"/>
      <c r="BD195" s="78"/>
      <c r="BE195" s="78"/>
      <c r="BF195" s="78"/>
      <c r="BG195" s="78"/>
      <c r="BH195" s="78"/>
      <c r="BI195" s="78"/>
      <c r="BJ195" s="78"/>
      <c r="BK195" s="78"/>
      <c r="BL195" s="78"/>
      <c r="BM195" s="78"/>
      <c r="BN195" s="78"/>
      <c r="BO195" s="78"/>
      <c r="BP195" s="78"/>
      <c r="BQ195" s="78"/>
      <c r="BR195" s="78"/>
      <c r="BS195" s="78"/>
      <c r="BT195" s="78"/>
      <c r="BU195" s="78"/>
      <c r="BV195" s="78"/>
    </row>
    <row r="196" spans="1:74" ht="32" customHeight="1">
      <c r="A196" s="78"/>
      <c r="B196" s="114"/>
      <c r="C196" s="78"/>
      <c r="D196" s="123" t="s">
        <v>50</v>
      </c>
      <c r="E196" s="112" t="s">
        <v>159</v>
      </c>
      <c r="F196" s="112" t="s">
        <v>254</v>
      </c>
      <c r="G196" s="112" t="s">
        <v>240</v>
      </c>
      <c r="H196" s="112" t="s">
        <v>255</v>
      </c>
      <c r="I196" s="112" t="s">
        <v>256</v>
      </c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  <c r="AY196" s="78"/>
      <c r="AZ196" s="78"/>
      <c r="BA196" s="78"/>
      <c r="BB196" s="78"/>
      <c r="BC196" s="78"/>
      <c r="BD196" s="78"/>
      <c r="BE196" s="78"/>
      <c r="BF196" s="78"/>
      <c r="BG196" s="78"/>
      <c r="BH196" s="78"/>
      <c r="BI196" s="78"/>
      <c r="BJ196" s="78"/>
      <c r="BK196" s="78"/>
      <c r="BL196" s="78"/>
      <c r="BM196" s="78"/>
      <c r="BN196" s="78"/>
      <c r="BO196" s="78"/>
      <c r="BP196" s="78"/>
      <c r="BQ196" s="78"/>
      <c r="BR196" s="78"/>
      <c r="BS196" s="78"/>
      <c r="BT196" s="78"/>
      <c r="BU196" s="78"/>
      <c r="BV196" s="78"/>
    </row>
    <row r="197" spans="1:74">
      <c r="A197" s="78"/>
      <c r="B197" s="114"/>
      <c r="C197" s="78"/>
      <c r="D197" s="124">
        <v>46295</v>
      </c>
      <c r="E197" s="78" t="s">
        <v>0</v>
      </c>
      <c r="F197" s="78" t="s">
        <v>160</v>
      </c>
      <c r="G197" s="78" t="s">
        <v>241</v>
      </c>
      <c r="H197" s="108">
        <v>1.22262002750321</v>
      </c>
      <c r="I197" s="108">
        <v>4.8019125683060118</v>
      </c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  <c r="BE197" s="78"/>
      <c r="BF197" s="78"/>
      <c r="BG197" s="78"/>
      <c r="BH197" s="78"/>
      <c r="BI197" s="78"/>
      <c r="BJ197" s="78"/>
      <c r="BK197" s="78"/>
      <c r="BL197" s="78"/>
      <c r="BM197" s="78"/>
      <c r="BN197" s="78"/>
      <c r="BO197" s="78"/>
      <c r="BP197" s="78"/>
      <c r="BQ197" s="78"/>
      <c r="BR197" s="78"/>
      <c r="BS197" s="78"/>
      <c r="BT197" s="78"/>
      <c r="BU197" s="78"/>
      <c r="BV197" s="78"/>
    </row>
    <row r="198" spans="1:74">
      <c r="A198" s="78"/>
      <c r="B198" s="114"/>
      <c r="C198" s="78"/>
      <c r="D198" s="124">
        <v>46295</v>
      </c>
      <c r="E198" s="78" t="s">
        <v>59</v>
      </c>
      <c r="F198" s="78" t="s">
        <v>160</v>
      </c>
      <c r="G198" s="78" t="s">
        <v>241</v>
      </c>
      <c r="H198" s="108">
        <v>1.9202541603396299</v>
      </c>
      <c r="I198" s="108">
        <v>2.4795081967213113</v>
      </c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  <c r="AY198" s="78"/>
      <c r="AZ198" s="78"/>
      <c r="BA198" s="78"/>
      <c r="BB198" s="78"/>
      <c r="BC198" s="78"/>
      <c r="BD198" s="78"/>
      <c r="BE198" s="78"/>
      <c r="BF198" s="78"/>
      <c r="BG198" s="78"/>
      <c r="BH198" s="78"/>
      <c r="BI198" s="78"/>
      <c r="BJ198" s="78"/>
      <c r="BK198" s="78"/>
      <c r="BL198" s="78"/>
      <c r="BM198" s="78"/>
      <c r="BN198" s="78"/>
      <c r="BO198" s="78"/>
      <c r="BP198" s="78"/>
      <c r="BQ198" s="78"/>
      <c r="BR198" s="78"/>
      <c r="BS198" s="78"/>
      <c r="BT198" s="78"/>
      <c r="BU198" s="78"/>
      <c r="BV198" s="78"/>
    </row>
    <row r="199" spans="1:74">
      <c r="A199" s="78"/>
      <c r="B199" s="114"/>
      <c r="C199" s="78"/>
      <c r="D199" s="124">
        <v>46295</v>
      </c>
      <c r="E199" s="78" t="s">
        <v>57</v>
      </c>
      <c r="F199" s="78" t="s">
        <v>160</v>
      </c>
      <c r="G199" s="78" t="s">
        <v>241</v>
      </c>
      <c r="H199" s="108">
        <v>0.49591342385002601</v>
      </c>
      <c r="I199" s="108">
        <v>4.3306010928961749</v>
      </c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  <c r="AY199" s="78"/>
      <c r="AZ199" s="78"/>
      <c r="BA199" s="78"/>
      <c r="BB199" s="78"/>
      <c r="BC199" s="78"/>
      <c r="BD199" s="78"/>
      <c r="BE199" s="78"/>
      <c r="BF199" s="78"/>
      <c r="BG199" s="78"/>
      <c r="BH199" s="78"/>
      <c r="BI199" s="78"/>
      <c r="BJ199" s="78"/>
      <c r="BK199" s="78"/>
      <c r="BL199" s="78"/>
      <c r="BM199" s="78"/>
      <c r="BN199" s="78"/>
      <c r="BO199" s="78"/>
      <c r="BP199" s="78"/>
      <c r="BQ199" s="78"/>
      <c r="BR199" s="78"/>
      <c r="BS199" s="78"/>
      <c r="BT199" s="78"/>
      <c r="BU199" s="78"/>
      <c r="BV199" s="78"/>
    </row>
    <row r="200" spans="1:74">
      <c r="A200" s="78"/>
      <c r="B200" s="114"/>
      <c r="C200" s="78"/>
      <c r="D200" s="124">
        <v>46295</v>
      </c>
      <c r="E200" s="78" t="s">
        <v>1</v>
      </c>
      <c r="F200" s="78" t="s">
        <v>160</v>
      </c>
      <c r="G200" s="78" t="s">
        <v>241</v>
      </c>
      <c r="H200" s="108">
        <v>-2.0866901544113499</v>
      </c>
      <c r="I200" s="108">
        <v>9.0163934426229506</v>
      </c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  <c r="BE200" s="78"/>
      <c r="BF200" s="78"/>
      <c r="BG200" s="78"/>
      <c r="BH200" s="78"/>
      <c r="BI200" s="78"/>
      <c r="BJ200" s="78"/>
      <c r="BK200" s="78"/>
      <c r="BL200" s="78"/>
      <c r="BM200" s="78"/>
      <c r="BN200" s="78"/>
      <c r="BO200" s="78"/>
      <c r="BP200" s="78"/>
      <c r="BQ200" s="78"/>
      <c r="BR200" s="78"/>
      <c r="BS200" s="78"/>
      <c r="BT200" s="78"/>
      <c r="BU200" s="78"/>
      <c r="BV200" s="78"/>
    </row>
    <row r="201" spans="1:74">
      <c r="A201" s="78"/>
      <c r="B201" s="114"/>
      <c r="C201" s="78"/>
      <c r="D201" s="124">
        <v>46295</v>
      </c>
      <c r="E201" s="78" t="s">
        <v>22</v>
      </c>
      <c r="F201" s="78" t="s">
        <v>160</v>
      </c>
      <c r="G201" s="78" t="s">
        <v>241</v>
      </c>
      <c r="H201" s="108">
        <v>1.7058440712899201</v>
      </c>
      <c r="I201" s="108">
        <v>2.1653005464480874</v>
      </c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  <c r="AY201" s="78"/>
      <c r="AZ201" s="78"/>
      <c r="BA201" s="78"/>
      <c r="BB201" s="78"/>
      <c r="BC201" s="78"/>
      <c r="BD201" s="78"/>
      <c r="BE201" s="78"/>
      <c r="BF201" s="78"/>
      <c r="BG201" s="78"/>
      <c r="BH201" s="78"/>
      <c r="BI201" s="78"/>
      <c r="BJ201" s="78"/>
      <c r="BK201" s="78"/>
      <c r="BL201" s="78"/>
      <c r="BM201" s="78"/>
      <c r="BN201" s="78"/>
      <c r="BO201" s="78"/>
      <c r="BP201" s="78"/>
      <c r="BQ201" s="78"/>
      <c r="BR201" s="78"/>
      <c r="BS201" s="78"/>
      <c r="BT201" s="78"/>
      <c r="BU201" s="78"/>
      <c r="BV201" s="78"/>
    </row>
    <row r="202" spans="1:74">
      <c r="A202" s="78"/>
      <c r="B202" s="114"/>
      <c r="C202" s="78"/>
      <c r="D202" s="124">
        <v>46295</v>
      </c>
      <c r="E202" s="78" t="s">
        <v>23</v>
      </c>
      <c r="F202" s="78" t="s">
        <v>160</v>
      </c>
      <c r="G202" s="78" t="s">
        <v>241</v>
      </c>
      <c r="H202" s="108">
        <v>1.73440316273841</v>
      </c>
      <c r="I202" s="108">
        <v>2.6502732240437155</v>
      </c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  <c r="AY202" s="78"/>
      <c r="AZ202" s="78"/>
      <c r="BA202" s="78"/>
      <c r="BB202" s="78"/>
      <c r="BC202" s="78"/>
      <c r="BD202" s="78"/>
      <c r="BE202" s="78"/>
      <c r="BF202" s="78"/>
      <c r="BG202" s="78"/>
      <c r="BH202" s="78"/>
      <c r="BI202" s="78"/>
      <c r="BJ202" s="78"/>
      <c r="BK202" s="78"/>
      <c r="BL202" s="78"/>
      <c r="BM202" s="78"/>
      <c r="BN202" s="78"/>
      <c r="BO202" s="78"/>
      <c r="BP202" s="78"/>
      <c r="BQ202" s="78"/>
      <c r="BR202" s="78"/>
      <c r="BS202" s="78"/>
      <c r="BT202" s="78"/>
      <c r="BU202" s="78"/>
      <c r="BV202" s="78"/>
    </row>
    <row r="203" spans="1:74">
      <c r="A203" s="78"/>
      <c r="B203" s="114"/>
      <c r="C203" s="78"/>
      <c r="D203" s="124">
        <v>46295</v>
      </c>
      <c r="E203" s="78" t="s">
        <v>24</v>
      </c>
      <c r="F203" s="78" t="s">
        <v>160</v>
      </c>
      <c r="G203" s="78" t="s">
        <v>241</v>
      </c>
      <c r="H203" s="108">
        <v>1.0167122754131599</v>
      </c>
      <c r="I203" s="108">
        <v>5.6352459016393439</v>
      </c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78"/>
      <c r="BH203" s="78"/>
      <c r="BI203" s="78"/>
      <c r="BJ203" s="78"/>
      <c r="BK203" s="78"/>
      <c r="BL203" s="78"/>
      <c r="BM203" s="78"/>
      <c r="BN203" s="78"/>
      <c r="BO203" s="78"/>
      <c r="BP203" s="78"/>
      <c r="BQ203" s="78"/>
      <c r="BR203" s="78"/>
      <c r="BS203" s="78"/>
      <c r="BT203" s="78"/>
      <c r="BU203" s="78"/>
      <c r="BV203" s="78"/>
    </row>
    <row r="204" spans="1:74">
      <c r="A204" s="78"/>
      <c r="B204" s="114"/>
      <c r="C204" s="78"/>
      <c r="D204" s="124">
        <v>46295</v>
      </c>
      <c r="E204" s="78" t="s">
        <v>2</v>
      </c>
      <c r="F204" s="78" t="s">
        <v>160</v>
      </c>
      <c r="G204" s="78" t="s">
        <v>241</v>
      </c>
      <c r="H204" s="108">
        <v>0.107830158729422</v>
      </c>
      <c r="I204" s="108">
        <v>5.6489071038251364</v>
      </c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  <c r="AY204" s="78"/>
      <c r="AZ204" s="78"/>
      <c r="BA204" s="78"/>
      <c r="BB204" s="78"/>
      <c r="BC204" s="78"/>
      <c r="BD204" s="78"/>
      <c r="BE204" s="78"/>
      <c r="BF204" s="78"/>
      <c r="BG204" s="78"/>
      <c r="BH204" s="78"/>
      <c r="BI204" s="78"/>
      <c r="BJ204" s="78"/>
      <c r="BK204" s="78"/>
      <c r="BL204" s="78"/>
      <c r="BM204" s="78"/>
      <c r="BN204" s="78"/>
      <c r="BO204" s="78"/>
      <c r="BP204" s="78"/>
      <c r="BQ204" s="78"/>
      <c r="BR204" s="78"/>
      <c r="BS204" s="78"/>
      <c r="BT204" s="78"/>
      <c r="BU204" s="78"/>
      <c r="BV204" s="78"/>
    </row>
    <row r="205" spans="1:74">
      <c r="A205" s="78"/>
      <c r="B205" s="114"/>
      <c r="C205" s="78"/>
      <c r="D205" s="124">
        <v>46295</v>
      </c>
      <c r="E205" s="78" t="s">
        <v>3</v>
      </c>
      <c r="F205" s="78" t="s">
        <v>160</v>
      </c>
      <c r="G205" s="78" t="s">
        <v>241</v>
      </c>
      <c r="H205" s="108">
        <v>2.5053768324787602</v>
      </c>
      <c r="I205" s="108">
        <v>1.2431693989071038</v>
      </c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  <c r="AY205" s="78"/>
      <c r="AZ205" s="78"/>
      <c r="BA205" s="78"/>
      <c r="BB205" s="78"/>
      <c r="BC205" s="78"/>
      <c r="BD205" s="78"/>
      <c r="BE205" s="78"/>
      <c r="BF205" s="78"/>
      <c r="BG205" s="78"/>
      <c r="BH205" s="78"/>
      <c r="BI205" s="78"/>
      <c r="BJ205" s="78"/>
      <c r="BK205" s="78"/>
      <c r="BL205" s="78"/>
      <c r="BM205" s="78"/>
      <c r="BN205" s="78"/>
      <c r="BO205" s="78"/>
      <c r="BP205" s="78"/>
      <c r="BQ205" s="78"/>
      <c r="BR205" s="78"/>
      <c r="BS205" s="78"/>
      <c r="BT205" s="78"/>
      <c r="BU205" s="78"/>
      <c r="BV205" s="78"/>
    </row>
    <row r="206" spans="1:74">
      <c r="A206" s="78"/>
      <c r="B206" s="114"/>
      <c r="C206" s="78"/>
      <c r="D206" s="124">
        <v>46295</v>
      </c>
      <c r="E206" s="78" t="s">
        <v>4</v>
      </c>
      <c r="F206" s="78" t="s">
        <v>160</v>
      </c>
      <c r="G206" s="78" t="s">
        <v>241</v>
      </c>
      <c r="H206" s="108">
        <v>5.5479955155171998</v>
      </c>
      <c r="I206" s="108">
        <v>0.74453551912568305</v>
      </c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  <c r="AY206" s="78"/>
      <c r="AZ206" s="78"/>
      <c r="BA206" s="78"/>
      <c r="BB206" s="78"/>
      <c r="BC206" s="78"/>
      <c r="BD206" s="78"/>
      <c r="BE206" s="78"/>
      <c r="BF206" s="78"/>
      <c r="BG206" s="78"/>
      <c r="BH206" s="78"/>
      <c r="BI206" s="78"/>
      <c r="BJ206" s="78"/>
      <c r="BK206" s="78"/>
      <c r="BL206" s="78"/>
      <c r="BM206" s="78"/>
      <c r="BN206" s="78"/>
      <c r="BO206" s="78"/>
      <c r="BP206" s="78"/>
      <c r="BQ206" s="78"/>
      <c r="BR206" s="78"/>
      <c r="BS206" s="78"/>
      <c r="BT206" s="78"/>
      <c r="BU206" s="78"/>
      <c r="BV206" s="78"/>
    </row>
    <row r="207" spans="1:74">
      <c r="A207" s="78"/>
      <c r="B207" s="114"/>
      <c r="C207" s="78"/>
      <c r="D207" s="124">
        <v>46295</v>
      </c>
      <c r="E207" s="78" t="s">
        <v>62</v>
      </c>
      <c r="F207" s="78" t="s">
        <v>160</v>
      </c>
      <c r="G207" s="78" t="s">
        <v>241</v>
      </c>
      <c r="H207" s="108">
        <v>1.6952167309365</v>
      </c>
      <c r="I207" s="108">
        <v>7.2540983606557381</v>
      </c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  <c r="AY207" s="78"/>
      <c r="AZ207" s="78"/>
      <c r="BA207" s="78"/>
      <c r="BB207" s="78"/>
      <c r="BC207" s="78"/>
      <c r="BD207" s="78"/>
      <c r="BE207" s="78"/>
      <c r="BF207" s="78"/>
      <c r="BG207" s="78"/>
      <c r="BH207" s="78"/>
      <c r="BI207" s="78"/>
      <c r="BJ207" s="78"/>
      <c r="BK207" s="78"/>
      <c r="BL207" s="78"/>
      <c r="BM207" s="78"/>
      <c r="BN207" s="78"/>
      <c r="BO207" s="78"/>
      <c r="BP207" s="78"/>
      <c r="BQ207" s="78"/>
      <c r="BR207" s="78"/>
      <c r="BS207" s="78"/>
      <c r="BT207" s="78"/>
      <c r="BU207" s="78"/>
      <c r="BV207" s="78"/>
    </row>
    <row r="208" spans="1:74">
      <c r="A208" s="78"/>
      <c r="B208" s="114"/>
      <c r="C208" s="78"/>
      <c r="D208" s="124">
        <v>46295</v>
      </c>
      <c r="E208" s="78" t="s">
        <v>65</v>
      </c>
      <c r="F208" s="78" t="s">
        <v>160</v>
      </c>
      <c r="G208" s="78" t="s">
        <v>241</v>
      </c>
      <c r="H208" s="108">
        <v>1.0694064811898201</v>
      </c>
      <c r="I208" s="108">
        <v>6.775956284153005</v>
      </c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  <c r="AY208" s="78"/>
      <c r="AZ208" s="78"/>
      <c r="BA208" s="78"/>
      <c r="BB208" s="78"/>
      <c r="BC208" s="78"/>
      <c r="BD208" s="78"/>
      <c r="BE208" s="78"/>
      <c r="BF208" s="78"/>
      <c r="BG208" s="78"/>
      <c r="BH208" s="78"/>
      <c r="BI208" s="78"/>
      <c r="BJ208" s="78"/>
      <c r="BK208" s="78"/>
      <c r="BL208" s="78"/>
      <c r="BM208" s="78"/>
      <c r="BN208" s="78"/>
      <c r="BO208" s="78"/>
      <c r="BP208" s="78"/>
      <c r="BQ208" s="78"/>
      <c r="BR208" s="78"/>
      <c r="BS208" s="78"/>
      <c r="BT208" s="78"/>
      <c r="BU208" s="78"/>
      <c r="BV208" s="78"/>
    </row>
    <row r="209" spans="1:74">
      <c r="A209" s="78"/>
      <c r="B209" s="114"/>
      <c r="C209" s="78"/>
      <c r="D209" s="124">
        <v>46295</v>
      </c>
      <c r="E209" s="78" t="s">
        <v>0</v>
      </c>
      <c r="F209" s="78" t="s">
        <v>160</v>
      </c>
      <c r="G209" s="78" t="s">
        <v>242</v>
      </c>
      <c r="H209" s="108">
        <v>22.028238403638699</v>
      </c>
      <c r="I209" s="108">
        <v>4.2076502732240435</v>
      </c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  <c r="AY209" s="78"/>
      <c r="AZ209" s="78"/>
      <c r="BA209" s="78"/>
      <c r="BB209" s="78"/>
      <c r="BC209" s="78"/>
      <c r="BD209" s="78"/>
      <c r="BE209" s="78"/>
      <c r="BF209" s="78"/>
      <c r="BG209" s="78"/>
      <c r="BH209" s="78"/>
      <c r="BI209" s="78"/>
      <c r="BJ209" s="78"/>
      <c r="BK209" s="78"/>
      <c r="BL209" s="78"/>
      <c r="BM209" s="78"/>
      <c r="BN209" s="78"/>
      <c r="BO209" s="78"/>
      <c r="BP209" s="78"/>
      <c r="BQ209" s="78"/>
      <c r="BR209" s="78"/>
      <c r="BS209" s="78"/>
      <c r="BT209" s="78"/>
      <c r="BU209" s="78"/>
      <c r="BV209" s="78"/>
    </row>
    <row r="210" spans="1:74">
      <c r="A210" s="78"/>
      <c r="B210" s="114"/>
      <c r="C210" s="78"/>
      <c r="D210" s="124">
        <v>46295</v>
      </c>
      <c r="E210" s="78" t="s">
        <v>59</v>
      </c>
      <c r="F210" s="78" t="s">
        <v>160</v>
      </c>
      <c r="G210" s="78" t="s">
        <v>242</v>
      </c>
      <c r="H210" s="108">
        <v>25.178693535120601</v>
      </c>
      <c r="I210" s="108">
        <v>6.4412568306010929</v>
      </c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  <c r="AY210" s="78"/>
      <c r="AZ210" s="78"/>
      <c r="BA210" s="78"/>
      <c r="BB210" s="78"/>
      <c r="BC210" s="78"/>
      <c r="BD210" s="78"/>
      <c r="BE210" s="78"/>
      <c r="BF210" s="78"/>
      <c r="BG210" s="78"/>
      <c r="BH210" s="78"/>
      <c r="BI210" s="78"/>
      <c r="BJ210" s="78"/>
      <c r="BK210" s="78"/>
      <c r="BL210" s="78"/>
      <c r="BM210" s="78"/>
      <c r="BN210" s="78"/>
      <c r="BO210" s="78"/>
      <c r="BP210" s="78"/>
      <c r="BQ210" s="78"/>
      <c r="BR210" s="78"/>
      <c r="BS210" s="78"/>
      <c r="BT210" s="78"/>
      <c r="BU210" s="78"/>
      <c r="BV210" s="78"/>
    </row>
    <row r="211" spans="1:74">
      <c r="A211" s="78"/>
      <c r="B211" s="114"/>
      <c r="C211" s="78"/>
      <c r="D211" s="124">
        <v>46295</v>
      </c>
      <c r="E211" s="78" t="s">
        <v>57</v>
      </c>
      <c r="F211" s="78" t="s">
        <v>160</v>
      </c>
      <c r="G211" s="78" t="s">
        <v>242</v>
      </c>
      <c r="H211" s="108">
        <v>17.857379126156701</v>
      </c>
      <c r="I211" s="108">
        <v>2.3975409836065573</v>
      </c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  <c r="AY211" s="78"/>
      <c r="AZ211" s="78"/>
      <c r="BA211" s="78"/>
      <c r="BB211" s="78"/>
      <c r="BC211" s="78"/>
      <c r="BD211" s="78"/>
      <c r="BE211" s="78"/>
      <c r="BF211" s="78"/>
      <c r="BG211" s="78"/>
      <c r="BH211" s="78"/>
      <c r="BI211" s="78"/>
      <c r="BJ211" s="78"/>
      <c r="BK211" s="78"/>
      <c r="BL211" s="78"/>
      <c r="BM211" s="78"/>
      <c r="BN211" s="78"/>
      <c r="BO211" s="78"/>
      <c r="BP211" s="78"/>
      <c r="BQ211" s="78"/>
      <c r="BR211" s="78"/>
      <c r="BS211" s="78"/>
      <c r="BT211" s="78"/>
      <c r="BU211" s="78"/>
      <c r="BV211" s="78"/>
    </row>
    <row r="212" spans="1:74">
      <c r="A212" s="78"/>
      <c r="B212" s="114"/>
      <c r="C212" s="78"/>
      <c r="D212" s="124">
        <v>46295</v>
      </c>
      <c r="E212" s="78" t="s">
        <v>1</v>
      </c>
      <c r="F212" s="78" t="s">
        <v>160</v>
      </c>
      <c r="G212" s="78" t="s">
        <v>242</v>
      </c>
      <c r="H212" s="108">
        <v>22.209444617128</v>
      </c>
      <c r="I212" s="108">
        <v>6.6734972677595632</v>
      </c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  <c r="AY212" s="78"/>
      <c r="AZ212" s="78"/>
      <c r="BA212" s="78"/>
      <c r="BB212" s="78"/>
      <c r="BC212" s="78"/>
      <c r="BD212" s="78"/>
      <c r="BE212" s="78"/>
      <c r="BF212" s="78"/>
      <c r="BG212" s="78"/>
      <c r="BH212" s="78"/>
      <c r="BI212" s="78"/>
      <c r="BJ212" s="78"/>
      <c r="BK212" s="78"/>
      <c r="BL212" s="78"/>
      <c r="BM212" s="78"/>
      <c r="BN212" s="78"/>
      <c r="BO212" s="78"/>
      <c r="BP212" s="78"/>
      <c r="BQ212" s="78"/>
      <c r="BR212" s="78"/>
      <c r="BS212" s="78"/>
      <c r="BT212" s="78"/>
      <c r="BU212" s="78"/>
      <c r="BV212" s="78"/>
    </row>
    <row r="213" spans="1:74">
      <c r="A213" s="78"/>
      <c r="B213" s="114"/>
      <c r="C213" s="78"/>
      <c r="D213" s="124">
        <v>46295</v>
      </c>
      <c r="E213" s="78" t="s">
        <v>22</v>
      </c>
      <c r="F213" s="78" t="s">
        <v>160</v>
      </c>
      <c r="G213" s="78" t="s">
        <v>242</v>
      </c>
      <c r="H213" s="108">
        <v>27.543316999297002</v>
      </c>
      <c r="I213" s="108">
        <v>6.0519125683060118</v>
      </c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  <c r="AY213" s="78"/>
      <c r="AZ213" s="78"/>
      <c r="BA213" s="78"/>
      <c r="BB213" s="78"/>
      <c r="BC213" s="78"/>
      <c r="BD213" s="78"/>
      <c r="BE213" s="78"/>
      <c r="BF213" s="78"/>
      <c r="BG213" s="78"/>
      <c r="BH213" s="78"/>
      <c r="BI213" s="78"/>
      <c r="BJ213" s="78"/>
      <c r="BK213" s="78"/>
      <c r="BL213" s="78"/>
      <c r="BM213" s="78"/>
      <c r="BN213" s="78"/>
      <c r="BO213" s="78"/>
      <c r="BP213" s="78"/>
      <c r="BQ213" s="78"/>
      <c r="BR213" s="78"/>
      <c r="BS213" s="78"/>
      <c r="BT213" s="78"/>
      <c r="BU213" s="78"/>
      <c r="BV213" s="78"/>
    </row>
    <row r="214" spans="1:74">
      <c r="A214" s="78"/>
      <c r="B214" s="114"/>
      <c r="C214" s="78"/>
      <c r="D214" s="124">
        <v>46295</v>
      </c>
      <c r="E214" s="78" t="s">
        <v>23</v>
      </c>
      <c r="F214" s="78" t="s">
        <v>160</v>
      </c>
      <c r="G214" s="78" t="s">
        <v>242</v>
      </c>
      <c r="H214" s="108">
        <v>26.948094984982301</v>
      </c>
      <c r="I214" s="108">
        <v>8.6680327868852451</v>
      </c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  <c r="AY214" s="78"/>
      <c r="AZ214" s="78"/>
      <c r="BA214" s="78"/>
      <c r="BB214" s="78"/>
      <c r="BC214" s="78"/>
      <c r="BD214" s="78"/>
      <c r="BE214" s="78"/>
      <c r="BF214" s="78"/>
      <c r="BG214" s="78"/>
      <c r="BH214" s="78"/>
      <c r="BI214" s="78"/>
      <c r="BJ214" s="78"/>
      <c r="BK214" s="78"/>
      <c r="BL214" s="78"/>
      <c r="BM214" s="78"/>
      <c r="BN214" s="78"/>
      <c r="BO214" s="78"/>
      <c r="BP214" s="78"/>
      <c r="BQ214" s="78"/>
      <c r="BR214" s="78"/>
      <c r="BS214" s="78"/>
      <c r="BT214" s="78"/>
      <c r="BU214" s="78"/>
      <c r="BV214" s="78"/>
    </row>
    <row r="215" spans="1:74">
      <c r="A215" s="78"/>
      <c r="B215" s="114"/>
      <c r="C215" s="78"/>
      <c r="D215" s="124">
        <v>46295</v>
      </c>
      <c r="E215" s="78" t="s">
        <v>24</v>
      </c>
      <c r="F215" s="78" t="s">
        <v>160</v>
      </c>
      <c r="G215" s="78" t="s">
        <v>242</v>
      </c>
      <c r="H215" s="108">
        <v>36.242890417590203</v>
      </c>
      <c r="I215" s="108">
        <v>6.7964480874316937</v>
      </c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  <c r="AY215" s="78"/>
      <c r="AZ215" s="78"/>
      <c r="BA215" s="78"/>
      <c r="BB215" s="78"/>
      <c r="BC215" s="78"/>
      <c r="BD215" s="78"/>
      <c r="BE215" s="78"/>
      <c r="BF215" s="78"/>
      <c r="BG215" s="78"/>
      <c r="BH215" s="78"/>
      <c r="BI215" s="78"/>
      <c r="BJ215" s="78"/>
      <c r="BK215" s="78"/>
      <c r="BL215" s="78"/>
      <c r="BM215" s="78"/>
      <c r="BN215" s="78"/>
      <c r="BO215" s="78"/>
      <c r="BP215" s="78"/>
      <c r="BQ215" s="78"/>
      <c r="BR215" s="78"/>
      <c r="BS215" s="78"/>
      <c r="BT215" s="78"/>
      <c r="BU215" s="78"/>
      <c r="BV215" s="78"/>
    </row>
    <row r="216" spans="1:74">
      <c r="A216" s="78"/>
      <c r="B216" s="114"/>
      <c r="C216" s="78"/>
      <c r="D216" s="124">
        <v>46295</v>
      </c>
      <c r="E216" s="78" t="s">
        <v>2</v>
      </c>
      <c r="F216" s="78" t="s">
        <v>160</v>
      </c>
      <c r="G216" s="78" t="s">
        <v>242</v>
      </c>
      <c r="H216" s="108">
        <v>64.397494308720098</v>
      </c>
      <c r="I216" s="108">
        <v>6.8852459016393439</v>
      </c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  <c r="AY216" s="78"/>
      <c r="AZ216" s="78"/>
      <c r="BA216" s="78"/>
      <c r="BB216" s="78"/>
      <c r="BC216" s="78"/>
      <c r="BD216" s="78"/>
      <c r="BE216" s="78"/>
      <c r="BF216" s="78"/>
      <c r="BG216" s="78"/>
      <c r="BH216" s="78"/>
      <c r="BI216" s="78"/>
      <c r="BJ216" s="78"/>
      <c r="BK216" s="78"/>
      <c r="BL216" s="78"/>
      <c r="BM216" s="78"/>
      <c r="BN216" s="78"/>
      <c r="BO216" s="78"/>
      <c r="BP216" s="78"/>
      <c r="BQ216" s="78"/>
      <c r="BR216" s="78"/>
      <c r="BS216" s="78"/>
      <c r="BT216" s="78"/>
      <c r="BU216" s="78"/>
      <c r="BV216" s="78"/>
    </row>
    <row r="217" spans="1:74">
      <c r="A217" s="78"/>
      <c r="B217" s="114"/>
      <c r="C217" s="78"/>
      <c r="D217" s="124">
        <v>46295</v>
      </c>
      <c r="E217" s="78" t="s">
        <v>3</v>
      </c>
      <c r="F217" s="78" t="s">
        <v>160</v>
      </c>
      <c r="G217" s="78" t="s">
        <v>242</v>
      </c>
      <c r="H217" s="108">
        <v>16.521242585405201</v>
      </c>
      <c r="I217" s="108">
        <v>1.4890710382513661</v>
      </c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  <c r="AY217" s="78"/>
      <c r="AZ217" s="78"/>
      <c r="BA217" s="78"/>
      <c r="BB217" s="78"/>
      <c r="BC217" s="78"/>
      <c r="BD217" s="78"/>
      <c r="BE217" s="78"/>
      <c r="BF217" s="78"/>
      <c r="BG217" s="78"/>
      <c r="BH217" s="78"/>
      <c r="BI217" s="78"/>
      <c r="BJ217" s="78"/>
      <c r="BK217" s="78"/>
      <c r="BL217" s="78"/>
      <c r="BM217" s="78"/>
      <c r="BN217" s="78"/>
      <c r="BO217" s="78"/>
      <c r="BP217" s="78"/>
      <c r="BQ217" s="78"/>
      <c r="BR217" s="78"/>
      <c r="BS217" s="78"/>
      <c r="BT217" s="78"/>
      <c r="BU217" s="78"/>
      <c r="BV217" s="78"/>
    </row>
    <row r="218" spans="1:74">
      <c r="A218" s="78"/>
      <c r="B218" s="114"/>
      <c r="C218" s="78"/>
      <c r="D218" s="124">
        <v>46295</v>
      </c>
      <c r="E218" s="78" t="s">
        <v>4</v>
      </c>
      <c r="F218" s="78" t="s">
        <v>160</v>
      </c>
      <c r="G218" s="78" t="s">
        <v>242</v>
      </c>
      <c r="H218" s="108">
        <v>-4.7788353334752403</v>
      </c>
      <c r="I218" s="108">
        <v>0.49863387978142071</v>
      </c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  <c r="AY218" s="78"/>
      <c r="AZ218" s="78"/>
      <c r="BA218" s="78"/>
      <c r="BB218" s="78"/>
      <c r="BC218" s="78"/>
      <c r="BD218" s="78"/>
      <c r="BE218" s="78"/>
      <c r="BF218" s="78"/>
      <c r="BG218" s="78"/>
      <c r="BH218" s="78"/>
      <c r="BI218" s="78"/>
      <c r="BJ218" s="78"/>
      <c r="BK218" s="78"/>
      <c r="BL218" s="78"/>
      <c r="BM218" s="78"/>
      <c r="BN218" s="78"/>
      <c r="BO218" s="78"/>
      <c r="BP218" s="78"/>
      <c r="BQ218" s="78"/>
      <c r="BR218" s="78"/>
      <c r="BS218" s="78"/>
      <c r="BT218" s="78"/>
      <c r="BU218" s="78"/>
      <c r="BV218" s="78"/>
    </row>
    <row r="219" spans="1:74">
      <c r="A219" s="78"/>
      <c r="B219" s="114"/>
      <c r="C219" s="78"/>
      <c r="D219" s="124">
        <v>46295</v>
      </c>
      <c r="E219" s="78" t="s">
        <v>62</v>
      </c>
      <c r="F219" s="78" t="s">
        <v>160</v>
      </c>
      <c r="G219" s="78" t="s">
        <v>242</v>
      </c>
      <c r="H219" s="108">
        <v>22.719799294446599</v>
      </c>
      <c r="I219" s="108">
        <v>6.5983606557377046</v>
      </c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  <c r="AY219" s="78"/>
      <c r="AZ219" s="78"/>
      <c r="BA219" s="78"/>
      <c r="BB219" s="78"/>
      <c r="BC219" s="78"/>
      <c r="BD219" s="78"/>
      <c r="BE219" s="78"/>
      <c r="BF219" s="78"/>
      <c r="BG219" s="78"/>
      <c r="BH219" s="78"/>
      <c r="BI219" s="78"/>
      <c r="BJ219" s="78"/>
      <c r="BK219" s="78"/>
      <c r="BL219" s="78"/>
      <c r="BM219" s="78"/>
      <c r="BN219" s="78"/>
      <c r="BO219" s="78"/>
      <c r="BP219" s="78"/>
      <c r="BQ219" s="78"/>
      <c r="BR219" s="78"/>
      <c r="BS219" s="78"/>
      <c r="BT219" s="78"/>
      <c r="BU219" s="78"/>
      <c r="BV219" s="78"/>
    </row>
    <row r="220" spans="1:74">
      <c r="A220" s="78"/>
      <c r="B220" s="114"/>
      <c r="C220" s="78"/>
      <c r="D220" s="124">
        <v>46295</v>
      </c>
      <c r="E220" s="78" t="s">
        <v>65</v>
      </c>
      <c r="F220" s="78" t="s">
        <v>160</v>
      </c>
      <c r="G220" s="78" t="s">
        <v>242</v>
      </c>
      <c r="H220" s="108">
        <v>26.131654253993499</v>
      </c>
      <c r="I220" s="108">
        <v>7.0218579234972669</v>
      </c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  <c r="AY220" s="78"/>
      <c r="AZ220" s="78"/>
      <c r="BA220" s="78"/>
      <c r="BB220" s="78"/>
      <c r="BC220" s="78"/>
      <c r="BD220" s="78"/>
      <c r="BE220" s="78"/>
      <c r="BF220" s="78"/>
      <c r="BG220" s="78"/>
      <c r="BH220" s="78"/>
      <c r="BI220" s="78"/>
      <c r="BJ220" s="78"/>
      <c r="BK220" s="78"/>
      <c r="BL220" s="78"/>
      <c r="BM220" s="78"/>
      <c r="BN220" s="78"/>
      <c r="BO220" s="78"/>
      <c r="BP220" s="78"/>
      <c r="BQ220" s="78"/>
      <c r="BR220" s="78"/>
      <c r="BS220" s="78"/>
      <c r="BT220" s="78"/>
      <c r="BU220" s="78"/>
      <c r="BV220" s="78"/>
    </row>
    <row r="221" spans="1:74">
      <c r="A221" s="78"/>
      <c r="B221" s="114"/>
      <c r="C221" s="78"/>
      <c r="D221" s="124">
        <v>46295</v>
      </c>
      <c r="E221" s="78" t="s">
        <v>0</v>
      </c>
      <c r="F221" s="78" t="s">
        <v>165</v>
      </c>
      <c r="G221" s="78" t="s">
        <v>243</v>
      </c>
      <c r="H221" s="108">
        <v>19.657373936142701</v>
      </c>
      <c r="I221" s="108">
        <v>6.4480874316939882</v>
      </c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  <c r="AY221" s="78"/>
      <c r="AZ221" s="78"/>
      <c r="BA221" s="78"/>
      <c r="BB221" s="78"/>
      <c r="BC221" s="78"/>
      <c r="BD221" s="78"/>
      <c r="BE221" s="78"/>
      <c r="BF221" s="78"/>
      <c r="BG221" s="78"/>
      <c r="BH221" s="78"/>
      <c r="BI221" s="78"/>
      <c r="BJ221" s="78"/>
      <c r="BK221" s="78"/>
      <c r="BL221" s="78"/>
      <c r="BM221" s="78"/>
      <c r="BN221" s="78"/>
      <c r="BO221" s="78"/>
      <c r="BP221" s="78"/>
      <c r="BQ221" s="78"/>
      <c r="BR221" s="78"/>
      <c r="BS221" s="78"/>
      <c r="BT221" s="78"/>
      <c r="BU221" s="78"/>
      <c r="BV221" s="78"/>
    </row>
    <row r="222" spans="1:74">
      <c r="A222" s="78"/>
      <c r="B222" s="114"/>
      <c r="C222" s="78"/>
      <c r="D222" s="124">
        <v>46295</v>
      </c>
      <c r="E222" s="78" t="s">
        <v>59</v>
      </c>
      <c r="F222" s="78" t="s">
        <v>165</v>
      </c>
      <c r="G222" s="78" t="s">
        <v>243</v>
      </c>
      <c r="H222" s="108">
        <v>6.9512161192553696</v>
      </c>
      <c r="I222" s="108">
        <v>0.49863387978142071</v>
      </c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  <c r="AY222" s="78"/>
      <c r="AZ222" s="78"/>
      <c r="BA222" s="78"/>
      <c r="BB222" s="78"/>
      <c r="BC222" s="78"/>
      <c r="BD222" s="78"/>
      <c r="BE222" s="78"/>
      <c r="BF222" s="78"/>
      <c r="BG222" s="78"/>
      <c r="BH222" s="78"/>
      <c r="BI222" s="78"/>
      <c r="BJ222" s="78"/>
      <c r="BK222" s="78"/>
      <c r="BL222" s="78"/>
      <c r="BM222" s="78"/>
      <c r="BN222" s="78"/>
      <c r="BO222" s="78"/>
      <c r="BP222" s="78"/>
      <c r="BQ222" s="78"/>
      <c r="BR222" s="78"/>
      <c r="BS222" s="78"/>
      <c r="BT222" s="78"/>
      <c r="BU222" s="78"/>
      <c r="BV222" s="78"/>
    </row>
    <row r="223" spans="1:74">
      <c r="A223" s="78"/>
      <c r="B223" s="114"/>
      <c r="C223" s="78"/>
      <c r="D223" s="124">
        <v>46295</v>
      </c>
      <c r="E223" s="78" t="s">
        <v>57</v>
      </c>
      <c r="F223" s="78" t="s">
        <v>165</v>
      </c>
      <c r="G223" s="78" t="s">
        <v>243</v>
      </c>
      <c r="H223" s="108">
        <v>8.9815097960242998</v>
      </c>
      <c r="I223" s="108">
        <v>1.8989071038251366</v>
      </c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  <c r="AY223" s="78"/>
      <c r="AZ223" s="78"/>
      <c r="BA223" s="78"/>
      <c r="BB223" s="78"/>
      <c r="BC223" s="78"/>
      <c r="BD223" s="78"/>
      <c r="BE223" s="78"/>
      <c r="BF223" s="78"/>
      <c r="BG223" s="78"/>
      <c r="BH223" s="78"/>
      <c r="BI223" s="78"/>
      <c r="BJ223" s="78"/>
      <c r="BK223" s="78"/>
      <c r="BL223" s="78"/>
      <c r="BM223" s="78"/>
      <c r="BN223" s="78"/>
      <c r="BO223" s="78"/>
      <c r="BP223" s="78"/>
      <c r="BQ223" s="78"/>
      <c r="BR223" s="78"/>
      <c r="BS223" s="78"/>
      <c r="BT223" s="78"/>
      <c r="BU223" s="78"/>
      <c r="BV223" s="78"/>
    </row>
    <row r="224" spans="1:74">
      <c r="A224" s="78"/>
      <c r="B224" s="114"/>
      <c r="C224" s="78"/>
      <c r="D224" s="124">
        <v>46295</v>
      </c>
      <c r="E224" s="78" t="s">
        <v>1</v>
      </c>
      <c r="F224" s="78" t="s">
        <v>165</v>
      </c>
      <c r="G224" s="78" t="s">
        <v>243</v>
      </c>
      <c r="H224" s="108">
        <v>21.6581175279915</v>
      </c>
      <c r="I224" s="108">
        <v>7.943989071038251</v>
      </c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  <c r="AY224" s="78"/>
      <c r="AZ224" s="78"/>
      <c r="BA224" s="78"/>
      <c r="BB224" s="78"/>
      <c r="BC224" s="78"/>
      <c r="BD224" s="78"/>
      <c r="BE224" s="78"/>
      <c r="BF224" s="78"/>
      <c r="BG224" s="78"/>
      <c r="BH224" s="78"/>
      <c r="BI224" s="78"/>
      <c r="BJ224" s="78"/>
      <c r="BK224" s="78"/>
      <c r="BL224" s="78"/>
      <c r="BM224" s="78"/>
      <c r="BN224" s="78"/>
      <c r="BO224" s="78"/>
      <c r="BP224" s="78"/>
      <c r="BQ224" s="78"/>
      <c r="BR224" s="78"/>
      <c r="BS224" s="78"/>
      <c r="BT224" s="78"/>
      <c r="BU224" s="78"/>
      <c r="BV224" s="78"/>
    </row>
    <row r="225" spans="1:74">
      <c r="A225" s="78"/>
      <c r="B225" s="114"/>
      <c r="C225" s="78"/>
      <c r="D225" s="124">
        <v>46295</v>
      </c>
      <c r="E225" s="78" t="s">
        <v>22</v>
      </c>
      <c r="F225" s="78" t="s">
        <v>165</v>
      </c>
      <c r="G225" s="78" t="s">
        <v>243</v>
      </c>
      <c r="H225" s="108">
        <v>12.9131119488256</v>
      </c>
      <c r="I225" s="108">
        <v>1.9057377049180326</v>
      </c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  <c r="AY225" s="78"/>
      <c r="AZ225" s="78"/>
      <c r="BA225" s="78"/>
      <c r="BB225" s="78"/>
      <c r="BC225" s="78"/>
      <c r="BD225" s="78"/>
      <c r="BE225" s="78"/>
      <c r="BF225" s="78"/>
      <c r="BG225" s="78"/>
      <c r="BH225" s="78"/>
      <c r="BI225" s="78"/>
      <c r="BJ225" s="78"/>
      <c r="BK225" s="78"/>
      <c r="BL225" s="78"/>
      <c r="BM225" s="78"/>
      <c r="BN225" s="78"/>
      <c r="BO225" s="78"/>
      <c r="BP225" s="78"/>
      <c r="BQ225" s="78"/>
      <c r="BR225" s="78"/>
      <c r="BS225" s="78"/>
      <c r="BT225" s="78"/>
      <c r="BU225" s="78"/>
      <c r="BV225" s="78"/>
    </row>
    <row r="226" spans="1:74">
      <c r="A226" s="78"/>
      <c r="B226" s="114"/>
      <c r="C226" s="78"/>
      <c r="D226" s="124">
        <v>46295</v>
      </c>
      <c r="E226" s="78" t="s">
        <v>23</v>
      </c>
      <c r="F226" s="78" t="s">
        <v>165</v>
      </c>
      <c r="G226" s="78" t="s">
        <v>243</v>
      </c>
      <c r="H226" s="108">
        <v>16.237674338783499</v>
      </c>
      <c r="I226" s="108">
        <v>2.1653005464480874</v>
      </c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  <c r="AY226" s="78"/>
      <c r="AZ226" s="78"/>
      <c r="BA226" s="78"/>
      <c r="BB226" s="78"/>
      <c r="BC226" s="78"/>
      <c r="BD226" s="78"/>
      <c r="BE226" s="78"/>
      <c r="BF226" s="78"/>
      <c r="BG226" s="78"/>
      <c r="BH226" s="78"/>
      <c r="BI226" s="78"/>
      <c r="BJ226" s="78"/>
      <c r="BK226" s="78"/>
      <c r="BL226" s="78"/>
      <c r="BM226" s="78"/>
      <c r="BN226" s="78"/>
      <c r="BO226" s="78"/>
      <c r="BP226" s="78"/>
      <c r="BQ226" s="78"/>
      <c r="BR226" s="78"/>
      <c r="BS226" s="78"/>
      <c r="BT226" s="78"/>
      <c r="BU226" s="78"/>
      <c r="BV226" s="78"/>
    </row>
    <row r="227" spans="1:74">
      <c r="A227" s="78"/>
      <c r="B227" s="114"/>
      <c r="C227" s="78"/>
      <c r="D227" s="124">
        <v>46295</v>
      </c>
      <c r="E227" s="78" t="s">
        <v>24</v>
      </c>
      <c r="F227" s="78" t="s">
        <v>165</v>
      </c>
      <c r="G227" s="78" t="s">
        <v>243</v>
      </c>
      <c r="H227" s="108">
        <v>13.425093679256101</v>
      </c>
      <c r="I227" s="108">
        <v>3.7978142076502732</v>
      </c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  <c r="AY227" s="78"/>
      <c r="AZ227" s="78"/>
      <c r="BA227" s="78"/>
      <c r="BB227" s="78"/>
      <c r="BC227" s="78"/>
      <c r="BD227" s="78"/>
      <c r="BE227" s="78"/>
      <c r="BF227" s="78"/>
      <c r="BG227" s="78"/>
      <c r="BH227" s="78"/>
      <c r="BI227" s="78"/>
      <c r="BJ227" s="78"/>
      <c r="BK227" s="78"/>
      <c r="BL227" s="78"/>
      <c r="BM227" s="78"/>
      <c r="BN227" s="78"/>
      <c r="BO227" s="78"/>
      <c r="BP227" s="78"/>
      <c r="BQ227" s="78"/>
      <c r="BR227" s="78"/>
      <c r="BS227" s="78"/>
      <c r="BT227" s="78"/>
      <c r="BU227" s="78"/>
      <c r="BV227" s="78"/>
    </row>
    <row r="228" spans="1:74">
      <c r="A228" s="78"/>
      <c r="B228" s="114"/>
      <c r="C228" s="78"/>
      <c r="D228" s="124">
        <v>46295</v>
      </c>
      <c r="E228" s="78" t="s">
        <v>2</v>
      </c>
      <c r="F228" s="78" t="s">
        <v>165</v>
      </c>
      <c r="G228" s="78" t="s">
        <v>243</v>
      </c>
      <c r="H228" s="108">
        <v>34.782338472947899</v>
      </c>
      <c r="I228" s="108">
        <v>10</v>
      </c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  <c r="AY228" s="78"/>
      <c r="AZ228" s="78"/>
      <c r="BA228" s="78"/>
      <c r="BB228" s="78"/>
      <c r="BC228" s="78"/>
      <c r="BD228" s="78"/>
      <c r="BE228" s="78"/>
      <c r="BF228" s="78"/>
      <c r="BG228" s="78"/>
      <c r="BH228" s="78"/>
      <c r="BI228" s="78"/>
      <c r="BJ228" s="78"/>
      <c r="BK228" s="78"/>
      <c r="BL228" s="78"/>
      <c r="BM228" s="78"/>
      <c r="BN228" s="78"/>
      <c r="BO228" s="78"/>
      <c r="BP228" s="78"/>
      <c r="BQ228" s="78"/>
      <c r="BR228" s="78"/>
      <c r="BS228" s="78"/>
      <c r="BT228" s="78"/>
      <c r="BU228" s="78"/>
      <c r="BV228" s="78"/>
    </row>
    <row r="229" spans="1:74">
      <c r="A229" s="78"/>
      <c r="B229" s="114"/>
      <c r="C229" s="78"/>
      <c r="D229" s="124">
        <v>46295</v>
      </c>
      <c r="E229" s="78" t="s">
        <v>3</v>
      </c>
      <c r="F229" s="78" t="s">
        <v>165</v>
      </c>
      <c r="G229" s="78" t="s">
        <v>243</v>
      </c>
      <c r="H229" s="108">
        <v>21.289830334810301</v>
      </c>
      <c r="I229" s="108">
        <v>4.3306010928961749</v>
      </c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  <c r="AY229" s="78"/>
      <c r="AZ229" s="78"/>
      <c r="BA229" s="78"/>
      <c r="BB229" s="78"/>
      <c r="BC229" s="78"/>
      <c r="BD229" s="78"/>
      <c r="BE229" s="78"/>
      <c r="BF229" s="78"/>
      <c r="BG229" s="78"/>
      <c r="BH229" s="78"/>
      <c r="BI229" s="78"/>
      <c r="BJ229" s="78"/>
      <c r="BK229" s="78"/>
      <c r="BL229" s="78"/>
      <c r="BM229" s="78"/>
      <c r="BN229" s="78"/>
      <c r="BO229" s="78"/>
      <c r="BP229" s="78"/>
      <c r="BQ229" s="78"/>
      <c r="BR229" s="78"/>
      <c r="BS229" s="78"/>
      <c r="BT229" s="78"/>
      <c r="BU229" s="78"/>
      <c r="BV229" s="78"/>
    </row>
    <row r="230" spans="1:74">
      <c r="A230" s="78"/>
      <c r="B230" s="114"/>
      <c r="C230" s="78"/>
      <c r="D230" s="124">
        <v>46295</v>
      </c>
      <c r="E230" s="78" t="s">
        <v>4</v>
      </c>
      <c r="F230" s="78" t="s">
        <v>165</v>
      </c>
      <c r="G230" s="78" t="s">
        <v>243</v>
      </c>
      <c r="H230" s="108">
        <v>21.2324793781344</v>
      </c>
      <c r="I230" s="108">
        <v>6.1270491803278695</v>
      </c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  <c r="AY230" s="78"/>
      <c r="AZ230" s="78"/>
      <c r="BA230" s="78"/>
      <c r="BB230" s="78"/>
      <c r="BC230" s="78"/>
      <c r="BD230" s="78"/>
      <c r="BE230" s="78"/>
      <c r="BF230" s="78"/>
      <c r="BG230" s="78"/>
      <c r="BH230" s="78"/>
      <c r="BI230" s="78"/>
      <c r="BJ230" s="78"/>
      <c r="BK230" s="78"/>
      <c r="BL230" s="78"/>
      <c r="BM230" s="78"/>
      <c r="BN230" s="78"/>
      <c r="BO230" s="78"/>
      <c r="BP230" s="78"/>
      <c r="BQ230" s="78"/>
      <c r="BR230" s="78"/>
      <c r="BS230" s="78"/>
      <c r="BT230" s="78"/>
      <c r="BU230" s="78"/>
      <c r="BV230" s="78"/>
    </row>
    <row r="231" spans="1:74">
      <c r="A231" s="78"/>
      <c r="B231" s="114"/>
      <c r="C231" s="78"/>
      <c r="D231" s="124">
        <v>46295</v>
      </c>
      <c r="E231" s="78" t="s">
        <v>62</v>
      </c>
      <c r="F231" s="78" t="s">
        <v>165</v>
      </c>
      <c r="G231" s="78" t="s">
        <v>243</v>
      </c>
      <c r="H231" s="108">
        <v>18.920226391800099</v>
      </c>
      <c r="I231" s="108">
        <v>5.1297814207650276</v>
      </c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  <c r="AY231" s="78"/>
      <c r="AZ231" s="78"/>
      <c r="BA231" s="78"/>
      <c r="BB231" s="78"/>
      <c r="BC231" s="78"/>
      <c r="BD231" s="78"/>
      <c r="BE231" s="78"/>
      <c r="BF231" s="78"/>
      <c r="BG231" s="78"/>
      <c r="BH231" s="78"/>
      <c r="BI231" s="78"/>
      <c r="BJ231" s="78"/>
      <c r="BK231" s="78"/>
      <c r="BL231" s="78"/>
      <c r="BM231" s="78"/>
      <c r="BN231" s="78"/>
      <c r="BO231" s="78"/>
      <c r="BP231" s="78"/>
      <c r="BQ231" s="78"/>
      <c r="BR231" s="78"/>
      <c r="BS231" s="78"/>
      <c r="BT231" s="78"/>
      <c r="BU231" s="78"/>
      <c r="BV231" s="78"/>
    </row>
    <row r="232" spans="1:74">
      <c r="A232" s="78"/>
      <c r="B232" s="114"/>
      <c r="C232" s="78"/>
      <c r="D232" s="124">
        <v>46295</v>
      </c>
      <c r="E232" s="78" t="s">
        <v>65</v>
      </c>
      <c r="F232" s="78" t="s">
        <v>165</v>
      </c>
      <c r="G232" s="78" t="s">
        <v>243</v>
      </c>
      <c r="H232" s="108">
        <v>17.178343753211099</v>
      </c>
      <c r="I232" s="108">
        <v>7.3360655737704921</v>
      </c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  <c r="AY232" s="78"/>
      <c r="AZ232" s="78"/>
      <c r="BA232" s="78"/>
      <c r="BB232" s="78"/>
      <c r="BC232" s="78"/>
      <c r="BD232" s="78"/>
      <c r="BE232" s="78"/>
      <c r="BF232" s="78"/>
      <c r="BG232" s="78"/>
      <c r="BH232" s="78"/>
      <c r="BI232" s="78"/>
      <c r="BJ232" s="78"/>
      <c r="BK232" s="78"/>
      <c r="BL232" s="78"/>
      <c r="BM232" s="78"/>
      <c r="BN232" s="78"/>
      <c r="BO232" s="78"/>
      <c r="BP232" s="78"/>
      <c r="BQ232" s="78"/>
      <c r="BR232" s="78"/>
      <c r="BS232" s="78"/>
      <c r="BT232" s="78"/>
      <c r="BU232" s="78"/>
      <c r="BV232" s="78"/>
    </row>
    <row r="233" spans="1:74">
      <c r="A233" s="78"/>
      <c r="B233" s="114"/>
      <c r="C233" s="78"/>
      <c r="D233" s="124">
        <v>46295</v>
      </c>
      <c r="E233" s="78" t="s">
        <v>0</v>
      </c>
      <c r="F233" s="78" t="s">
        <v>165</v>
      </c>
      <c r="G233" s="78" t="s">
        <v>244</v>
      </c>
      <c r="H233" s="108">
        <v>12.336806429340999</v>
      </c>
      <c r="I233" s="108">
        <v>4.4672131147540988</v>
      </c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  <c r="AY233" s="78"/>
      <c r="AZ233" s="78"/>
      <c r="BA233" s="78"/>
      <c r="BB233" s="78"/>
      <c r="BC233" s="78"/>
      <c r="BD233" s="78"/>
      <c r="BE233" s="78"/>
      <c r="BF233" s="78"/>
      <c r="BG233" s="78"/>
      <c r="BH233" s="78"/>
      <c r="BI233" s="78"/>
      <c r="BJ233" s="78"/>
      <c r="BK233" s="78"/>
      <c r="BL233" s="78"/>
      <c r="BM233" s="78"/>
      <c r="BN233" s="78"/>
      <c r="BO233" s="78"/>
      <c r="BP233" s="78"/>
      <c r="BQ233" s="78"/>
      <c r="BR233" s="78"/>
      <c r="BS233" s="78"/>
      <c r="BT233" s="78"/>
      <c r="BU233" s="78"/>
      <c r="BV233" s="78"/>
    </row>
    <row r="234" spans="1:74">
      <c r="A234" s="78"/>
      <c r="B234" s="114"/>
      <c r="C234" s="78"/>
      <c r="D234" s="124">
        <v>46295</v>
      </c>
      <c r="E234" s="78" t="s">
        <v>59</v>
      </c>
      <c r="F234" s="78" t="s">
        <v>165</v>
      </c>
      <c r="G234" s="78" t="s">
        <v>244</v>
      </c>
      <c r="H234" s="108">
        <v>4.9798180120547597</v>
      </c>
      <c r="I234" s="108">
        <v>0.49863387978142071</v>
      </c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  <c r="AY234" s="78"/>
      <c r="AZ234" s="78"/>
      <c r="BA234" s="78"/>
      <c r="BB234" s="78"/>
      <c r="BC234" s="78"/>
      <c r="BD234" s="78"/>
      <c r="BE234" s="78"/>
      <c r="BF234" s="78"/>
      <c r="BG234" s="78"/>
      <c r="BH234" s="78"/>
      <c r="BI234" s="78"/>
      <c r="BJ234" s="78"/>
      <c r="BK234" s="78"/>
      <c r="BL234" s="78"/>
      <c r="BM234" s="78"/>
      <c r="BN234" s="78"/>
      <c r="BO234" s="78"/>
      <c r="BP234" s="78"/>
      <c r="BQ234" s="78"/>
      <c r="BR234" s="78"/>
      <c r="BS234" s="78"/>
      <c r="BT234" s="78"/>
      <c r="BU234" s="78"/>
      <c r="BV234" s="78"/>
    </row>
    <row r="235" spans="1:74">
      <c r="A235" s="78"/>
      <c r="B235" s="114"/>
      <c r="C235" s="78"/>
      <c r="D235" s="124">
        <v>46295</v>
      </c>
      <c r="E235" s="78" t="s">
        <v>57</v>
      </c>
      <c r="F235" s="78" t="s">
        <v>165</v>
      </c>
      <c r="G235" s="78" t="s">
        <v>244</v>
      </c>
      <c r="H235" s="108">
        <v>7.0708820888697801</v>
      </c>
      <c r="I235" s="108">
        <v>3.1284153005464477</v>
      </c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  <c r="AY235" s="78"/>
      <c r="AZ235" s="78"/>
      <c r="BA235" s="78"/>
      <c r="BB235" s="78"/>
      <c r="BC235" s="78"/>
      <c r="BD235" s="78"/>
      <c r="BE235" s="78"/>
      <c r="BF235" s="78"/>
      <c r="BG235" s="78"/>
      <c r="BH235" s="78"/>
      <c r="BI235" s="78"/>
      <c r="BJ235" s="78"/>
      <c r="BK235" s="78"/>
      <c r="BL235" s="78"/>
      <c r="BM235" s="78"/>
      <c r="BN235" s="78"/>
      <c r="BO235" s="78"/>
      <c r="BP235" s="78"/>
      <c r="BQ235" s="78"/>
      <c r="BR235" s="78"/>
      <c r="BS235" s="78"/>
      <c r="BT235" s="78"/>
      <c r="BU235" s="78"/>
      <c r="BV235" s="78"/>
    </row>
    <row r="236" spans="1:74">
      <c r="A236" s="78"/>
      <c r="B236" s="114"/>
      <c r="C236" s="78"/>
      <c r="D236" s="124">
        <v>46295</v>
      </c>
      <c r="E236" s="78" t="s">
        <v>1</v>
      </c>
      <c r="F236" s="78" t="s">
        <v>165</v>
      </c>
      <c r="G236" s="78" t="s">
        <v>244</v>
      </c>
      <c r="H236" s="108">
        <v>16.0548458464928</v>
      </c>
      <c r="I236" s="108">
        <v>7.943989071038251</v>
      </c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  <c r="AY236" s="78"/>
      <c r="AZ236" s="78"/>
      <c r="BA236" s="78"/>
      <c r="BB236" s="78"/>
      <c r="BC236" s="78"/>
      <c r="BD236" s="78"/>
      <c r="BE236" s="78"/>
      <c r="BF236" s="78"/>
      <c r="BG236" s="78"/>
      <c r="BH236" s="78"/>
      <c r="BI236" s="78"/>
      <c r="BJ236" s="78"/>
      <c r="BK236" s="78"/>
      <c r="BL236" s="78"/>
      <c r="BM236" s="78"/>
      <c r="BN236" s="78"/>
      <c r="BO236" s="78"/>
      <c r="BP236" s="78"/>
      <c r="BQ236" s="78"/>
      <c r="BR236" s="78"/>
      <c r="BS236" s="78"/>
      <c r="BT236" s="78"/>
      <c r="BU236" s="78"/>
      <c r="BV236" s="78"/>
    </row>
    <row r="237" spans="1:74">
      <c r="A237" s="78"/>
      <c r="B237" s="114"/>
      <c r="C237" s="78"/>
      <c r="D237" s="124">
        <v>46295</v>
      </c>
      <c r="E237" s="78" t="s">
        <v>22</v>
      </c>
      <c r="F237" s="78" t="s">
        <v>165</v>
      </c>
      <c r="G237" s="78" t="s">
        <v>244</v>
      </c>
      <c r="H237" s="108">
        <v>9.2893927196644892</v>
      </c>
      <c r="I237" s="108">
        <v>1.7418032786885247</v>
      </c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  <c r="AY237" s="78"/>
      <c r="AZ237" s="78"/>
      <c r="BA237" s="78"/>
      <c r="BB237" s="78"/>
      <c r="BC237" s="78"/>
      <c r="BD237" s="78"/>
      <c r="BE237" s="78"/>
      <c r="BF237" s="78"/>
      <c r="BG237" s="78"/>
      <c r="BH237" s="78"/>
      <c r="BI237" s="78"/>
      <c r="BJ237" s="78"/>
      <c r="BK237" s="78"/>
      <c r="BL237" s="78"/>
      <c r="BM237" s="78"/>
      <c r="BN237" s="78"/>
      <c r="BO237" s="78"/>
      <c r="BP237" s="78"/>
      <c r="BQ237" s="78"/>
      <c r="BR237" s="78"/>
      <c r="BS237" s="78"/>
      <c r="BT237" s="78"/>
      <c r="BU237" s="78"/>
      <c r="BV237" s="78"/>
    </row>
    <row r="238" spans="1:74">
      <c r="A238" s="78"/>
      <c r="B238" s="114"/>
      <c r="C238" s="78"/>
      <c r="D238" s="124">
        <v>46295</v>
      </c>
      <c r="E238" s="78" t="s">
        <v>23</v>
      </c>
      <c r="F238" s="78" t="s">
        <v>165</v>
      </c>
      <c r="G238" s="78" t="s">
        <v>244</v>
      </c>
      <c r="H238" s="108">
        <v>12.8878933618775</v>
      </c>
      <c r="I238" s="108">
        <v>4.3101092896174862</v>
      </c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  <c r="AY238" s="78"/>
      <c r="AZ238" s="78"/>
      <c r="BA238" s="78"/>
      <c r="BB238" s="78"/>
      <c r="BC238" s="78"/>
      <c r="BD238" s="78"/>
      <c r="BE238" s="78"/>
      <c r="BF238" s="78"/>
      <c r="BG238" s="78"/>
      <c r="BH238" s="78"/>
      <c r="BI238" s="78"/>
      <c r="BJ238" s="78"/>
      <c r="BK238" s="78"/>
      <c r="BL238" s="78"/>
      <c r="BM238" s="78"/>
      <c r="BN238" s="78"/>
      <c r="BO238" s="78"/>
      <c r="BP238" s="78"/>
      <c r="BQ238" s="78"/>
      <c r="BR238" s="78"/>
      <c r="BS238" s="78"/>
      <c r="BT238" s="78"/>
      <c r="BU238" s="78"/>
      <c r="BV238" s="78"/>
    </row>
    <row r="239" spans="1:74">
      <c r="A239" s="78"/>
      <c r="B239" s="114"/>
      <c r="C239" s="78"/>
      <c r="D239" s="124">
        <v>46295</v>
      </c>
      <c r="E239" s="78" t="s">
        <v>24</v>
      </c>
      <c r="F239" s="78" t="s">
        <v>165</v>
      </c>
      <c r="G239" s="78" t="s">
        <v>244</v>
      </c>
      <c r="H239" s="108">
        <v>9.7795478175691102</v>
      </c>
      <c r="I239" s="108">
        <v>3.6338797814207648</v>
      </c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  <c r="AY239" s="78"/>
      <c r="AZ239" s="78"/>
      <c r="BA239" s="78"/>
      <c r="BB239" s="78"/>
      <c r="BC239" s="78"/>
      <c r="BD239" s="78"/>
      <c r="BE239" s="78"/>
      <c r="BF239" s="78"/>
      <c r="BG239" s="78"/>
      <c r="BH239" s="78"/>
      <c r="BI239" s="78"/>
      <c r="BJ239" s="78"/>
      <c r="BK239" s="78"/>
      <c r="BL239" s="78"/>
      <c r="BM239" s="78"/>
      <c r="BN239" s="78"/>
      <c r="BO239" s="78"/>
      <c r="BP239" s="78"/>
      <c r="BQ239" s="78"/>
      <c r="BR239" s="78"/>
      <c r="BS239" s="78"/>
      <c r="BT239" s="78"/>
      <c r="BU239" s="78"/>
      <c r="BV239" s="78"/>
    </row>
    <row r="240" spans="1:74">
      <c r="A240" s="78"/>
      <c r="B240" s="114"/>
      <c r="C240" s="78"/>
      <c r="D240" s="124">
        <v>46295</v>
      </c>
      <c r="E240" s="78" t="s">
        <v>2</v>
      </c>
      <c r="F240" s="78" t="s">
        <v>165</v>
      </c>
      <c r="G240" s="78" t="s">
        <v>244</v>
      </c>
      <c r="H240" s="108">
        <v>30.224920405202699</v>
      </c>
      <c r="I240" s="108">
        <v>10</v>
      </c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  <c r="AY240" s="78"/>
      <c r="AZ240" s="78"/>
      <c r="BA240" s="78"/>
      <c r="BB240" s="78"/>
      <c r="BC240" s="78"/>
      <c r="BD240" s="78"/>
      <c r="BE240" s="78"/>
      <c r="BF240" s="78"/>
      <c r="BG240" s="78"/>
      <c r="BH240" s="78"/>
      <c r="BI240" s="78"/>
      <c r="BJ240" s="78"/>
      <c r="BK240" s="78"/>
      <c r="BL240" s="78"/>
      <c r="BM240" s="78"/>
      <c r="BN240" s="78"/>
      <c r="BO240" s="78"/>
      <c r="BP240" s="78"/>
      <c r="BQ240" s="78"/>
      <c r="BR240" s="78"/>
      <c r="BS240" s="78"/>
      <c r="BT240" s="78"/>
      <c r="BU240" s="78"/>
      <c r="BV240" s="78"/>
    </row>
    <row r="241" spans="1:74">
      <c r="A241" s="78"/>
      <c r="B241" s="114"/>
      <c r="C241" s="78"/>
      <c r="D241" s="124">
        <v>46295</v>
      </c>
      <c r="E241" s="78" t="s">
        <v>3</v>
      </c>
      <c r="F241" s="78" t="s">
        <v>165</v>
      </c>
      <c r="G241" s="78" t="s">
        <v>244</v>
      </c>
      <c r="H241" s="108">
        <v>14.124128687755199</v>
      </c>
      <c r="I241" s="108">
        <v>4.2486338797814209</v>
      </c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  <c r="AY241" s="78"/>
      <c r="AZ241" s="78"/>
      <c r="BA241" s="78"/>
      <c r="BB241" s="78"/>
      <c r="BC241" s="78"/>
      <c r="BD241" s="78"/>
      <c r="BE241" s="78"/>
      <c r="BF241" s="78"/>
      <c r="BG241" s="78"/>
      <c r="BH241" s="78"/>
      <c r="BI241" s="78"/>
      <c r="BJ241" s="78"/>
      <c r="BK241" s="78"/>
      <c r="BL241" s="78"/>
      <c r="BM241" s="78"/>
      <c r="BN241" s="78"/>
      <c r="BO241" s="78"/>
      <c r="BP241" s="78"/>
      <c r="BQ241" s="78"/>
      <c r="BR241" s="78"/>
      <c r="BS241" s="78"/>
      <c r="BT241" s="78"/>
      <c r="BU241" s="78"/>
      <c r="BV241" s="78"/>
    </row>
    <row r="242" spans="1:74">
      <c r="A242" s="78"/>
      <c r="B242" s="114"/>
      <c r="C242" s="78"/>
      <c r="D242" s="124">
        <v>46295</v>
      </c>
      <c r="E242" s="78" t="s">
        <v>4</v>
      </c>
      <c r="F242" s="78" t="s">
        <v>165</v>
      </c>
      <c r="G242" s="78" t="s">
        <v>244</v>
      </c>
      <c r="H242" s="108">
        <v>13.2973731043634</v>
      </c>
      <c r="I242" s="108">
        <v>4.6448087431693983</v>
      </c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  <c r="AY242" s="78"/>
      <c r="AZ242" s="78"/>
      <c r="BA242" s="78"/>
      <c r="BB242" s="78"/>
      <c r="BC242" s="78"/>
      <c r="BD242" s="78"/>
      <c r="BE242" s="78"/>
      <c r="BF242" s="78"/>
      <c r="BG242" s="78"/>
      <c r="BH242" s="78"/>
      <c r="BI242" s="78"/>
      <c r="BJ242" s="78"/>
      <c r="BK242" s="78"/>
      <c r="BL242" s="78"/>
      <c r="BM242" s="78"/>
      <c r="BN242" s="78"/>
      <c r="BO242" s="78"/>
      <c r="BP242" s="78"/>
      <c r="BQ242" s="78"/>
      <c r="BR242" s="78"/>
      <c r="BS242" s="78"/>
      <c r="BT242" s="78"/>
      <c r="BU242" s="78"/>
      <c r="BV242" s="78"/>
    </row>
    <row r="243" spans="1:74">
      <c r="A243" s="78"/>
      <c r="B243" s="114"/>
      <c r="C243" s="78"/>
      <c r="D243" s="124">
        <v>46295</v>
      </c>
      <c r="E243" s="78" t="s">
        <v>62</v>
      </c>
      <c r="F243" s="78" t="s">
        <v>165</v>
      </c>
      <c r="G243" s="78" t="s">
        <v>244</v>
      </c>
      <c r="H243" s="108">
        <v>13.6128027773402</v>
      </c>
      <c r="I243" s="108">
        <v>6.2090163934426226</v>
      </c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78"/>
      <c r="BH243" s="78"/>
      <c r="BI243" s="78"/>
      <c r="BJ243" s="78"/>
      <c r="BK243" s="78"/>
      <c r="BL243" s="78"/>
      <c r="BM243" s="78"/>
      <c r="BN243" s="78"/>
      <c r="BO243" s="78"/>
      <c r="BP243" s="78"/>
      <c r="BQ243" s="78"/>
      <c r="BR243" s="78"/>
      <c r="BS243" s="78"/>
      <c r="BT243" s="78"/>
      <c r="BU243" s="78"/>
      <c r="BV243" s="78"/>
    </row>
    <row r="244" spans="1:74">
      <c r="A244" s="78"/>
      <c r="B244" s="114"/>
      <c r="C244" s="78"/>
      <c r="D244" s="124">
        <v>46295</v>
      </c>
      <c r="E244" s="78" t="s">
        <v>65</v>
      </c>
      <c r="F244" s="78" t="s">
        <v>165</v>
      </c>
      <c r="G244" s="78" t="s">
        <v>244</v>
      </c>
      <c r="H244" s="108">
        <v>11.411406179013399</v>
      </c>
      <c r="I244" s="108">
        <v>6.0177595628415297</v>
      </c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  <c r="AY244" s="78"/>
      <c r="AZ244" s="78"/>
      <c r="BA244" s="78"/>
      <c r="BB244" s="78"/>
      <c r="BC244" s="78"/>
      <c r="BD244" s="78"/>
      <c r="BE244" s="78"/>
      <c r="BF244" s="78"/>
      <c r="BG244" s="78"/>
      <c r="BH244" s="78"/>
      <c r="BI244" s="78"/>
      <c r="BJ244" s="78"/>
      <c r="BK244" s="78"/>
      <c r="BL244" s="78"/>
      <c r="BM244" s="78"/>
      <c r="BN244" s="78"/>
      <c r="BO244" s="78"/>
      <c r="BP244" s="78"/>
      <c r="BQ244" s="78"/>
      <c r="BR244" s="78"/>
      <c r="BS244" s="78"/>
      <c r="BT244" s="78"/>
      <c r="BU244" s="78"/>
      <c r="BV244" s="78"/>
    </row>
    <row r="245" spans="1:74">
      <c r="A245" s="78"/>
      <c r="B245" s="114"/>
      <c r="C245" s="78"/>
      <c r="D245" s="124">
        <v>46295</v>
      </c>
      <c r="E245" s="78" t="s">
        <v>0</v>
      </c>
      <c r="F245" s="78" t="s">
        <v>165</v>
      </c>
      <c r="G245" s="78" t="s">
        <v>245</v>
      </c>
      <c r="H245" s="108">
        <v>27.295065262319302</v>
      </c>
      <c r="I245" s="108">
        <v>5.5327868852459012</v>
      </c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  <c r="AY245" s="78"/>
      <c r="AZ245" s="78"/>
      <c r="BA245" s="78"/>
      <c r="BB245" s="78"/>
      <c r="BC245" s="78"/>
      <c r="BD245" s="78"/>
      <c r="BE245" s="78"/>
      <c r="BF245" s="78"/>
      <c r="BG245" s="78"/>
      <c r="BH245" s="78"/>
      <c r="BI245" s="78"/>
      <c r="BJ245" s="78"/>
      <c r="BK245" s="78"/>
      <c r="BL245" s="78"/>
      <c r="BM245" s="78"/>
      <c r="BN245" s="78"/>
      <c r="BO245" s="78"/>
      <c r="BP245" s="78"/>
      <c r="BQ245" s="78"/>
      <c r="BR245" s="78"/>
      <c r="BS245" s="78"/>
      <c r="BT245" s="78"/>
      <c r="BU245" s="78"/>
      <c r="BV245" s="78"/>
    </row>
    <row r="246" spans="1:74">
      <c r="A246" s="78"/>
      <c r="B246" s="114"/>
      <c r="C246" s="78"/>
      <c r="D246" s="124">
        <v>46295</v>
      </c>
      <c r="E246" s="78" t="s">
        <v>59</v>
      </c>
      <c r="F246" s="78" t="s">
        <v>165</v>
      </c>
      <c r="G246" s="78" t="s">
        <v>245</v>
      </c>
      <c r="H246" s="108">
        <v>8.4210974479671705</v>
      </c>
      <c r="I246" s="108">
        <v>0.49863387978142071</v>
      </c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  <c r="AY246" s="78"/>
      <c r="AZ246" s="78"/>
      <c r="BA246" s="78"/>
      <c r="BB246" s="78"/>
      <c r="BC246" s="78"/>
      <c r="BD246" s="78"/>
      <c r="BE246" s="78"/>
      <c r="BF246" s="78"/>
      <c r="BG246" s="78"/>
      <c r="BH246" s="78"/>
      <c r="BI246" s="78"/>
      <c r="BJ246" s="78"/>
      <c r="BK246" s="78"/>
      <c r="BL246" s="78"/>
      <c r="BM246" s="78"/>
      <c r="BN246" s="78"/>
      <c r="BO246" s="78"/>
      <c r="BP246" s="78"/>
      <c r="BQ246" s="78"/>
      <c r="BR246" s="78"/>
      <c r="BS246" s="78"/>
      <c r="BT246" s="78"/>
      <c r="BU246" s="78"/>
      <c r="BV246" s="78"/>
    </row>
    <row r="247" spans="1:74">
      <c r="A247" s="78"/>
      <c r="B247" s="114"/>
      <c r="C247" s="78"/>
      <c r="D247" s="124">
        <v>46295</v>
      </c>
      <c r="E247" s="78" t="s">
        <v>57</v>
      </c>
      <c r="F247" s="78" t="s">
        <v>165</v>
      </c>
      <c r="G247" s="78" t="s">
        <v>245</v>
      </c>
      <c r="H247" s="108">
        <v>13.587506640493499</v>
      </c>
      <c r="I247" s="108">
        <v>2.1448087431693987</v>
      </c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  <c r="AY247" s="78"/>
      <c r="AZ247" s="78"/>
      <c r="BA247" s="78"/>
      <c r="BB247" s="78"/>
      <c r="BC247" s="78"/>
      <c r="BD247" s="78"/>
      <c r="BE247" s="78"/>
      <c r="BF247" s="78"/>
      <c r="BG247" s="78"/>
      <c r="BH247" s="78"/>
      <c r="BI247" s="78"/>
      <c r="BJ247" s="78"/>
      <c r="BK247" s="78"/>
      <c r="BL247" s="78"/>
      <c r="BM247" s="78"/>
      <c r="BN247" s="78"/>
      <c r="BO247" s="78"/>
      <c r="BP247" s="78"/>
      <c r="BQ247" s="78"/>
      <c r="BR247" s="78"/>
      <c r="BS247" s="78"/>
      <c r="BT247" s="78"/>
      <c r="BU247" s="78"/>
      <c r="BV247" s="78"/>
    </row>
    <row r="248" spans="1:74">
      <c r="A248" s="78"/>
      <c r="B248" s="114"/>
      <c r="C248" s="78"/>
      <c r="D248" s="124">
        <v>46295</v>
      </c>
      <c r="E248" s="78" t="s">
        <v>1</v>
      </c>
      <c r="F248" s="78" t="s">
        <v>165</v>
      </c>
      <c r="G248" s="78" t="s">
        <v>245</v>
      </c>
      <c r="H248" s="108">
        <v>28.3467136825181</v>
      </c>
      <c r="I248" s="108">
        <v>5.1297814207650276</v>
      </c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  <c r="AY248" s="78"/>
      <c r="AZ248" s="78"/>
      <c r="BA248" s="78"/>
      <c r="BB248" s="78"/>
      <c r="BC248" s="78"/>
      <c r="BD248" s="78"/>
      <c r="BE248" s="78"/>
      <c r="BF248" s="78"/>
      <c r="BG248" s="78"/>
      <c r="BH248" s="78"/>
      <c r="BI248" s="78"/>
      <c r="BJ248" s="78"/>
      <c r="BK248" s="78"/>
      <c r="BL248" s="78"/>
      <c r="BM248" s="78"/>
      <c r="BN248" s="78"/>
      <c r="BO248" s="78"/>
      <c r="BP248" s="78"/>
      <c r="BQ248" s="78"/>
      <c r="BR248" s="78"/>
      <c r="BS248" s="78"/>
      <c r="BT248" s="78"/>
      <c r="BU248" s="78"/>
      <c r="BV248" s="78"/>
    </row>
    <row r="249" spans="1:74">
      <c r="A249" s="78"/>
      <c r="B249" s="114"/>
      <c r="C249" s="78"/>
      <c r="D249" s="124">
        <v>46295</v>
      </c>
      <c r="E249" s="78" t="s">
        <v>22</v>
      </c>
      <c r="F249" s="78" t="s">
        <v>165</v>
      </c>
      <c r="G249" s="78" t="s">
        <v>245</v>
      </c>
      <c r="H249" s="108">
        <v>32.941352995970497</v>
      </c>
      <c r="I249" s="108">
        <v>8.504098360655739</v>
      </c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  <c r="AY249" s="78"/>
      <c r="AZ249" s="78"/>
      <c r="BA249" s="78"/>
      <c r="BB249" s="78"/>
      <c r="BC249" s="78"/>
      <c r="BD249" s="78"/>
      <c r="BE249" s="78"/>
      <c r="BF249" s="78"/>
      <c r="BG249" s="78"/>
      <c r="BH249" s="78"/>
      <c r="BI249" s="78"/>
      <c r="BJ249" s="78"/>
      <c r="BK249" s="78"/>
      <c r="BL249" s="78"/>
      <c r="BM249" s="78"/>
      <c r="BN249" s="78"/>
      <c r="BO249" s="78"/>
      <c r="BP249" s="78"/>
      <c r="BQ249" s="78"/>
      <c r="BR249" s="78"/>
      <c r="BS249" s="78"/>
      <c r="BT249" s="78"/>
      <c r="BU249" s="78"/>
      <c r="BV249" s="78"/>
    </row>
    <row r="250" spans="1:74">
      <c r="A250" s="78"/>
      <c r="B250" s="114"/>
      <c r="C250" s="78"/>
      <c r="D250" s="124">
        <v>46295</v>
      </c>
      <c r="E250" s="78" t="s">
        <v>23</v>
      </c>
      <c r="F250" s="78" t="s">
        <v>165</v>
      </c>
      <c r="G250" s="78" t="s">
        <v>245</v>
      </c>
      <c r="H250" s="108">
        <v>21.062697368073</v>
      </c>
      <c r="I250" s="108">
        <v>1.3319672131147542</v>
      </c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  <c r="AY250" s="78"/>
      <c r="AZ250" s="78"/>
      <c r="BA250" s="78"/>
      <c r="BB250" s="78"/>
      <c r="BC250" s="78"/>
      <c r="BD250" s="78"/>
      <c r="BE250" s="78"/>
      <c r="BF250" s="78"/>
      <c r="BG250" s="78"/>
      <c r="BH250" s="78"/>
      <c r="BI250" s="78"/>
      <c r="BJ250" s="78"/>
      <c r="BK250" s="78"/>
      <c r="BL250" s="78"/>
      <c r="BM250" s="78"/>
      <c r="BN250" s="78"/>
      <c r="BO250" s="78"/>
      <c r="BP250" s="78"/>
      <c r="BQ250" s="78"/>
      <c r="BR250" s="78"/>
      <c r="BS250" s="78"/>
      <c r="BT250" s="78"/>
      <c r="BU250" s="78"/>
      <c r="BV250" s="78"/>
    </row>
    <row r="251" spans="1:74">
      <c r="A251" s="78"/>
      <c r="B251" s="114"/>
      <c r="C251" s="78"/>
      <c r="D251" s="124">
        <v>46295</v>
      </c>
      <c r="E251" s="78" t="s">
        <v>24</v>
      </c>
      <c r="F251" s="78" t="s">
        <v>165</v>
      </c>
      <c r="G251" s="78" t="s">
        <v>245</v>
      </c>
      <c r="H251" s="108">
        <v>21.631407552415801</v>
      </c>
      <c r="I251" s="108">
        <v>3.6338797814207648</v>
      </c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  <c r="AY251" s="78"/>
      <c r="AZ251" s="78"/>
      <c r="BA251" s="78"/>
      <c r="BB251" s="78"/>
      <c r="BC251" s="78"/>
      <c r="BD251" s="78"/>
      <c r="BE251" s="78"/>
      <c r="BF251" s="78"/>
      <c r="BG251" s="78"/>
      <c r="BH251" s="78"/>
      <c r="BI251" s="78"/>
      <c r="BJ251" s="78"/>
      <c r="BK251" s="78"/>
      <c r="BL251" s="78"/>
      <c r="BM251" s="78"/>
      <c r="BN251" s="78"/>
      <c r="BO251" s="78"/>
      <c r="BP251" s="78"/>
      <c r="BQ251" s="78"/>
      <c r="BR251" s="78"/>
      <c r="BS251" s="78"/>
      <c r="BT251" s="78"/>
      <c r="BU251" s="78"/>
      <c r="BV251" s="78"/>
    </row>
    <row r="252" spans="1:74">
      <c r="A252" s="78"/>
      <c r="B252" s="114"/>
      <c r="C252" s="78"/>
      <c r="D252" s="124">
        <v>46295</v>
      </c>
      <c r="E252" s="78" t="s">
        <v>2</v>
      </c>
      <c r="F252" s="78" t="s">
        <v>165</v>
      </c>
      <c r="G252" s="78" t="s">
        <v>245</v>
      </c>
      <c r="H252" s="108">
        <v>41.002374767258601</v>
      </c>
      <c r="I252" s="108">
        <v>10</v>
      </c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  <c r="AY252" s="78"/>
      <c r="AZ252" s="78"/>
      <c r="BA252" s="78"/>
      <c r="BB252" s="78"/>
      <c r="BC252" s="78"/>
      <c r="BD252" s="78"/>
      <c r="BE252" s="78"/>
      <c r="BF252" s="78"/>
      <c r="BG252" s="78"/>
      <c r="BH252" s="78"/>
      <c r="BI252" s="78"/>
      <c r="BJ252" s="78"/>
      <c r="BK252" s="78"/>
      <c r="BL252" s="78"/>
      <c r="BM252" s="78"/>
      <c r="BN252" s="78"/>
      <c r="BO252" s="78"/>
      <c r="BP252" s="78"/>
      <c r="BQ252" s="78"/>
      <c r="BR252" s="78"/>
      <c r="BS252" s="78"/>
      <c r="BT252" s="78"/>
      <c r="BU252" s="78"/>
      <c r="BV252" s="78"/>
    </row>
    <row r="253" spans="1:74">
      <c r="A253" s="78"/>
      <c r="B253" s="114"/>
      <c r="C253" s="78"/>
      <c r="D253" s="124">
        <v>46295</v>
      </c>
      <c r="E253" s="78" t="s">
        <v>3</v>
      </c>
      <c r="F253" s="78" t="s">
        <v>165</v>
      </c>
      <c r="G253" s="78" t="s">
        <v>245</v>
      </c>
      <c r="H253" s="108">
        <v>33.946442509335199</v>
      </c>
      <c r="I253" s="108">
        <v>4.2486338797814209</v>
      </c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  <c r="AY253" s="78"/>
      <c r="AZ253" s="78"/>
      <c r="BA253" s="78"/>
      <c r="BB253" s="78"/>
      <c r="BC253" s="78"/>
      <c r="BD253" s="78"/>
      <c r="BE253" s="78"/>
      <c r="BF253" s="78"/>
      <c r="BG253" s="78"/>
      <c r="BH253" s="78"/>
      <c r="BI253" s="78"/>
      <c r="BJ253" s="78"/>
      <c r="BK253" s="78"/>
      <c r="BL253" s="78"/>
      <c r="BM253" s="78"/>
      <c r="BN253" s="78"/>
      <c r="BO253" s="78"/>
      <c r="BP253" s="78"/>
      <c r="BQ253" s="78"/>
      <c r="BR253" s="78"/>
      <c r="BS253" s="78"/>
      <c r="BT253" s="78"/>
      <c r="BU253" s="78"/>
      <c r="BV253" s="78"/>
    </row>
    <row r="254" spans="1:74">
      <c r="A254" s="78"/>
      <c r="B254" s="114"/>
      <c r="C254" s="78"/>
      <c r="D254" s="124">
        <v>46295</v>
      </c>
      <c r="E254" s="78" t="s">
        <v>4</v>
      </c>
      <c r="F254" s="78" t="s">
        <v>165</v>
      </c>
      <c r="G254" s="78" t="s">
        <v>245</v>
      </c>
      <c r="H254" s="108">
        <v>37.043449722282404</v>
      </c>
      <c r="I254" s="108">
        <v>6.7964480874316937</v>
      </c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  <c r="AY254" s="78"/>
      <c r="AZ254" s="78"/>
      <c r="BA254" s="78"/>
      <c r="BB254" s="78"/>
      <c r="BC254" s="78"/>
      <c r="BD254" s="78"/>
      <c r="BE254" s="78"/>
      <c r="BF254" s="78"/>
      <c r="BG254" s="78"/>
      <c r="BH254" s="78"/>
      <c r="BI254" s="78"/>
      <c r="BJ254" s="78"/>
      <c r="BK254" s="78"/>
      <c r="BL254" s="78"/>
      <c r="BM254" s="78"/>
      <c r="BN254" s="78"/>
      <c r="BO254" s="78"/>
      <c r="BP254" s="78"/>
      <c r="BQ254" s="78"/>
      <c r="BR254" s="78"/>
      <c r="BS254" s="78"/>
      <c r="BT254" s="78"/>
      <c r="BU254" s="78"/>
      <c r="BV254" s="78"/>
    </row>
    <row r="255" spans="1:74">
      <c r="A255" s="78"/>
      <c r="B255" s="114"/>
      <c r="C255" s="78"/>
      <c r="D255" s="124">
        <v>46295</v>
      </c>
      <c r="E255" s="78" t="s">
        <v>62</v>
      </c>
      <c r="F255" s="78" t="s">
        <v>165</v>
      </c>
      <c r="G255" s="78" t="s">
        <v>245</v>
      </c>
      <c r="H255" s="108">
        <v>24.042663786475799</v>
      </c>
      <c r="I255" s="108">
        <v>3.8046448087431695</v>
      </c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  <c r="AY255" s="78"/>
      <c r="AZ255" s="78"/>
      <c r="BA255" s="78"/>
      <c r="BB255" s="78"/>
      <c r="BC255" s="78"/>
      <c r="BD255" s="78"/>
      <c r="BE255" s="78"/>
      <c r="BF255" s="78"/>
      <c r="BG255" s="78"/>
      <c r="BH255" s="78"/>
      <c r="BI255" s="78"/>
      <c r="BJ255" s="78"/>
      <c r="BK255" s="78"/>
      <c r="BL255" s="78"/>
      <c r="BM255" s="78"/>
      <c r="BN255" s="78"/>
      <c r="BO255" s="78"/>
      <c r="BP255" s="78"/>
      <c r="BQ255" s="78"/>
      <c r="BR255" s="78"/>
      <c r="BS255" s="78"/>
      <c r="BT255" s="78"/>
      <c r="BU255" s="78"/>
      <c r="BV255" s="78"/>
    </row>
    <row r="256" spans="1:74">
      <c r="A256" s="78"/>
      <c r="B256" s="114"/>
      <c r="C256" s="78"/>
      <c r="D256" s="124">
        <v>46295</v>
      </c>
      <c r="E256" s="78" t="s">
        <v>65</v>
      </c>
      <c r="F256" s="78" t="s">
        <v>165</v>
      </c>
      <c r="G256" s="78" t="s">
        <v>245</v>
      </c>
      <c r="H256" s="108">
        <v>29.2942211581029</v>
      </c>
      <c r="I256" s="108">
        <v>7.4316939890710376</v>
      </c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  <c r="AY256" s="78"/>
      <c r="AZ256" s="78"/>
      <c r="BA256" s="78"/>
      <c r="BB256" s="78"/>
      <c r="BC256" s="78"/>
      <c r="BD256" s="78"/>
      <c r="BE256" s="78"/>
      <c r="BF256" s="78"/>
      <c r="BG256" s="78"/>
      <c r="BH256" s="78"/>
      <c r="BI256" s="78"/>
      <c r="BJ256" s="78"/>
      <c r="BK256" s="78"/>
      <c r="BL256" s="78"/>
      <c r="BM256" s="78"/>
      <c r="BN256" s="78"/>
      <c r="BO256" s="78"/>
      <c r="BP256" s="78"/>
      <c r="BQ256" s="78"/>
      <c r="BR256" s="78"/>
      <c r="BS256" s="78"/>
      <c r="BT256" s="78"/>
      <c r="BU256" s="78"/>
      <c r="BV256" s="78"/>
    </row>
    <row r="257" spans="1:74">
      <c r="A257" s="78"/>
      <c r="B257" s="114"/>
      <c r="C257" s="78"/>
      <c r="D257" s="124">
        <v>46295</v>
      </c>
      <c r="E257" s="78" t="s">
        <v>0</v>
      </c>
      <c r="F257" s="78" t="s">
        <v>172</v>
      </c>
      <c r="G257" s="78" t="s">
        <v>257</v>
      </c>
      <c r="H257" s="108">
        <v>18.112034543366001</v>
      </c>
      <c r="I257" s="108">
        <v>2.1311475409836067</v>
      </c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  <c r="AY257" s="78"/>
      <c r="AZ257" s="78"/>
      <c r="BA257" s="78"/>
      <c r="BB257" s="78"/>
      <c r="BC257" s="78"/>
      <c r="BD257" s="78"/>
      <c r="BE257" s="78"/>
      <c r="BF257" s="78"/>
      <c r="BG257" s="78"/>
      <c r="BH257" s="78"/>
      <c r="BI257" s="78"/>
      <c r="BJ257" s="78"/>
      <c r="BK257" s="78"/>
      <c r="BL257" s="78"/>
      <c r="BM257" s="78"/>
      <c r="BN257" s="78"/>
      <c r="BO257" s="78"/>
      <c r="BP257" s="78"/>
      <c r="BQ257" s="78"/>
      <c r="BR257" s="78"/>
      <c r="BS257" s="78"/>
      <c r="BT257" s="78"/>
      <c r="BU257" s="78"/>
      <c r="BV257" s="78"/>
    </row>
    <row r="258" spans="1:74">
      <c r="A258" s="78"/>
      <c r="B258" s="114"/>
      <c r="C258" s="78"/>
      <c r="D258" s="124">
        <v>46295</v>
      </c>
      <c r="E258" s="78" t="s">
        <v>59</v>
      </c>
      <c r="F258" s="78" t="s">
        <v>172</v>
      </c>
      <c r="G258" s="78" t="s">
        <v>257</v>
      </c>
      <c r="H258" s="108">
        <v>17.180693120614201</v>
      </c>
      <c r="I258" s="108">
        <v>2.1311475409836067</v>
      </c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  <c r="AY258" s="78"/>
      <c r="AZ258" s="78"/>
      <c r="BA258" s="78"/>
      <c r="BB258" s="78"/>
      <c r="BC258" s="78"/>
      <c r="BD258" s="78"/>
      <c r="BE258" s="78"/>
      <c r="BF258" s="78"/>
      <c r="BG258" s="78"/>
      <c r="BH258" s="78"/>
      <c r="BI258" s="78"/>
      <c r="BJ258" s="78"/>
      <c r="BK258" s="78"/>
      <c r="BL258" s="78"/>
      <c r="BM258" s="78"/>
      <c r="BN258" s="78"/>
      <c r="BO258" s="78"/>
      <c r="BP258" s="78"/>
      <c r="BQ258" s="78"/>
      <c r="BR258" s="78"/>
      <c r="BS258" s="78"/>
      <c r="BT258" s="78"/>
      <c r="BU258" s="78"/>
      <c r="BV258" s="78"/>
    </row>
    <row r="259" spans="1:74">
      <c r="A259" s="78"/>
      <c r="B259" s="114"/>
      <c r="C259" s="78"/>
      <c r="D259" s="124">
        <v>46295</v>
      </c>
      <c r="E259" s="78" t="s">
        <v>57</v>
      </c>
      <c r="F259" s="78" t="s">
        <v>172</v>
      </c>
      <c r="G259" s="78" t="s">
        <v>257</v>
      </c>
      <c r="H259" s="108">
        <v>23.058586383397198</v>
      </c>
      <c r="I259" s="108">
        <v>9.6721311475409841</v>
      </c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  <c r="AY259" s="78"/>
      <c r="AZ259" s="78"/>
      <c r="BA259" s="78"/>
      <c r="BB259" s="78"/>
      <c r="BC259" s="78"/>
      <c r="BD259" s="78"/>
      <c r="BE259" s="78"/>
      <c r="BF259" s="78"/>
      <c r="BG259" s="78"/>
      <c r="BH259" s="78"/>
      <c r="BI259" s="78"/>
      <c r="BJ259" s="78"/>
      <c r="BK259" s="78"/>
      <c r="BL259" s="78"/>
      <c r="BM259" s="78"/>
      <c r="BN259" s="78"/>
      <c r="BO259" s="78"/>
      <c r="BP259" s="78"/>
      <c r="BQ259" s="78"/>
      <c r="BR259" s="78"/>
      <c r="BS259" s="78"/>
      <c r="BT259" s="78"/>
      <c r="BU259" s="78"/>
      <c r="BV259" s="78"/>
    </row>
    <row r="260" spans="1:74">
      <c r="A260" s="78"/>
      <c r="B260" s="114"/>
      <c r="C260" s="78"/>
      <c r="D260" s="124">
        <v>46295</v>
      </c>
      <c r="E260" s="78" t="s">
        <v>1</v>
      </c>
      <c r="F260" s="78" t="s">
        <v>172</v>
      </c>
      <c r="G260" s="78" t="s">
        <v>257</v>
      </c>
      <c r="H260" s="108">
        <v>13.5820010799602</v>
      </c>
      <c r="I260" s="108">
        <v>0.65573770491803274</v>
      </c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  <c r="AY260" s="78"/>
      <c r="AZ260" s="78"/>
      <c r="BA260" s="78"/>
      <c r="BB260" s="78"/>
      <c r="BC260" s="78"/>
      <c r="BD260" s="78"/>
      <c r="BE260" s="78"/>
      <c r="BF260" s="78"/>
      <c r="BG260" s="78"/>
      <c r="BH260" s="78"/>
      <c r="BI260" s="78"/>
      <c r="BJ260" s="78"/>
      <c r="BK260" s="78"/>
      <c r="BL260" s="78"/>
      <c r="BM260" s="78"/>
      <c r="BN260" s="78"/>
      <c r="BO260" s="78"/>
      <c r="BP260" s="78"/>
      <c r="BQ260" s="78"/>
      <c r="BR260" s="78"/>
      <c r="BS260" s="78"/>
      <c r="BT260" s="78"/>
      <c r="BU260" s="78"/>
      <c r="BV260" s="78"/>
    </row>
    <row r="261" spans="1:74">
      <c r="A261" s="78"/>
      <c r="B261" s="114"/>
      <c r="C261" s="78"/>
      <c r="D261" s="124">
        <v>46295</v>
      </c>
      <c r="E261" s="78" t="s">
        <v>22</v>
      </c>
      <c r="F261" s="78" t="s">
        <v>172</v>
      </c>
      <c r="G261" s="78" t="s">
        <v>257</v>
      </c>
      <c r="H261" s="108">
        <v>19.0595432140178</v>
      </c>
      <c r="I261" s="108">
        <v>0.32786885245901637</v>
      </c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  <c r="AY261" s="78"/>
      <c r="AZ261" s="78"/>
      <c r="BA261" s="78"/>
      <c r="BB261" s="78"/>
      <c r="BC261" s="78"/>
      <c r="BD261" s="78"/>
      <c r="BE261" s="78"/>
      <c r="BF261" s="78"/>
      <c r="BG261" s="78"/>
      <c r="BH261" s="78"/>
      <c r="BI261" s="78"/>
      <c r="BJ261" s="78"/>
      <c r="BK261" s="78"/>
      <c r="BL261" s="78"/>
      <c r="BM261" s="78"/>
      <c r="BN261" s="78"/>
      <c r="BO261" s="78"/>
      <c r="BP261" s="78"/>
      <c r="BQ261" s="78"/>
      <c r="BR261" s="78"/>
      <c r="BS261" s="78"/>
      <c r="BT261" s="78"/>
      <c r="BU261" s="78"/>
      <c r="BV261" s="78"/>
    </row>
    <row r="262" spans="1:74">
      <c r="A262" s="78"/>
      <c r="B262" s="114"/>
      <c r="C262" s="78"/>
      <c r="D262" s="124">
        <v>46295</v>
      </c>
      <c r="E262" s="78" t="s">
        <v>23</v>
      </c>
      <c r="F262" s="78" t="s">
        <v>172</v>
      </c>
      <c r="G262" s="78" t="s">
        <v>257</v>
      </c>
      <c r="H262" s="108">
        <v>21.151380426379099</v>
      </c>
      <c r="I262" s="108">
        <v>0.81967213114754101</v>
      </c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  <c r="AY262" s="78"/>
      <c r="AZ262" s="78"/>
      <c r="BA262" s="78"/>
      <c r="BB262" s="78"/>
      <c r="BC262" s="78"/>
      <c r="BD262" s="78"/>
      <c r="BE262" s="78"/>
      <c r="BF262" s="78"/>
      <c r="BG262" s="78"/>
      <c r="BH262" s="78"/>
      <c r="BI262" s="78"/>
      <c r="BJ262" s="78"/>
      <c r="BK262" s="78"/>
      <c r="BL262" s="78"/>
      <c r="BM262" s="78"/>
      <c r="BN262" s="78"/>
      <c r="BO262" s="78"/>
      <c r="BP262" s="78"/>
      <c r="BQ262" s="78"/>
      <c r="BR262" s="78"/>
      <c r="BS262" s="78"/>
      <c r="BT262" s="78"/>
      <c r="BU262" s="78"/>
      <c r="BV262" s="78"/>
    </row>
    <row r="263" spans="1:74">
      <c r="A263" s="78"/>
      <c r="B263" s="114"/>
      <c r="C263" s="78"/>
      <c r="D263" s="124">
        <v>46295</v>
      </c>
      <c r="E263" s="78" t="s">
        <v>24</v>
      </c>
      <c r="F263" s="78" t="s">
        <v>172</v>
      </c>
      <c r="G263" s="78" t="s">
        <v>257</v>
      </c>
      <c r="H263" s="108">
        <v>12.986915949671699</v>
      </c>
      <c r="I263" s="108">
        <v>1.3114754098360655</v>
      </c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  <c r="AY263" s="78"/>
      <c r="AZ263" s="78"/>
      <c r="BA263" s="78"/>
      <c r="BB263" s="78"/>
      <c r="BC263" s="78"/>
      <c r="BD263" s="78"/>
      <c r="BE263" s="78"/>
      <c r="BF263" s="78"/>
      <c r="BG263" s="78"/>
      <c r="BH263" s="78"/>
      <c r="BI263" s="78"/>
      <c r="BJ263" s="78"/>
      <c r="BK263" s="78"/>
      <c r="BL263" s="78"/>
      <c r="BM263" s="78"/>
      <c r="BN263" s="78"/>
      <c r="BO263" s="78"/>
      <c r="BP263" s="78"/>
      <c r="BQ263" s="78"/>
      <c r="BR263" s="78"/>
      <c r="BS263" s="78"/>
      <c r="BT263" s="78"/>
      <c r="BU263" s="78"/>
      <c r="BV263" s="78"/>
    </row>
    <row r="264" spans="1:74">
      <c r="A264" s="78"/>
      <c r="B264" s="114"/>
      <c r="C264" s="78"/>
      <c r="D264" s="124">
        <v>46295</v>
      </c>
      <c r="E264" s="78" t="s">
        <v>2</v>
      </c>
      <c r="F264" s="78" t="s">
        <v>172</v>
      </c>
      <c r="G264" s="78" t="s">
        <v>257</v>
      </c>
      <c r="H264" s="108">
        <v>21.654151850011001</v>
      </c>
      <c r="I264" s="108">
        <v>6.8852459016393439</v>
      </c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  <c r="AY264" s="78"/>
      <c r="AZ264" s="78"/>
      <c r="BA264" s="78"/>
      <c r="BB264" s="78"/>
      <c r="BC264" s="78"/>
      <c r="BD264" s="78"/>
      <c r="BE264" s="78"/>
      <c r="BF264" s="78"/>
      <c r="BG264" s="78"/>
      <c r="BH264" s="78"/>
      <c r="BI264" s="78"/>
      <c r="BJ264" s="78"/>
      <c r="BK264" s="78"/>
      <c r="BL264" s="78"/>
      <c r="BM264" s="78"/>
      <c r="BN264" s="78"/>
      <c r="BO264" s="78"/>
      <c r="BP264" s="78"/>
      <c r="BQ264" s="78"/>
      <c r="BR264" s="78"/>
      <c r="BS264" s="78"/>
      <c r="BT264" s="78"/>
      <c r="BU264" s="78"/>
      <c r="BV264" s="78"/>
    </row>
    <row r="265" spans="1:74">
      <c r="A265" s="78"/>
      <c r="B265" s="114"/>
      <c r="C265" s="78"/>
      <c r="D265" s="124">
        <v>46295</v>
      </c>
      <c r="E265" s="78" t="s">
        <v>3</v>
      </c>
      <c r="F265" s="78" t="s">
        <v>172</v>
      </c>
      <c r="G265" s="78" t="s">
        <v>257</v>
      </c>
      <c r="H265" s="108">
        <v>15.402430026555701</v>
      </c>
      <c r="I265" s="108">
        <v>0.32786885245901637</v>
      </c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  <c r="AU265" s="78"/>
      <c r="AV265" s="78"/>
      <c r="AW265" s="78"/>
      <c r="AX265" s="78"/>
      <c r="AY265" s="78"/>
      <c r="AZ265" s="78"/>
      <c r="BA265" s="78"/>
      <c r="BB265" s="78"/>
      <c r="BC265" s="78"/>
      <c r="BD265" s="78"/>
      <c r="BE265" s="78"/>
      <c r="BF265" s="78"/>
      <c r="BG265" s="78"/>
      <c r="BH265" s="78"/>
      <c r="BI265" s="78"/>
      <c r="BJ265" s="78"/>
      <c r="BK265" s="78"/>
      <c r="BL265" s="78"/>
      <c r="BM265" s="78"/>
      <c r="BN265" s="78"/>
      <c r="BO265" s="78"/>
      <c r="BP265" s="78"/>
      <c r="BQ265" s="78"/>
      <c r="BR265" s="78"/>
      <c r="BS265" s="78"/>
      <c r="BT265" s="78"/>
      <c r="BU265" s="78"/>
      <c r="BV265" s="78"/>
    </row>
    <row r="266" spans="1:74">
      <c r="A266" s="78"/>
      <c r="B266" s="114"/>
      <c r="C266" s="78"/>
      <c r="D266" s="124">
        <v>46295</v>
      </c>
      <c r="E266" s="78" t="s">
        <v>4</v>
      </c>
      <c r="F266" s="78" t="s">
        <v>172</v>
      </c>
      <c r="G266" s="78" t="s">
        <v>257</v>
      </c>
      <c r="H266" s="108">
        <v>16.151674797331399</v>
      </c>
      <c r="I266" s="108">
        <v>6.721311475409836</v>
      </c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  <c r="AU266" s="78"/>
      <c r="AV266" s="78"/>
      <c r="AW266" s="78"/>
      <c r="AX266" s="78"/>
      <c r="AY266" s="78"/>
      <c r="AZ266" s="78"/>
      <c r="BA266" s="78"/>
      <c r="BB266" s="78"/>
      <c r="BC266" s="78"/>
      <c r="BD266" s="78"/>
      <c r="BE266" s="78"/>
      <c r="BF266" s="78"/>
      <c r="BG266" s="78"/>
      <c r="BH266" s="78"/>
      <c r="BI266" s="78"/>
      <c r="BJ266" s="78"/>
      <c r="BK266" s="78"/>
      <c r="BL266" s="78"/>
      <c r="BM266" s="78"/>
      <c r="BN266" s="78"/>
      <c r="BO266" s="78"/>
      <c r="BP266" s="78"/>
      <c r="BQ266" s="78"/>
      <c r="BR266" s="78"/>
      <c r="BS266" s="78"/>
      <c r="BT266" s="78"/>
      <c r="BU266" s="78"/>
      <c r="BV266" s="78"/>
    </row>
    <row r="267" spans="1:74">
      <c r="A267" s="78"/>
      <c r="B267" s="114"/>
      <c r="C267" s="78"/>
      <c r="D267" s="124">
        <v>46295</v>
      </c>
      <c r="E267" s="78" t="s">
        <v>62</v>
      </c>
      <c r="F267" s="78" t="s">
        <v>172</v>
      </c>
      <c r="G267" s="78" t="s">
        <v>257</v>
      </c>
      <c r="H267" s="108">
        <v>18.204316005188002</v>
      </c>
      <c r="I267" s="108">
        <v>9.6721311475409841</v>
      </c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  <c r="AU267" s="78"/>
      <c r="AV267" s="78"/>
      <c r="AW267" s="78"/>
      <c r="AX267" s="78"/>
      <c r="AY267" s="78"/>
      <c r="AZ267" s="78"/>
      <c r="BA267" s="78"/>
      <c r="BB267" s="78"/>
      <c r="BC267" s="78"/>
      <c r="BD267" s="78"/>
      <c r="BE267" s="78"/>
      <c r="BF267" s="78"/>
      <c r="BG267" s="78"/>
      <c r="BH267" s="78"/>
      <c r="BI267" s="78"/>
      <c r="BJ267" s="78"/>
      <c r="BK267" s="78"/>
      <c r="BL267" s="78"/>
      <c r="BM267" s="78"/>
      <c r="BN267" s="78"/>
      <c r="BO267" s="78"/>
      <c r="BP267" s="78"/>
      <c r="BQ267" s="78"/>
      <c r="BR267" s="78"/>
      <c r="BS267" s="78"/>
      <c r="BT267" s="78"/>
      <c r="BU267" s="78"/>
      <c r="BV267" s="78"/>
    </row>
    <row r="268" spans="1:74">
      <c r="A268" s="78"/>
      <c r="B268" s="114"/>
      <c r="C268" s="78"/>
      <c r="D268" s="124">
        <v>46295</v>
      </c>
      <c r="E268" s="78" t="s">
        <v>65</v>
      </c>
      <c r="F268" s="78" t="s">
        <v>172</v>
      </c>
      <c r="G268" s="78" t="s">
        <v>257</v>
      </c>
      <c r="H268" s="108">
        <v>18.951054142960899</v>
      </c>
      <c r="I268" s="108">
        <v>8.6885245901639347</v>
      </c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  <c r="AY268" s="78"/>
      <c r="AZ268" s="78"/>
      <c r="BA268" s="78"/>
      <c r="BB268" s="78"/>
      <c r="BC268" s="78"/>
      <c r="BD268" s="78"/>
      <c r="BE268" s="78"/>
      <c r="BF268" s="78"/>
      <c r="BG268" s="78"/>
      <c r="BH268" s="78"/>
      <c r="BI268" s="78"/>
      <c r="BJ268" s="78"/>
      <c r="BK268" s="78"/>
      <c r="BL268" s="78"/>
      <c r="BM268" s="78"/>
      <c r="BN268" s="78"/>
      <c r="BO268" s="78"/>
      <c r="BP268" s="78"/>
      <c r="BQ268" s="78"/>
      <c r="BR268" s="78"/>
      <c r="BS268" s="78"/>
      <c r="BT268" s="78"/>
      <c r="BU268" s="78"/>
      <c r="BV268" s="78"/>
    </row>
    <row r="269" spans="1:74">
      <c r="A269" s="78"/>
      <c r="B269" s="114"/>
      <c r="C269" s="78"/>
      <c r="D269" s="124">
        <v>46295</v>
      </c>
      <c r="E269" s="78" t="s">
        <v>0</v>
      </c>
      <c r="F269" s="78" t="s">
        <v>172</v>
      </c>
      <c r="G269" s="78" t="s">
        <v>246</v>
      </c>
      <c r="H269" s="108">
        <v>12.5372696192587</v>
      </c>
      <c r="I269" s="108">
        <v>0.65573770491803274</v>
      </c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  <c r="AY269" s="78"/>
      <c r="AZ269" s="78"/>
      <c r="BA269" s="78"/>
      <c r="BB269" s="78"/>
      <c r="BC269" s="78"/>
      <c r="BD269" s="78"/>
      <c r="BE269" s="78"/>
      <c r="BF269" s="78"/>
      <c r="BG269" s="78"/>
      <c r="BH269" s="78"/>
      <c r="BI269" s="78"/>
      <c r="BJ269" s="78"/>
      <c r="BK269" s="78"/>
      <c r="BL269" s="78"/>
      <c r="BM269" s="78"/>
      <c r="BN269" s="78"/>
      <c r="BO269" s="78"/>
      <c r="BP269" s="78"/>
      <c r="BQ269" s="78"/>
      <c r="BR269" s="78"/>
      <c r="BS269" s="78"/>
      <c r="BT269" s="78"/>
      <c r="BU269" s="78"/>
      <c r="BV269" s="78"/>
    </row>
    <row r="270" spans="1:74">
      <c r="A270" s="78"/>
      <c r="B270" s="114"/>
      <c r="C270" s="78"/>
      <c r="D270" s="124">
        <v>46295</v>
      </c>
      <c r="E270" s="78" t="s">
        <v>59</v>
      </c>
      <c r="F270" s="78" t="s">
        <v>172</v>
      </c>
      <c r="G270" s="78" t="s">
        <v>246</v>
      </c>
      <c r="H270" s="108">
        <v>14.235069346325799</v>
      </c>
      <c r="I270" s="108">
        <v>3.7704918032786887</v>
      </c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  <c r="AU270" s="78"/>
      <c r="AV270" s="78"/>
      <c r="AW270" s="78"/>
      <c r="AX270" s="78"/>
      <c r="AY270" s="78"/>
      <c r="AZ270" s="78"/>
      <c r="BA270" s="78"/>
      <c r="BB270" s="78"/>
      <c r="BC270" s="78"/>
      <c r="BD270" s="78"/>
      <c r="BE270" s="78"/>
      <c r="BF270" s="78"/>
      <c r="BG270" s="78"/>
      <c r="BH270" s="78"/>
      <c r="BI270" s="78"/>
      <c r="BJ270" s="78"/>
      <c r="BK270" s="78"/>
      <c r="BL270" s="78"/>
      <c r="BM270" s="78"/>
      <c r="BN270" s="78"/>
      <c r="BO270" s="78"/>
      <c r="BP270" s="78"/>
      <c r="BQ270" s="78"/>
      <c r="BR270" s="78"/>
      <c r="BS270" s="78"/>
      <c r="BT270" s="78"/>
      <c r="BU270" s="78"/>
      <c r="BV270" s="78"/>
    </row>
    <row r="271" spans="1:74">
      <c r="A271" s="78"/>
      <c r="B271" s="114"/>
      <c r="C271" s="78"/>
      <c r="D271" s="124">
        <v>46295</v>
      </c>
      <c r="E271" s="78" t="s">
        <v>57</v>
      </c>
      <c r="F271" s="78" t="s">
        <v>172</v>
      </c>
      <c r="G271" s="78" t="s">
        <v>246</v>
      </c>
      <c r="H271" s="108">
        <v>13.787960909052</v>
      </c>
      <c r="I271" s="108">
        <v>10</v>
      </c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  <c r="AU271" s="78"/>
      <c r="AV271" s="78"/>
      <c r="AW271" s="78"/>
      <c r="AX271" s="78"/>
      <c r="AY271" s="78"/>
      <c r="AZ271" s="78"/>
      <c r="BA271" s="78"/>
      <c r="BB271" s="78"/>
      <c r="BC271" s="78"/>
      <c r="BD271" s="78"/>
      <c r="BE271" s="78"/>
      <c r="BF271" s="78"/>
      <c r="BG271" s="78"/>
      <c r="BH271" s="78"/>
      <c r="BI271" s="78"/>
      <c r="BJ271" s="78"/>
      <c r="BK271" s="78"/>
      <c r="BL271" s="78"/>
      <c r="BM271" s="78"/>
      <c r="BN271" s="78"/>
      <c r="BO271" s="78"/>
      <c r="BP271" s="78"/>
      <c r="BQ271" s="78"/>
      <c r="BR271" s="78"/>
      <c r="BS271" s="78"/>
      <c r="BT271" s="78"/>
      <c r="BU271" s="78"/>
      <c r="BV271" s="78"/>
    </row>
    <row r="272" spans="1:74">
      <c r="A272" s="78"/>
      <c r="B272" s="114"/>
      <c r="C272" s="78"/>
      <c r="D272" s="124">
        <v>46295</v>
      </c>
      <c r="E272" s="78" t="s">
        <v>1</v>
      </c>
      <c r="F272" s="78" t="s">
        <v>172</v>
      </c>
      <c r="G272" s="78" t="s">
        <v>246</v>
      </c>
      <c r="H272" s="108"/>
      <c r="I272" s="10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  <c r="AU272" s="78"/>
      <c r="AV272" s="78"/>
      <c r="AW272" s="78"/>
      <c r="AX272" s="78"/>
      <c r="AY272" s="78"/>
      <c r="AZ272" s="78"/>
      <c r="BA272" s="78"/>
      <c r="BB272" s="78"/>
      <c r="BC272" s="78"/>
      <c r="BD272" s="78"/>
      <c r="BE272" s="78"/>
      <c r="BF272" s="78"/>
      <c r="BG272" s="78"/>
      <c r="BH272" s="78"/>
      <c r="BI272" s="78"/>
      <c r="BJ272" s="78"/>
      <c r="BK272" s="78"/>
      <c r="BL272" s="78"/>
      <c r="BM272" s="78"/>
      <c r="BN272" s="78"/>
      <c r="BO272" s="78"/>
      <c r="BP272" s="78"/>
      <c r="BQ272" s="78"/>
      <c r="BR272" s="78"/>
      <c r="BS272" s="78"/>
      <c r="BT272" s="78"/>
      <c r="BU272" s="78"/>
      <c r="BV272" s="78"/>
    </row>
    <row r="273" spans="1:74">
      <c r="A273" s="78"/>
      <c r="B273" s="114"/>
      <c r="C273" s="78"/>
      <c r="D273" s="124">
        <v>46295</v>
      </c>
      <c r="E273" s="78" t="s">
        <v>22</v>
      </c>
      <c r="F273" s="78" t="s">
        <v>172</v>
      </c>
      <c r="G273" s="78" t="s">
        <v>246</v>
      </c>
      <c r="H273" s="108">
        <v>16.987361131918401</v>
      </c>
      <c r="I273" s="108">
        <v>0.16393442622950818</v>
      </c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  <c r="AU273" s="78"/>
      <c r="AV273" s="78"/>
      <c r="AW273" s="78"/>
      <c r="AX273" s="78"/>
      <c r="AY273" s="78"/>
      <c r="AZ273" s="78"/>
      <c r="BA273" s="78"/>
      <c r="BB273" s="78"/>
      <c r="BC273" s="78"/>
      <c r="BD273" s="78"/>
      <c r="BE273" s="78"/>
      <c r="BF273" s="78"/>
      <c r="BG273" s="78"/>
      <c r="BH273" s="78"/>
      <c r="BI273" s="78"/>
      <c r="BJ273" s="78"/>
      <c r="BK273" s="78"/>
      <c r="BL273" s="78"/>
      <c r="BM273" s="78"/>
      <c r="BN273" s="78"/>
      <c r="BO273" s="78"/>
      <c r="BP273" s="78"/>
      <c r="BQ273" s="78"/>
      <c r="BR273" s="78"/>
      <c r="BS273" s="78"/>
      <c r="BT273" s="78"/>
      <c r="BU273" s="78"/>
      <c r="BV273" s="78"/>
    </row>
    <row r="274" spans="1:74">
      <c r="A274" s="78"/>
      <c r="B274" s="114"/>
      <c r="C274" s="78"/>
      <c r="D274" s="124">
        <v>46295</v>
      </c>
      <c r="E274" s="78" t="s">
        <v>23</v>
      </c>
      <c r="F274" s="78" t="s">
        <v>172</v>
      </c>
      <c r="G274" s="78" t="s">
        <v>246</v>
      </c>
      <c r="H274" s="108">
        <v>17.405303308018901</v>
      </c>
      <c r="I274" s="108">
        <v>1.639344262295082</v>
      </c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  <c r="AU274" s="78"/>
      <c r="AV274" s="78"/>
      <c r="AW274" s="78"/>
      <c r="AX274" s="78"/>
      <c r="AY274" s="78"/>
      <c r="AZ274" s="78"/>
      <c r="BA274" s="78"/>
      <c r="BB274" s="78"/>
      <c r="BC274" s="78"/>
      <c r="BD274" s="78"/>
      <c r="BE274" s="78"/>
      <c r="BF274" s="78"/>
      <c r="BG274" s="78"/>
      <c r="BH274" s="78"/>
      <c r="BI274" s="78"/>
      <c r="BJ274" s="78"/>
      <c r="BK274" s="78"/>
      <c r="BL274" s="78"/>
      <c r="BM274" s="78"/>
      <c r="BN274" s="78"/>
      <c r="BO274" s="78"/>
      <c r="BP274" s="78"/>
      <c r="BQ274" s="78"/>
      <c r="BR274" s="78"/>
      <c r="BS274" s="78"/>
      <c r="BT274" s="78"/>
      <c r="BU274" s="78"/>
      <c r="BV274" s="78"/>
    </row>
    <row r="275" spans="1:74">
      <c r="A275" s="78"/>
      <c r="B275" s="114"/>
      <c r="C275" s="78"/>
      <c r="D275" s="124">
        <v>46295</v>
      </c>
      <c r="E275" s="78" t="s">
        <v>24</v>
      </c>
      <c r="F275" s="78" t="s">
        <v>172</v>
      </c>
      <c r="G275" s="78" t="s">
        <v>246</v>
      </c>
      <c r="H275" s="108">
        <v>7.33481221501102</v>
      </c>
      <c r="I275" s="108">
        <v>1.4754098360655739</v>
      </c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  <c r="AU275" s="78"/>
      <c r="AV275" s="78"/>
      <c r="AW275" s="78"/>
      <c r="AX275" s="78"/>
      <c r="AY275" s="78"/>
      <c r="AZ275" s="78"/>
      <c r="BA275" s="78"/>
      <c r="BB275" s="78"/>
      <c r="BC275" s="78"/>
      <c r="BD275" s="78"/>
      <c r="BE275" s="78"/>
      <c r="BF275" s="78"/>
      <c r="BG275" s="78"/>
      <c r="BH275" s="78"/>
      <c r="BI275" s="78"/>
      <c r="BJ275" s="78"/>
      <c r="BK275" s="78"/>
      <c r="BL275" s="78"/>
      <c r="BM275" s="78"/>
      <c r="BN275" s="78"/>
      <c r="BO275" s="78"/>
      <c r="BP275" s="78"/>
      <c r="BQ275" s="78"/>
      <c r="BR275" s="78"/>
      <c r="BS275" s="78"/>
      <c r="BT275" s="78"/>
      <c r="BU275" s="78"/>
      <c r="BV275" s="78"/>
    </row>
    <row r="276" spans="1:74">
      <c r="A276" s="78"/>
      <c r="B276" s="114"/>
      <c r="C276" s="78"/>
      <c r="D276" s="124">
        <v>46295</v>
      </c>
      <c r="E276" s="78" t="s">
        <v>2</v>
      </c>
      <c r="F276" s="78" t="s">
        <v>172</v>
      </c>
      <c r="G276" s="78" t="s">
        <v>246</v>
      </c>
      <c r="H276" s="108">
        <v>18.313490112911499</v>
      </c>
      <c r="I276" s="108">
        <v>8.378378378378379</v>
      </c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  <c r="AU276" s="78"/>
      <c r="AV276" s="78"/>
      <c r="AW276" s="78"/>
      <c r="AX276" s="78"/>
      <c r="AY276" s="78"/>
      <c r="AZ276" s="78"/>
      <c r="BA276" s="78"/>
      <c r="BB276" s="78"/>
      <c r="BC276" s="78"/>
      <c r="BD276" s="78"/>
      <c r="BE276" s="78"/>
      <c r="BF276" s="78"/>
      <c r="BG276" s="78"/>
      <c r="BH276" s="78"/>
      <c r="BI276" s="78"/>
      <c r="BJ276" s="78"/>
      <c r="BK276" s="78"/>
      <c r="BL276" s="78"/>
      <c r="BM276" s="78"/>
      <c r="BN276" s="78"/>
      <c r="BO276" s="78"/>
      <c r="BP276" s="78"/>
      <c r="BQ276" s="78"/>
      <c r="BR276" s="78"/>
      <c r="BS276" s="78"/>
      <c r="BT276" s="78"/>
      <c r="BU276" s="78"/>
      <c r="BV276" s="78"/>
    </row>
    <row r="277" spans="1:74">
      <c r="A277" s="78"/>
      <c r="B277" s="114"/>
      <c r="C277" s="78"/>
      <c r="D277" s="124">
        <v>46295</v>
      </c>
      <c r="E277" s="78" t="s">
        <v>3</v>
      </c>
      <c r="F277" s="78" t="s">
        <v>172</v>
      </c>
      <c r="G277" s="78" t="s">
        <v>246</v>
      </c>
      <c r="H277" s="108">
        <v>8.3836911704633597</v>
      </c>
      <c r="I277" s="108">
        <v>0.16393442622950818</v>
      </c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  <c r="AY277" s="78"/>
      <c r="AZ277" s="78"/>
      <c r="BA277" s="78"/>
      <c r="BB277" s="78"/>
      <c r="BC277" s="78"/>
      <c r="BD277" s="78"/>
      <c r="BE277" s="78"/>
      <c r="BF277" s="78"/>
      <c r="BG277" s="78"/>
      <c r="BH277" s="78"/>
      <c r="BI277" s="78"/>
      <c r="BJ277" s="78"/>
      <c r="BK277" s="78"/>
      <c r="BL277" s="78"/>
      <c r="BM277" s="78"/>
      <c r="BN277" s="78"/>
      <c r="BO277" s="78"/>
      <c r="BP277" s="78"/>
      <c r="BQ277" s="78"/>
      <c r="BR277" s="78"/>
      <c r="BS277" s="78"/>
      <c r="BT277" s="78"/>
      <c r="BU277" s="78"/>
      <c r="BV277" s="78"/>
    </row>
    <row r="278" spans="1:74">
      <c r="A278" s="78"/>
      <c r="B278" s="114"/>
      <c r="C278" s="78"/>
      <c r="D278" s="124">
        <v>46295</v>
      </c>
      <c r="E278" s="78" t="s">
        <v>4</v>
      </c>
      <c r="F278" s="78" t="s">
        <v>172</v>
      </c>
      <c r="G278" s="78" t="s">
        <v>246</v>
      </c>
      <c r="H278" s="108">
        <v>7.9412877502960297</v>
      </c>
      <c r="I278" s="108">
        <v>6.557377049180328</v>
      </c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  <c r="AU278" s="78"/>
      <c r="AV278" s="78"/>
      <c r="AW278" s="78"/>
      <c r="AX278" s="78"/>
      <c r="AY278" s="78"/>
      <c r="AZ278" s="78"/>
      <c r="BA278" s="78"/>
      <c r="BB278" s="78"/>
      <c r="BC278" s="78"/>
      <c r="BD278" s="78"/>
      <c r="BE278" s="78"/>
      <c r="BF278" s="78"/>
      <c r="BG278" s="78"/>
      <c r="BH278" s="78"/>
      <c r="BI278" s="78"/>
      <c r="BJ278" s="78"/>
      <c r="BK278" s="78"/>
      <c r="BL278" s="78"/>
      <c r="BM278" s="78"/>
      <c r="BN278" s="78"/>
      <c r="BO278" s="78"/>
      <c r="BP278" s="78"/>
      <c r="BQ278" s="78"/>
      <c r="BR278" s="78"/>
      <c r="BS278" s="78"/>
      <c r="BT278" s="78"/>
      <c r="BU278" s="78"/>
      <c r="BV278" s="78"/>
    </row>
    <row r="279" spans="1:74">
      <c r="A279" s="78"/>
      <c r="B279" s="114"/>
      <c r="C279" s="78"/>
      <c r="D279" s="124">
        <v>46295</v>
      </c>
      <c r="E279" s="78" t="s">
        <v>62</v>
      </c>
      <c r="F279" s="78" t="s">
        <v>172</v>
      </c>
      <c r="G279" s="78" t="s">
        <v>246</v>
      </c>
      <c r="H279" s="108">
        <v>12.7136180914377</v>
      </c>
      <c r="I279" s="108">
        <v>9.8360655737704921</v>
      </c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  <c r="AY279" s="78"/>
      <c r="AZ279" s="78"/>
      <c r="BA279" s="78"/>
      <c r="BB279" s="78"/>
      <c r="BC279" s="78"/>
      <c r="BD279" s="78"/>
      <c r="BE279" s="78"/>
      <c r="BF279" s="78"/>
      <c r="BG279" s="78"/>
      <c r="BH279" s="78"/>
      <c r="BI279" s="78"/>
      <c r="BJ279" s="78"/>
      <c r="BK279" s="78"/>
      <c r="BL279" s="78"/>
      <c r="BM279" s="78"/>
      <c r="BN279" s="78"/>
      <c r="BO279" s="78"/>
      <c r="BP279" s="78"/>
      <c r="BQ279" s="78"/>
      <c r="BR279" s="78"/>
      <c r="BS279" s="78"/>
      <c r="BT279" s="78"/>
      <c r="BU279" s="78"/>
      <c r="BV279" s="78"/>
    </row>
    <row r="280" spans="1:74">
      <c r="A280" s="78"/>
      <c r="B280" s="114"/>
      <c r="C280" s="78"/>
      <c r="D280" s="124">
        <v>46295</v>
      </c>
      <c r="E280" s="78" t="s">
        <v>65</v>
      </c>
      <c r="F280" s="78" t="s">
        <v>172</v>
      </c>
      <c r="G280" s="78" t="s">
        <v>246</v>
      </c>
      <c r="H280" s="108">
        <v>13.8345023457029</v>
      </c>
      <c r="I280" s="108">
        <v>9.1803278688524586</v>
      </c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  <c r="AY280" s="78"/>
      <c r="AZ280" s="78"/>
      <c r="BA280" s="78"/>
      <c r="BB280" s="78"/>
      <c r="BC280" s="78"/>
      <c r="BD280" s="78"/>
      <c r="BE280" s="78"/>
      <c r="BF280" s="78"/>
      <c r="BG280" s="78"/>
      <c r="BH280" s="78"/>
      <c r="BI280" s="78"/>
      <c r="BJ280" s="78"/>
      <c r="BK280" s="78"/>
      <c r="BL280" s="78"/>
      <c r="BM280" s="78"/>
      <c r="BN280" s="78"/>
      <c r="BO280" s="78"/>
      <c r="BP280" s="78"/>
      <c r="BQ280" s="78"/>
      <c r="BR280" s="78"/>
      <c r="BS280" s="78"/>
      <c r="BT280" s="78"/>
      <c r="BU280" s="78"/>
      <c r="BV280" s="78"/>
    </row>
    <row r="281" spans="1:74">
      <c r="A281" s="78"/>
      <c r="B281" s="114"/>
      <c r="C281" s="78"/>
      <c r="D281" s="124">
        <v>46295</v>
      </c>
      <c r="E281" s="78" t="s">
        <v>0</v>
      </c>
      <c r="F281" s="78" t="s">
        <v>172</v>
      </c>
      <c r="G281" s="78" t="s">
        <v>247</v>
      </c>
      <c r="H281" s="108">
        <v>10.693410065658799</v>
      </c>
      <c r="I281" s="108">
        <v>0.32786885245901637</v>
      </c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  <c r="AU281" s="78"/>
      <c r="AV281" s="78"/>
      <c r="AW281" s="78"/>
      <c r="AX281" s="78"/>
      <c r="AY281" s="78"/>
      <c r="AZ281" s="78"/>
      <c r="BA281" s="78"/>
      <c r="BB281" s="78"/>
      <c r="BC281" s="78"/>
      <c r="BD281" s="78"/>
      <c r="BE281" s="78"/>
      <c r="BF281" s="78"/>
      <c r="BG281" s="78"/>
      <c r="BH281" s="78"/>
      <c r="BI281" s="78"/>
      <c r="BJ281" s="78"/>
      <c r="BK281" s="78"/>
      <c r="BL281" s="78"/>
      <c r="BM281" s="78"/>
      <c r="BN281" s="78"/>
      <c r="BO281" s="78"/>
      <c r="BP281" s="78"/>
      <c r="BQ281" s="78"/>
      <c r="BR281" s="78"/>
      <c r="BS281" s="78"/>
      <c r="BT281" s="78"/>
      <c r="BU281" s="78"/>
      <c r="BV281" s="78"/>
    </row>
    <row r="282" spans="1:74">
      <c r="A282" s="78"/>
      <c r="B282" s="114"/>
      <c r="C282" s="78"/>
      <c r="D282" s="124">
        <v>46295</v>
      </c>
      <c r="E282" s="78" t="s">
        <v>59</v>
      </c>
      <c r="F282" s="78" t="s">
        <v>172</v>
      </c>
      <c r="G282" s="78" t="s">
        <v>247</v>
      </c>
      <c r="H282" s="108">
        <v>12.6110094928883</v>
      </c>
      <c r="I282" s="108">
        <v>3.278688524590164</v>
      </c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  <c r="AY282" s="78"/>
      <c r="AZ282" s="78"/>
      <c r="BA282" s="78"/>
      <c r="BB282" s="78"/>
      <c r="BC282" s="78"/>
      <c r="BD282" s="78"/>
      <c r="BE282" s="78"/>
      <c r="BF282" s="78"/>
      <c r="BG282" s="78"/>
      <c r="BH282" s="78"/>
      <c r="BI282" s="78"/>
      <c r="BJ282" s="78"/>
      <c r="BK282" s="78"/>
      <c r="BL282" s="78"/>
      <c r="BM282" s="78"/>
      <c r="BN282" s="78"/>
      <c r="BO282" s="78"/>
      <c r="BP282" s="78"/>
      <c r="BQ282" s="78"/>
      <c r="BR282" s="78"/>
      <c r="BS282" s="78"/>
      <c r="BT282" s="78"/>
      <c r="BU282" s="78"/>
      <c r="BV282" s="78"/>
    </row>
    <row r="283" spans="1:74">
      <c r="A283" s="78"/>
      <c r="B283" s="114"/>
      <c r="C283" s="78"/>
      <c r="D283" s="124">
        <v>46295</v>
      </c>
      <c r="E283" s="78" t="s">
        <v>57</v>
      </c>
      <c r="F283" s="78" t="s">
        <v>172</v>
      </c>
      <c r="G283" s="78" t="s">
        <v>247</v>
      </c>
      <c r="H283" s="108">
        <v>11.77343564223</v>
      </c>
      <c r="I283" s="108">
        <v>10</v>
      </c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78"/>
      <c r="BH283" s="78"/>
      <c r="BI283" s="78"/>
      <c r="BJ283" s="78"/>
      <c r="BK283" s="78"/>
      <c r="BL283" s="78"/>
      <c r="BM283" s="78"/>
      <c r="BN283" s="78"/>
      <c r="BO283" s="78"/>
      <c r="BP283" s="78"/>
      <c r="BQ283" s="78"/>
      <c r="BR283" s="78"/>
      <c r="BS283" s="78"/>
      <c r="BT283" s="78"/>
      <c r="BU283" s="78"/>
      <c r="BV283" s="78"/>
    </row>
    <row r="284" spans="1:74">
      <c r="A284" s="78"/>
      <c r="B284" s="114"/>
      <c r="C284" s="78"/>
      <c r="D284" s="124">
        <v>46295</v>
      </c>
      <c r="E284" s="78" t="s">
        <v>1</v>
      </c>
      <c r="F284" s="78" t="s">
        <v>172</v>
      </c>
      <c r="G284" s="78" t="s">
        <v>247</v>
      </c>
      <c r="H284" s="108"/>
      <c r="I284" s="10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  <c r="AU284" s="78"/>
      <c r="AV284" s="78"/>
      <c r="AW284" s="78"/>
      <c r="AX284" s="78"/>
      <c r="AY284" s="78"/>
      <c r="AZ284" s="78"/>
      <c r="BA284" s="78"/>
      <c r="BB284" s="78"/>
      <c r="BC284" s="78"/>
      <c r="BD284" s="78"/>
      <c r="BE284" s="78"/>
      <c r="BF284" s="78"/>
      <c r="BG284" s="78"/>
      <c r="BH284" s="78"/>
      <c r="BI284" s="78"/>
      <c r="BJ284" s="78"/>
      <c r="BK284" s="78"/>
      <c r="BL284" s="78"/>
      <c r="BM284" s="78"/>
      <c r="BN284" s="78"/>
      <c r="BO284" s="78"/>
      <c r="BP284" s="78"/>
      <c r="BQ284" s="78"/>
      <c r="BR284" s="78"/>
      <c r="BS284" s="78"/>
      <c r="BT284" s="78"/>
      <c r="BU284" s="78"/>
      <c r="BV284" s="78"/>
    </row>
    <row r="285" spans="1:74">
      <c r="A285" s="78"/>
      <c r="B285" s="114"/>
      <c r="C285" s="78"/>
      <c r="D285" s="124">
        <v>46295</v>
      </c>
      <c r="E285" s="78" t="s">
        <v>22</v>
      </c>
      <c r="F285" s="78" t="s">
        <v>172</v>
      </c>
      <c r="G285" s="78" t="s">
        <v>247</v>
      </c>
      <c r="H285" s="108">
        <v>15.7059921765784</v>
      </c>
      <c r="I285" s="108">
        <v>0.16393442622950818</v>
      </c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  <c r="AU285" s="78"/>
      <c r="AV285" s="78"/>
      <c r="AW285" s="78"/>
      <c r="AX285" s="78"/>
      <c r="AY285" s="78"/>
      <c r="AZ285" s="78"/>
      <c r="BA285" s="78"/>
      <c r="BB285" s="78"/>
      <c r="BC285" s="78"/>
      <c r="BD285" s="78"/>
      <c r="BE285" s="78"/>
      <c r="BF285" s="78"/>
      <c r="BG285" s="78"/>
      <c r="BH285" s="78"/>
      <c r="BI285" s="78"/>
      <c r="BJ285" s="78"/>
      <c r="BK285" s="78"/>
      <c r="BL285" s="78"/>
      <c r="BM285" s="78"/>
      <c r="BN285" s="78"/>
      <c r="BO285" s="78"/>
      <c r="BP285" s="78"/>
      <c r="BQ285" s="78"/>
      <c r="BR285" s="78"/>
      <c r="BS285" s="78"/>
      <c r="BT285" s="78"/>
      <c r="BU285" s="78"/>
      <c r="BV285" s="78"/>
    </row>
    <row r="286" spans="1:74">
      <c r="A286" s="78"/>
      <c r="B286" s="114"/>
      <c r="C286" s="78"/>
      <c r="D286" s="124">
        <v>46295</v>
      </c>
      <c r="E286" s="78" t="s">
        <v>23</v>
      </c>
      <c r="F286" s="78" t="s">
        <v>172</v>
      </c>
      <c r="G286" s="78" t="s">
        <v>247</v>
      </c>
      <c r="H286" s="108">
        <v>15.3270326602689</v>
      </c>
      <c r="I286" s="108">
        <v>1.3114754098360655</v>
      </c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  <c r="AU286" s="78"/>
      <c r="AV286" s="78"/>
      <c r="AW286" s="78"/>
      <c r="AX286" s="78"/>
      <c r="AY286" s="78"/>
      <c r="AZ286" s="78"/>
      <c r="BA286" s="78"/>
      <c r="BB286" s="78"/>
      <c r="BC286" s="78"/>
      <c r="BD286" s="78"/>
      <c r="BE286" s="78"/>
      <c r="BF286" s="78"/>
      <c r="BG286" s="78"/>
      <c r="BH286" s="78"/>
      <c r="BI286" s="78"/>
      <c r="BJ286" s="78"/>
      <c r="BK286" s="78"/>
      <c r="BL286" s="78"/>
      <c r="BM286" s="78"/>
      <c r="BN286" s="78"/>
      <c r="BO286" s="78"/>
      <c r="BP286" s="78"/>
      <c r="BQ286" s="78"/>
      <c r="BR286" s="78"/>
      <c r="BS286" s="78"/>
      <c r="BT286" s="78"/>
      <c r="BU286" s="78"/>
      <c r="BV286" s="78"/>
    </row>
    <row r="287" spans="1:74">
      <c r="A287" s="78"/>
      <c r="B287" s="114"/>
      <c r="C287" s="78"/>
      <c r="D287" s="124">
        <v>46295</v>
      </c>
      <c r="E287" s="78" t="s">
        <v>24</v>
      </c>
      <c r="F287" s="78" t="s">
        <v>172</v>
      </c>
      <c r="G287" s="78" t="s">
        <v>247</v>
      </c>
      <c r="H287" s="108">
        <v>6.8885212893583203</v>
      </c>
      <c r="I287" s="108">
        <v>0.98360655737704916</v>
      </c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  <c r="AU287" s="78"/>
      <c r="AV287" s="78"/>
      <c r="AW287" s="78"/>
      <c r="AX287" s="78"/>
      <c r="AY287" s="78"/>
      <c r="AZ287" s="78"/>
      <c r="BA287" s="78"/>
      <c r="BB287" s="78"/>
      <c r="BC287" s="78"/>
      <c r="BD287" s="78"/>
      <c r="BE287" s="78"/>
      <c r="BF287" s="78"/>
      <c r="BG287" s="78"/>
      <c r="BH287" s="78"/>
      <c r="BI287" s="78"/>
      <c r="BJ287" s="78"/>
      <c r="BK287" s="78"/>
      <c r="BL287" s="78"/>
      <c r="BM287" s="78"/>
      <c r="BN287" s="78"/>
      <c r="BO287" s="78"/>
      <c r="BP287" s="78"/>
      <c r="BQ287" s="78"/>
      <c r="BR287" s="78"/>
      <c r="BS287" s="78"/>
      <c r="BT287" s="78"/>
      <c r="BU287" s="78"/>
      <c r="BV287" s="78"/>
    </row>
    <row r="288" spans="1:74">
      <c r="A288" s="78"/>
      <c r="B288" s="114"/>
      <c r="C288" s="78"/>
      <c r="D288" s="124">
        <v>46295</v>
      </c>
      <c r="E288" s="78" t="s">
        <v>2</v>
      </c>
      <c r="F288" s="78" t="s">
        <v>172</v>
      </c>
      <c r="G288" s="78" t="s">
        <v>247</v>
      </c>
      <c r="H288" s="108">
        <v>15.5847793183941</v>
      </c>
      <c r="I288" s="108">
        <v>8.378378378378379</v>
      </c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  <c r="AY288" s="78"/>
      <c r="AZ288" s="78"/>
      <c r="BA288" s="78"/>
      <c r="BB288" s="78"/>
      <c r="BC288" s="78"/>
      <c r="BD288" s="78"/>
      <c r="BE288" s="78"/>
      <c r="BF288" s="78"/>
      <c r="BG288" s="78"/>
      <c r="BH288" s="78"/>
      <c r="BI288" s="78"/>
      <c r="BJ288" s="78"/>
      <c r="BK288" s="78"/>
      <c r="BL288" s="78"/>
      <c r="BM288" s="78"/>
      <c r="BN288" s="78"/>
      <c r="BO288" s="78"/>
      <c r="BP288" s="78"/>
      <c r="BQ288" s="78"/>
      <c r="BR288" s="78"/>
      <c r="BS288" s="78"/>
      <c r="BT288" s="78"/>
      <c r="BU288" s="78"/>
      <c r="BV288" s="78"/>
    </row>
    <row r="289" spans="1:74">
      <c r="A289" s="78"/>
      <c r="B289" s="114"/>
      <c r="C289" s="78"/>
      <c r="D289" s="124">
        <v>46295</v>
      </c>
      <c r="E289" s="78" t="s">
        <v>3</v>
      </c>
      <c r="F289" s="78" t="s">
        <v>172</v>
      </c>
      <c r="G289" s="78" t="s">
        <v>247</v>
      </c>
      <c r="H289" s="108">
        <v>9.0730262791490297</v>
      </c>
      <c r="I289" s="108">
        <v>0.16393442622950818</v>
      </c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  <c r="AU289" s="78"/>
      <c r="AV289" s="78"/>
      <c r="AW289" s="78"/>
      <c r="AX289" s="78"/>
      <c r="AY289" s="78"/>
      <c r="AZ289" s="78"/>
      <c r="BA289" s="78"/>
      <c r="BB289" s="78"/>
      <c r="BC289" s="78"/>
      <c r="BD289" s="78"/>
      <c r="BE289" s="78"/>
      <c r="BF289" s="78"/>
      <c r="BG289" s="78"/>
      <c r="BH289" s="78"/>
      <c r="BI289" s="78"/>
      <c r="BJ289" s="78"/>
      <c r="BK289" s="78"/>
      <c r="BL289" s="78"/>
      <c r="BM289" s="78"/>
      <c r="BN289" s="78"/>
      <c r="BO289" s="78"/>
      <c r="BP289" s="78"/>
      <c r="BQ289" s="78"/>
      <c r="BR289" s="78"/>
      <c r="BS289" s="78"/>
      <c r="BT289" s="78"/>
      <c r="BU289" s="78"/>
      <c r="BV289" s="78"/>
    </row>
    <row r="290" spans="1:74">
      <c r="A290" s="78"/>
      <c r="B290" s="114"/>
      <c r="C290" s="78"/>
      <c r="D290" s="124">
        <v>46295</v>
      </c>
      <c r="E290" s="78" t="s">
        <v>4</v>
      </c>
      <c r="F290" s="78" t="s">
        <v>172</v>
      </c>
      <c r="G290" s="78" t="s">
        <v>247</v>
      </c>
      <c r="H290" s="108">
        <v>10.8892399867041</v>
      </c>
      <c r="I290" s="108">
        <v>6.3934426229508201</v>
      </c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  <c r="AU290" s="78"/>
      <c r="AV290" s="78"/>
      <c r="AW290" s="78"/>
      <c r="AX290" s="78"/>
      <c r="AY290" s="78"/>
      <c r="AZ290" s="78"/>
      <c r="BA290" s="78"/>
      <c r="BB290" s="78"/>
      <c r="BC290" s="78"/>
      <c r="BD290" s="78"/>
      <c r="BE290" s="78"/>
      <c r="BF290" s="78"/>
      <c r="BG290" s="78"/>
      <c r="BH290" s="78"/>
      <c r="BI290" s="78"/>
      <c r="BJ290" s="78"/>
      <c r="BK290" s="78"/>
      <c r="BL290" s="78"/>
      <c r="BM290" s="78"/>
      <c r="BN290" s="78"/>
      <c r="BO290" s="78"/>
      <c r="BP290" s="78"/>
      <c r="BQ290" s="78"/>
      <c r="BR290" s="78"/>
      <c r="BS290" s="78"/>
      <c r="BT290" s="78"/>
      <c r="BU290" s="78"/>
      <c r="BV290" s="78"/>
    </row>
    <row r="291" spans="1:74">
      <c r="A291" s="78"/>
      <c r="B291" s="114"/>
      <c r="C291" s="78"/>
      <c r="D291" s="124">
        <v>46295</v>
      </c>
      <c r="E291" s="78" t="s">
        <v>62</v>
      </c>
      <c r="F291" s="78" t="s">
        <v>172</v>
      </c>
      <c r="G291" s="78" t="s">
        <v>247</v>
      </c>
      <c r="H291" s="108">
        <v>11.2357134576486</v>
      </c>
      <c r="I291" s="108">
        <v>10</v>
      </c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  <c r="AY291" s="78"/>
      <c r="AZ291" s="78"/>
      <c r="BA291" s="78"/>
      <c r="BB291" s="78"/>
      <c r="BC291" s="78"/>
      <c r="BD291" s="78"/>
      <c r="BE291" s="78"/>
      <c r="BF291" s="78"/>
      <c r="BG291" s="78"/>
      <c r="BH291" s="78"/>
      <c r="BI291" s="78"/>
      <c r="BJ291" s="78"/>
      <c r="BK291" s="78"/>
      <c r="BL291" s="78"/>
      <c r="BM291" s="78"/>
      <c r="BN291" s="78"/>
      <c r="BO291" s="78"/>
      <c r="BP291" s="78"/>
      <c r="BQ291" s="78"/>
      <c r="BR291" s="78"/>
      <c r="BS291" s="78"/>
      <c r="BT291" s="78"/>
      <c r="BU291" s="78"/>
      <c r="BV291" s="78"/>
    </row>
    <row r="292" spans="1:74">
      <c r="A292" s="78"/>
      <c r="B292" s="114"/>
      <c r="C292" s="78"/>
      <c r="D292" s="124">
        <v>46295</v>
      </c>
      <c r="E292" s="78" t="s">
        <v>65</v>
      </c>
      <c r="F292" s="78" t="s">
        <v>172</v>
      </c>
      <c r="G292" s="78" t="s">
        <v>247</v>
      </c>
      <c r="H292" s="108">
        <v>11.9690538264047</v>
      </c>
      <c r="I292" s="108">
        <v>9.0163934426229506</v>
      </c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  <c r="AU292" s="78"/>
      <c r="AV292" s="78"/>
      <c r="AW292" s="78"/>
      <c r="AX292" s="78"/>
      <c r="AY292" s="78"/>
      <c r="AZ292" s="78"/>
      <c r="BA292" s="78"/>
      <c r="BB292" s="78"/>
      <c r="BC292" s="78"/>
      <c r="BD292" s="78"/>
      <c r="BE292" s="78"/>
      <c r="BF292" s="78"/>
      <c r="BG292" s="78"/>
      <c r="BH292" s="78"/>
      <c r="BI292" s="78"/>
      <c r="BJ292" s="78"/>
      <c r="BK292" s="78"/>
      <c r="BL292" s="78"/>
      <c r="BM292" s="78"/>
      <c r="BN292" s="78"/>
      <c r="BO292" s="78"/>
      <c r="BP292" s="78"/>
      <c r="BQ292" s="78"/>
      <c r="BR292" s="78"/>
      <c r="BS292" s="78"/>
      <c r="BT292" s="78"/>
      <c r="BU292" s="78"/>
      <c r="BV292" s="78"/>
    </row>
    <row r="293" spans="1:74">
      <c r="A293" s="78"/>
      <c r="B293" s="114"/>
      <c r="C293" s="78"/>
      <c r="D293" s="124">
        <v>46295</v>
      </c>
      <c r="E293" s="78" t="s">
        <v>0</v>
      </c>
      <c r="F293" s="78" t="s">
        <v>172</v>
      </c>
      <c r="G293" s="78" t="s">
        <v>248</v>
      </c>
      <c r="H293" s="108">
        <v>3.0101643725302201</v>
      </c>
      <c r="I293" s="108">
        <v>0.49180327868852458</v>
      </c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  <c r="AU293" s="78"/>
      <c r="AV293" s="78"/>
      <c r="AW293" s="78"/>
      <c r="AX293" s="78"/>
      <c r="AY293" s="78"/>
      <c r="AZ293" s="78"/>
      <c r="BA293" s="78"/>
      <c r="BB293" s="78"/>
      <c r="BC293" s="78"/>
      <c r="BD293" s="78"/>
      <c r="BE293" s="78"/>
      <c r="BF293" s="78"/>
      <c r="BG293" s="78"/>
      <c r="BH293" s="78"/>
      <c r="BI293" s="78"/>
      <c r="BJ293" s="78"/>
      <c r="BK293" s="78"/>
      <c r="BL293" s="78"/>
      <c r="BM293" s="78"/>
      <c r="BN293" s="78"/>
      <c r="BO293" s="78"/>
      <c r="BP293" s="78"/>
      <c r="BQ293" s="78"/>
      <c r="BR293" s="78"/>
      <c r="BS293" s="78"/>
      <c r="BT293" s="78"/>
      <c r="BU293" s="78"/>
      <c r="BV293" s="78"/>
    </row>
    <row r="294" spans="1:74">
      <c r="A294" s="78"/>
      <c r="B294" s="114"/>
      <c r="C294" s="78"/>
      <c r="D294" s="124">
        <v>46295</v>
      </c>
      <c r="E294" s="78" t="s">
        <v>59</v>
      </c>
      <c r="F294" s="78" t="s">
        <v>172</v>
      </c>
      <c r="G294" s="78" t="s">
        <v>248</v>
      </c>
      <c r="H294" s="108">
        <v>0.91152254157104995</v>
      </c>
      <c r="I294" s="108">
        <v>7.8688524590163933</v>
      </c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  <c r="AY294" s="78"/>
      <c r="AZ294" s="78"/>
      <c r="BA294" s="78"/>
      <c r="BB294" s="78"/>
      <c r="BC294" s="78"/>
      <c r="BD294" s="78"/>
      <c r="BE294" s="78"/>
      <c r="BF294" s="78"/>
      <c r="BG294" s="78"/>
      <c r="BH294" s="78"/>
      <c r="BI294" s="78"/>
      <c r="BJ294" s="78"/>
      <c r="BK294" s="78"/>
      <c r="BL294" s="78"/>
      <c r="BM294" s="78"/>
      <c r="BN294" s="78"/>
      <c r="BO294" s="78"/>
      <c r="BP294" s="78"/>
      <c r="BQ294" s="78"/>
      <c r="BR294" s="78"/>
      <c r="BS294" s="78"/>
      <c r="BT294" s="78"/>
      <c r="BU294" s="78"/>
      <c r="BV294" s="78"/>
    </row>
    <row r="295" spans="1:74">
      <c r="A295" s="78"/>
      <c r="B295" s="114"/>
      <c r="C295" s="78"/>
      <c r="D295" s="124">
        <v>46295</v>
      </c>
      <c r="E295" s="78" t="s">
        <v>57</v>
      </c>
      <c r="F295" s="78" t="s">
        <v>172</v>
      </c>
      <c r="G295" s="78" t="s">
        <v>248</v>
      </c>
      <c r="H295" s="108">
        <v>1.85593520657591</v>
      </c>
      <c r="I295" s="108">
        <v>9.1803278688524586</v>
      </c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  <c r="AU295" s="78"/>
      <c r="AV295" s="78"/>
      <c r="AW295" s="78"/>
      <c r="AX295" s="78"/>
      <c r="AY295" s="78"/>
      <c r="AZ295" s="78"/>
      <c r="BA295" s="78"/>
      <c r="BB295" s="78"/>
      <c r="BC295" s="78"/>
      <c r="BD295" s="78"/>
      <c r="BE295" s="78"/>
      <c r="BF295" s="78"/>
      <c r="BG295" s="78"/>
      <c r="BH295" s="78"/>
      <c r="BI295" s="78"/>
      <c r="BJ295" s="78"/>
      <c r="BK295" s="78"/>
      <c r="BL295" s="78"/>
      <c r="BM295" s="78"/>
      <c r="BN295" s="78"/>
      <c r="BO295" s="78"/>
      <c r="BP295" s="78"/>
      <c r="BQ295" s="78"/>
      <c r="BR295" s="78"/>
      <c r="BS295" s="78"/>
      <c r="BT295" s="78"/>
      <c r="BU295" s="78"/>
      <c r="BV295" s="78"/>
    </row>
    <row r="296" spans="1:74">
      <c r="A296" s="78"/>
      <c r="B296" s="114"/>
      <c r="C296" s="78"/>
      <c r="D296" s="124">
        <v>46295</v>
      </c>
      <c r="E296" s="78" t="s">
        <v>1</v>
      </c>
      <c r="F296" s="78" t="s">
        <v>172</v>
      </c>
      <c r="G296" s="78" t="s">
        <v>248</v>
      </c>
      <c r="H296" s="108">
        <v>2.85200466048257</v>
      </c>
      <c r="I296" s="108">
        <v>5.7377049180327866</v>
      </c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  <c r="AU296" s="78"/>
      <c r="AV296" s="78"/>
      <c r="AW296" s="78"/>
      <c r="AX296" s="78"/>
      <c r="AY296" s="78"/>
      <c r="AZ296" s="78"/>
      <c r="BA296" s="78"/>
      <c r="BB296" s="78"/>
      <c r="BC296" s="78"/>
      <c r="BD296" s="78"/>
      <c r="BE296" s="78"/>
      <c r="BF296" s="78"/>
      <c r="BG296" s="78"/>
      <c r="BH296" s="78"/>
      <c r="BI296" s="78"/>
      <c r="BJ296" s="78"/>
      <c r="BK296" s="78"/>
      <c r="BL296" s="78"/>
      <c r="BM296" s="78"/>
      <c r="BN296" s="78"/>
      <c r="BO296" s="78"/>
      <c r="BP296" s="78"/>
      <c r="BQ296" s="78"/>
      <c r="BR296" s="78"/>
      <c r="BS296" s="78"/>
      <c r="BT296" s="78"/>
      <c r="BU296" s="78"/>
      <c r="BV296" s="78"/>
    </row>
    <row r="297" spans="1:74">
      <c r="A297" s="78"/>
      <c r="B297" s="114"/>
      <c r="C297" s="78"/>
      <c r="D297" s="124">
        <v>46295</v>
      </c>
      <c r="E297" s="78" t="s">
        <v>22</v>
      </c>
      <c r="F297" s="78" t="s">
        <v>172</v>
      </c>
      <c r="G297" s="78" t="s">
        <v>248</v>
      </c>
      <c r="H297" s="108">
        <v>2.4448214218026498</v>
      </c>
      <c r="I297" s="108">
        <v>6.0655737704918034</v>
      </c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  <c r="AY297" s="78"/>
      <c r="AZ297" s="78"/>
      <c r="BA297" s="78"/>
      <c r="BB297" s="78"/>
      <c r="BC297" s="78"/>
      <c r="BD297" s="78"/>
      <c r="BE297" s="78"/>
      <c r="BF297" s="78"/>
      <c r="BG297" s="78"/>
      <c r="BH297" s="78"/>
      <c r="BI297" s="78"/>
      <c r="BJ297" s="78"/>
      <c r="BK297" s="78"/>
      <c r="BL297" s="78"/>
      <c r="BM297" s="78"/>
      <c r="BN297" s="78"/>
      <c r="BO297" s="78"/>
      <c r="BP297" s="78"/>
      <c r="BQ297" s="78"/>
      <c r="BR297" s="78"/>
      <c r="BS297" s="78"/>
      <c r="BT297" s="78"/>
      <c r="BU297" s="78"/>
      <c r="BV297" s="78"/>
    </row>
    <row r="298" spans="1:74">
      <c r="A298" s="78"/>
      <c r="B298" s="114"/>
      <c r="C298" s="78"/>
      <c r="D298" s="124">
        <v>46295</v>
      </c>
      <c r="E298" s="78" t="s">
        <v>23</v>
      </c>
      <c r="F298" s="78" t="s">
        <v>172</v>
      </c>
      <c r="G298" s="78" t="s">
        <v>248</v>
      </c>
      <c r="H298" s="108">
        <v>2.9930543004836898</v>
      </c>
      <c r="I298" s="108">
        <v>7.5409836065573774</v>
      </c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  <c r="AU298" s="78"/>
      <c r="AV298" s="78"/>
      <c r="AW298" s="78"/>
      <c r="AX298" s="78"/>
      <c r="AY298" s="78"/>
      <c r="AZ298" s="78"/>
      <c r="BA298" s="78"/>
      <c r="BB298" s="78"/>
      <c r="BC298" s="78"/>
      <c r="BD298" s="78"/>
      <c r="BE298" s="78"/>
      <c r="BF298" s="78"/>
      <c r="BG298" s="78"/>
      <c r="BH298" s="78"/>
      <c r="BI298" s="78"/>
      <c r="BJ298" s="78"/>
      <c r="BK298" s="78"/>
      <c r="BL298" s="78"/>
      <c r="BM298" s="78"/>
      <c r="BN298" s="78"/>
      <c r="BO298" s="78"/>
      <c r="BP298" s="78"/>
      <c r="BQ298" s="78"/>
      <c r="BR298" s="78"/>
      <c r="BS298" s="78"/>
      <c r="BT298" s="78"/>
      <c r="BU298" s="78"/>
      <c r="BV298" s="78"/>
    </row>
    <row r="299" spans="1:74">
      <c r="A299" s="78"/>
      <c r="B299" s="114"/>
      <c r="C299" s="78"/>
      <c r="D299" s="124">
        <v>46295</v>
      </c>
      <c r="E299" s="78" t="s">
        <v>24</v>
      </c>
      <c r="F299" s="78" t="s">
        <v>172</v>
      </c>
      <c r="G299" s="78" t="s">
        <v>248</v>
      </c>
      <c r="H299" s="108">
        <v>1.5599016462938</v>
      </c>
      <c r="I299" s="108">
        <v>4.4262295081967213</v>
      </c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  <c r="AY299" s="78"/>
      <c r="AZ299" s="78"/>
      <c r="BA299" s="78"/>
      <c r="BB299" s="78"/>
      <c r="BC299" s="78"/>
      <c r="BD299" s="78"/>
      <c r="BE299" s="78"/>
      <c r="BF299" s="78"/>
      <c r="BG299" s="78"/>
      <c r="BH299" s="78"/>
      <c r="BI299" s="78"/>
      <c r="BJ299" s="78"/>
      <c r="BK299" s="78"/>
      <c r="BL299" s="78"/>
      <c r="BM299" s="78"/>
      <c r="BN299" s="78"/>
      <c r="BO299" s="78"/>
      <c r="BP299" s="78"/>
      <c r="BQ299" s="78"/>
      <c r="BR299" s="78"/>
      <c r="BS299" s="78"/>
      <c r="BT299" s="78"/>
      <c r="BU299" s="78"/>
      <c r="BV299" s="78"/>
    </row>
    <row r="300" spans="1:74">
      <c r="A300" s="78"/>
      <c r="B300" s="114"/>
      <c r="C300" s="78"/>
      <c r="D300" s="124">
        <v>46295</v>
      </c>
      <c r="E300" s="78" t="s">
        <v>2</v>
      </c>
      <c r="F300" s="78" t="s">
        <v>172</v>
      </c>
      <c r="G300" s="78" t="s">
        <v>248</v>
      </c>
      <c r="H300" s="108">
        <v>7.5240098848014698</v>
      </c>
      <c r="I300" s="108">
        <v>3.6065573770491803</v>
      </c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  <c r="AY300" s="78"/>
      <c r="AZ300" s="78"/>
      <c r="BA300" s="78"/>
      <c r="BB300" s="78"/>
      <c r="BC300" s="78"/>
      <c r="BD300" s="78"/>
      <c r="BE300" s="78"/>
      <c r="BF300" s="78"/>
      <c r="BG300" s="78"/>
      <c r="BH300" s="78"/>
      <c r="BI300" s="78"/>
      <c r="BJ300" s="78"/>
      <c r="BK300" s="78"/>
      <c r="BL300" s="78"/>
      <c r="BM300" s="78"/>
      <c r="BN300" s="78"/>
      <c r="BO300" s="78"/>
      <c r="BP300" s="78"/>
      <c r="BQ300" s="78"/>
      <c r="BR300" s="78"/>
      <c r="BS300" s="78"/>
      <c r="BT300" s="78"/>
      <c r="BU300" s="78"/>
      <c r="BV300" s="78"/>
    </row>
    <row r="301" spans="1:74">
      <c r="A301" s="78"/>
      <c r="B301" s="114"/>
      <c r="C301" s="78"/>
      <c r="D301" s="124">
        <v>46295</v>
      </c>
      <c r="E301" s="78" t="s">
        <v>3</v>
      </c>
      <c r="F301" s="78" t="s">
        <v>172</v>
      </c>
      <c r="G301" s="78" t="s">
        <v>248</v>
      </c>
      <c r="H301" s="108">
        <v>2.4858615228052101</v>
      </c>
      <c r="I301" s="108">
        <v>0.16393442622950818</v>
      </c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  <c r="AY301" s="78"/>
      <c r="AZ301" s="78"/>
      <c r="BA301" s="78"/>
      <c r="BB301" s="78"/>
      <c r="BC301" s="78"/>
      <c r="BD301" s="78"/>
      <c r="BE301" s="78"/>
      <c r="BF301" s="78"/>
      <c r="BG301" s="78"/>
      <c r="BH301" s="78"/>
      <c r="BI301" s="78"/>
      <c r="BJ301" s="78"/>
      <c r="BK301" s="78"/>
      <c r="BL301" s="78"/>
      <c r="BM301" s="78"/>
      <c r="BN301" s="78"/>
      <c r="BO301" s="78"/>
      <c r="BP301" s="78"/>
      <c r="BQ301" s="78"/>
      <c r="BR301" s="78"/>
      <c r="BS301" s="78"/>
      <c r="BT301" s="78"/>
      <c r="BU301" s="78"/>
      <c r="BV301" s="78"/>
    </row>
    <row r="302" spans="1:74">
      <c r="A302" s="78"/>
      <c r="B302" s="114"/>
      <c r="C302" s="78"/>
      <c r="D302" s="124">
        <v>46295</v>
      </c>
      <c r="E302" s="78" t="s">
        <v>4</v>
      </c>
      <c r="F302" s="78" t="s">
        <v>172</v>
      </c>
      <c r="G302" s="78" t="s">
        <v>248</v>
      </c>
      <c r="H302" s="108">
        <v>2.4471488056779198</v>
      </c>
      <c r="I302" s="108">
        <v>10</v>
      </c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  <c r="AY302" s="78"/>
      <c r="AZ302" s="78"/>
      <c r="BA302" s="78"/>
      <c r="BB302" s="78"/>
      <c r="BC302" s="78"/>
      <c r="BD302" s="78"/>
      <c r="BE302" s="78"/>
      <c r="BF302" s="78"/>
      <c r="BG302" s="78"/>
      <c r="BH302" s="78"/>
      <c r="BI302" s="78"/>
      <c r="BJ302" s="78"/>
      <c r="BK302" s="78"/>
      <c r="BL302" s="78"/>
      <c r="BM302" s="78"/>
      <c r="BN302" s="78"/>
      <c r="BO302" s="78"/>
      <c r="BP302" s="78"/>
      <c r="BQ302" s="78"/>
      <c r="BR302" s="78"/>
      <c r="BS302" s="78"/>
      <c r="BT302" s="78"/>
      <c r="BU302" s="78"/>
      <c r="BV302" s="78"/>
    </row>
    <row r="303" spans="1:74">
      <c r="A303" s="78"/>
      <c r="B303" s="114"/>
      <c r="C303" s="78"/>
      <c r="D303" s="124">
        <v>46295</v>
      </c>
      <c r="E303" s="78" t="s">
        <v>62</v>
      </c>
      <c r="F303" s="78" t="s">
        <v>172</v>
      </c>
      <c r="G303" s="78" t="s">
        <v>248</v>
      </c>
      <c r="H303" s="108">
        <v>2.7514968750795701</v>
      </c>
      <c r="I303" s="108">
        <v>10</v>
      </c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  <c r="AU303" s="78"/>
      <c r="AV303" s="78"/>
      <c r="AW303" s="78"/>
      <c r="AX303" s="78"/>
      <c r="AY303" s="78"/>
      <c r="AZ303" s="78"/>
      <c r="BA303" s="78"/>
      <c r="BB303" s="78"/>
      <c r="BC303" s="78"/>
      <c r="BD303" s="78"/>
      <c r="BE303" s="78"/>
      <c r="BF303" s="78"/>
      <c r="BG303" s="78"/>
      <c r="BH303" s="78"/>
      <c r="BI303" s="78"/>
      <c r="BJ303" s="78"/>
      <c r="BK303" s="78"/>
      <c r="BL303" s="78"/>
      <c r="BM303" s="78"/>
      <c r="BN303" s="78"/>
      <c r="BO303" s="78"/>
      <c r="BP303" s="78"/>
      <c r="BQ303" s="78"/>
      <c r="BR303" s="78"/>
      <c r="BS303" s="78"/>
      <c r="BT303" s="78"/>
      <c r="BU303" s="78"/>
      <c r="BV303" s="78"/>
    </row>
    <row r="304" spans="1:74">
      <c r="A304" s="78"/>
      <c r="B304" s="114"/>
      <c r="C304" s="78"/>
      <c r="D304" s="124">
        <v>46295</v>
      </c>
      <c r="E304" s="78" t="s">
        <v>65</v>
      </c>
      <c r="F304" s="78" t="s">
        <v>172</v>
      </c>
      <c r="G304" s="78" t="s">
        <v>248</v>
      </c>
      <c r="H304" s="108">
        <v>2.5892002648145001</v>
      </c>
      <c r="I304" s="108">
        <v>5.9016393442622954</v>
      </c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  <c r="AU304" s="78"/>
      <c r="AV304" s="78"/>
      <c r="AW304" s="78"/>
      <c r="AX304" s="78"/>
      <c r="AY304" s="78"/>
      <c r="AZ304" s="78"/>
      <c r="BA304" s="78"/>
      <c r="BB304" s="78"/>
      <c r="BC304" s="78"/>
      <c r="BD304" s="78"/>
      <c r="BE304" s="78"/>
      <c r="BF304" s="78"/>
      <c r="BG304" s="78"/>
      <c r="BH304" s="78"/>
      <c r="BI304" s="78"/>
      <c r="BJ304" s="78"/>
      <c r="BK304" s="78"/>
      <c r="BL304" s="78"/>
      <c r="BM304" s="78"/>
      <c r="BN304" s="78"/>
      <c r="BO304" s="78"/>
      <c r="BP304" s="78"/>
      <c r="BQ304" s="78"/>
      <c r="BR304" s="78"/>
      <c r="BS304" s="78"/>
      <c r="BT304" s="78"/>
      <c r="BU304" s="78"/>
      <c r="BV304" s="78"/>
    </row>
    <row r="305" spans="1:74">
      <c r="A305" s="78"/>
      <c r="B305" s="114"/>
      <c r="C305" s="78"/>
      <c r="D305" s="124">
        <v>46295</v>
      </c>
      <c r="E305" s="78" t="s">
        <v>0</v>
      </c>
      <c r="F305" s="78" t="s">
        <v>179</v>
      </c>
      <c r="G305" s="78" t="s">
        <v>258</v>
      </c>
      <c r="H305" s="108">
        <v>9.9930283730068625E-2</v>
      </c>
      <c r="I305" s="108">
        <v>8</v>
      </c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  <c r="AU305" s="78"/>
      <c r="AV305" s="78"/>
      <c r="AW305" s="78"/>
      <c r="AX305" s="78"/>
      <c r="AY305" s="78"/>
      <c r="AZ305" s="78"/>
      <c r="BA305" s="78"/>
      <c r="BB305" s="78"/>
      <c r="BC305" s="78"/>
      <c r="BD305" s="78"/>
      <c r="BE305" s="78"/>
      <c r="BF305" s="78"/>
      <c r="BG305" s="78"/>
      <c r="BH305" s="78"/>
      <c r="BI305" s="78"/>
      <c r="BJ305" s="78"/>
      <c r="BK305" s="78"/>
      <c r="BL305" s="78"/>
      <c r="BM305" s="78"/>
      <c r="BN305" s="78"/>
      <c r="BO305" s="78"/>
      <c r="BP305" s="78"/>
      <c r="BQ305" s="78"/>
      <c r="BR305" s="78"/>
      <c r="BS305" s="78"/>
      <c r="BT305" s="78"/>
      <c r="BU305" s="78"/>
      <c r="BV305" s="78"/>
    </row>
    <row r="306" spans="1:74">
      <c r="A306" s="78"/>
      <c r="B306" s="114"/>
      <c r="C306" s="78"/>
      <c r="D306" s="124">
        <v>46295</v>
      </c>
      <c r="E306" s="78" t="s">
        <v>59</v>
      </c>
      <c r="F306" s="78" t="s">
        <v>179</v>
      </c>
      <c r="G306" s="78" t="s">
        <v>258</v>
      </c>
      <c r="H306" s="108">
        <v>5.7409307050636071E-2</v>
      </c>
      <c r="I306" s="108">
        <v>5</v>
      </c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  <c r="AY306" s="78"/>
      <c r="AZ306" s="78"/>
      <c r="BA306" s="78"/>
      <c r="BB306" s="78"/>
      <c r="BC306" s="78"/>
      <c r="BD306" s="78"/>
      <c r="BE306" s="78"/>
      <c r="BF306" s="78"/>
      <c r="BG306" s="78"/>
      <c r="BH306" s="78"/>
      <c r="BI306" s="78"/>
      <c r="BJ306" s="78"/>
      <c r="BK306" s="78"/>
      <c r="BL306" s="78"/>
      <c r="BM306" s="78"/>
      <c r="BN306" s="78"/>
      <c r="BO306" s="78"/>
      <c r="BP306" s="78"/>
      <c r="BQ306" s="78"/>
      <c r="BR306" s="78"/>
      <c r="BS306" s="78"/>
      <c r="BT306" s="78"/>
      <c r="BU306" s="78"/>
      <c r="BV306" s="78"/>
    </row>
    <row r="307" spans="1:74">
      <c r="A307" s="78"/>
      <c r="B307" s="114"/>
      <c r="C307" s="78"/>
      <c r="D307" s="124">
        <v>46295</v>
      </c>
      <c r="E307" s="78" t="s">
        <v>57</v>
      </c>
      <c r="F307" s="78" t="s">
        <v>179</v>
      </c>
      <c r="G307" s="78" t="s">
        <v>258</v>
      </c>
      <c r="H307" s="108">
        <v>7.918856432494259E-2</v>
      </c>
      <c r="I307" s="108">
        <v>6</v>
      </c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  <c r="AY307" s="78"/>
      <c r="AZ307" s="78"/>
      <c r="BA307" s="78"/>
      <c r="BB307" s="78"/>
      <c r="BC307" s="78"/>
      <c r="BD307" s="78"/>
      <c r="BE307" s="78"/>
      <c r="BF307" s="78"/>
      <c r="BG307" s="78"/>
      <c r="BH307" s="78"/>
      <c r="BI307" s="78"/>
      <c r="BJ307" s="78"/>
      <c r="BK307" s="78"/>
      <c r="BL307" s="78"/>
      <c r="BM307" s="78"/>
      <c r="BN307" s="78"/>
      <c r="BO307" s="78"/>
      <c r="BP307" s="78"/>
      <c r="BQ307" s="78"/>
      <c r="BR307" s="78"/>
      <c r="BS307" s="78"/>
      <c r="BT307" s="78"/>
      <c r="BU307" s="78"/>
      <c r="BV307" s="78"/>
    </row>
    <row r="308" spans="1:74">
      <c r="A308" s="78"/>
      <c r="B308" s="114"/>
      <c r="C308" s="78"/>
      <c r="D308" s="124">
        <v>46295</v>
      </c>
      <c r="E308" s="78" t="s">
        <v>1</v>
      </c>
      <c r="F308" s="78" t="s">
        <v>179</v>
      </c>
      <c r="G308" s="78" t="s">
        <v>258</v>
      </c>
      <c r="H308" s="108">
        <v>0.14490911953968921</v>
      </c>
      <c r="I308" s="108">
        <v>11</v>
      </c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  <c r="AU308" s="78"/>
      <c r="AV308" s="78"/>
      <c r="AW308" s="78"/>
      <c r="AX308" s="78"/>
      <c r="AY308" s="78"/>
      <c r="AZ308" s="78"/>
      <c r="BA308" s="78"/>
      <c r="BB308" s="78"/>
      <c r="BC308" s="78"/>
      <c r="BD308" s="78"/>
      <c r="BE308" s="78"/>
      <c r="BF308" s="78"/>
      <c r="BG308" s="78"/>
      <c r="BH308" s="78"/>
      <c r="BI308" s="78"/>
      <c r="BJ308" s="78"/>
      <c r="BK308" s="78"/>
      <c r="BL308" s="78"/>
      <c r="BM308" s="78"/>
      <c r="BN308" s="78"/>
      <c r="BO308" s="78"/>
      <c r="BP308" s="78"/>
      <c r="BQ308" s="78"/>
      <c r="BR308" s="78"/>
      <c r="BS308" s="78"/>
      <c r="BT308" s="78"/>
      <c r="BU308" s="78"/>
      <c r="BV308" s="78"/>
    </row>
    <row r="309" spans="1:74">
      <c r="A309" s="78"/>
      <c r="B309" s="114"/>
      <c r="C309" s="78"/>
      <c r="D309" s="124">
        <v>46295</v>
      </c>
      <c r="E309" s="78" t="s">
        <v>22</v>
      </c>
      <c r="F309" s="78" t="s">
        <v>179</v>
      </c>
      <c r="G309" s="78" t="s">
        <v>258</v>
      </c>
      <c r="H309" s="108">
        <v>0.14390425213169356</v>
      </c>
      <c r="I309" s="108">
        <v>10</v>
      </c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  <c r="AU309" s="78"/>
      <c r="AV309" s="78"/>
      <c r="AW309" s="78"/>
      <c r="AX309" s="78"/>
      <c r="AY309" s="78"/>
      <c r="AZ309" s="78"/>
      <c r="BA309" s="78"/>
      <c r="BB309" s="78"/>
      <c r="BC309" s="78"/>
      <c r="BD309" s="78"/>
      <c r="BE309" s="78"/>
      <c r="BF309" s="78"/>
      <c r="BG309" s="78"/>
      <c r="BH309" s="78"/>
      <c r="BI309" s="78"/>
      <c r="BJ309" s="78"/>
      <c r="BK309" s="78"/>
      <c r="BL309" s="78"/>
      <c r="BM309" s="78"/>
      <c r="BN309" s="78"/>
      <c r="BO309" s="78"/>
      <c r="BP309" s="78"/>
      <c r="BQ309" s="78"/>
      <c r="BR309" s="78"/>
      <c r="BS309" s="78"/>
      <c r="BT309" s="78"/>
      <c r="BU309" s="78"/>
      <c r="BV309" s="78"/>
    </row>
    <row r="310" spans="1:74">
      <c r="A310" s="78"/>
      <c r="B310" s="114"/>
      <c r="C310" s="78"/>
      <c r="D310" s="124">
        <v>46295</v>
      </c>
      <c r="E310" s="78" t="s">
        <v>23</v>
      </c>
      <c r="F310" s="78" t="s">
        <v>179</v>
      </c>
      <c r="G310" s="78" t="s">
        <v>258</v>
      </c>
      <c r="H310" s="108">
        <v>9.3829499225027035E-2</v>
      </c>
      <c r="I310" s="108">
        <v>7</v>
      </c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  <c r="AY310" s="78"/>
      <c r="AZ310" s="78"/>
      <c r="BA310" s="78"/>
      <c r="BB310" s="78"/>
      <c r="BC310" s="78"/>
      <c r="BD310" s="78"/>
      <c r="BE310" s="78"/>
      <c r="BF310" s="78"/>
      <c r="BG310" s="78"/>
      <c r="BH310" s="78"/>
      <c r="BI310" s="78"/>
      <c r="BJ310" s="78"/>
      <c r="BK310" s="78"/>
      <c r="BL310" s="78"/>
      <c r="BM310" s="78"/>
      <c r="BN310" s="78"/>
      <c r="BO310" s="78"/>
      <c r="BP310" s="78"/>
      <c r="BQ310" s="78"/>
      <c r="BR310" s="78"/>
      <c r="BS310" s="78"/>
      <c r="BT310" s="78"/>
      <c r="BU310" s="78"/>
      <c r="BV310" s="78"/>
    </row>
    <row r="311" spans="1:74">
      <c r="A311" s="78"/>
      <c r="B311" s="114"/>
      <c r="C311" s="78"/>
      <c r="D311" s="124">
        <v>46295</v>
      </c>
      <c r="E311" s="78" t="s">
        <v>24</v>
      </c>
      <c r="F311" s="78" t="s">
        <v>179</v>
      </c>
      <c r="G311" s="78" t="s">
        <v>258</v>
      </c>
      <c r="H311" s="108">
        <v>2.1864806540029091E-2</v>
      </c>
      <c r="I311" s="108">
        <v>3</v>
      </c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  <c r="AY311" s="78"/>
      <c r="AZ311" s="78"/>
      <c r="BA311" s="78"/>
      <c r="BB311" s="78"/>
      <c r="BC311" s="78"/>
      <c r="BD311" s="78"/>
      <c r="BE311" s="78"/>
      <c r="BF311" s="78"/>
      <c r="BG311" s="78"/>
      <c r="BH311" s="78"/>
      <c r="BI311" s="78"/>
      <c r="BJ311" s="78"/>
      <c r="BK311" s="78"/>
      <c r="BL311" s="78"/>
      <c r="BM311" s="78"/>
      <c r="BN311" s="78"/>
      <c r="BO311" s="78"/>
      <c r="BP311" s="78"/>
      <c r="BQ311" s="78"/>
      <c r="BR311" s="78"/>
      <c r="BS311" s="78"/>
      <c r="BT311" s="78"/>
      <c r="BU311" s="78"/>
      <c r="BV311" s="78"/>
    </row>
    <row r="312" spans="1:74">
      <c r="A312" s="78"/>
      <c r="B312" s="114"/>
      <c r="C312" s="78"/>
      <c r="D312" s="124">
        <v>46295</v>
      </c>
      <c r="E312" s="78" t="s">
        <v>2</v>
      </c>
      <c r="F312" s="78" t="s">
        <v>179</v>
      </c>
      <c r="G312" s="78" t="s">
        <v>258</v>
      </c>
      <c r="H312" s="108">
        <v>0.40754468385096643</v>
      </c>
      <c r="I312" s="108">
        <v>12</v>
      </c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  <c r="AU312" s="78"/>
      <c r="AV312" s="78"/>
      <c r="AW312" s="78"/>
      <c r="AX312" s="78"/>
      <c r="AY312" s="78"/>
      <c r="AZ312" s="78"/>
      <c r="BA312" s="78"/>
      <c r="BB312" s="78"/>
      <c r="BC312" s="78"/>
      <c r="BD312" s="78"/>
      <c r="BE312" s="78"/>
      <c r="BF312" s="78"/>
      <c r="BG312" s="78"/>
      <c r="BH312" s="78"/>
      <c r="BI312" s="78"/>
      <c r="BJ312" s="78"/>
      <c r="BK312" s="78"/>
      <c r="BL312" s="78"/>
      <c r="BM312" s="78"/>
      <c r="BN312" s="78"/>
      <c r="BO312" s="78"/>
      <c r="BP312" s="78"/>
      <c r="BQ312" s="78"/>
      <c r="BR312" s="78"/>
      <c r="BS312" s="78"/>
      <c r="BT312" s="78"/>
      <c r="BU312" s="78"/>
      <c r="BV312" s="78"/>
    </row>
    <row r="313" spans="1:74">
      <c r="A313" s="78"/>
      <c r="B313" s="114"/>
      <c r="C313" s="78"/>
      <c r="D313" s="124">
        <v>46295</v>
      </c>
      <c r="E313" s="78" t="s">
        <v>3</v>
      </c>
      <c r="F313" s="78" t="s">
        <v>179</v>
      </c>
      <c r="G313" s="78" t="s">
        <v>258</v>
      </c>
      <c r="H313" s="108">
        <v>0.1065980943326772</v>
      </c>
      <c r="I313" s="108">
        <v>9</v>
      </c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  <c r="BJ313" s="78"/>
      <c r="BK313" s="78"/>
      <c r="BL313" s="78"/>
      <c r="BM313" s="78"/>
      <c r="BN313" s="78"/>
      <c r="BO313" s="78"/>
      <c r="BP313" s="78"/>
      <c r="BQ313" s="78"/>
      <c r="BR313" s="78"/>
      <c r="BS313" s="78"/>
      <c r="BT313" s="78"/>
      <c r="BU313" s="78"/>
      <c r="BV313" s="78"/>
    </row>
    <row r="314" spans="1:74">
      <c r="A314" s="78"/>
      <c r="B314" s="114"/>
      <c r="C314" s="78"/>
      <c r="D314" s="124">
        <v>46295</v>
      </c>
      <c r="E314" s="78" t="s">
        <v>4</v>
      </c>
      <c r="F314" s="78" t="s">
        <v>179</v>
      </c>
      <c r="G314" s="78" t="s">
        <v>258</v>
      </c>
      <c r="H314" s="108">
        <v>-8.8632991664715499E-2</v>
      </c>
      <c r="I314" s="108">
        <v>1</v>
      </c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78"/>
      <c r="BQ314" s="78"/>
      <c r="BR314" s="78"/>
      <c r="BS314" s="78"/>
      <c r="BT314" s="78"/>
      <c r="BU314" s="78"/>
      <c r="BV314" s="78"/>
    </row>
    <row r="315" spans="1:74">
      <c r="A315" s="78"/>
      <c r="B315" s="114"/>
      <c r="C315" s="78"/>
      <c r="D315" s="124">
        <v>46295</v>
      </c>
      <c r="E315" s="78" t="s">
        <v>62</v>
      </c>
      <c r="F315" s="78" t="s">
        <v>179</v>
      </c>
      <c r="G315" s="78" t="s">
        <v>258</v>
      </c>
      <c r="H315" s="108">
        <v>5.0646402670471824E-2</v>
      </c>
      <c r="I315" s="108">
        <v>4</v>
      </c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  <c r="AY315" s="78"/>
      <c r="AZ315" s="78"/>
      <c r="BA315" s="78"/>
      <c r="BB315" s="78"/>
      <c r="BC315" s="78"/>
      <c r="BD315" s="78"/>
      <c r="BE315" s="78"/>
      <c r="BF315" s="78"/>
      <c r="BG315" s="78"/>
      <c r="BH315" s="78"/>
      <c r="BI315" s="78"/>
      <c r="BJ315" s="78"/>
      <c r="BK315" s="78"/>
      <c r="BL315" s="78"/>
      <c r="BM315" s="78"/>
      <c r="BN315" s="78"/>
      <c r="BO315" s="78"/>
      <c r="BP315" s="78"/>
      <c r="BQ315" s="78"/>
      <c r="BR315" s="78"/>
      <c r="BS315" s="78"/>
      <c r="BT315" s="78"/>
      <c r="BU315" s="78"/>
      <c r="BV315" s="78"/>
    </row>
    <row r="316" spans="1:74">
      <c r="A316" s="78"/>
      <c r="B316" s="114"/>
      <c r="C316" s="78"/>
      <c r="D316" s="124">
        <v>46295</v>
      </c>
      <c r="E316" s="78" t="s">
        <v>65</v>
      </c>
      <c r="F316" s="78" t="s">
        <v>179</v>
      </c>
      <c r="G316" s="78" t="s">
        <v>258</v>
      </c>
      <c r="H316" s="108">
        <v>-3.6332810422655903E-2</v>
      </c>
      <c r="I316" s="108">
        <v>2</v>
      </c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  <c r="AY316" s="78"/>
      <c r="AZ316" s="78"/>
      <c r="BA316" s="78"/>
      <c r="BB316" s="78"/>
      <c r="BC316" s="78"/>
      <c r="BD316" s="78"/>
      <c r="BE316" s="78"/>
      <c r="BF316" s="78"/>
      <c r="BG316" s="78"/>
      <c r="BH316" s="78"/>
      <c r="BI316" s="78"/>
      <c r="BJ316" s="78"/>
      <c r="BK316" s="78"/>
      <c r="BL316" s="78"/>
      <c r="BM316" s="78"/>
      <c r="BN316" s="78"/>
      <c r="BO316" s="78"/>
      <c r="BP316" s="78"/>
      <c r="BQ316" s="78"/>
      <c r="BR316" s="78"/>
      <c r="BS316" s="78"/>
      <c r="BT316" s="78"/>
      <c r="BU316" s="78"/>
      <c r="BV316" s="78"/>
    </row>
    <row r="317" spans="1:74">
      <c r="A317" s="78"/>
      <c r="B317" s="114"/>
      <c r="C317" s="78"/>
      <c r="D317" s="124">
        <v>46295</v>
      </c>
      <c r="E317" s="78" t="s">
        <v>0</v>
      </c>
      <c r="F317" s="78" t="s">
        <v>179</v>
      </c>
      <c r="G317" s="78" t="s">
        <v>259</v>
      </c>
      <c r="H317" s="108">
        <v>0.27859080892530419</v>
      </c>
      <c r="I317" s="108">
        <v>10</v>
      </c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  <c r="AY317" s="78"/>
      <c r="AZ317" s="78"/>
      <c r="BA317" s="78"/>
      <c r="BB317" s="78"/>
      <c r="BC317" s="78"/>
      <c r="BD317" s="78"/>
      <c r="BE317" s="78"/>
      <c r="BF317" s="78"/>
      <c r="BG317" s="78"/>
      <c r="BH317" s="78"/>
      <c r="BI317" s="78"/>
      <c r="BJ317" s="78"/>
      <c r="BK317" s="78"/>
      <c r="BL317" s="78"/>
      <c r="BM317" s="78"/>
      <c r="BN317" s="78"/>
      <c r="BO317" s="78"/>
      <c r="BP317" s="78"/>
      <c r="BQ317" s="78"/>
      <c r="BR317" s="78"/>
      <c r="BS317" s="78"/>
      <c r="BT317" s="78"/>
      <c r="BU317" s="78"/>
      <c r="BV317" s="78"/>
    </row>
    <row r="318" spans="1:74">
      <c r="A318" s="78"/>
      <c r="B318" s="114"/>
      <c r="C318" s="78"/>
      <c r="D318" s="124">
        <v>46295</v>
      </c>
      <c r="E318" s="78" t="s">
        <v>59</v>
      </c>
      <c r="F318" s="78" t="s">
        <v>179</v>
      </c>
      <c r="G318" s="78" t="s">
        <v>259</v>
      </c>
      <c r="H318" s="108">
        <v>0.10520092319522201</v>
      </c>
      <c r="I318" s="108">
        <v>6</v>
      </c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  <c r="AU318" s="78"/>
      <c r="AV318" s="78"/>
      <c r="AW318" s="78"/>
      <c r="AX318" s="78"/>
      <c r="AY318" s="78"/>
      <c r="AZ318" s="78"/>
      <c r="BA318" s="78"/>
      <c r="BB318" s="78"/>
      <c r="BC318" s="78"/>
      <c r="BD318" s="78"/>
      <c r="BE318" s="78"/>
      <c r="BF318" s="78"/>
      <c r="BG318" s="78"/>
      <c r="BH318" s="78"/>
      <c r="BI318" s="78"/>
      <c r="BJ318" s="78"/>
      <c r="BK318" s="78"/>
      <c r="BL318" s="78"/>
      <c r="BM318" s="78"/>
      <c r="BN318" s="78"/>
      <c r="BO318" s="78"/>
      <c r="BP318" s="78"/>
      <c r="BQ318" s="78"/>
      <c r="BR318" s="78"/>
      <c r="BS318" s="78"/>
      <c r="BT318" s="78"/>
      <c r="BU318" s="78"/>
      <c r="BV318" s="78"/>
    </row>
    <row r="319" spans="1:74">
      <c r="A319" s="78"/>
      <c r="B319" s="114"/>
      <c r="C319" s="78"/>
      <c r="D319" s="124">
        <v>46295</v>
      </c>
      <c r="E319" s="78" t="s">
        <v>57</v>
      </c>
      <c r="F319" s="78" t="s">
        <v>179</v>
      </c>
      <c r="G319" s="78" t="s">
        <v>259</v>
      </c>
      <c r="H319" s="108">
        <v>8.1707794857441396E-2</v>
      </c>
      <c r="I319" s="108">
        <v>4</v>
      </c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  <c r="AY319" s="78"/>
      <c r="AZ319" s="78"/>
      <c r="BA319" s="78"/>
      <c r="BB319" s="78"/>
      <c r="BC319" s="78"/>
      <c r="BD319" s="78"/>
      <c r="BE319" s="78"/>
      <c r="BF319" s="78"/>
      <c r="BG319" s="78"/>
      <c r="BH319" s="78"/>
      <c r="BI319" s="78"/>
      <c r="BJ319" s="78"/>
      <c r="BK319" s="78"/>
      <c r="BL319" s="78"/>
      <c r="BM319" s="78"/>
      <c r="BN319" s="78"/>
      <c r="BO319" s="78"/>
      <c r="BP319" s="78"/>
      <c r="BQ319" s="78"/>
      <c r="BR319" s="78"/>
      <c r="BS319" s="78"/>
      <c r="BT319" s="78"/>
      <c r="BU319" s="78"/>
      <c r="BV319" s="78"/>
    </row>
    <row r="320" spans="1:74">
      <c r="A320" s="78"/>
      <c r="B320" s="114"/>
      <c r="C320" s="78"/>
      <c r="D320" s="124">
        <v>46295</v>
      </c>
      <c r="E320" s="78" t="s">
        <v>1</v>
      </c>
      <c r="F320" s="78" t="s">
        <v>179</v>
      </c>
      <c r="G320" s="78" t="s">
        <v>259</v>
      </c>
      <c r="H320" s="108">
        <v>8.931459297305433E-2</v>
      </c>
      <c r="I320" s="108">
        <v>5</v>
      </c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  <c r="AY320" s="78"/>
      <c r="AZ320" s="78"/>
      <c r="BA320" s="78"/>
      <c r="BB320" s="78"/>
      <c r="BC320" s="78"/>
      <c r="BD320" s="78"/>
      <c r="BE320" s="78"/>
      <c r="BF320" s="78"/>
      <c r="BG320" s="78"/>
      <c r="BH320" s="78"/>
      <c r="BI320" s="78"/>
      <c r="BJ320" s="78"/>
      <c r="BK320" s="78"/>
      <c r="BL320" s="78"/>
      <c r="BM320" s="78"/>
      <c r="BN320" s="78"/>
      <c r="BO320" s="78"/>
      <c r="BP320" s="78"/>
      <c r="BQ320" s="78"/>
      <c r="BR320" s="78"/>
      <c r="BS320" s="78"/>
      <c r="BT320" s="78"/>
      <c r="BU320" s="78"/>
      <c r="BV320" s="78"/>
    </row>
    <row r="321" spans="1:74">
      <c r="A321" s="78"/>
      <c r="B321" s="114"/>
      <c r="C321" s="78"/>
      <c r="D321" s="124">
        <v>46295</v>
      </c>
      <c r="E321" s="78" t="s">
        <v>22</v>
      </c>
      <c r="F321" s="78" t="s">
        <v>179</v>
      </c>
      <c r="G321" s="78" t="s">
        <v>259</v>
      </c>
      <c r="H321" s="108">
        <v>0.22268253619995559</v>
      </c>
      <c r="I321" s="108">
        <v>9</v>
      </c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  <c r="AU321" s="78"/>
      <c r="AV321" s="78"/>
      <c r="AW321" s="78"/>
      <c r="AX321" s="78"/>
      <c r="AY321" s="78"/>
      <c r="AZ321" s="78"/>
      <c r="BA321" s="78"/>
      <c r="BB321" s="78"/>
      <c r="BC321" s="78"/>
      <c r="BD321" s="78"/>
      <c r="BE321" s="78"/>
      <c r="BF321" s="78"/>
      <c r="BG321" s="78"/>
      <c r="BH321" s="78"/>
      <c r="BI321" s="78"/>
      <c r="BJ321" s="78"/>
      <c r="BK321" s="78"/>
      <c r="BL321" s="78"/>
      <c r="BM321" s="78"/>
      <c r="BN321" s="78"/>
      <c r="BO321" s="78"/>
      <c r="BP321" s="78"/>
      <c r="BQ321" s="78"/>
      <c r="BR321" s="78"/>
      <c r="BS321" s="78"/>
      <c r="BT321" s="78"/>
      <c r="BU321" s="78"/>
      <c r="BV321" s="78"/>
    </row>
    <row r="322" spans="1:74">
      <c r="A322" s="78"/>
      <c r="B322" s="114"/>
      <c r="C322" s="78"/>
      <c r="D322" s="124">
        <v>46295</v>
      </c>
      <c r="E322" s="78" t="s">
        <v>23</v>
      </c>
      <c r="F322" s="78" t="s">
        <v>179</v>
      </c>
      <c r="G322" s="78" t="s">
        <v>259</v>
      </c>
      <c r="H322" s="108">
        <v>0.11693454022934224</v>
      </c>
      <c r="I322" s="108">
        <v>7</v>
      </c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  <c r="AY322" s="78"/>
      <c r="AZ322" s="78"/>
      <c r="BA322" s="78"/>
      <c r="BB322" s="78"/>
      <c r="BC322" s="78"/>
      <c r="BD322" s="78"/>
      <c r="BE322" s="78"/>
      <c r="BF322" s="78"/>
      <c r="BG322" s="78"/>
      <c r="BH322" s="78"/>
      <c r="BI322" s="78"/>
      <c r="BJ322" s="78"/>
      <c r="BK322" s="78"/>
      <c r="BL322" s="78"/>
      <c r="BM322" s="78"/>
      <c r="BN322" s="78"/>
      <c r="BO322" s="78"/>
      <c r="BP322" s="78"/>
      <c r="BQ322" s="78"/>
      <c r="BR322" s="78"/>
      <c r="BS322" s="78"/>
      <c r="BT322" s="78"/>
      <c r="BU322" s="78"/>
      <c r="BV322" s="78"/>
    </row>
    <row r="323" spans="1:74">
      <c r="A323" s="78"/>
      <c r="B323" s="114"/>
      <c r="C323" s="78"/>
      <c r="D323" s="124">
        <v>46295</v>
      </c>
      <c r="E323" s="78" t="s">
        <v>24</v>
      </c>
      <c r="F323" s="78" t="s">
        <v>179</v>
      </c>
      <c r="G323" s="78" t="s">
        <v>259</v>
      </c>
      <c r="H323" s="108">
        <v>0.4261389510156155</v>
      </c>
      <c r="I323" s="108">
        <v>12</v>
      </c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78"/>
      <c r="BH323" s="78"/>
      <c r="BI323" s="78"/>
      <c r="BJ323" s="78"/>
      <c r="BK323" s="78"/>
      <c r="BL323" s="78"/>
      <c r="BM323" s="78"/>
      <c r="BN323" s="78"/>
      <c r="BO323" s="78"/>
      <c r="BP323" s="78"/>
      <c r="BQ323" s="78"/>
      <c r="BR323" s="78"/>
      <c r="BS323" s="78"/>
      <c r="BT323" s="78"/>
      <c r="BU323" s="78"/>
      <c r="BV323" s="78"/>
    </row>
    <row r="324" spans="1:74">
      <c r="A324" s="78"/>
      <c r="B324" s="114"/>
      <c r="C324" s="78"/>
      <c r="D324" s="124">
        <v>46295</v>
      </c>
      <c r="E324" s="78" t="s">
        <v>2</v>
      </c>
      <c r="F324" s="78" t="s">
        <v>179</v>
      </c>
      <c r="G324" s="78" t="s">
        <v>259</v>
      </c>
      <c r="H324" s="108">
        <v>0.33255593691474394</v>
      </c>
      <c r="I324" s="108">
        <v>11</v>
      </c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  <c r="AU324" s="78"/>
      <c r="AV324" s="78"/>
      <c r="AW324" s="78"/>
      <c r="AX324" s="78"/>
      <c r="AY324" s="78"/>
      <c r="AZ324" s="78"/>
      <c r="BA324" s="78"/>
      <c r="BB324" s="78"/>
      <c r="BC324" s="78"/>
      <c r="BD324" s="78"/>
      <c r="BE324" s="78"/>
      <c r="BF324" s="78"/>
      <c r="BG324" s="78"/>
      <c r="BH324" s="78"/>
      <c r="BI324" s="78"/>
      <c r="BJ324" s="78"/>
      <c r="BK324" s="78"/>
      <c r="BL324" s="78"/>
      <c r="BM324" s="78"/>
      <c r="BN324" s="78"/>
      <c r="BO324" s="78"/>
      <c r="BP324" s="78"/>
      <c r="BQ324" s="78"/>
      <c r="BR324" s="78"/>
      <c r="BS324" s="78"/>
      <c r="BT324" s="78"/>
      <c r="BU324" s="78"/>
      <c r="BV324" s="78"/>
    </row>
    <row r="325" spans="1:74">
      <c r="A325" s="78"/>
      <c r="B325" s="114"/>
      <c r="C325" s="78"/>
      <c r="D325" s="124">
        <v>46295</v>
      </c>
      <c r="E325" s="78" t="s">
        <v>3</v>
      </c>
      <c r="F325" s="78" t="s">
        <v>179</v>
      </c>
      <c r="G325" s="78" t="s">
        <v>259</v>
      </c>
      <c r="H325" s="108">
        <v>0.14705402328855222</v>
      </c>
      <c r="I325" s="108">
        <v>8</v>
      </c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  <c r="AY325" s="78"/>
      <c r="AZ325" s="78"/>
      <c r="BA325" s="78"/>
      <c r="BB325" s="78"/>
      <c r="BC325" s="78"/>
      <c r="BD325" s="78"/>
      <c r="BE325" s="78"/>
      <c r="BF325" s="78"/>
      <c r="BG325" s="78"/>
      <c r="BH325" s="78"/>
      <c r="BI325" s="78"/>
      <c r="BJ325" s="78"/>
      <c r="BK325" s="78"/>
      <c r="BL325" s="78"/>
      <c r="BM325" s="78"/>
      <c r="BN325" s="78"/>
      <c r="BO325" s="78"/>
      <c r="BP325" s="78"/>
      <c r="BQ325" s="78"/>
      <c r="BR325" s="78"/>
      <c r="BS325" s="78"/>
      <c r="BT325" s="78"/>
      <c r="BU325" s="78"/>
      <c r="BV325" s="78"/>
    </row>
    <row r="326" spans="1:74">
      <c r="A326" s="78"/>
      <c r="B326" s="114"/>
      <c r="C326" s="78"/>
      <c r="D326" s="124">
        <v>46295</v>
      </c>
      <c r="E326" s="78" t="s">
        <v>4</v>
      </c>
      <c r="F326" s="78" t="s">
        <v>179</v>
      </c>
      <c r="G326" s="78" t="s">
        <v>259</v>
      </c>
      <c r="H326" s="108">
        <v>-2.6558800033623875E-2</v>
      </c>
      <c r="I326" s="108">
        <v>2</v>
      </c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  <c r="AU326" s="78"/>
      <c r="AV326" s="78"/>
      <c r="AW326" s="78"/>
      <c r="AX326" s="78"/>
      <c r="AY326" s="78"/>
      <c r="AZ326" s="78"/>
      <c r="BA326" s="78"/>
      <c r="BB326" s="78"/>
      <c r="BC326" s="78"/>
      <c r="BD326" s="78"/>
      <c r="BE326" s="78"/>
      <c r="BF326" s="78"/>
      <c r="BG326" s="78"/>
      <c r="BH326" s="78"/>
      <c r="BI326" s="78"/>
      <c r="BJ326" s="78"/>
      <c r="BK326" s="78"/>
      <c r="BL326" s="78"/>
      <c r="BM326" s="78"/>
      <c r="BN326" s="78"/>
      <c r="BO326" s="78"/>
      <c r="BP326" s="78"/>
      <c r="BQ326" s="78"/>
      <c r="BR326" s="78"/>
      <c r="BS326" s="78"/>
      <c r="BT326" s="78"/>
      <c r="BU326" s="78"/>
      <c r="BV326" s="78"/>
    </row>
    <row r="327" spans="1:74">
      <c r="A327" s="78"/>
      <c r="B327" s="114"/>
      <c r="C327" s="78"/>
      <c r="D327" s="124">
        <v>46295</v>
      </c>
      <c r="E327" s="78" t="s">
        <v>62</v>
      </c>
      <c r="F327" s="78" t="s">
        <v>179</v>
      </c>
      <c r="G327" s="78" t="s">
        <v>259</v>
      </c>
      <c r="H327" s="108">
        <v>2.1117730596159179E-2</v>
      </c>
      <c r="I327" s="108">
        <v>3</v>
      </c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  <c r="AY327" s="78"/>
      <c r="AZ327" s="78"/>
      <c r="BA327" s="78"/>
      <c r="BB327" s="78"/>
      <c r="BC327" s="78"/>
      <c r="BD327" s="78"/>
      <c r="BE327" s="78"/>
      <c r="BF327" s="78"/>
      <c r="BG327" s="78"/>
      <c r="BH327" s="78"/>
      <c r="BI327" s="78"/>
      <c r="BJ327" s="78"/>
      <c r="BK327" s="78"/>
      <c r="BL327" s="78"/>
      <c r="BM327" s="78"/>
      <c r="BN327" s="78"/>
      <c r="BO327" s="78"/>
      <c r="BP327" s="78"/>
      <c r="BQ327" s="78"/>
      <c r="BR327" s="78"/>
      <c r="BS327" s="78"/>
      <c r="BT327" s="78"/>
      <c r="BU327" s="78"/>
      <c r="BV327" s="78"/>
    </row>
    <row r="328" spans="1:74">
      <c r="A328" s="78"/>
      <c r="B328" s="114"/>
      <c r="C328" s="78"/>
      <c r="D328" s="124">
        <v>46295</v>
      </c>
      <c r="E328" s="78" t="s">
        <v>65</v>
      </c>
      <c r="F328" s="78" t="s">
        <v>179</v>
      </c>
      <c r="G328" s="78" t="s">
        <v>259</v>
      </c>
      <c r="H328" s="108">
        <v>-0.18719948103841022</v>
      </c>
      <c r="I328" s="108">
        <v>1</v>
      </c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  <c r="AY328" s="78"/>
      <c r="AZ328" s="78"/>
      <c r="BA328" s="78"/>
      <c r="BB328" s="78"/>
      <c r="BC328" s="78"/>
      <c r="BD328" s="78"/>
      <c r="BE328" s="78"/>
      <c r="BF328" s="78"/>
      <c r="BG328" s="78"/>
      <c r="BH328" s="78"/>
      <c r="BI328" s="78"/>
      <c r="BJ328" s="78"/>
      <c r="BK328" s="78"/>
      <c r="BL328" s="78"/>
      <c r="BM328" s="78"/>
      <c r="BN328" s="78"/>
      <c r="BO328" s="78"/>
      <c r="BP328" s="78"/>
      <c r="BQ328" s="78"/>
      <c r="BR328" s="78"/>
      <c r="BS328" s="78"/>
      <c r="BT328" s="78"/>
      <c r="BU328" s="78"/>
      <c r="BV328" s="78"/>
    </row>
    <row r="329" spans="1:74">
      <c r="A329" s="78"/>
      <c r="B329" s="114"/>
      <c r="C329" s="78"/>
      <c r="D329" s="124">
        <v>46295</v>
      </c>
      <c r="E329" s="78" t="s">
        <v>0</v>
      </c>
      <c r="F329" s="78" t="s">
        <v>179</v>
      </c>
      <c r="G329" s="78" t="s">
        <v>249</v>
      </c>
      <c r="H329" s="108">
        <v>0.30769230769230771</v>
      </c>
      <c r="I329" s="108">
        <v>9</v>
      </c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  <c r="AY329" s="78"/>
      <c r="AZ329" s="78"/>
      <c r="BA329" s="78"/>
      <c r="BB329" s="78"/>
      <c r="BC329" s="78"/>
      <c r="BD329" s="78"/>
      <c r="BE329" s="78"/>
      <c r="BF329" s="78"/>
      <c r="BG329" s="78"/>
      <c r="BH329" s="78"/>
      <c r="BI329" s="78"/>
      <c r="BJ329" s="78"/>
      <c r="BK329" s="78"/>
      <c r="BL329" s="78"/>
      <c r="BM329" s="78"/>
      <c r="BN329" s="78"/>
      <c r="BO329" s="78"/>
      <c r="BP329" s="78"/>
      <c r="BQ329" s="78"/>
      <c r="BR329" s="78"/>
      <c r="BS329" s="78"/>
      <c r="BT329" s="78"/>
      <c r="BU329" s="78"/>
      <c r="BV329" s="78"/>
    </row>
    <row r="330" spans="1:74">
      <c r="A330" s="78"/>
      <c r="B330" s="114"/>
      <c r="C330" s="78"/>
      <c r="D330" s="124">
        <v>46295</v>
      </c>
      <c r="E330" s="78" t="s">
        <v>59</v>
      </c>
      <c r="F330" s="78" t="s">
        <v>179</v>
      </c>
      <c r="G330" s="78" t="s">
        <v>249</v>
      </c>
      <c r="H330" s="108">
        <v>-3.8461538461538464E-2</v>
      </c>
      <c r="I330" s="108">
        <v>2</v>
      </c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  <c r="AU330" s="78"/>
      <c r="AV330" s="78"/>
      <c r="AW330" s="78"/>
      <c r="AX330" s="78"/>
      <c r="AY330" s="78"/>
      <c r="AZ330" s="78"/>
      <c r="BA330" s="78"/>
      <c r="BB330" s="78"/>
      <c r="BC330" s="78"/>
      <c r="BD330" s="78"/>
      <c r="BE330" s="78"/>
      <c r="BF330" s="78"/>
      <c r="BG330" s="78"/>
      <c r="BH330" s="78"/>
      <c r="BI330" s="78"/>
      <c r="BJ330" s="78"/>
      <c r="BK330" s="78"/>
      <c r="BL330" s="78"/>
      <c r="BM330" s="78"/>
      <c r="BN330" s="78"/>
      <c r="BO330" s="78"/>
      <c r="BP330" s="78"/>
      <c r="BQ330" s="78"/>
      <c r="BR330" s="78"/>
      <c r="BS330" s="78"/>
      <c r="BT330" s="78"/>
      <c r="BU330" s="78"/>
      <c r="BV330" s="78"/>
    </row>
    <row r="331" spans="1:74">
      <c r="A331" s="78"/>
      <c r="B331" s="114"/>
      <c r="C331" s="78"/>
      <c r="D331" s="124">
        <v>46295</v>
      </c>
      <c r="E331" s="78" t="s">
        <v>57</v>
      </c>
      <c r="F331" s="78" t="s">
        <v>179</v>
      </c>
      <c r="G331" s="78" t="s">
        <v>249</v>
      </c>
      <c r="H331" s="108">
        <v>0.2</v>
      </c>
      <c r="I331" s="108">
        <v>8</v>
      </c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  <c r="AY331" s="78"/>
      <c r="AZ331" s="78"/>
      <c r="BA331" s="78"/>
      <c r="BB331" s="78"/>
      <c r="BC331" s="78"/>
      <c r="BD331" s="78"/>
      <c r="BE331" s="78"/>
      <c r="BF331" s="78"/>
      <c r="BG331" s="78"/>
      <c r="BH331" s="78"/>
      <c r="BI331" s="78"/>
      <c r="BJ331" s="78"/>
      <c r="BK331" s="78"/>
      <c r="BL331" s="78"/>
      <c r="BM331" s="78"/>
      <c r="BN331" s="78"/>
      <c r="BO331" s="78"/>
      <c r="BP331" s="78"/>
      <c r="BQ331" s="78"/>
      <c r="BR331" s="78"/>
      <c r="BS331" s="78"/>
      <c r="BT331" s="78"/>
      <c r="BU331" s="78"/>
      <c r="BV331" s="78"/>
    </row>
    <row r="332" spans="1:74">
      <c r="A332" s="78"/>
      <c r="B332" s="114"/>
      <c r="C332" s="78"/>
      <c r="D332" s="124">
        <v>46295</v>
      </c>
      <c r="E332" s="78" t="s">
        <v>1</v>
      </c>
      <c r="F332" s="78" t="s">
        <v>179</v>
      </c>
      <c r="G332" s="78" t="s">
        <v>249</v>
      </c>
      <c r="H332" s="108">
        <v>1.4925373134328358E-2</v>
      </c>
      <c r="I332" s="108">
        <v>5</v>
      </c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  <c r="AY332" s="78"/>
      <c r="AZ332" s="78"/>
      <c r="BA332" s="78"/>
      <c r="BB332" s="78"/>
      <c r="BC332" s="78"/>
      <c r="BD332" s="78"/>
      <c r="BE332" s="78"/>
      <c r="BF332" s="78"/>
      <c r="BG332" s="78"/>
      <c r="BH332" s="78"/>
      <c r="BI332" s="78"/>
      <c r="BJ332" s="78"/>
      <c r="BK332" s="78"/>
      <c r="BL332" s="78"/>
      <c r="BM332" s="78"/>
      <c r="BN332" s="78"/>
      <c r="BO332" s="78"/>
      <c r="BP332" s="78"/>
      <c r="BQ332" s="78"/>
      <c r="BR332" s="78"/>
      <c r="BS332" s="78"/>
      <c r="BT332" s="78"/>
      <c r="BU332" s="78"/>
      <c r="BV332" s="78"/>
    </row>
    <row r="333" spans="1:74">
      <c r="A333" s="78"/>
      <c r="B333" s="114"/>
      <c r="C333" s="78"/>
      <c r="D333" s="124">
        <v>46295</v>
      </c>
      <c r="E333" s="78" t="s">
        <v>22</v>
      </c>
      <c r="F333" s="78" t="s">
        <v>179</v>
      </c>
      <c r="G333" s="78" t="s">
        <v>249</v>
      </c>
      <c r="H333" s="108">
        <v>0</v>
      </c>
      <c r="I333" s="108">
        <v>3</v>
      </c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  <c r="AU333" s="78"/>
      <c r="AV333" s="78"/>
      <c r="AW333" s="78"/>
      <c r="AX333" s="78"/>
      <c r="AY333" s="78"/>
      <c r="AZ333" s="78"/>
      <c r="BA333" s="78"/>
      <c r="BB333" s="78"/>
      <c r="BC333" s="78"/>
      <c r="BD333" s="78"/>
      <c r="BE333" s="78"/>
      <c r="BF333" s="78"/>
      <c r="BG333" s="78"/>
      <c r="BH333" s="78"/>
      <c r="BI333" s="78"/>
      <c r="BJ333" s="78"/>
      <c r="BK333" s="78"/>
      <c r="BL333" s="78"/>
      <c r="BM333" s="78"/>
      <c r="BN333" s="78"/>
      <c r="BO333" s="78"/>
      <c r="BP333" s="78"/>
      <c r="BQ333" s="78"/>
      <c r="BR333" s="78"/>
      <c r="BS333" s="78"/>
      <c r="BT333" s="78"/>
      <c r="BU333" s="78"/>
      <c r="BV333" s="78"/>
    </row>
    <row r="334" spans="1:74">
      <c r="A334" s="78"/>
      <c r="B334" s="114"/>
      <c r="C334" s="78"/>
      <c r="D334" s="124">
        <v>46295</v>
      </c>
      <c r="E334" s="78" t="s">
        <v>23</v>
      </c>
      <c r="F334" s="78" t="s">
        <v>179</v>
      </c>
      <c r="G334" s="78" t="s">
        <v>249</v>
      </c>
      <c r="H334" s="108">
        <v>9.6774193548387094E-2</v>
      </c>
      <c r="I334" s="108">
        <v>7</v>
      </c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  <c r="AY334" s="78"/>
      <c r="AZ334" s="78"/>
      <c r="BA334" s="78"/>
      <c r="BB334" s="78"/>
      <c r="BC334" s="78"/>
      <c r="BD334" s="78"/>
      <c r="BE334" s="78"/>
      <c r="BF334" s="78"/>
      <c r="BG334" s="78"/>
      <c r="BH334" s="78"/>
      <c r="BI334" s="78"/>
      <c r="BJ334" s="78"/>
      <c r="BK334" s="78"/>
      <c r="BL334" s="78"/>
      <c r="BM334" s="78"/>
      <c r="BN334" s="78"/>
      <c r="BO334" s="78"/>
      <c r="BP334" s="78"/>
      <c r="BQ334" s="78"/>
      <c r="BR334" s="78"/>
      <c r="BS334" s="78"/>
      <c r="BT334" s="78"/>
      <c r="BU334" s="78"/>
      <c r="BV334" s="78"/>
    </row>
    <row r="335" spans="1:74">
      <c r="A335" s="78"/>
      <c r="B335" s="114"/>
      <c r="C335" s="78"/>
      <c r="D335" s="124">
        <v>46295</v>
      </c>
      <c r="E335" s="78" t="s">
        <v>24</v>
      </c>
      <c r="F335" s="78" t="s">
        <v>179</v>
      </c>
      <c r="G335" s="78" t="s">
        <v>249</v>
      </c>
      <c r="H335" s="108">
        <v>0.5</v>
      </c>
      <c r="I335" s="108">
        <v>12</v>
      </c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  <c r="AU335" s="78"/>
      <c r="AV335" s="78"/>
      <c r="AW335" s="78"/>
      <c r="AX335" s="78"/>
      <c r="AY335" s="78"/>
      <c r="AZ335" s="78"/>
      <c r="BA335" s="78"/>
      <c r="BB335" s="78"/>
      <c r="BC335" s="78"/>
      <c r="BD335" s="78"/>
      <c r="BE335" s="78"/>
      <c r="BF335" s="78"/>
      <c r="BG335" s="78"/>
      <c r="BH335" s="78"/>
      <c r="BI335" s="78"/>
      <c r="BJ335" s="78"/>
      <c r="BK335" s="78"/>
      <c r="BL335" s="78"/>
      <c r="BM335" s="78"/>
      <c r="BN335" s="78"/>
      <c r="BO335" s="78"/>
      <c r="BP335" s="78"/>
      <c r="BQ335" s="78"/>
      <c r="BR335" s="78"/>
      <c r="BS335" s="78"/>
      <c r="BT335" s="78"/>
      <c r="BU335" s="78"/>
      <c r="BV335" s="78"/>
    </row>
    <row r="336" spans="1:74">
      <c r="A336" s="78"/>
      <c r="B336" s="114"/>
      <c r="C336" s="78"/>
      <c r="D336" s="124">
        <v>46295</v>
      </c>
      <c r="E336" s="78" t="s">
        <v>2</v>
      </c>
      <c r="F336" s="78" t="s">
        <v>179</v>
      </c>
      <c r="G336" s="78" t="s">
        <v>249</v>
      </c>
      <c r="H336" s="108">
        <v>0.41558441558441561</v>
      </c>
      <c r="I336" s="108">
        <v>11</v>
      </c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  <c r="AY336" s="78"/>
      <c r="AZ336" s="78"/>
      <c r="BA336" s="78"/>
      <c r="BB336" s="78"/>
      <c r="BC336" s="78"/>
      <c r="BD336" s="78"/>
      <c r="BE336" s="78"/>
      <c r="BF336" s="78"/>
      <c r="BG336" s="78"/>
      <c r="BH336" s="78"/>
      <c r="BI336" s="78"/>
      <c r="BJ336" s="78"/>
      <c r="BK336" s="78"/>
      <c r="BL336" s="78"/>
      <c r="BM336" s="78"/>
      <c r="BN336" s="78"/>
      <c r="BO336" s="78"/>
      <c r="BP336" s="78"/>
      <c r="BQ336" s="78"/>
      <c r="BR336" s="78"/>
      <c r="BS336" s="78"/>
      <c r="BT336" s="78"/>
      <c r="BU336" s="78"/>
      <c r="BV336" s="78"/>
    </row>
    <row r="337" spans="1:74">
      <c r="A337" s="78"/>
      <c r="B337" s="114"/>
      <c r="C337" s="78"/>
      <c r="D337" s="124">
        <v>46295</v>
      </c>
      <c r="E337" s="78" t="s">
        <v>3</v>
      </c>
      <c r="F337" s="78" t="s">
        <v>179</v>
      </c>
      <c r="G337" s="78" t="s">
        <v>249</v>
      </c>
      <c r="H337" s="108">
        <v>0</v>
      </c>
      <c r="I337" s="108">
        <v>3</v>
      </c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  <c r="AU337" s="78"/>
      <c r="AV337" s="78"/>
      <c r="AW337" s="78"/>
      <c r="AX337" s="78"/>
      <c r="AY337" s="78"/>
      <c r="AZ337" s="78"/>
      <c r="BA337" s="78"/>
      <c r="BB337" s="78"/>
      <c r="BC337" s="78"/>
      <c r="BD337" s="78"/>
      <c r="BE337" s="78"/>
      <c r="BF337" s="78"/>
      <c r="BG337" s="78"/>
      <c r="BH337" s="78"/>
      <c r="BI337" s="78"/>
      <c r="BJ337" s="78"/>
      <c r="BK337" s="78"/>
      <c r="BL337" s="78"/>
      <c r="BM337" s="78"/>
      <c r="BN337" s="78"/>
      <c r="BO337" s="78"/>
      <c r="BP337" s="78"/>
      <c r="BQ337" s="78"/>
      <c r="BR337" s="78"/>
      <c r="BS337" s="78"/>
      <c r="BT337" s="78"/>
      <c r="BU337" s="78"/>
      <c r="BV337" s="78"/>
    </row>
    <row r="338" spans="1:74">
      <c r="A338" s="78"/>
      <c r="B338" s="114"/>
      <c r="C338" s="78"/>
      <c r="D338" s="124">
        <v>46295</v>
      </c>
      <c r="E338" s="78" t="s">
        <v>4</v>
      </c>
      <c r="F338" s="78" t="s">
        <v>179</v>
      </c>
      <c r="G338" s="78" t="s">
        <v>249</v>
      </c>
      <c r="H338" s="108">
        <v>3.2258064516129031E-2</v>
      </c>
      <c r="I338" s="108">
        <v>6</v>
      </c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  <c r="AY338" s="78"/>
      <c r="AZ338" s="78"/>
      <c r="BA338" s="78"/>
      <c r="BB338" s="78"/>
      <c r="BC338" s="78"/>
      <c r="BD338" s="78"/>
      <c r="BE338" s="78"/>
      <c r="BF338" s="78"/>
      <c r="BG338" s="78"/>
      <c r="BH338" s="78"/>
      <c r="BI338" s="78"/>
      <c r="BJ338" s="78"/>
      <c r="BK338" s="78"/>
      <c r="BL338" s="78"/>
      <c r="BM338" s="78"/>
      <c r="BN338" s="78"/>
      <c r="BO338" s="78"/>
      <c r="BP338" s="78"/>
      <c r="BQ338" s="78"/>
      <c r="BR338" s="78"/>
      <c r="BS338" s="78"/>
      <c r="BT338" s="78"/>
      <c r="BU338" s="78"/>
      <c r="BV338" s="78"/>
    </row>
    <row r="339" spans="1:74">
      <c r="A339" s="78"/>
      <c r="B339" s="114"/>
      <c r="C339" s="78"/>
      <c r="D339" s="124">
        <v>46295</v>
      </c>
      <c r="E339" s="78" t="s">
        <v>62</v>
      </c>
      <c r="F339" s="78" t="s">
        <v>179</v>
      </c>
      <c r="G339" s="78" t="s">
        <v>249</v>
      </c>
      <c r="H339" s="108">
        <v>-0.21052631578947367</v>
      </c>
      <c r="I339" s="108">
        <v>1</v>
      </c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  <c r="AY339" s="78"/>
      <c r="AZ339" s="78"/>
      <c r="BA339" s="78"/>
      <c r="BB339" s="78"/>
      <c r="BC339" s="78"/>
      <c r="BD339" s="78"/>
      <c r="BE339" s="78"/>
      <c r="BF339" s="78"/>
      <c r="BG339" s="78"/>
      <c r="BH339" s="78"/>
      <c r="BI339" s="78"/>
      <c r="BJ339" s="78"/>
      <c r="BK339" s="78"/>
      <c r="BL339" s="78"/>
      <c r="BM339" s="78"/>
      <c r="BN339" s="78"/>
      <c r="BO339" s="78"/>
      <c r="BP339" s="78"/>
      <c r="BQ339" s="78"/>
      <c r="BR339" s="78"/>
      <c r="BS339" s="78"/>
      <c r="BT339" s="78"/>
      <c r="BU339" s="78"/>
      <c r="BV339" s="78"/>
    </row>
    <row r="340" spans="1:74">
      <c r="A340" s="78"/>
      <c r="B340" s="114"/>
      <c r="C340" s="78"/>
      <c r="D340" s="124">
        <v>46295</v>
      </c>
      <c r="E340" s="78" t="s">
        <v>65</v>
      </c>
      <c r="F340" s="78" t="s">
        <v>179</v>
      </c>
      <c r="G340" s="78" t="s">
        <v>249</v>
      </c>
      <c r="H340" s="108">
        <v>0.36363636363636365</v>
      </c>
      <c r="I340" s="108">
        <v>10</v>
      </c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  <c r="AY340" s="78"/>
      <c r="AZ340" s="78"/>
      <c r="BA340" s="78"/>
      <c r="BB340" s="78"/>
      <c r="BC340" s="78"/>
      <c r="BD340" s="78"/>
      <c r="BE340" s="78"/>
      <c r="BF340" s="78"/>
      <c r="BG340" s="78"/>
      <c r="BH340" s="78"/>
      <c r="BI340" s="78"/>
      <c r="BJ340" s="78"/>
      <c r="BK340" s="78"/>
      <c r="BL340" s="78"/>
      <c r="BM340" s="78"/>
      <c r="BN340" s="78"/>
      <c r="BO340" s="78"/>
      <c r="BP340" s="78"/>
      <c r="BQ340" s="78"/>
      <c r="BR340" s="78"/>
      <c r="BS340" s="78"/>
      <c r="BT340" s="78"/>
      <c r="BU340" s="78"/>
      <c r="BV340" s="78"/>
    </row>
    <row r="341" spans="1:74">
      <c r="A341" s="78"/>
      <c r="B341" s="114"/>
      <c r="C341" s="78"/>
      <c r="D341" s="124">
        <v>46295</v>
      </c>
      <c r="E341" s="78" t="s">
        <v>0</v>
      </c>
      <c r="F341" s="78" t="s">
        <v>186</v>
      </c>
      <c r="G341" s="78" t="s">
        <v>250</v>
      </c>
      <c r="H341" s="108">
        <v>19.596372011782901</v>
      </c>
      <c r="I341" s="108">
        <v>8.1967213114754092</v>
      </c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  <c r="AU341" s="78"/>
      <c r="AV341" s="78"/>
      <c r="AW341" s="78"/>
      <c r="AX341" s="78"/>
      <c r="AY341" s="78"/>
      <c r="AZ341" s="78"/>
      <c r="BA341" s="78"/>
      <c r="BB341" s="78"/>
      <c r="BC341" s="78"/>
      <c r="BD341" s="78"/>
      <c r="BE341" s="78"/>
      <c r="BF341" s="78"/>
      <c r="BG341" s="78"/>
      <c r="BH341" s="78"/>
      <c r="BI341" s="78"/>
      <c r="BJ341" s="78"/>
      <c r="BK341" s="78"/>
      <c r="BL341" s="78"/>
      <c r="BM341" s="78"/>
      <c r="BN341" s="78"/>
      <c r="BO341" s="78"/>
      <c r="BP341" s="78"/>
      <c r="BQ341" s="78"/>
      <c r="BR341" s="78"/>
      <c r="BS341" s="78"/>
      <c r="BT341" s="78"/>
      <c r="BU341" s="78"/>
      <c r="BV341" s="78"/>
    </row>
    <row r="342" spans="1:74">
      <c r="A342" s="78"/>
      <c r="B342" s="114"/>
      <c r="C342" s="78"/>
      <c r="D342" s="124">
        <v>46295</v>
      </c>
      <c r="E342" s="78" t="s">
        <v>59</v>
      </c>
      <c r="F342" s="78" t="s">
        <v>186</v>
      </c>
      <c r="G342" s="78" t="s">
        <v>250</v>
      </c>
      <c r="H342" s="108">
        <v>6.9321976805434797</v>
      </c>
      <c r="I342" s="108">
        <v>7.8688524590163933</v>
      </c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  <c r="AU342" s="78"/>
      <c r="AV342" s="78"/>
      <c r="AW342" s="78"/>
      <c r="AX342" s="78"/>
      <c r="AY342" s="78"/>
      <c r="AZ342" s="78"/>
      <c r="BA342" s="78"/>
      <c r="BB342" s="78"/>
      <c r="BC342" s="78"/>
      <c r="BD342" s="78"/>
      <c r="BE342" s="78"/>
      <c r="BF342" s="78"/>
      <c r="BG342" s="78"/>
      <c r="BH342" s="78"/>
      <c r="BI342" s="78"/>
      <c r="BJ342" s="78"/>
      <c r="BK342" s="78"/>
      <c r="BL342" s="78"/>
      <c r="BM342" s="78"/>
      <c r="BN342" s="78"/>
      <c r="BO342" s="78"/>
      <c r="BP342" s="78"/>
      <c r="BQ342" s="78"/>
      <c r="BR342" s="78"/>
      <c r="BS342" s="78"/>
      <c r="BT342" s="78"/>
      <c r="BU342" s="78"/>
      <c r="BV342" s="78"/>
    </row>
    <row r="343" spans="1:74">
      <c r="A343" s="78"/>
      <c r="B343" s="114"/>
      <c r="C343" s="78"/>
      <c r="D343" s="124">
        <v>46295</v>
      </c>
      <c r="E343" s="78" t="s">
        <v>57</v>
      </c>
      <c r="F343" s="78" t="s">
        <v>186</v>
      </c>
      <c r="G343" s="78" t="s">
        <v>250</v>
      </c>
      <c r="H343" s="108">
        <v>5.56156506797271</v>
      </c>
      <c r="I343" s="108">
        <v>2.459016393442623</v>
      </c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  <c r="AY343" s="78"/>
      <c r="AZ343" s="78"/>
      <c r="BA343" s="78"/>
      <c r="BB343" s="78"/>
      <c r="BC343" s="78"/>
      <c r="BD343" s="78"/>
      <c r="BE343" s="78"/>
      <c r="BF343" s="78"/>
      <c r="BG343" s="78"/>
      <c r="BH343" s="78"/>
      <c r="BI343" s="78"/>
      <c r="BJ343" s="78"/>
      <c r="BK343" s="78"/>
      <c r="BL343" s="78"/>
      <c r="BM343" s="78"/>
      <c r="BN343" s="78"/>
      <c r="BO343" s="78"/>
      <c r="BP343" s="78"/>
      <c r="BQ343" s="78"/>
      <c r="BR343" s="78"/>
      <c r="BS343" s="78"/>
      <c r="BT343" s="78"/>
      <c r="BU343" s="78"/>
      <c r="BV343" s="78"/>
    </row>
    <row r="344" spans="1:74">
      <c r="A344" s="78"/>
      <c r="B344" s="114"/>
      <c r="C344" s="78"/>
      <c r="D344" s="124">
        <v>46295</v>
      </c>
      <c r="E344" s="78" t="s">
        <v>1</v>
      </c>
      <c r="F344" s="78" t="s">
        <v>186</v>
      </c>
      <c r="G344" s="78" t="s">
        <v>250</v>
      </c>
      <c r="H344" s="108">
        <v>9.7731301437951696</v>
      </c>
      <c r="I344" s="108">
        <v>5.9016393442622954</v>
      </c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  <c r="AU344" s="78"/>
      <c r="AV344" s="78"/>
      <c r="AW344" s="78"/>
      <c r="AX344" s="78"/>
      <c r="AY344" s="78"/>
      <c r="AZ344" s="78"/>
      <c r="BA344" s="78"/>
      <c r="BB344" s="78"/>
      <c r="BC344" s="78"/>
      <c r="BD344" s="78"/>
      <c r="BE344" s="78"/>
      <c r="BF344" s="78"/>
      <c r="BG344" s="78"/>
      <c r="BH344" s="78"/>
      <c r="BI344" s="78"/>
      <c r="BJ344" s="78"/>
      <c r="BK344" s="78"/>
      <c r="BL344" s="78"/>
      <c r="BM344" s="78"/>
      <c r="BN344" s="78"/>
      <c r="BO344" s="78"/>
      <c r="BP344" s="78"/>
      <c r="BQ344" s="78"/>
      <c r="BR344" s="78"/>
      <c r="BS344" s="78"/>
      <c r="BT344" s="78"/>
      <c r="BU344" s="78"/>
      <c r="BV344" s="78"/>
    </row>
    <row r="345" spans="1:74">
      <c r="A345" s="78"/>
      <c r="B345" s="114"/>
      <c r="C345" s="78"/>
      <c r="D345" s="124">
        <v>46295</v>
      </c>
      <c r="E345" s="78" t="s">
        <v>22</v>
      </c>
      <c r="F345" s="78" t="s">
        <v>186</v>
      </c>
      <c r="G345" s="78" t="s">
        <v>250</v>
      </c>
      <c r="H345" s="108">
        <v>17.856891956737801</v>
      </c>
      <c r="I345" s="108">
        <v>9.1803278688524586</v>
      </c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  <c r="AU345" s="78"/>
      <c r="AV345" s="78"/>
      <c r="AW345" s="78"/>
      <c r="AX345" s="78"/>
      <c r="AY345" s="78"/>
      <c r="AZ345" s="78"/>
      <c r="BA345" s="78"/>
      <c r="BB345" s="78"/>
      <c r="BC345" s="78"/>
      <c r="BD345" s="78"/>
      <c r="BE345" s="78"/>
      <c r="BF345" s="78"/>
      <c r="BG345" s="78"/>
      <c r="BH345" s="78"/>
      <c r="BI345" s="78"/>
      <c r="BJ345" s="78"/>
      <c r="BK345" s="78"/>
      <c r="BL345" s="78"/>
      <c r="BM345" s="78"/>
      <c r="BN345" s="78"/>
      <c r="BO345" s="78"/>
      <c r="BP345" s="78"/>
      <c r="BQ345" s="78"/>
      <c r="BR345" s="78"/>
      <c r="BS345" s="78"/>
      <c r="BT345" s="78"/>
      <c r="BU345" s="78"/>
      <c r="BV345" s="78"/>
    </row>
    <row r="346" spans="1:74">
      <c r="A346" s="78"/>
      <c r="B346" s="114"/>
      <c r="C346" s="78"/>
      <c r="D346" s="124">
        <v>46295</v>
      </c>
      <c r="E346" s="78" t="s">
        <v>23</v>
      </c>
      <c r="F346" s="78" t="s">
        <v>186</v>
      </c>
      <c r="G346" s="78" t="s">
        <v>250</v>
      </c>
      <c r="H346" s="108">
        <v>13.931876990000999</v>
      </c>
      <c r="I346" s="108">
        <v>8.1967213114754092</v>
      </c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  <c r="AY346" s="78"/>
      <c r="AZ346" s="78"/>
      <c r="BA346" s="78"/>
      <c r="BB346" s="78"/>
      <c r="BC346" s="78"/>
      <c r="BD346" s="78"/>
      <c r="BE346" s="78"/>
      <c r="BF346" s="78"/>
      <c r="BG346" s="78"/>
      <c r="BH346" s="78"/>
      <c r="BI346" s="78"/>
      <c r="BJ346" s="78"/>
      <c r="BK346" s="78"/>
      <c r="BL346" s="78"/>
      <c r="BM346" s="78"/>
      <c r="BN346" s="78"/>
      <c r="BO346" s="78"/>
      <c r="BP346" s="78"/>
      <c r="BQ346" s="78"/>
      <c r="BR346" s="78"/>
      <c r="BS346" s="78"/>
      <c r="BT346" s="78"/>
      <c r="BU346" s="78"/>
      <c r="BV346" s="78"/>
    </row>
    <row r="347" spans="1:74">
      <c r="A347" s="78"/>
      <c r="B347" s="114"/>
      <c r="C347" s="78"/>
      <c r="D347" s="124">
        <v>46295</v>
      </c>
      <c r="E347" s="78" t="s">
        <v>24</v>
      </c>
      <c r="F347" s="78" t="s">
        <v>186</v>
      </c>
      <c r="G347" s="78" t="s">
        <v>250</v>
      </c>
      <c r="H347" s="108">
        <v>14.6013295346314</v>
      </c>
      <c r="I347" s="108">
        <v>9.0163934426229506</v>
      </c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  <c r="AU347" s="78"/>
      <c r="AV347" s="78"/>
      <c r="AW347" s="78"/>
      <c r="AX347" s="78"/>
      <c r="AY347" s="78"/>
      <c r="AZ347" s="78"/>
      <c r="BA347" s="78"/>
      <c r="BB347" s="78"/>
      <c r="BC347" s="78"/>
      <c r="BD347" s="78"/>
      <c r="BE347" s="78"/>
      <c r="BF347" s="78"/>
      <c r="BG347" s="78"/>
      <c r="BH347" s="78"/>
      <c r="BI347" s="78"/>
      <c r="BJ347" s="78"/>
      <c r="BK347" s="78"/>
      <c r="BL347" s="78"/>
      <c r="BM347" s="78"/>
      <c r="BN347" s="78"/>
      <c r="BO347" s="78"/>
      <c r="BP347" s="78"/>
      <c r="BQ347" s="78"/>
      <c r="BR347" s="78"/>
      <c r="BS347" s="78"/>
      <c r="BT347" s="78"/>
      <c r="BU347" s="78"/>
      <c r="BV347" s="78"/>
    </row>
    <row r="348" spans="1:74">
      <c r="A348" s="78"/>
      <c r="B348" s="114"/>
      <c r="C348" s="78"/>
      <c r="D348" s="124">
        <v>46295</v>
      </c>
      <c r="E348" s="78" t="s">
        <v>2</v>
      </c>
      <c r="F348" s="78" t="s">
        <v>186</v>
      </c>
      <c r="G348" s="78" t="s">
        <v>250</v>
      </c>
      <c r="H348" s="108">
        <v>36.001467357625202</v>
      </c>
      <c r="I348" s="108">
        <v>9.8360655737704921</v>
      </c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  <c r="AY348" s="78"/>
      <c r="AZ348" s="78"/>
      <c r="BA348" s="78"/>
      <c r="BB348" s="78"/>
      <c r="BC348" s="78"/>
      <c r="BD348" s="78"/>
      <c r="BE348" s="78"/>
      <c r="BF348" s="78"/>
      <c r="BG348" s="78"/>
      <c r="BH348" s="78"/>
      <c r="BI348" s="78"/>
      <c r="BJ348" s="78"/>
      <c r="BK348" s="78"/>
      <c r="BL348" s="78"/>
      <c r="BM348" s="78"/>
      <c r="BN348" s="78"/>
      <c r="BO348" s="78"/>
      <c r="BP348" s="78"/>
      <c r="BQ348" s="78"/>
      <c r="BR348" s="78"/>
      <c r="BS348" s="78"/>
      <c r="BT348" s="78"/>
      <c r="BU348" s="78"/>
      <c r="BV348" s="78"/>
    </row>
    <row r="349" spans="1:74">
      <c r="A349" s="78"/>
      <c r="B349" s="114"/>
      <c r="C349" s="78"/>
      <c r="D349" s="124">
        <v>46295</v>
      </c>
      <c r="E349" s="78" t="s">
        <v>3</v>
      </c>
      <c r="F349" s="78" t="s">
        <v>186</v>
      </c>
      <c r="G349" s="78" t="s">
        <v>250</v>
      </c>
      <c r="H349" s="108">
        <v>11.3603032517674</v>
      </c>
      <c r="I349" s="108">
        <v>10</v>
      </c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  <c r="AU349" s="78"/>
      <c r="AV349" s="78"/>
      <c r="AW349" s="78"/>
      <c r="AX349" s="78"/>
      <c r="AY349" s="78"/>
      <c r="AZ349" s="78"/>
      <c r="BA349" s="78"/>
      <c r="BB349" s="78"/>
      <c r="BC349" s="78"/>
      <c r="BD349" s="78"/>
      <c r="BE349" s="78"/>
      <c r="BF349" s="78"/>
      <c r="BG349" s="78"/>
      <c r="BH349" s="78"/>
      <c r="BI349" s="78"/>
      <c r="BJ349" s="78"/>
      <c r="BK349" s="78"/>
      <c r="BL349" s="78"/>
      <c r="BM349" s="78"/>
      <c r="BN349" s="78"/>
      <c r="BO349" s="78"/>
      <c r="BP349" s="78"/>
      <c r="BQ349" s="78"/>
      <c r="BR349" s="78"/>
      <c r="BS349" s="78"/>
      <c r="BT349" s="78"/>
      <c r="BU349" s="78"/>
      <c r="BV349" s="78"/>
    </row>
    <row r="350" spans="1:74">
      <c r="A350" s="78"/>
      <c r="B350" s="114"/>
      <c r="C350" s="78"/>
      <c r="D350" s="124">
        <v>46295</v>
      </c>
      <c r="E350" s="78" t="s">
        <v>4</v>
      </c>
      <c r="F350" s="78" t="s">
        <v>186</v>
      </c>
      <c r="G350" s="78" t="s">
        <v>250</v>
      </c>
      <c r="H350" s="108">
        <v>9.4933799749565608</v>
      </c>
      <c r="I350" s="108">
        <v>6.8852459016393439</v>
      </c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  <c r="AU350" s="78"/>
      <c r="AV350" s="78"/>
      <c r="AW350" s="78"/>
      <c r="AX350" s="78"/>
      <c r="AY350" s="78"/>
      <c r="AZ350" s="78"/>
      <c r="BA350" s="78"/>
      <c r="BB350" s="78"/>
      <c r="BC350" s="78"/>
      <c r="BD350" s="78"/>
      <c r="BE350" s="78"/>
      <c r="BF350" s="78"/>
      <c r="BG350" s="78"/>
      <c r="BH350" s="78"/>
      <c r="BI350" s="78"/>
      <c r="BJ350" s="78"/>
      <c r="BK350" s="78"/>
      <c r="BL350" s="78"/>
      <c r="BM350" s="78"/>
      <c r="BN350" s="78"/>
      <c r="BO350" s="78"/>
      <c r="BP350" s="78"/>
      <c r="BQ350" s="78"/>
      <c r="BR350" s="78"/>
      <c r="BS350" s="78"/>
      <c r="BT350" s="78"/>
      <c r="BU350" s="78"/>
      <c r="BV350" s="78"/>
    </row>
    <row r="351" spans="1:74">
      <c r="A351" s="78"/>
      <c r="B351" s="114"/>
      <c r="C351" s="78"/>
      <c r="D351" s="124">
        <v>46295</v>
      </c>
      <c r="E351" s="78" t="s">
        <v>62</v>
      </c>
      <c r="F351" s="78" t="s">
        <v>186</v>
      </c>
      <c r="G351" s="78" t="s">
        <v>250</v>
      </c>
      <c r="H351" s="108">
        <v>14.9778208058824</v>
      </c>
      <c r="I351" s="108">
        <v>4.5901639344262293</v>
      </c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  <c r="AU351" s="78"/>
      <c r="AV351" s="78"/>
      <c r="AW351" s="78"/>
      <c r="AX351" s="78"/>
      <c r="AY351" s="78"/>
      <c r="AZ351" s="78"/>
      <c r="BA351" s="78"/>
      <c r="BB351" s="78"/>
      <c r="BC351" s="78"/>
      <c r="BD351" s="78"/>
      <c r="BE351" s="78"/>
      <c r="BF351" s="78"/>
      <c r="BG351" s="78"/>
      <c r="BH351" s="78"/>
      <c r="BI351" s="78"/>
      <c r="BJ351" s="78"/>
      <c r="BK351" s="78"/>
      <c r="BL351" s="78"/>
      <c r="BM351" s="78"/>
      <c r="BN351" s="78"/>
      <c r="BO351" s="78"/>
      <c r="BP351" s="78"/>
      <c r="BQ351" s="78"/>
      <c r="BR351" s="78"/>
      <c r="BS351" s="78"/>
      <c r="BT351" s="78"/>
      <c r="BU351" s="78"/>
      <c r="BV351" s="78"/>
    </row>
    <row r="352" spans="1:74">
      <c r="A352" s="78"/>
      <c r="B352" s="114"/>
      <c r="C352" s="78"/>
      <c r="D352" s="124">
        <v>46295</v>
      </c>
      <c r="E352" s="78" t="s">
        <v>65</v>
      </c>
      <c r="F352" s="78" t="s">
        <v>186</v>
      </c>
      <c r="G352" s="78" t="s">
        <v>250</v>
      </c>
      <c r="H352" s="108">
        <v>16.867662422511899</v>
      </c>
      <c r="I352" s="108">
        <v>3.6065573770491803</v>
      </c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  <c r="AU352" s="78"/>
      <c r="AV352" s="78"/>
      <c r="AW352" s="78"/>
      <c r="AX352" s="78"/>
      <c r="AY352" s="78"/>
      <c r="AZ352" s="78"/>
      <c r="BA352" s="78"/>
      <c r="BB352" s="78"/>
      <c r="BC352" s="78"/>
      <c r="BD352" s="78"/>
      <c r="BE352" s="78"/>
      <c r="BF352" s="78"/>
      <c r="BG352" s="78"/>
      <c r="BH352" s="78"/>
      <c r="BI352" s="78"/>
      <c r="BJ352" s="78"/>
      <c r="BK352" s="78"/>
      <c r="BL352" s="78"/>
      <c r="BM352" s="78"/>
      <c r="BN352" s="78"/>
      <c r="BO352" s="78"/>
      <c r="BP352" s="78"/>
      <c r="BQ352" s="78"/>
      <c r="BR352" s="78"/>
      <c r="BS352" s="78"/>
      <c r="BT352" s="78"/>
      <c r="BU352" s="78"/>
      <c r="BV352" s="78"/>
    </row>
    <row r="353" spans="1:74">
      <c r="A353" s="78"/>
      <c r="B353" s="114"/>
      <c r="C353" s="78"/>
      <c r="D353" s="124">
        <v>46295</v>
      </c>
      <c r="E353" s="78" t="s">
        <v>0</v>
      </c>
      <c r="F353" s="78" t="s">
        <v>186</v>
      </c>
      <c r="G353" s="78" t="s">
        <v>253</v>
      </c>
      <c r="H353" s="108">
        <v>22.047793884777299</v>
      </c>
      <c r="I353" s="108">
        <v>9.0163934426229506</v>
      </c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  <c r="AU353" s="78"/>
      <c r="AV353" s="78"/>
      <c r="AW353" s="78"/>
      <c r="AX353" s="78"/>
      <c r="AY353" s="78"/>
      <c r="AZ353" s="78"/>
      <c r="BA353" s="78"/>
      <c r="BB353" s="78"/>
      <c r="BC353" s="78"/>
      <c r="BD353" s="78"/>
      <c r="BE353" s="78"/>
      <c r="BF353" s="78"/>
      <c r="BG353" s="78"/>
      <c r="BH353" s="78"/>
      <c r="BI353" s="78"/>
      <c r="BJ353" s="78"/>
      <c r="BK353" s="78"/>
      <c r="BL353" s="78"/>
      <c r="BM353" s="78"/>
      <c r="BN353" s="78"/>
      <c r="BO353" s="78"/>
      <c r="BP353" s="78"/>
      <c r="BQ353" s="78"/>
      <c r="BR353" s="78"/>
      <c r="BS353" s="78"/>
      <c r="BT353" s="78"/>
      <c r="BU353" s="78"/>
      <c r="BV353" s="78"/>
    </row>
    <row r="354" spans="1:74">
      <c r="A354" s="78"/>
      <c r="B354" s="114"/>
      <c r="C354" s="78"/>
      <c r="D354" s="124">
        <v>46295</v>
      </c>
      <c r="E354" s="78" t="s">
        <v>59</v>
      </c>
      <c r="F354" s="78" t="s">
        <v>186</v>
      </c>
      <c r="G354" s="78" t="s">
        <v>253</v>
      </c>
      <c r="H354" s="108">
        <v>9.7312479145536805</v>
      </c>
      <c r="I354" s="108">
        <v>3.442622950819672</v>
      </c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  <c r="AU354" s="78"/>
      <c r="AV354" s="78"/>
      <c r="AW354" s="78"/>
      <c r="AX354" s="78"/>
      <c r="AY354" s="78"/>
      <c r="AZ354" s="78"/>
      <c r="BA354" s="78"/>
      <c r="BB354" s="78"/>
      <c r="BC354" s="78"/>
      <c r="BD354" s="78"/>
      <c r="BE354" s="78"/>
      <c r="BF354" s="78"/>
      <c r="BG354" s="78"/>
      <c r="BH354" s="78"/>
      <c r="BI354" s="78"/>
      <c r="BJ354" s="78"/>
      <c r="BK354" s="78"/>
      <c r="BL354" s="78"/>
      <c r="BM354" s="78"/>
      <c r="BN354" s="78"/>
      <c r="BO354" s="78"/>
      <c r="BP354" s="78"/>
      <c r="BQ354" s="78"/>
      <c r="BR354" s="78"/>
      <c r="BS354" s="78"/>
      <c r="BT354" s="78"/>
      <c r="BU354" s="78"/>
      <c r="BV354" s="78"/>
    </row>
    <row r="355" spans="1:74">
      <c r="A355" s="78"/>
      <c r="B355" s="114"/>
      <c r="C355" s="78"/>
      <c r="D355" s="124">
        <v>46295</v>
      </c>
      <c r="E355" s="78" t="s">
        <v>57</v>
      </c>
      <c r="F355" s="78" t="s">
        <v>186</v>
      </c>
      <c r="G355" s="78" t="s">
        <v>253</v>
      </c>
      <c r="H355" s="108">
        <v>19.614033680201501</v>
      </c>
      <c r="I355" s="108">
        <v>3.6065573770491803</v>
      </c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  <c r="AU355" s="78"/>
      <c r="AV355" s="78"/>
      <c r="AW355" s="78"/>
      <c r="AX355" s="78"/>
      <c r="AY355" s="78"/>
      <c r="AZ355" s="78"/>
      <c r="BA355" s="78"/>
      <c r="BB355" s="78"/>
      <c r="BC355" s="78"/>
      <c r="BD355" s="78"/>
      <c r="BE355" s="78"/>
      <c r="BF355" s="78"/>
      <c r="BG355" s="78"/>
      <c r="BH355" s="78"/>
      <c r="BI355" s="78"/>
      <c r="BJ355" s="78"/>
      <c r="BK355" s="78"/>
      <c r="BL355" s="78"/>
      <c r="BM355" s="78"/>
      <c r="BN355" s="78"/>
      <c r="BO355" s="78"/>
      <c r="BP355" s="78"/>
      <c r="BQ355" s="78"/>
      <c r="BR355" s="78"/>
      <c r="BS355" s="78"/>
      <c r="BT355" s="78"/>
      <c r="BU355" s="78"/>
      <c r="BV355" s="78"/>
    </row>
    <row r="356" spans="1:74">
      <c r="A356" s="78"/>
      <c r="B356" s="114"/>
      <c r="C356" s="78"/>
      <c r="D356" s="124">
        <v>46295</v>
      </c>
      <c r="E356" s="78" t="s">
        <v>1</v>
      </c>
      <c r="F356" s="78" t="s">
        <v>186</v>
      </c>
      <c r="G356" s="78" t="s">
        <v>253</v>
      </c>
      <c r="H356" s="108"/>
      <c r="I356" s="10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  <c r="AU356" s="78"/>
      <c r="AV356" s="78"/>
      <c r="AW356" s="78"/>
      <c r="AX356" s="78"/>
      <c r="AY356" s="78"/>
      <c r="AZ356" s="78"/>
      <c r="BA356" s="78"/>
      <c r="BB356" s="78"/>
      <c r="BC356" s="78"/>
      <c r="BD356" s="78"/>
      <c r="BE356" s="78"/>
      <c r="BF356" s="78"/>
      <c r="BG356" s="78"/>
      <c r="BH356" s="78"/>
      <c r="BI356" s="78"/>
      <c r="BJ356" s="78"/>
      <c r="BK356" s="78"/>
      <c r="BL356" s="78"/>
      <c r="BM356" s="78"/>
      <c r="BN356" s="78"/>
      <c r="BO356" s="78"/>
      <c r="BP356" s="78"/>
      <c r="BQ356" s="78"/>
      <c r="BR356" s="78"/>
      <c r="BS356" s="78"/>
      <c r="BT356" s="78"/>
      <c r="BU356" s="78"/>
      <c r="BV356" s="78"/>
    </row>
    <row r="357" spans="1:74">
      <c r="A357" s="78"/>
      <c r="B357" s="114"/>
      <c r="C357" s="78"/>
      <c r="D357" s="124">
        <v>46295</v>
      </c>
      <c r="E357" s="78" t="s">
        <v>22</v>
      </c>
      <c r="F357" s="78" t="s">
        <v>186</v>
      </c>
      <c r="G357" s="78" t="s">
        <v>253</v>
      </c>
      <c r="H357" s="108">
        <v>15.896038693973299</v>
      </c>
      <c r="I357" s="108">
        <v>6.8852459016393439</v>
      </c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  <c r="AY357" s="78"/>
      <c r="AZ357" s="78"/>
      <c r="BA357" s="78"/>
      <c r="BB357" s="78"/>
      <c r="BC357" s="78"/>
      <c r="BD357" s="78"/>
      <c r="BE357" s="78"/>
      <c r="BF357" s="78"/>
      <c r="BG357" s="78"/>
      <c r="BH357" s="78"/>
      <c r="BI357" s="78"/>
      <c r="BJ357" s="78"/>
      <c r="BK357" s="78"/>
      <c r="BL357" s="78"/>
      <c r="BM357" s="78"/>
      <c r="BN357" s="78"/>
      <c r="BO357" s="78"/>
      <c r="BP357" s="78"/>
      <c r="BQ357" s="78"/>
      <c r="BR357" s="78"/>
      <c r="BS357" s="78"/>
      <c r="BT357" s="78"/>
      <c r="BU357" s="78"/>
      <c r="BV357" s="78"/>
    </row>
    <row r="358" spans="1:74">
      <c r="A358" s="78"/>
      <c r="B358" s="114"/>
      <c r="C358" s="78"/>
      <c r="D358" s="124">
        <v>46295</v>
      </c>
      <c r="E358" s="78" t="s">
        <v>23</v>
      </c>
      <c r="F358" s="78" t="s">
        <v>186</v>
      </c>
      <c r="G358" s="78" t="s">
        <v>253</v>
      </c>
      <c r="H358" s="108">
        <v>14.5633991217928</v>
      </c>
      <c r="I358" s="108">
        <v>2.1311475409836067</v>
      </c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  <c r="AU358" s="78"/>
      <c r="AV358" s="78"/>
      <c r="AW358" s="78"/>
      <c r="AX358" s="78"/>
      <c r="AY358" s="78"/>
      <c r="AZ358" s="78"/>
      <c r="BA358" s="78"/>
      <c r="BB358" s="78"/>
      <c r="BC358" s="78"/>
      <c r="BD358" s="78"/>
      <c r="BE358" s="78"/>
      <c r="BF358" s="78"/>
      <c r="BG358" s="78"/>
      <c r="BH358" s="78"/>
      <c r="BI358" s="78"/>
      <c r="BJ358" s="78"/>
      <c r="BK358" s="78"/>
      <c r="BL358" s="78"/>
      <c r="BM358" s="78"/>
      <c r="BN358" s="78"/>
      <c r="BO358" s="78"/>
      <c r="BP358" s="78"/>
      <c r="BQ358" s="78"/>
      <c r="BR358" s="78"/>
      <c r="BS358" s="78"/>
      <c r="BT358" s="78"/>
      <c r="BU358" s="78"/>
      <c r="BV358" s="78"/>
    </row>
    <row r="359" spans="1:74">
      <c r="A359" s="78"/>
      <c r="B359" s="114"/>
      <c r="C359" s="78"/>
      <c r="D359" s="124">
        <v>46295</v>
      </c>
      <c r="E359" s="78" t="s">
        <v>24</v>
      </c>
      <c r="F359" s="78" t="s">
        <v>186</v>
      </c>
      <c r="G359" s="78" t="s">
        <v>253</v>
      </c>
      <c r="H359" s="108">
        <v>9.8949627091831402</v>
      </c>
      <c r="I359" s="108">
        <v>4.918032786885246</v>
      </c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  <c r="AU359" s="78"/>
      <c r="AV359" s="78"/>
      <c r="AW359" s="78"/>
      <c r="AX359" s="78"/>
      <c r="AY359" s="78"/>
      <c r="AZ359" s="78"/>
      <c r="BA359" s="78"/>
      <c r="BB359" s="78"/>
      <c r="BC359" s="78"/>
      <c r="BD359" s="78"/>
      <c r="BE359" s="78"/>
      <c r="BF359" s="78"/>
      <c r="BG359" s="78"/>
      <c r="BH359" s="78"/>
      <c r="BI359" s="78"/>
      <c r="BJ359" s="78"/>
      <c r="BK359" s="78"/>
      <c r="BL359" s="78"/>
      <c r="BM359" s="78"/>
      <c r="BN359" s="78"/>
      <c r="BO359" s="78"/>
      <c r="BP359" s="78"/>
      <c r="BQ359" s="78"/>
      <c r="BR359" s="78"/>
      <c r="BS359" s="78"/>
      <c r="BT359" s="78"/>
      <c r="BU359" s="78"/>
      <c r="BV359" s="78"/>
    </row>
    <row r="360" spans="1:74">
      <c r="A360" s="78"/>
      <c r="B360" s="114"/>
      <c r="C360" s="78"/>
      <c r="D360" s="124">
        <v>46295</v>
      </c>
      <c r="E360" s="78" t="s">
        <v>2</v>
      </c>
      <c r="F360" s="78" t="s">
        <v>186</v>
      </c>
      <c r="G360" s="78" t="s">
        <v>253</v>
      </c>
      <c r="H360" s="108">
        <v>40.427340301971398</v>
      </c>
      <c r="I360" s="108">
        <v>10</v>
      </c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  <c r="AU360" s="78"/>
      <c r="AV360" s="78"/>
      <c r="AW360" s="78"/>
      <c r="AX360" s="78"/>
      <c r="AY360" s="78"/>
      <c r="AZ360" s="78"/>
      <c r="BA360" s="78"/>
      <c r="BB360" s="78"/>
      <c r="BC360" s="78"/>
      <c r="BD360" s="78"/>
      <c r="BE360" s="78"/>
      <c r="BF360" s="78"/>
      <c r="BG360" s="78"/>
      <c r="BH360" s="78"/>
      <c r="BI360" s="78"/>
      <c r="BJ360" s="78"/>
      <c r="BK360" s="78"/>
      <c r="BL360" s="78"/>
      <c r="BM360" s="78"/>
      <c r="BN360" s="78"/>
      <c r="BO360" s="78"/>
      <c r="BP360" s="78"/>
      <c r="BQ360" s="78"/>
      <c r="BR360" s="78"/>
      <c r="BS360" s="78"/>
      <c r="BT360" s="78"/>
      <c r="BU360" s="78"/>
      <c r="BV360" s="78"/>
    </row>
    <row r="361" spans="1:74">
      <c r="A361" s="78"/>
      <c r="B361" s="114"/>
      <c r="C361" s="78"/>
      <c r="D361" s="124">
        <v>46295</v>
      </c>
      <c r="E361" s="78" t="s">
        <v>3</v>
      </c>
      <c r="F361" s="78" t="s">
        <v>186</v>
      </c>
      <c r="G361" s="78" t="s">
        <v>253</v>
      </c>
      <c r="H361" s="108">
        <v>9.34844093861477</v>
      </c>
      <c r="I361" s="108">
        <v>7.2131147540983607</v>
      </c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  <c r="AU361" s="78"/>
      <c r="AV361" s="78"/>
      <c r="AW361" s="78"/>
      <c r="AX361" s="78"/>
      <c r="AY361" s="78"/>
      <c r="AZ361" s="78"/>
      <c r="BA361" s="78"/>
      <c r="BB361" s="78"/>
      <c r="BC361" s="78"/>
      <c r="BD361" s="78"/>
      <c r="BE361" s="78"/>
      <c r="BF361" s="78"/>
      <c r="BG361" s="78"/>
      <c r="BH361" s="78"/>
      <c r="BI361" s="78"/>
      <c r="BJ361" s="78"/>
      <c r="BK361" s="78"/>
      <c r="BL361" s="78"/>
      <c r="BM361" s="78"/>
      <c r="BN361" s="78"/>
      <c r="BO361" s="78"/>
      <c r="BP361" s="78"/>
      <c r="BQ361" s="78"/>
      <c r="BR361" s="78"/>
      <c r="BS361" s="78"/>
      <c r="BT361" s="78"/>
      <c r="BU361" s="78"/>
      <c r="BV361" s="78"/>
    </row>
    <row r="362" spans="1:74">
      <c r="A362" s="78"/>
      <c r="B362" s="114"/>
      <c r="C362" s="78"/>
      <c r="D362" s="124">
        <v>46295</v>
      </c>
      <c r="E362" s="78" t="s">
        <v>4</v>
      </c>
      <c r="F362" s="78" t="s">
        <v>186</v>
      </c>
      <c r="G362" s="78" t="s">
        <v>253</v>
      </c>
      <c r="H362" s="108">
        <v>8.1241154022355797</v>
      </c>
      <c r="I362" s="108">
        <v>1.639344262295082</v>
      </c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  <c r="AU362" s="78"/>
      <c r="AV362" s="78"/>
      <c r="AW362" s="78"/>
      <c r="AX362" s="78"/>
      <c r="AY362" s="78"/>
      <c r="AZ362" s="78"/>
      <c r="BA362" s="78"/>
      <c r="BB362" s="78"/>
      <c r="BC362" s="78"/>
      <c r="BD362" s="78"/>
      <c r="BE362" s="78"/>
      <c r="BF362" s="78"/>
      <c r="BG362" s="78"/>
      <c r="BH362" s="78"/>
      <c r="BI362" s="78"/>
      <c r="BJ362" s="78"/>
      <c r="BK362" s="78"/>
      <c r="BL362" s="78"/>
      <c r="BM362" s="78"/>
      <c r="BN362" s="78"/>
      <c r="BO362" s="78"/>
      <c r="BP362" s="78"/>
      <c r="BQ362" s="78"/>
      <c r="BR362" s="78"/>
      <c r="BS362" s="78"/>
      <c r="BT362" s="78"/>
      <c r="BU362" s="78"/>
      <c r="BV362" s="78"/>
    </row>
    <row r="363" spans="1:74">
      <c r="A363" s="78"/>
      <c r="B363" s="114"/>
      <c r="C363" s="78"/>
      <c r="D363" s="124">
        <v>46295</v>
      </c>
      <c r="E363" s="78" t="s">
        <v>62</v>
      </c>
      <c r="F363" s="78" t="s">
        <v>186</v>
      </c>
      <c r="G363" s="78" t="s">
        <v>253</v>
      </c>
      <c r="H363" s="108">
        <v>12.014106014954599</v>
      </c>
      <c r="I363" s="108">
        <v>0.98360655737704916</v>
      </c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78"/>
      <c r="BH363" s="78"/>
      <c r="BI363" s="78"/>
      <c r="BJ363" s="78"/>
      <c r="BK363" s="78"/>
      <c r="BL363" s="78"/>
      <c r="BM363" s="78"/>
      <c r="BN363" s="78"/>
      <c r="BO363" s="78"/>
      <c r="BP363" s="78"/>
      <c r="BQ363" s="78"/>
      <c r="BR363" s="78"/>
      <c r="BS363" s="78"/>
      <c r="BT363" s="78"/>
      <c r="BU363" s="78"/>
      <c r="BV363" s="78"/>
    </row>
    <row r="364" spans="1:74">
      <c r="A364" s="78"/>
      <c r="B364" s="114"/>
      <c r="C364" s="78"/>
      <c r="D364" s="124">
        <v>46295</v>
      </c>
      <c r="E364" s="78" t="s">
        <v>65</v>
      </c>
      <c r="F364" s="78" t="s">
        <v>186</v>
      </c>
      <c r="G364" s="78" t="s">
        <v>253</v>
      </c>
      <c r="H364" s="108">
        <v>6.6976182206373496</v>
      </c>
      <c r="I364" s="108">
        <v>0.16393442622950818</v>
      </c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  <c r="AU364" s="78"/>
      <c r="AV364" s="78"/>
      <c r="AW364" s="78"/>
      <c r="AX364" s="78"/>
      <c r="AY364" s="78"/>
      <c r="AZ364" s="78"/>
      <c r="BA364" s="78"/>
      <c r="BB364" s="78"/>
      <c r="BC364" s="78"/>
      <c r="BD364" s="78"/>
      <c r="BE364" s="78"/>
      <c r="BF364" s="78"/>
      <c r="BG364" s="78"/>
      <c r="BH364" s="78"/>
      <c r="BI364" s="78"/>
      <c r="BJ364" s="78"/>
      <c r="BK364" s="78"/>
      <c r="BL364" s="78"/>
      <c r="BM364" s="78"/>
      <c r="BN364" s="78"/>
      <c r="BO364" s="78"/>
      <c r="BP364" s="78"/>
      <c r="BQ364" s="78"/>
      <c r="BR364" s="78"/>
      <c r="BS364" s="78"/>
      <c r="BT364" s="78"/>
      <c r="BU364" s="78"/>
      <c r="BV364" s="78"/>
    </row>
    <row r="365" spans="1:74">
      <c r="A365" s="78"/>
      <c r="B365" s="114"/>
      <c r="C365" s="78"/>
      <c r="D365" s="124">
        <v>46295</v>
      </c>
      <c r="E365" s="78" t="s">
        <v>0</v>
      </c>
      <c r="F365" s="78" t="s">
        <v>186</v>
      </c>
      <c r="G365" s="78" t="s">
        <v>251</v>
      </c>
      <c r="H365" s="108">
        <v>6.8923117102147797</v>
      </c>
      <c r="I365" s="108">
        <v>8.6885245901639347</v>
      </c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  <c r="AU365" s="78"/>
      <c r="AV365" s="78"/>
      <c r="AW365" s="78"/>
      <c r="AX365" s="78"/>
      <c r="AY365" s="78"/>
      <c r="AZ365" s="78"/>
      <c r="BA365" s="78"/>
      <c r="BB365" s="78"/>
      <c r="BC365" s="78"/>
      <c r="BD365" s="78"/>
      <c r="BE365" s="78"/>
      <c r="BF365" s="78"/>
      <c r="BG365" s="78"/>
      <c r="BH365" s="78"/>
      <c r="BI365" s="78"/>
      <c r="BJ365" s="78"/>
      <c r="BK365" s="78"/>
      <c r="BL365" s="78"/>
      <c r="BM365" s="78"/>
      <c r="BN365" s="78"/>
      <c r="BO365" s="78"/>
      <c r="BP365" s="78"/>
      <c r="BQ365" s="78"/>
      <c r="BR365" s="78"/>
      <c r="BS365" s="78"/>
      <c r="BT365" s="78"/>
      <c r="BU365" s="78"/>
      <c r="BV365" s="78"/>
    </row>
    <row r="366" spans="1:74">
      <c r="A366" s="78"/>
      <c r="B366" s="114"/>
      <c r="C366" s="78"/>
      <c r="D366" s="124">
        <v>46295</v>
      </c>
      <c r="E366" s="78" t="s">
        <v>59</v>
      </c>
      <c r="F366" s="78" t="s">
        <v>186</v>
      </c>
      <c r="G366" s="78" t="s">
        <v>251</v>
      </c>
      <c r="H366" s="108">
        <v>4.4229456219799799</v>
      </c>
      <c r="I366" s="108">
        <v>2.1311475409836067</v>
      </c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  <c r="AU366" s="78"/>
      <c r="AV366" s="78"/>
      <c r="AW366" s="78"/>
      <c r="AX366" s="78"/>
      <c r="AY366" s="78"/>
      <c r="AZ366" s="78"/>
      <c r="BA366" s="78"/>
      <c r="BB366" s="78"/>
      <c r="BC366" s="78"/>
      <c r="BD366" s="78"/>
      <c r="BE366" s="78"/>
      <c r="BF366" s="78"/>
      <c r="BG366" s="78"/>
      <c r="BH366" s="78"/>
      <c r="BI366" s="78"/>
      <c r="BJ366" s="78"/>
      <c r="BK366" s="78"/>
      <c r="BL366" s="78"/>
      <c r="BM366" s="78"/>
      <c r="BN366" s="78"/>
      <c r="BO366" s="78"/>
      <c r="BP366" s="78"/>
      <c r="BQ366" s="78"/>
      <c r="BR366" s="78"/>
      <c r="BS366" s="78"/>
      <c r="BT366" s="78"/>
      <c r="BU366" s="78"/>
      <c r="BV366" s="78"/>
    </row>
    <row r="367" spans="1:74">
      <c r="A367" s="78"/>
      <c r="B367" s="114"/>
      <c r="C367" s="78"/>
      <c r="D367" s="124">
        <v>46295</v>
      </c>
      <c r="E367" s="78" t="s">
        <v>57</v>
      </c>
      <c r="F367" s="78" t="s">
        <v>186</v>
      </c>
      <c r="G367" s="78" t="s">
        <v>251</v>
      </c>
      <c r="H367" s="108">
        <v>8.8864033681332995</v>
      </c>
      <c r="I367" s="108">
        <v>5.4098360655737707</v>
      </c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  <c r="AU367" s="78"/>
      <c r="AV367" s="78"/>
      <c r="AW367" s="78"/>
      <c r="AX367" s="78"/>
      <c r="AY367" s="78"/>
      <c r="AZ367" s="78"/>
      <c r="BA367" s="78"/>
      <c r="BB367" s="78"/>
      <c r="BC367" s="78"/>
      <c r="BD367" s="78"/>
      <c r="BE367" s="78"/>
      <c r="BF367" s="78"/>
      <c r="BG367" s="78"/>
      <c r="BH367" s="78"/>
      <c r="BI367" s="78"/>
      <c r="BJ367" s="78"/>
      <c r="BK367" s="78"/>
      <c r="BL367" s="78"/>
      <c r="BM367" s="78"/>
      <c r="BN367" s="78"/>
      <c r="BO367" s="78"/>
      <c r="BP367" s="78"/>
      <c r="BQ367" s="78"/>
      <c r="BR367" s="78"/>
      <c r="BS367" s="78"/>
      <c r="BT367" s="78"/>
      <c r="BU367" s="78"/>
      <c r="BV367" s="78"/>
    </row>
    <row r="368" spans="1:74">
      <c r="A368" s="78"/>
      <c r="B368" s="114"/>
      <c r="C368" s="78"/>
      <c r="D368" s="124">
        <v>46295</v>
      </c>
      <c r="E368" s="78" t="s">
        <v>1</v>
      </c>
      <c r="F368" s="78" t="s">
        <v>186</v>
      </c>
      <c r="G368" s="78" t="s">
        <v>251</v>
      </c>
      <c r="H368" s="108">
        <v>6.01633241848387</v>
      </c>
      <c r="I368" s="108">
        <v>2.459016393442623</v>
      </c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  <c r="AU368" s="78"/>
      <c r="AV368" s="78"/>
      <c r="AW368" s="78"/>
      <c r="AX368" s="78"/>
      <c r="AY368" s="78"/>
      <c r="AZ368" s="78"/>
      <c r="BA368" s="78"/>
      <c r="BB368" s="78"/>
      <c r="BC368" s="78"/>
      <c r="BD368" s="78"/>
      <c r="BE368" s="78"/>
      <c r="BF368" s="78"/>
      <c r="BG368" s="78"/>
      <c r="BH368" s="78"/>
      <c r="BI368" s="78"/>
      <c r="BJ368" s="78"/>
      <c r="BK368" s="78"/>
      <c r="BL368" s="78"/>
      <c r="BM368" s="78"/>
      <c r="BN368" s="78"/>
      <c r="BO368" s="78"/>
      <c r="BP368" s="78"/>
      <c r="BQ368" s="78"/>
      <c r="BR368" s="78"/>
      <c r="BS368" s="78"/>
      <c r="BT368" s="78"/>
      <c r="BU368" s="78"/>
      <c r="BV368" s="78"/>
    </row>
    <row r="369" spans="1:74">
      <c r="A369" s="78"/>
      <c r="B369" s="114"/>
      <c r="C369" s="78"/>
      <c r="D369" s="124">
        <v>46295</v>
      </c>
      <c r="E369" s="78" t="s">
        <v>22</v>
      </c>
      <c r="F369" s="78" t="s">
        <v>186</v>
      </c>
      <c r="G369" s="78" t="s">
        <v>251</v>
      </c>
      <c r="H369" s="108">
        <v>4.5266928300832499</v>
      </c>
      <c r="I369" s="108">
        <v>0.98360655737704916</v>
      </c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  <c r="AU369" s="78"/>
      <c r="AV369" s="78"/>
      <c r="AW369" s="78"/>
      <c r="AX369" s="78"/>
      <c r="AY369" s="78"/>
      <c r="AZ369" s="78"/>
      <c r="BA369" s="78"/>
      <c r="BB369" s="78"/>
      <c r="BC369" s="78"/>
      <c r="BD369" s="78"/>
      <c r="BE369" s="78"/>
      <c r="BF369" s="78"/>
      <c r="BG369" s="78"/>
      <c r="BH369" s="78"/>
      <c r="BI369" s="78"/>
      <c r="BJ369" s="78"/>
      <c r="BK369" s="78"/>
      <c r="BL369" s="78"/>
      <c r="BM369" s="78"/>
      <c r="BN369" s="78"/>
      <c r="BO369" s="78"/>
      <c r="BP369" s="78"/>
      <c r="BQ369" s="78"/>
      <c r="BR369" s="78"/>
      <c r="BS369" s="78"/>
      <c r="BT369" s="78"/>
      <c r="BU369" s="78"/>
      <c r="BV369" s="78"/>
    </row>
    <row r="370" spans="1:74">
      <c r="A370" s="78"/>
      <c r="B370" s="114"/>
      <c r="C370" s="78"/>
      <c r="D370" s="124">
        <v>46295</v>
      </c>
      <c r="E370" s="78" t="s">
        <v>23</v>
      </c>
      <c r="F370" s="78" t="s">
        <v>186</v>
      </c>
      <c r="G370" s="78" t="s">
        <v>251</v>
      </c>
      <c r="H370" s="108">
        <v>7.9835014986247597</v>
      </c>
      <c r="I370" s="108">
        <v>5.4098360655737707</v>
      </c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  <c r="AU370" s="78"/>
      <c r="AV370" s="78"/>
      <c r="AW370" s="78"/>
      <c r="AX370" s="78"/>
      <c r="AY370" s="78"/>
      <c r="AZ370" s="78"/>
      <c r="BA370" s="78"/>
      <c r="BB370" s="78"/>
      <c r="BC370" s="78"/>
      <c r="BD370" s="78"/>
      <c r="BE370" s="78"/>
      <c r="BF370" s="78"/>
      <c r="BG370" s="78"/>
      <c r="BH370" s="78"/>
      <c r="BI370" s="78"/>
      <c r="BJ370" s="78"/>
      <c r="BK370" s="78"/>
      <c r="BL370" s="78"/>
      <c r="BM370" s="78"/>
      <c r="BN370" s="78"/>
      <c r="BO370" s="78"/>
      <c r="BP370" s="78"/>
      <c r="BQ370" s="78"/>
      <c r="BR370" s="78"/>
      <c r="BS370" s="78"/>
      <c r="BT370" s="78"/>
      <c r="BU370" s="78"/>
      <c r="BV370" s="78"/>
    </row>
    <row r="371" spans="1:74">
      <c r="A371" s="78"/>
      <c r="B371" s="114"/>
      <c r="C371" s="78"/>
      <c r="D371" s="124">
        <v>46295</v>
      </c>
      <c r="E371" s="78" t="s">
        <v>24</v>
      </c>
      <c r="F371" s="78" t="s">
        <v>186</v>
      </c>
      <c r="G371" s="78" t="s">
        <v>251</v>
      </c>
      <c r="H371" s="108">
        <v>1.1215867700829201</v>
      </c>
      <c r="I371" s="108">
        <v>2.7868852459016393</v>
      </c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  <c r="AU371" s="78"/>
      <c r="AV371" s="78"/>
      <c r="AW371" s="78"/>
      <c r="AX371" s="78"/>
      <c r="AY371" s="78"/>
      <c r="AZ371" s="78"/>
      <c r="BA371" s="78"/>
      <c r="BB371" s="78"/>
      <c r="BC371" s="78"/>
      <c r="BD371" s="78"/>
      <c r="BE371" s="78"/>
      <c r="BF371" s="78"/>
      <c r="BG371" s="78"/>
      <c r="BH371" s="78"/>
      <c r="BI371" s="78"/>
      <c r="BJ371" s="78"/>
      <c r="BK371" s="78"/>
      <c r="BL371" s="78"/>
      <c r="BM371" s="78"/>
      <c r="BN371" s="78"/>
      <c r="BO371" s="78"/>
      <c r="BP371" s="78"/>
      <c r="BQ371" s="78"/>
      <c r="BR371" s="78"/>
      <c r="BS371" s="78"/>
      <c r="BT371" s="78"/>
      <c r="BU371" s="78"/>
      <c r="BV371" s="78"/>
    </row>
    <row r="372" spans="1:74">
      <c r="A372" s="78"/>
      <c r="B372" s="114"/>
      <c r="C372" s="78"/>
      <c r="D372" s="124">
        <v>46295</v>
      </c>
      <c r="E372" s="78" t="s">
        <v>2</v>
      </c>
      <c r="F372" s="78" t="s">
        <v>186</v>
      </c>
      <c r="G372" s="78" t="s">
        <v>251</v>
      </c>
      <c r="H372" s="108">
        <v>29.560463999790599</v>
      </c>
      <c r="I372" s="108">
        <v>10</v>
      </c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  <c r="AU372" s="78"/>
      <c r="AV372" s="78"/>
      <c r="AW372" s="78"/>
      <c r="AX372" s="78"/>
      <c r="AY372" s="78"/>
      <c r="AZ372" s="78"/>
      <c r="BA372" s="78"/>
      <c r="BB372" s="78"/>
      <c r="BC372" s="78"/>
      <c r="BD372" s="78"/>
      <c r="BE372" s="78"/>
      <c r="BF372" s="78"/>
      <c r="BG372" s="78"/>
      <c r="BH372" s="78"/>
      <c r="BI372" s="78"/>
      <c r="BJ372" s="78"/>
      <c r="BK372" s="78"/>
      <c r="BL372" s="78"/>
      <c r="BM372" s="78"/>
      <c r="BN372" s="78"/>
      <c r="BO372" s="78"/>
      <c r="BP372" s="78"/>
      <c r="BQ372" s="78"/>
      <c r="BR372" s="78"/>
      <c r="BS372" s="78"/>
      <c r="BT372" s="78"/>
      <c r="BU372" s="78"/>
      <c r="BV372" s="78"/>
    </row>
    <row r="373" spans="1:74">
      <c r="A373" s="78"/>
      <c r="B373" s="114"/>
      <c r="C373" s="78"/>
      <c r="D373" s="124">
        <v>46295</v>
      </c>
      <c r="E373" s="78" t="s">
        <v>3</v>
      </c>
      <c r="F373" s="78" t="s">
        <v>186</v>
      </c>
      <c r="G373" s="78" t="s">
        <v>251</v>
      </c>
      <c r="H373" s="108">
        <v>4.0875964468423502</v>
      </c>
      <c r="I373" s="108">
        <v>4.7540983606557381</v>
      </c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  <c r="AU373" s="78"/>
      <c r="AV373" s="78"/>
      <c r="AW373" s="78"/>
      <c r="AX373" s="78"/>
      <c r="AY373" s="78"/>
      <c r="AZ373" s="78"/>
      <c r="BA373" s="78"/>
      <c r="BB373" s="78"/>
      <c r="BC373" s="78"/>
      <c r="BD373" s="78"/>
      <c r="BE373" s="78"/>
      <c r="BF373" s="78"/>
      <c r="BG373" s="78"/>
      <c r="BH373" s="78"/>
      <c r="BI373" s="78"/>
      <c r="BJ373" s="78"/>
      <c r="BK373" s="78"/>
      <c r="BL373" s="78"/>
      <c r="BM373" s="78"/>
      <c r="BN373" s="78"/>
      <c r="BO373" s="78"/>
      <c r="BP373" s="78"/>
      <c r="BQ373" s="78"/>
      <c r="BR373" s="78"/>
      <c r="BS373" s="78"/>
      <c r="BT373" s="78"/>
      <c r="BU373" s="78"/>
      <c r="BV373" s="78"/>
    </row>
    <row r="374" spans="1:74">
      <c r="A374" s="78"/>
      <c r="B374" s="114"/>
      <c r="C374" s="78"/>
      <c r="D374" s="124">
        <v>46295</v>
      </c>
      <c r="E374" s="78" t="s">
        <v>4</v>
      </c>
      <c r="F374" s="78" t="s">
        <v>186</v>
      </c>
      <c r="G374" s="78" t="s">
        <v>251</v>
      </c>
      <c r="H374" s="108">
        <v>5.8426546699269499</v>
      </c>
      <c r="I374" s="108">
        <v>3.1147540983606556</v>
      </c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  <c r="AU374" s="78"/>
      <c r="AV374" s="78"/>
      <c r="AW374" s="78"/>
      <c r="AX374" s="78"/>
      <c r="AY374" s="78"/>
      <c r="AZ374" s="78"/>
      <c r="BA374" s="78"/>
      <c r="BB374" s="78"/>
      <c r="BC374" s="78"/>
      <c r="BD374" s="78"/>
      <c r="BE374" s="78"/>
      <c r="BF374" s="78"/>
      <c r="BG374" s="78"/>
      <c r="BH374" s="78"/>
      <c r="BI374" s="78"/>
      <c r="BJ374" s="78"/>
      <c r="BK374" s="78"/>
      <c r="BL374" s="78"/>
      <c r="BM374" s="78"/>
      <c r="BN374" s="78"/>
      <c r="BO374" s="78"/>
      <c r="BP374" s="78"/>
      <c r="BQ374" s="78"/>
      <c r="BR374" s="78"/>
      <c r="BS374" s="78"/>
      <c r="BT374" s="78"/>
      <c r="BU374" s="78"/>
      <c r="BV374" s="78"/>
    </row>
    <row r="375" spans="1:74">
      <c r="A375" s="78"/>
      <c r="B375" s="114"/>
      <c r="C375" s="78"/>
      <c r="D375" s="124">
        <v>46295</v>
      </c>
      <c r="E375" s="78" t="s">
        <v>62</v>
      </c>
      <c r="F375" s="78" t="s">
        <v>186</v>
      </c>
      <c r="G375" s="78" t="s">
        <v>251</v>
      </c>
      <c r="H375" s="108">
        <v>6.7978974429752803</v>
      </c>
      <c r="I375" s="108">
        <v>0.32786885245901637</v>
      </c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  <c r="AY375" s="78"/>
      <c r="AZ375" s="78"/>
      <c r="BA375" s="78"/>
      <c r="BB375" s="78"/>
      <c r="BC375" s="78"/>
      <c r="BD375" s="78"/>
      <c r="BE375" s="78"/>
      <c r="BF375" s="78"/>
      <c r="BG375" s="78"/>
      <c r="BH375" s="78"/>
      <c r="BI375" s="78"/>
      <c r="BJ375" s="78"/>
      <c r="BK375" s="78"/>
      <c r="BL375" s="78"/>
      <c r="BM375" s="78"/>
      <c r="BN375" s="78"/>
      <c r="BO375" s="78"/>
      <c r="BP375" s="78"/>
      <c r="BQ375" s="78"/>
      <c r="BR375" s="78"/>
      <c r="BS375" s="78"/>
      <c r="BT375" s="78"/>
      <c r="BU375" s="78"/>
      <c r="BV375" s="78"/>
    </row>
    <row r="376" spans="1:74">
      <c r="A376" s="78"/>
      <c r="B376" s="114"/>
      <c r="C376" s="78"/>
      <c r="D376" s="124">
        <v>46295</v>
      </c>
      <c r="E376" s="78" t="s">
        <v>65</v>
      </c>
      <c r="F376" s="78" t="s">
        <v>186</v>
      </c>
      <c r="G376" s="78" t="s">
        <v>251</v>
      </c>
      <c r="H376" s="108">
        <v>6.6243556622910598</v>
      </c>
      <c r="I376" s="108">
        <v>0.16393442622950818</v>
      </c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  <c r="AU376" s="78"/>
      <c r="AV376" s="78"/>
      <c r="AW376" s="78"/>
      <c r="AX376" s="78"/>
      <c r="AY376" s="78"/>
      <c r="AZ376" s="78"/>
      <c r="BA376" s="78"/>
      <c r="BB376" s="78"/>
      <c r="BC376" s="78"/>
      <c r="BD376" s="78"/>
      <c r="BE376" s="78"/>
      <c r="BF376" s="78"/>
      <c r="BG376" s="78"/>
      <c r="BH376" s="78"/>
      <c r="BI376" s="78"/>
      <c r="BJ376" s="78"/>
      <c r="BK376" s="78"/>
      <c r="BL376" s="78"/>
      <c r="BM376" s="78"/>
      <c r="BN376" s="78"/>
      <c r="BO376" s="78"/>
      <c r="BP376" s="78"/>
      <c r="BQ376" s="78"/>
      <c r="BR376" s="78"/>
      <c r="BS376" s="78"/>
      <c r="BT376" s="78"/>
      <c r="BU376" s="78"/>
      <c r="BV376" s="78"/>
    </row>
    <row r="377" spans="1:74">
      <c r="A377" s="78"/>
      <c r="B377" s="114"/>
      <c r="C377" s="78"/>
      <c r="D377" s="124">
        <v>46295</v>
      </c>
      <c r="E377" s="78" t="s">
        <v>0</v>
      </c>
      <c r="F377" s="78" t="s">
        <v>186</v>
      </c>
      <c r="G377" s="78" t="s">
        <v>252</v>
      </c>
      <c r="H377" s="108">
        <v>14.6627067841944</v>
      </c>
      <c r="I377" s="108">
        <v>8.0327868852459012</v>
      </c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  <c r="AU377" s="78"/>
      <c r="AV377" s="78"/>
      <c r="AW377" s="78"/>
      <c r="AX377" s="78"/>
      <c r="AY377" s="78"/>
      <c r="AZ377" s="78"/>
      <c r="BA377" s="78"/>
      <c r="BB377" s="78"/>
      <c r="BC377" s="78"/>
      <c r="BD377" s="78"/>
      <c r="BE377" s="78"/>
      <c r="BF377" s="78"/>
      <c r="BG377" s="78"/>
      <c r="BH377" s="78"/>
      <c r="BI377" s="78"/>
      <c r="BJ377" s="78"/>
      <c r="BK377" s="78"/>
      <c r="BL377" s="78"/>
      <c r="BM377" s="78"/>
      <c r="BN377" s="78"/>
      <c r="BO377" s="78"/>
      <c r="BP377" s="78"/>
      <c r="BQ377" s="78"/>
      <c r="BR377" s="78"/>
      <c r="BS377" s="78"/>
      <c r="BT377" s="78"/>
      <c r="BU377" s="78"/>
      <c r="BV377" s="78"/>
    </row>
    <row r="378" spans="1:74">
      <c r="A378" s="78"/>
      <c r="B378" s="114"/>
      <c r="C378" s="78"/>
      <c r="D378" s="124">
        <v>46295</v>
      </c>
      <c r="E378" s="78" t="s">
        <v>59</v>
      </c>
      <c r="F378" s="78" t="s">
        <v>186</v>
      </c>
      <c r="G378" s="78" t="s">
        <v>252</v>
      </c>
      <c r="H378" s="108">
        <v>5.75369220828407</v>
      </c>
      <c r="I378" s="108">
        <v>1.9672131147540983</v>
      </c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  <c r="AU378" s="78"/>
      <c r="AV378" s="78"/>
      <c r="AW378" s="78"/>
      <c r="AX378" s="78"/>
      <c r="AY378" s="78"/>
      <c r="AZ378" s="78"/>
      <c r="BA378" s="78"/>
      <c r="BB378" s="78"/>
      <c r="BC378" s="78"/>
      <c r="BD378" s="78"/>
      <c r="BE378" s="78"/>
      <c r="BF378" s="78"/>
      <c r="BG378" s="78"/>
      <c r="BH378" s="78"/>
      <c r="BI378" s="78"/>
      <c r="BJ378" s="78"/>
      <c r="BK378" s="78"/>
      <c r="BL378" s="78"/>
      <c r="BM378" s="78"/>
      <c r="BN378" s="78"/>
      <c r="BO378" s="78"/>
      <c r="BP378" s="78"/>
      <c r="BQ378" s="78"/>
      <c r="BR378" s="78"/>
      <c r="BS378" s="78"/>
      <c r="BT378" s="78"/>
      <c r="BU378" s="78"/>
      <c r="BV378" s="78"/>
    </row>
    <row r="379" spans="1:74">
      <c r="A379" s="78"/>
      <c r="B379" s="114"/>
      <c r="C379" s="78"/>
      <c r="D379" s="124">
        <v>46295</v>
      </c>
      <c r="E379" s="78" t="s">
        <v>57</v>
      </c>
      <c r="F379" s="78" t="s">
        <v>186</v>
      </c>
      <c r="G379" s="78" t="s">
        <v>252</v>
      </c>
      <c r="H379" s="108">
        <v>21.205740625737199</v>
      </c>
      <c r="I379" s="108">
        <v>10</v>
      </c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  <c r="AU379" s="78"/>
      <c r="AV379" s="78"/>
      <c r="AW379" s="78"/>
      <c r="AX379" s="78"/>
      <c r="AY379" s="78"/>
      <c r="AZ379" s="78"/>
      <c r="BA379" s="78"/>
      <c r="BB379" s="78"/>
      <c r="BC379" s="78"/>
      <c r="BD379" s="78"/>
      <c r="BE379" s="78"/>
      <c r="BF379" s="78"/>
      <c r="BG379" s="78"/>
      <c r="BH379" s="78"/>
      <c r="BI379" s="78"/>
      <c r="BJ379" s="78"/>
      <c r="BK379" s="78"/>
      <c r="BL379" s="78"/>
      <c r="BM379" s="78"/>
      <c r="BN379" s="78"/>
      <c r="BO379" s="78"/>
      <c r="BP379" s="78"/>
      <c r="BQ379" s="78"/>
      <c r="BR379" s="78"/>
      <c r="BS379" s="78"/>
      <c r="BT379" s="78"/>
      <c r="BU379" s="78"/>
      <c r="BV379" s="78"/>
    </row>
    <row r="380" spans="1:74">
      <c r="A380" s="78"/>
      <c r="B380" s="114"/>
      <c r="C380" s="78"/>
      <c r="D380" s="124">
        <v>46295</v>
      </c>
      <c r="E380" s="78" t="s">
        <v>1</v>
      </c>
      <c r="F380" s="78" t="s">
        <v>186</v>
      </c>
      <c r="G380" s="78" t="s">
        <v>252</v>
      </c>
      <c r="H380" s="108"/>
      <c r="I380" s="10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  <c r="AU380" s="78"/>
      <c r="AV380" s="78"/>
      <c r="AW380" s="78"/>
      <c r="AX380" s="78"/>
      <c r="AY380" s="78"/>
      <c r="AZ380" s="78"/>
      <c r="BA380" s="78"/>
      <c r="BB380" s="78"/>
      <c r="BC380" s="78"/>
      <c r="BD380" s="78"/>
      <c r="BE380" s="78"/>
      <c r="BF380" s="78"/>
      <c r="BG380" s="78"/>
      <c r="BH380" s="78"/>
      <c r="BI380" s="78"/>
      <c r="BJ380" s="78"/>
      <c r="BK380" s="78"/>
      <c r="BL380" s="78"/>
      <c r="BM380" s="78"/>
      <c r="BN380" s="78"/>
      <c r="BO380" s="78"/>
      <c r="BP380" s="78"/>
      <c r="BQ380" s="78"/>
      <c r="BR380" s="78"/>
      <c r="BS380" s="78"/>
      <c r="BT380" s="78"/>
      <c r="BU380" s="78"/>
      <c r="BV380" s="78"/>
    </row>
    <row r="381" spans="1:74">
      <c r="A381" s="78"/>
      <c r="B381" s="114"/>
      <c r="C381" s="78"/>
      <c r="D381" s="124">
        <v>46295</v>
      </c>
      <c r="E381" s="78" t="s">
        <v>22</v>
      </c>
      <c r="F381" s="78" t="s">
        <v>186</v>
      </c>
      <c r="G381" s="78" t="s">
        <v>252</v>
      </c>
      <c r="H381" s="108">
        <v>14.497431073434999</v>
      </c>
      <c r="I381" s="108">
        <v>6.557377049180328</v>
      </c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  <c r="AU381" s="78"/>
      <c r="AV381" s="78"/>
      <c r="AW381" s="78"/>
      <c r="AX381" s="78"/>
      <c r="AY381" s="78"/>
      <c r="AZ381" s="78"/>
      <c r="BA381" s="78"/>
      <c r="BB381" s="78"/>
      <c r="BC381" s="78"/>
      <c r="BD381" s="78"/>
      <c r="BE381" s="78"/>
      <c r="BF381" s="78"/>
      <c r="BG381" s="78"/>
      <c r="BH381" s="78"/>
      <c r="BI381" s="78"/>
      <c r="BJ381" s="78"/>
      <c r="BK381" s="78"/>
      <c r="BL381" s="78"/>
      <c r="BM381" s="78"/>
      <c r="BN381" s="78"/>
      <c r="BO381" s="78"/>
      <c r="BP381" s="78"/>
      <c r="BQ381" s="78"/>
      <c r="BR381" s="78"/>
      <c r="BS381" s="78"/>
      <c r="BT381" s="78"/>
      <c r="BU381" s="78"/>
      <c r="BV381" s="78"/>
    </row>
    <row r="382" spans="1:74">
      <c r="A382" s="78"/>
      <c r="B382" s="114"/>
      <c r="C382" s="78"/>
      <c r="D382" s="124">
        <v>46295</v>
      </c>
      <c r="E382" s="78" t="s">
        <v>23</v>
      </c>
      <c r="F382" s="78" t="s">
        <v>186</v>
      </c>
      <c r="G382" s="78" t="s">
        <v>252</v>
      </c>
      <c r="H382" s="108">
        <v>11.7386820625147</v>
      </c>
      <c r="I382" s="108">
        <v>2.459016393442623</v>
      </c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  <c r="AU382" s="78"/>
      <c r="AV382" s="78"/>
      <c r="AW382" s="78"/>
      <c r="AX382" s="78"/>
      <c r="AY382" s="78"/>
      <c r="AZ382" s="78"/>
      <c r="BA382" s="78"/>
      <c r="BB382" s="78"/>
      <c r="BC382" s="78"/>
      <c r="BD382" s="78"/>
      <c r="BE382" s="78"/>
      <c r="BF382" s="78"/>
      <c r="BG382" s="78"/>
      <c r="BH382" s="78"/>
      <c r="BI382" s="78"/>
      <c r="BJ382" s="78"/>
      <c r="BK382" s="78"/>
      <c r="BL382" s="78"/>
      <c r="BM382" s="78"/>
      <c r="BN382" s="78"/>
      <c r="BO382" s="78"/>
      <c r="BP382" s="78"/>
      <c r="BQ382" s="78"/>
      <c r="BR382" s="78"/>
      <c r="BS382" s="78"/>
      <c r="BT382" s="78"/>
      <c r="BU382" s="78"/>
      <c r="BV382" s="78"/>
    </row>
    <row r="383" spans="1:74">
      <c r="A383" s="78"/>
      <c r="B383" s="114"/>
      <c r="C383" s="78"/>
      <c r="D383" s="124">
        <v>46295</v>
      </c>
      <c r="E383" s="78" t="s">
        <v>24</v>
      </c>
      <c r="F383" s="78" t="s">
        <v>186</v>
      </c>
      <c r="G383" s="78" t="s">
        <v>252</v>
      </c>
      <c r="H383" s="108">
        <v>8.1029064492963396</v>
      </c>
      <c r="I383" s="108">
        <v>3.442622950819672</v>
      </c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  <c r="AU383" s="78"/>
      <c r="AV383" s="78"/>
      <c r="AW383" s="78"/>
      <c r="AX383" s="78"/>
      <c r="AY383" s="78"/>
      <c r="AZ383" s="78"/>
      <c r="BA383" s="78"/>
      <c r="BB383" s="78"/>
      <c r="BC383" s="78"/>
      <c r="BD383" s="78"/>
      <c r="BE383" s="78"/>
      <c r="BF383" s="78"/>
      <c r="BG383" s="78"/>
      <c r="BH383" s="78"/>
      <c r="BI383" s="78"/>
      <c r="BJ383" s="78"/>
      <c r="BK383" s="78"/>
      <c r="BL383" s="78"/>
      <c r="BM383" s="78"/>
      <c r="BN383" s="78"/>
      <c r="BO383" s="78"/>
      <c r="BP383" s="78"/>
      <c r="BQ383" s="78"/>
      <c r="BR383" s="78"/>
      <c r="BS383" s="78"/>
      <c r="BT383" s="78"/>
      <c r="BU383" s="78"/>
      <c r="BV383" s="78"/>
    </row>
    <row r="384" spans="1:74">
      <c r="A384" s="78"/>
      <c r="B384" s="114"/>
      <c r="C384" s="78"/>
      <c r="D384" s="124">
        <v>46295</v>
      </c>
      <c r="E384" s="78" t="s">
        <v>2</v>
      </c>
      <c r="F384" s="78" t="s">
        <v>186</v>
      </c>
      <c r="G384" s="78" t="s">
        <v>252</v>
      </c>
      <c r="H384" s="108">
        <v>38.714997087289198</v>
      </c>
      <c r="I384" s="108">
        <v>10</v>
      </c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  <c r="AU384" s="78"/>
      <c r="AV384" s="78"/>
      <c r="AW384" s="78"/>
      <c r="AX384" s="78"/>
      <c r="AY384" s="78"/>
      <c r="AZ384" s="78"/>
      <c r="BA384" s="78"/>
      <c r="BB384" s="78"/>
      <c r="BC384" s="78"/>
      <c r="BD384" s="78"/>
      <c r="BE384" s="78"/>
      <c r="BF384" s="78"/>
      <c r="BG384" s="78"/>
      <c r="BH384" s="78"/>
      <c r="BI384" s="78"/>
      <c r="BJ384" s="78"/>
      <c r="BK384" s="78"/>
      <c r="BL384" s="78"/>
      <c r="BM384" s="78"/>
      <c r="BN384" s="78"/>
      <c r="BO384" s="78"/>
      <c r="BP384" s="78"/>
      <c r="BQ384" s="78"/>
      <c r="BR384" s="78"/>
      <c r="BS384" s="78"/>
      <c r="BT384" s="78"/>
      <c r="BU384" s="78"/>
      <c r="BV384" s="78"/>
    </row>
    <row r="385" spans="1:74">
      <c r="A385" s="78"/>
      <c r="B385" s="114"/>
      <c r="C385" s="78"/>
      <c r="D385" s="124">
        <v>46295</v>
      </c>
      <c r="E385" s="78" t="s">
        <v>3</v>
      </c>
      <c r="F385" s="78" t="s">
        <v>186</v>
      </c>
      <c r="G385" s="78" t="s">
        <v>252</v>
      </c>
      <c r="H385" s="108">
        <v>6.1977527585457697</v>
      </c>
      <c r="I385" s="108">
        <v>3.7704918032786887</v>
      </c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  <c r="AU385" s="78"/>
      <c r="AV385" s="78"/>
      <c r="AW385" s="78"/>
      <c r="AX385" s="78"/>
      <c r="AY385" s="78"/>
      <c r="AZ385" s="78"/>
      <c r="BA385" s="78"/>
      <c r="BB385" s="78"/>
      <c r="BC385" s="78"/>
      <c r="BD385" s="78"/>
      <c r="BE385" s="78"/>
      <c r="BF385" s="78"/>
      <c r="BG385" s="78"/>
      <c r="BH385" s="78"/>
      <c r="BI385" s="78"/>
      <c r="BJ385" s="78"/>
      <c r="BK385" s="78"/>
      <c r="BL385" s="78"/>
      <c r="BM385" s="78"/>
      <c r="BN385" s="78"/>
      <c r="BO385" s="78"/>
      <c r="BP385" s="78"/>
      <c r="BQ385" s="78"/>
      <c r="BR385" s="78"/>
      <c r="BS385" s="78"/>
      <c r="BT385" s="78"/>
      <c r="BU385" s="78"/>
      <c r="BV385" s="78"/>
    </row>
    <row r="386" spans="1:74">
      <c r="A386" s="78"/>
      <c r="B386" s="114"/>
      <c r="C386" s="78"/>
      <c r="D386" s="124">
        <v>46295</v>
      </c>
      <c r="E386" s="78" t="s">
        <v>4</v>
      </c>
      <c r="F386" s="78" t="s">
        <v>186</v>
      </c>
      <c r="G386" s="78" t="s">
        <v>252</v>
      </c>
      <c r="H386" s="108">
        <v>10.967616083640699</v>
      </c>
      <c r="I386" s="108">
        <v>2.1311475409836067</v>
      </c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  <c r="AU386" s="78"/>
      <c r="AV386" s="78"/>
      <c r="AW386" s="78"/>
      <c r="AX386" s="78"/>
      <c r="AY386" s="78"/>
      <c r="AZ386" s="78"/>
      <c r="BA386" s="78"/>
      <c r="BB386" s="78"/>
      <c r="BC386" s="78"/>
      <c r="BD386" s="78"/>
      <c r="BE386" s="78"/>
      <c r="BF386" s="78"/>
      <c r="BG386" s="78"/>
      <c r="BH386" s="78"/>
      <c r="BI386" s="78"/>
      <c r="BJ386" s="78"/>
      <c r="BK386" s="78"/>
      <c r="BL386" s="78"/>
      <c r="BM386" s="78"/>
      <c r="BN386" s="78"/>
      <c r="BO386" s="78"/>
      <c r="BP386" s="78"/>
      <c r="BQ386" s="78"/>
      <c r="BR386" s="78"/>
      <c r="BS386" s="78"/>
      <c r="BT386" s="78"/>
      <c r="BU386" s="78"/>
      <c r="BV386" s="78"/>
    </row>
    <row r="387" spans="1:74">
      <c r="A387" s="78"/>
      <c r="B387" s="114"/>
      <c r="C387" s="78"/>
      <c r="D387" s="124">
        <v>46295</v>
      </c>
      <c r="E387" s="78" t="s">
        <v>62</v>
      </c>
      <c r="F387" s="78" t="s">
        <v>186</v>
      </c>
      <c r="G387" s="78" t="s">
        <v>252</v>
      </c>
      <c r="H387" s="108">
        <v>10.162243886582999</v>
      </c>
      <c r="I387" s="108">
        <v>0.98360655737704916</v>
      </c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  <c r="AU387" s="78"/>
      <c r="AV387" s="78"/>
      <c r="AW387" s="78"/>
      <c r="AX387" s="78"/>
      <c r="AY387" s="78"/>
      <c r="AZ387" s="78"/>
      <c r="BA387" s="78"/>
      <c r="BB387" s="78"/>
      <c r="BC387" s="78"/>
      <c r="BD387" s="78"/>
      <c r="BE387" s="78"/>
      <c r="BF387" s="78"/>
      <c r="BG387" s="78"/>
      <c r="BH387" s="78"/>
      <c r="BI387" s="78"/>
      <c r="BJ387" s="78"/>
      <c r="BK387" s="78"/>
      <c r="BL387" s="78"/>
      <c r="BM387" s="78"/>
      <c r="BN387" s="78"/>
      <c r="BO387" s="78"/>
      <c r="BP387" s="78"/>
      <c r="BQ387" s="78"/>
      <c r="BR387" s="78"/>
      <c r="BS387" s="78"/>
      <c r="BT387" s="78"/>
      <c r="BU387" s="78"/>
      <c r="BV387" s="78"/>
    </row>
    <row r="388" spans="1:74">
      <c r="A388" s="78"/>
      <c r="B388" s="114"/>
      <c r="C388" s="78"/>
      <c r="D388" s="124">
        <v>46295</v>
      </c>
      <c r="E388" s="78" t="s">
        <v>65</v>
      </c>
      <c r="F388" s="78" t="s">
        <v>186</v>
      </c>
      <c r="G388" s="78" t="s">
        <v>252</v>
      </c>
      <c r="H388" s="108">
        <v>12.536010783201499</v>
      </c>
      <c r="I388" s="108">
        <v>0.16393442622950818</v>
      </c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  <c r="AY388" s="78"/>
      <c r="AZ388" s="78"/>
      <c r="BA388" s="78"/>
      <c r="BB388" s="78"/>
      <c r="BC388" s="78"/>
      <c r="BD388" s="78"/>
      <c r="BE388" s="78"/>
      <c r="BF388" s="78"/>
      <c r="BG388" s="78"/>
      <c r="BH388" s="78"/>
      <c r="BI388" s="78"/>
      <c r="BJ388" s="78"/>
      <c r="BK388" s="78"/>
      <c r="BL388" s="78"/>
      <c r="BM388" s="78"/>
      <c r="BN388" s="78"/>
      <c r="BO388" s="78"/>
      <c r="BP388" s="78"/>
      <c r="BQ388" s="78"/>
      <c r="BR388" s="78"/>
      <c r="BS388" s="78"/>
      <c r="BT388" s="78"/>
      <c r="BU388" s="78"/>
      <c r="BV388" s="78"/>
    </row>
    <row r="389" spans="1:74">
      <c r="A389" s="78"/>
      <c r="B389" s="114"/>
      <c r="C389" s="78"/>
      <c r="D389" s="124">
        <v>46295</v>
      </c>
      <c r="E389" s="78" t="s">
        <v>0</v>
      </c>
      <c r="F389" s="78" t="s">
        <v>195</v>
      </c>
      <c r="G389" s="78" t="s">
        <v>260</v>
      </c>
      <c r="H389" s="108">
        <v>0.17282112036796091</v>
      </c>
      <c r="I389" s="108">
        <v>9.3442622950819665</v>
      </c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  <c r="AU389" s="78"/>
      <c r="AV389" s="78"/>
      <c r="AW389" s="78"/>
      <c r="AX389" s="78"/>
      <c r="AY389" s="78"/>
      <c r="AZ389" s="78"/>
      <c r="BA389" s="78"/>
      <c r="BB389" s="78"/>
      <c r="BC389" s="78"/>
      <c r="BD389" s="78"/>
      <c r="BE389" s="78"/>
      <c r="BF389" s="78"/>
      <c r="BG389" s="78"/>
      <c r="BH389" s="78"/>
      <c r="BI389" s="78"/>
      <c r="BJ389" s="78"/>
      <c r="BK389" s="78"/>
      <c r="BL389" s="78"/>
      <c r="BM389" s="78"/>
      <c r="BN389" s="78"/>
      <c r="BO389" s="78"/>
      <c r="BP389" s="78"/>
      <c r="BQ389" s="78"/>
      <c r="BR389" s="78"/>
      <c r="BS389" s="78"/>
      <c r="BT389" s="78"/>
      <c r="BU389" s="78"/>
      <c r="BV389" s="78"/>
    </row>
    <row r="390" spans="1:74">
      <c r="A390" s="78"/>
      <c r="B390" s="114"/>
      <c r="C390" s="78"/>
      <c r="D390" s="124">
        <v>46295</v>
      </c>
      <c r="E390" s="78" t="s">
        <v>59</v>
      </c>
      <c r="F390" s="78" t="s">
        <v>195</v>
      </c>
      <c r="G390" s="78" t="s">
        <v>260</v>
      </c>
      <c r="H390" s="108">
        <v>0.15794132445955683</v>
      </c>
      <c r="I390" s="108">
        <v>4.5901639344262293</v>
      </c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  <c r="AU390" s="78"/>
      <c r="AV390" s="78"/>
      <c r="AW390" s="78"/>
      <c r="AX390" s="78"/>
      <c r="AY390" s="78"/>
      <c r="AZ390" s="78"/>
      <c r="BA390" s="78"/>
      <c r="BB390" s="78"/>
      <c r="BC390" s="78"/>
      <c r="BD390" s="78"/>
      <c r="BE390" s="78"/>
      <c r="BF390" s="78"/>
      <c r="BG390" s="78"/>
      <c r="BH390" s="78"/>
      <c r="BI390" s="78"/>
      <c r="BJ390" s="78"/>
      <c r="BK390" s="78"/>
      <c r="BL390" s="78"/>
      <c r="BM390" s="78"/>
      <c r="BN390" s="78"/>
      <c r="BO390" s="78"/>
      <c r="BP390" s="78"/>
      <c r="BQ390" s="78"/>
      <c r="BR390" s="78"/>
      <c r="BS390" s="78"/>
      <c r="BT390" s="78"/>
      <c r="BU390" s="78"/>
      <c r="BV390" s="78"/>
    </row>
    <row r="391" spans="1:74">
      <c r="A391" s="78"/>
      <c r="B391" s="114"/>
      <c r="C391" s="78"/>
      <c r="D391" s="124">
        <v>46295</v>
      </c>
      <c r="E391" s="78" t="s">
        <v>57</v>
      </c>
      <c r="F391" s="78" t="s">
        <v>195</v>
      </c>
      <c r="G391" s="78" t="s">
        <v>260</v>
      </c>
      <c r="H391" s="108">
        <v>0.26849552518517084</v>
      </c>
      <c r="I391" s="108">
        <v>0.65573770491803274</v>
      </c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  <c r="AU391" s="78"/>
      <c r="AV391" s="78"/>
      <c r="AW391" s="78"/>
      <c r="AX391" s="78"/>
      <c r="AY391" s="78"/>
      <c r="AZ391" s="78"/>
      <c r="BA391" s="78"/>
      <c r="BB391" s="78"/>
      <c r="BC391" s="78"/>
      <c r="BD391" s="78"/>
      <c r="BE391" s="78"/>
      <c r="BF391" s="78"/>
      <c r="BG391" s="78"/>
      <c r="BH391" s="78"/>
      <c r="BI391" s="78"/>
      <c r="BJ391" s="78"/>
      <c r="BK391" s="78"/>
      <c r="BL391" s="78"/>
      <c r="BM391" s="78"/>
      <c r="BN391" s="78"/>
      <c r="BO391" s="78"/>
      <c r="BP391" s="78"/>
      <c r="BQ391" s="78"/>
      <c r="BR391" s="78"/>
      <c r="BS391" s="78"/>
      <c r="BT391" s="78"/>
      <c r="BU391" s="78"/>
      <c r="BV391" s="78"/>
    </row>
    <row r="392" spans="1:74">
      <c r="A392" s="78"/>
      <c r="B392" s="114"/>
      <c r="C392" s="78"/>
      <c r="D392" s="124">
        <v>46295</v>
      </c>
      <c r="E392" s="78" t="s">
        <v>1</v>
      </c>
      <c r="F392" s="78" t="s">
        <v>195</v>
      </c>
      <c r="G392" s="78" t="s">
        <v>260</v>
      </c>
      <c r="H392" s="108">
        <v>0.17070161465712627</v>
      </c>
      <c r="I392" s="108">
        <v>7.0491803278688527</v>
      </c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  <c r="AU392" s="78"/>
      <c r="AV392" s="78"/>
      <c r="AW392" s="78"/>
      <c r="AX392" s="78"/>
      <c r="AY392" s="78"/>
      <c r="AZ392" s="78"/>
      <c r="BA392" s="78"/>
      <c r="BB392" s="78"/>
      <c r="BC392" s="78"/>
      <c r="BD392" s="78"/>
      <c r="BE392" s="78"/>
      <c r="BF392" s="78"/>
      <c r="BG392" s="78"/>
      <c r="BH392" s="78"/>
      <c r="BI392" s="78"/>
      <c r="BJ392" s="78"/>
      <c r="BK392" s="78"/>
      <c r="BL392" s="78"/>
      <c r="BM392" s="78"/>
      <c r="BN392" s="78"/>
      <c r="BO392" s="78"/>
      <c r="BP392" s="78"/>
      <c r="BQ392" s="78"/>
      <c r="BR392" s="78"/>
      <c r="BS392" s="78"/>
      <c r="BT392" s="78"/>
      <c r="BU392" s="78"/>
      <c r="BV392" s="78"/>
    </row>
    <row r="393" spans="1:74">
      <c r="A393" s="78"/>
      <c r="B393" s="114"/>
      <c r="C393" s="78"/>
      <c r="D393" s="124">
        <v>46295</v>
      </c>
      <c r="E393" s="78" t="s">
        <v>22</v>
      </c>
      <c r="F393" s="78" t="s">
        <v>195</v>
      </c>
      <c r="G393" s="78" t="s">
        <v>260</v>
      </c>
      <c r="H393" s="108">
        <v>0.16169832264070561</v>
      </c>
      <c r="I393" s="108">
        <v>5.2459016393442619</v>
      </c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  <c r="AU393" s="78"/>
      <c r="AV393" s="78"/>
      <c r="AW393" s="78"/>
      <c r="AX393" s="78"/>
      <c r="AY393" s="78"/>
      <c r="AZ393" s="78"/>
      <c r="BA393" s="78"/>
      <c r="BB393" s="78"/>
      <c r="BC393" s="78"/>
      <c r="BD393" s="78"/>
      <c r="BE393" s="78"/>
      <c r="BF393" s="78"/>
      <c r="BG393" s="78"/>
      <c r="BH393" s="78"/>
      <c r="BI393" s="78"/>
      <c r="BJ393" s="78"/>
      <c r="BK393" s="78"/>
      <c r="BL393" s="78"/>
      <c r="BM393" s="78"/>
      <c r="BN393" s="78"/>
      <c r="BO393" s="78"/>
      <c r="BP393" s="78"/>
      <c r="BQ393" s="78"/>
      <c r="BR393" s="78"/>
      <c r="BS393" s="78"/>
      <c r="BT393" s="78"/>
      <c r="BU393" s="78"/>
      <c r="BV393" s="78"/>
    </row>
    <row r="394" spans="1:74">
      <c r="A394" s="78"/>
      <c r="B394" s="114"/>
      <c r="C394" s="78"/>
      <c r="D394" s="124">
        <v>46295</v>
      </c>
      <c r="E394" s="78" t="s">
        <v>23</v>
      </c>
      <c r="F394" s="78" t="s">
        <v>195</v>
      </c>
      <c r="G394" s="78" t="s">
        <v>260</v>
      </c>
      <c r="H394" s="108">
        <v>0.18457318985966611</v>
      </c>
      <c r="I394" s="108">
        <v>5.7377049180327866</v>
      </c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  <c r="AU394" s="78"/>
      <c r="AV394" s="78"/>
      <c r="AW394" s="78"/>
      <c r="AX394" s="78"/>
      <c r="AY394" s="78"/>
      <c r="AZ394" s="78"/>
      <c r="BA394" s="78"/>
      <c r="BB394" s="78"/>
      <c r="BC394" s="78"/>
      <c r="BD394" s="78"/>
      <c r="BE394" s="78"/>
      <c r="BF394" s="78"/>
      <c r="BG394" s="78"/>
      <c r="BH394" s="78"/>
      <c r="BI394" s="78"/>
      <c r="BJ394" s="78"/>
      <c r="BK394" s="78"/>
      <c r="BL394" s="78"/>
      <c r="BM394" s="78"/>
      <c r="BN394" s="78"/>
      <c r="BO394" s="78"/>
      <c r="BP394" s="78"/>
      <c r="BQ394" s="78"/>
      <c r="BR394" s="78"/>
      <c r="BS394" s="78"/>
      <c r="BT394" s="78"/>
      <c r="BU394" s="78"/>
      <c r="BV394" s="78"/>
    </row>
    <row r="395" spans="1:74">
      <c r="A395" s="78"/>
      <c r="B395" s="114"/>
      <c r="C395" s="78"/>
      <c r="D395" s="124">
        <v>46295</v>
      </c>
      <c r="E395" s="78" t="s">
        <v>24</v>
      </c>
      <c r="F395" s="78" t="s">
        <v>195</v>
      </c>
      <c r="G395" s="78" t="s">
        <v>260</v>
      </c>
      <c r="H395" s="108">
        <v>0.26727374764501732</v>
      </c>
      <c r="I395" s="108">
        <v>3.9344262295081966</v>
      </c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  <c r="AU395" s="78"/>
      <c r="AV395" s="78"/>
      <c r="AW395" s="78"/>
      <c r="AX395" s="78"/>
      <c r="AY395" s="78"/>
      <c r="AZ395" s="78"/>
      <c r="BA395" s="78"/>
      <c r="BB395" s="78"/>
      <c r="BC395" s="78"/>
      <c r="BD395" s="78"/>
      <c r="BE395" s="78"/>
      <c r="BF395" s="78"/>
      <c r="BG395" s="78"/>
      <c r="BH395" s="78"/>
      <c r="BI395" s="78"/>
      <c r="BJ395" s="78"/>
      <c r="BK395" s="78"/>
      <c r="BL395" s="78"/>
      <c r="BM395" s="78"/>
      <c r="BN395" s="78"/>
      <c r="BO395" s="78"/>
      <c r="BP395" s="78"/>
      <c r="BQ395" s="78"/>
      <c r="BR395" s="78"/>
      <c r="BS395" s="78"/>
      <c r="BT395" s="78"/>
      <c r="BU395" s="78"/>
      <c r="BV395" s="78"/>
    </row>
    <row r="396" spans="1:74">
      <c r="A396" s="78"/>
      <c r="B396" s="114"/>
      <c r="C396" s="78"/>
      <c r="D396" s="124">
        <v>46295</v>
      </c>
      <c r="E396" s="78" t="s">
        <v>2</v>
      </c>
      <c r="F396" s="78" t="s">
        <v>195</v>
      </c>
      <c r="G396" s="78" t="s">
        <v>260</v>
      </c>
      <c r="H396" s="108">
        <v>0.31534497744677142</v>
      </c>
      <c r="I396" s="108">
        <v>0.81967213114754101</v>
      </c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  <c r="AU396" s="78"/>
      <c r="AV396" s="78"/>
      <c r="AW396" s="78"/>
      <c r="AX396" s="78"/>
      <c r="AY396" s="78"/>
      <c r="AZ396" s="78"/>
      <c r="BA396" s="78"/>
      <c r="BB396" s="78"/>
      <c r="BC396" s="78"/>
      <c r="BD396" s="78"/>
      <c r="BE396" s="78"/>
      <c r="BF396" s="78"/>
      <c r="BG396" s="78"/>
      <c r="BH396" s="78"/>
      <c r="BI396" s="78"/>
      <c r="BJ396" s="78"/>
      <c r="BK396" s="78"/>
      <c r="BL396" s="78"/>
      <c r="BM396" s="78"/>
      <c r="BN396" s="78"/>
      <c r="BO396" s="78"/>
      <c r="BP396" s="78"/>
      <c r="BQ396" s="78"/>
      <c r="BR396" s="78"/>
      <c r="BS396" s="78"/>
      <c r="BT396" s="78"/>
      <c r="BU396" s="78"/>
      <c r="BV396" s="78"/>
    </row>
    <row r="397" spans="1:74">
      <c r="A397" s="78"/>
      <c r="B397" s="114"/>
      <c r="C397" s="78"/>
      <c r="D397" s="124">
        <v>46295</v>
      </c>
      <c r="E397" s="78" t="s">
        <v>3</v>
      </c>
      <c r="F397" s="78" t="s">
        <v>195</v>
      </c>
      <c r="G397" s="78" t="s">
        <v>260</v>
      </c>
      <c r="H397" s="108">
        <v>0.1867085952718516</v>
      </c>
      <c r="I397" s="108">
        <v>3.1147540983606556</v>
      </c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  <c r="AU397" s="78"/>
      <c r="AV397" s="78"/>
      <c r="AW397" s="78"/>
      <c r="AX397" s="78"/>
      <c r="AY397" s="78"/>
      <c r="AZ397" s="78"/>
      <c r="BA397" s="78"/>
      <c r="BB397" s="78"/>
      <c r="BC397" s="78"/>
      <c r="BD397" s="78"/>
      <c r="BE397" s="78"/>
      <c r="BF397" s="78"/>
      <c r="BG397" s="78"/>
      <c r="BH397" s="78"/>
      <c r="BI397" s="78"/>
      <c r="BJ397" s="78"/>
      <c r="BK397" s="78"/>
      <c r="BL397" s="78"/>
      <c r="BM397" s="78"/>
      <c r="BN397" s="78"/>
      <c r="BO397" s="78"/>
      <c r="BP397" s="78"/>
      <c r="BQ397" s="78"/>
      <c r="BR397" s="78"/>
      <c r="BS397" s="78"/>
      <c r="BT397" s="78"/>
      <c r="BU397" s="78"/>
      <c r="BV397" s="78"/>
    </row>
    <row r="398" spans="1:74">
      <c r="A398" s="78"/>
      <c r="B398" s="114"/>
      <c r="C398" s="78"/>
      <c r="D398" s="124">
        <v>46295</v>
      </c>
      <c r="E398" s="78" t="s">
        <v>4</v>
      </c>
      <c r="F398" s="78" t="s">
        <v>195</v>
      </c>
      <c r="G398" s="78" t="s">
        <v>260</v>
      </c>
      <c r="H398" s="108">
        <v>0.12102276021277533</v>
      </c>
      <c r="I398" s="108">
        <v>8.6885245901639347</v>
      </c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  <c r="AU398" s="78"/>
      <c r="AV398" s="78"/>
      <c r="AW398" s="78"/>
      <c r="AX398" s="78"/>
      <c r="AY398" s="78"/>
      <c r="AZ398" s="78"/>
      <c r="BA398" s="78"/>
      <c r="BB398" s="78"/>
      <c r="BC398" s="78"/>
      <c r="BD398" s="78"/>
      <c r="BE398" s="78"/>
      <c r="BF398" s="78"/>
      <c r="BG398" s="78"/>
      <c r="BH398" s="78"/>
      <c r="BI398" s="78"/>
      <c r="BJ398" s="78"/>
      <c r="BK398" s="78"/>
      <c r="BL398" s="78"/>
      <c r="BM398" s="78"/>
      <c r="BN398" s="78"/>
      <c r="BO398" s="78"/>
      <c r="BP398" s="78"/>
      <c r="BQ398" s="78"/>
      <c r="BR398" s="78"/>
      <c r="BS398" s="78"/>
      <c r="BT398" s="78"/>
      <c r="BU398" s="78"/>
      <c r="BV398" s="78"/>
    </row>
    <row r="399" spans="1:74">
      <c r="A399" s="78"/>
      <c r="B399" s="114"/>
      <c r="C399" s="78"/>
      <c r="D399" s="124">
        <v>46295</v>
      </c>
      <c r="E399" s="78" t="s">
        <v>62</v>
      </c>
      <c r="F399" s="78" t="s">
        <v>195</v>
      </c>
      <c r="G399" s="78" t="s">
        <v>260</v>
      </c>
      <c r="H399" s="108">
        <v>0.17450673009398746</v>
      </c>
      <c r="I399" s="108">
        <v>7.7049180327868854</v>
      </c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  <c r="AY399" s="78"/>
      <c r="AZ399" s="78"/>
      <c r="BA399" s="78"/>
      <c r="BB399" s="78"/>
      <c r="BC399" s="78"/>
      <c r="BD399" s="78"/>
      <c r="BE399" s="78"/>
      <c r="BF399" s="78"/>
      <c r="BG399" s="78"/>
      <c r="BH399" s="78"/>
      <c r="BI399" s="78"/>
      <c r="BJ399" s="78"/>
      <c r="BK399" s="78"/>
      <c r="BL399" s="78"/>
      <c r="BM399" s="78"/>
      <c r="BN399" s="78"/>
      <c r="BO399" s="78"/>
      <c r="BP399" s="78"/>
      <c r="BQ399" s="78"/>
      <c r="BR399" s="78"/>
      <c r="BS399" s="78"/>
      <c r="BT399" s="78"/>
      <c r="BU399" s="78"/>
      <c r="BV399" s="78"/>
    </row>
    <row r="400" spans="1:74">
      <c r="A400" s="78"/>
      <c r="B400" s="114"/>
      <c r="C400" s="78"/>
      <c r="D400" s="124">
        <v>46295</v>
      </c>
      <c r="E400" s="78" t="s">
        <v>65</v>
      </c>
      <c r="F400" s="78" t="s">
        <v>195</v>
      </c>
      <c r="G400" s="78" t="s">
        <v>260</v>
      </c>
      <c r="H400" s="108">
        <v>0.24715146510426306</v>
      </c>
      <c r="I400" s="108">
        <v>6.8852459016393439</v>
      </c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  <c r="AU400" s="78"/>
      <c r="AV400" s="78"/>
      <c r="AW400" s="78"/>
      <c r="AX400" s="78"/>
      <c r="AY400" s="78"/>
      <c r="AZ400" s="78"/>
      <c r="BA400" s="78"/>
      <c r="BB400" s="78"/>
      <c r="BC400" s="78"/>
      <c r="BD400" s="78"/>
      <c r="BE400" s="78"/>
      <c r="BF400" s="78"/>
      <c r="BG400" s="78"/>
      <c r="BH400" s="78"/>
      <c r="BI400" s="78"/>
      <c r="BJ400" s="78"/>
      <c r="BK400" s="78"/>
      <c r="BL400" s="78"/>
      <c r="BM400" s="78"/>
      <c r="BN400" s="78"/>
      <c r="BO400" s="78"/>
      <c r="BP400" s="78"/>
      <c r="BQ400" s="78"/>
      <c r="BR400" s="78"/>
      <c r="BS400" s="78"/>
      <c r="BT400" s="78"/>
      <c r="BU400" s="78"/>
      <c r="BV400" s="78"/>
    </row>
    <row r="401" spans="1:74">
      <c r="A401" s="78"/>
      <c r="B401" s="114"/>
      <c r="C401" s="78"/>
      <c r="D401" s="124">
        <v>46295</v>
      </c>
      <c r="E401" s="78" t="s">
        <v>0</v>
      </c>
      <c r="F401" s="78" t="s">
        <v>195</v>
      </c>
      <c r="G401" s="78" t="s">
        <v>261</v>
      </c>
      <c r="H401" s="108">
        <v>8.6038616712052415E-2</v>
      </c>
      <c r="I401" s="108">
        <v>9.1803278688524586</v>
      </c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  <c r="AU401" s="78"/>
      <c r="AV401" s="78"/>
      <c r="AW401" s="78"/>
      <c r="AX401" s="78"/>
      <c r="AY401" s="78"/>
      <c r="AZ401" s="78"/>
      <c r="BA401" s="78"/>
      <c r="BB401" s="78"/>
      <c r="BC401" s="78"/>
      <c r="BD401" s="78"/>
      <c r="BE401" s="78"/>
      <c r="BF401" s="78"/>
      <c r="BG401" s="78"/>
      <c r="BH401" s="78"/>
      <c r="BI401" s="78"/>
      <c r="BJ401" s="78"/>
      <c r="BK401" s="78"/>
      <c r="BL401" s="78"/>
      <c r="BM401" s="78"/>
      <c r="BN401" s="78"/>
      <c r="BO401" s="78"/>
      <c r="BP401" s="78"/>
      <c r="BQ401" s="78"/>
      <c r="BR401" s="78"/>
      <c r="BS401" s="78"/>
      <c r="BT401" s="78"/>
      <c r="BU401" s="78"/>
      <c r="BV401" s="78"/>
    </row>
    <row r="402" spans="1:74">
      <c r="A402" s="78"/>
      <c r="B402" s="114"/>
      <c r="C402" s="78"/>
      <c r="D402" s="124">
        <v>46295</v>
      </c>
      <c r="E402" s="78" t="s">
        <v>59</v>
      </c>
      <c r="F402" s="78" t="s">
        <v>195</v>
      </c>
      <c r="G402" s="78" t="s">
        <v>261</v>
      </c>
      <c r="H402" s="108">
        <v>9.4598588979048215E-2</v>
      </c>
      <c r="I402" s="108">
        <v>0.98360655737704916</v>
      </c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  <c r="AU402" s="78"/>
      <c r="AV402" s="78"/>
      <c r="AW402" s="78"/>
      <c r="AX402" s="78"/>
      <c r="AY402" s="78"/>
      <c r="AZ402" s="78"/>
      <c r="BA402" s="78"/>
      <c r="BB402" s="78"/>
      <c r="BC402" s="78"/>
      <c r="BD402" s="78"/>
      <c r="BE402" s="78"/>
      <c r="BF402" s="78"/>
      <c r="BG402" s="78"/>
      <c r="BH402" s="78"/>
      <c r="BI402" s="78"/>
      <c r="BJ402" s="78"/>
      <c r="BK402" s="78"/>
      <c r="BL402" s="78"/>
      <c r="BM402" s="78"/>
      <c r="BN402" s="78"/>
      <c r="BO402" s="78"/>
      <c r="BP402" s="78"/>
      <c r="BQ402" s="78"/>
      <c r="BR402" s="78"/>
      <c r="BS402" s="78"/>
      <c r="BT402" s="78"/>
      <c r="BU402" s="78"/>
      <c r="BV402" s="78"/>
    </row>
    <row r="403" spans="1:74">
      <c r="A403" s="78"/>
      <c r="B403" s="114"/>
      <c r="C403" s="78"/>
      <c r="D403" s="124">
        <v>46295</v>
      </c>
      <c r="E403" s="78" t="s">
        <v>57</v>
      </c>
      <c r="F403" s="78" t="s">
        <v>195</v>
      </c>
      <c r="G403" s="78" t="s">
        <v>261</v>
      </c>
      <c r="H403" s="108">
        <v>8.4264251814606367E-2</v>
      </c>
      <c r="I403" s="108">
        <v>7.3770491803278686</v>
      </c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78"/>
      <c r="BH403" s="78"/>
      <c r="BI403" s="78"/>
      <c r="BJ403" s="78"/>
      <c r="BK403" s="78"/>
      <c r="BL403" s="78"/>
      <c r="BM403" s="78"/>
      <c r="BN403" s="78"/>
      <c r="BO403" s="78"/>
      <c r="BP403" s="78"/>
      <c r="BQ403" s="78"/>
      <c r="BR403" s="78"/>
      <c r="BS403" s="78"/>
      <c r="BT403" s="78"/>
      <c r="BU403" s="78"/>
      <c r="BV403" s="78"/>
    </row>
    <row r="404" spans="1:74">
      <c r="A404" s="78"/>
      <c r="B404" s="114"/>
      <c r="C404" s="78"/>
      <c r="D404" s="124">
        <v>46295</v>
      </c>
      <c r="E404" s="78" t="s">
        <v>1</v>
      </c>
      <c r="F404" s="78" t="s">
        <v>195</v>
      </c>
      <c r="G404" s="78" t="s">
        <v>261</v>
      </c>
      <c r="H404" s="108">
        <v>7.1893946378465898E-2</v>
      </c>
      <c r="I404" s="108">
        <v>7.3770491803278686</v>
      </c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  <c r="AU404" s="78"/>
      <c r="AV404" s="78"/>
      <c r="AW404" s="78"/>
      <c r="AX404" s="78"/>
      <c r="AY404" s="78"/>
      <c r="AZ404" s="78"/>
      <c r="BA404" s="78"/>
      <c r="BB404" s="78"/>
      <c r="BC404" s="78"/>
      <c r="BD404" s="78"/>
      <c r="BE404" s="78"/>
      <c r="BF404" s="78"/>
      <c r="BG404" s="78"/>
      <c r="BH404" s="78"/>
      <c r="BI404" s="78"/>
      <c r="BJ404" s="78"/>
      <c r="BK404" s="78"/>
      <c r="BL404" s="78"/>
      <c r="BM404" s="78"/>
      <c r="BN404" s="78"/>
      <c r="BO404" s="78"/>
      <c r="BP404" s="78"/>
      <c r="BQ404" s="78"/>
      <c r="BR404" s="78"/>
      <c r="BS404" s="78"/>
      <c r="BT404" s="78"/>
      <c r="BU404" s="78"/>
      <c r="BV404" s="78"/>
    </row>
    <row r="405" spans="1:74">
      <c r="A405" s="78"/>
      <c r="B405" s="114"/>
      <c r="C405" s="78"/>
      <c r="D405" s="124">
        <v>46295</v>
      </c>
      <c r="E405" s="78" t="s">
        <v>22</v>
      </c>
      <c r="F405" s="78" t="s">
        <v>195</v>
      </c>
      <c r="G405" s="78" t="s">
        <v>261</v>
      </c>
      <c r="H405" s="108">
        <v>8.6891745758672576E-2</v>
      </c>
      <c r="I405" s="108">
        <v>1.1475409836065573</v>
      </c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  <c r="AU405" s="78"/>
      <c r="AV405" s="78"/>
      <c r="AW405" s="78"/>
      <c r="AX405" s="78"/>
      <c r="AY405" s="78"/>
      <c r="AZ405" s="78"/>
      <c r="BA405" s="78"/>
      <c r="BB405" s="78"/>
      <c r="BC405" s="78"/>
      <c r="BD405" s="78"/>
      <c r="BE405" s="78"/>
      <c r="BF405" s="78"/>
      <c r="BG405" s="78"/>
      <c r="BH405" s="78"/>
      <c r="BI405" s="78"/>
      <c r="BJ405" s="78"/>
      <c r="BK405" s="78"/>
      <c r="BL405" s="78"/>
      <c r="BM405" s="78"/>
      <c r="BN405" s="78"/>
      <c r="BO405" s="78"/>
      <c r="BP405" s="78"/>
      <c r="BQ405" s="78"/>
      <c r="BR405" s="78"/>
      <c r="BS405" s="78"/>
      <c r="BT405" s="78"/>
      <c r="BU405" s="78"/>
      <c r="BV405" s="78"/>
    </row>
    <row r="406" spans="1:74">
      <c r="A406" s="78"/>
      <c r="B406" s="114"/>
      <c r="C406" s="78"/>
      <c r="D406" s="124">
        <v>46295</v>
      </c>
      <c r="E406" s="78" t="s">
        <v>23</v>
      </c>
      <c r="F406" s="78" t="s">
        <v>195</v>
      </c>
      <c r="G406" s="78" t="s">
        <v>261</v>
      </c>
      <c r="H406" s="108">
        <v>9.904003718614568E-2</v>
      </c>
      <c r="I406" s="108">
        <v>1.4754098360655739</v>
      </c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  <c r="AU406" s="78"/>
      <c r="AV406" s="78"/>
      <c r="AW406" s="78"/>
      <c r="AX406" s="78"/>
      <c r="AY406" s="78"/>
      <c r="AZ406" s="78"/>
      <c r="BA406" s="78"/>
      <c r="BB406" s="78"/>
      <c r="BC406" s="78"/>
      <c r="BD406" s="78"/>
      <c r="BE406" s="78"/>
      <c r="BF406" s="78"/>
      <c r="BG406" s="78"/>
      <c r="BH406" s="78"/>
      <c r="BI406" s="78"/>
      <c r="BJ406" s="78"/>
      <c r="BK406" s="78"/>
      <c r="BL406" s="78"/>
      <c r="BM406" s="78"/>
      <c r="BN406" s="78"/>
      <c r="BO406" s="78"/>
      <c r="BP406" s="78"/>
      <c r="BQ406" s="78"/>
      <c r="BR406" s="78"/>
      <c r="BS406" s="78"/>
      <c r="BT406" s="78"/>
      <c r="BU406" s="78"/>
      <c r="BV406" s="78"/>
    </row>
    <row r="407" spans="1:74">
      <c r="A407" s="78"/>
      <c r="B407" s="114"/>
      <c r="C407" s="78"/>
      <c r="D407" s="124">
        <v>46295</v>
      </c>
      <c r="E407" s="78" t="s">
        <v>24</v>
      </c>
      <c r="F407" s="78" t="s">
        <v>195</v>
      </c>
      <c r="G407" s="78" t="s">
        <v>261</v>
      </c>
      <c r="H407" s="108">
        <v>0.14596108048195186</v>
      </c>
      <c r="I407" s="108">
        <v>5.4098360655737707</v>
      </c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  <c r="AU407" s="78"/>
      <c r="AV407" s="78"/>
      <c r="AW407" s="78"/>
      <c r="AX407" s="78"/>
      <c r="AY407" s="78"/>
      <c r="AZ407" s="78"/>
      <c r="BA407" s="78"/>
      <c r="BB407" s="78"/>
      <c r="BC407" s="78"/>
      <c r="BD407" s="78"/>
      <c r="BE407" s="78"/>
      <c r="BF407" s="78"/>
      <c r="BG407" s="78"/>
      <c r="BH407" s="78"/>
      <c r="BI407" s="78"/>
      <c r="BJ407" s="78"/>
      <c r="BK407" s="78"/>
      <c r="BL407" s="78"/>
      <c r="BM407" s="78"/>
      <c r="BN407" s="78"/>
      <c r="BO407" s="78"/>
      <c r="BP407" s="78"/>
      <c r="BQ407" s="78"/>
      <c r="BR407" s="78"/>
      <c r="BS407" s="78"/>
      <c r="BT407" s="78"/>
      <c r="BU407" s="78"/>
      <c r="BV407" s="78"/>
    </row>
    <row r="408" spans="1:74">
      <c r="A408" s="78"/>
      <c r="B408" s="114"/>
      <c r="C408" s="78"/>
      <c r="D408" s="124">
        <v>46295</v>
      </c>
      <c r="E408" s="78" t="s">
        <v>2</v>
      </c>
      <c r="F408" s="78" t="s">
        <v>195</v>
      </c>
      <c r="G408" s="78" t="s">
        <v>261</v>
      </c>
      <c r="H408" s="108">
        <v>0.10283097289882105</v>
      </c>
      <c r="I408" s="108">
        <v>6.2295081967213113</v>
      </c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  <c r="AU408" s="78"/>
      <c r="AV408" s="78"/>
      <c r="AW408" s="78"/>
      <c r="AX408" s="78"/>
      <c r="AY408" s="78"/>
      <c r="AZ408" s="78"/>
      <c r="BA408" s="78"/>
      <c r="BB408" s="78"/>
      <c r="BC408" s="78"/>
      <c r="BD408" s="78"/>
      <c r="BE408" s="78"/>
      <c r="BF408" s="78"/>
      <c r="BG408" s="78"/>
      <c r="BH408" s="78"/>
      <c r="BI408" s="78"/>
      <c r="BJ408" s="78"/>
      <c r="BK408" s="78"/>
      <c r="BL408" s="78"/>
      <c r="BM408" s="78"/>
      <c r="BN408" s="78"/>
      <c r="BO408" s="78"/>
      <c r="BP408" s="78"/>
      <c r="BQ408" s="78"/>
      <c r="BR408" s="78"/>
      <c r="BS408" s="78"/>
      <c r="BT408" s="78"/>
      <c r="BU408" s="78"/>
      <c r="BV408" s="78"/>
    </row>
    <row r="409" spans="1:74">
      <c r="A409" s="78"/>
      <c r="B409" s="114"/>
      <c r="C409" s="78"/>
      <c r="D409" s="124">
        <v>46295</v>
      </c>
      <c r="E409" s="78" t="s">
        <v>3</v>
      </c>
      <c r="F409" s="78" t="s">
        <v>195</v>
      </c>
      <c r="G409" s="78" t="s">
        <v>261</v>
      </c>
      <c r="H409" s="108">
        <v>6.2384628924487331E-2</v>
      </c>
      <c r="I409" s="108">
        <v>6.8852459016393439</v>
      </c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  <c r="AU409" s="78"/>
      <c r="AV409" s="78"/>
      <c r="AW409" s="78"/>
      <c r="AX409" s="78"/>
      <c r="AY409" s="78"/>
      <c r="AZ409" s="78"/>
      <c r="BA409" s="78"/>
      <c r="BB409" s="78"/>
      <c r="BC409" s="78"/>
      <c r="BD409" s="78"/>
      <c r="BE409" s="78"/>
      <c r="BF409" s="78"/>
      <c r="BG409" s="78"/>
      <c r="BH409" s="78"/>
      <c r="BI409" s="78"/>
      <c r="BJ409" s="78"/>
      <c r="BK409" s="78"/>
      <c r="BL409" s="78"/>
      <c r="BM409" s="78"/>
      <c r="BN409" s="78"/>
      <c r="BO409" s="78"/>
      <c r="BP409" s="78"/>
      <c r="BQ409" s="78"/>
      <c r="BR409" s="78"/>
      <c r="BS409" s="78"/>
      <c r="BT409" s="78"/>
      <c r="BU409" s="78"/>
      <c r="BV409" s="78"/>
    </row>
    <row r="410" spans="1:74">
      <c r="A410" s="78"/>
      <c r="B410" s="114"/>
      <c r="C410" s="78"/>
      <c r="D410" s="124">
        <v>46295</v>
      </c>
      <c r="E410" s="78" t="s">
        <v>4</v>
      </c>
      <c r="F410" s="78" t="s">
        <v>195</v>
      </c>
      <c r="G410" s="78" t="s">
        <v>261</v>
      </c>
      <c r="H410" s="108">
        <v>7.092774979710556E-2</v>
      </c>
      <c r="I410" s="108">
        <v>6.0655737704918034</v>
      </c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  <c r="AU410" s="78"/>
      <c r="AV410" s="78"/>
      <c r="AW410" s="78"/>
      <c r="AX410" s="78"/>
      <c r="AY410" s="78"/>
      <c r="AZ410" s="78"/>
      <c r="BA410" s="78"/>
      <c r="BB410" s="78"/>
      <c r="BC410" s="78"/>
      <c r="BD410" s="78"/>
      <c r="BE410" s="78"/>
      <c r="BF410" s="78"/>
      <c r="BG410" s="78"/>
      <c r="BH410" s="78"/>
      <c r="BI410" s="78"/>
      <c r="BJ410" s="78"/>
      <c r="BK410" s="78"/>
      <c r="BL410" s="78"/>
      <c r="BM410" s="78"/>
      <c r="BN410" s="78"/>
      <c r="BO410" s="78"/>
      <c r="BP410" s="78"/>
      <c r="BQ410" s="78"/>
      <c r="BR410" s="78"/>
      <c r="BS410" s="78"/>
      <c r="BT410" s="78"/>
      <c r="BU410" s="78"/>
      <c r="BV410" s="78"/>
    </row>
    <row r="411" spans="1:74">
      <c r="A411" s="78"/>
      <c r="B411" s="114"/>
      <c r="C411" s="78"/>
      <c r="D411" s="124">
        <v>46295</v>
      </c>
      <c r="E411" s="78" t="s">
        <v>62</v>
      </c>
      <c r="F411" s="78" t="s">
        <v>195</v>
      </c>
      <c r="G411" s="78" t="s">
        <v>261</v>
      </c>
      <c r="H411" s="108">
        <v>0.11677380080137441</v>
      </c>
      <c r="I411" s="108">
        <v>0.32786885245901637</v>
      </c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  <c r="AU411" s="78"/>
      <c r="AV411" s="78"/>
      <c r="AW411" s="78"/>
      <c r="AX411" s="78"/>
      <c r="AY411" s="78"/>
      <c r="AZ411" s="78"/>
      <c r="BA411" s="78"/>
      <c r="BB411" s="78"/>
      <c r="BC411" s="78"/>
      <c r="BD411" s="78"/>
      <c r="BE411" s="78"/>
      <c r="BF411" s="78"/>
      <c r="BG411" s="78"/>
      <c r="BH411" s="78"/>
      <c r="BI411" s="78"/>
      <c r="BJ411" s="78"/>
      <c r="BK411" s="78"/>
      <c r="BL411" s="78"/>
      <c r="BM411" s="78"/>
      <c r="BN411" s="78"/>
      <c r="BO411" s="78"/>
      <c r="BP411" s="78"/>
      <c r="BQ411" s="78"/>
      <c r="BR411" s="78"/>
      <c r="BS411" s="78"/>
      <c r="BT411" s="78"/>
      <c r="BU411" s="78"/>
      <c r="BV411" s="78"/>
    </row>
    <row r="412" spans="1:74">
      <c r="A412" s="78"/>
      <c r="B412" s="114"/>
      <c r="C412" s="78"/>
      <c r="D412" s="124">
        <v>46295</v>
      </c>
      <c r="E412" s="78" t="s">
        <v>65</v>
      </c>
      <c r="F412" s="78" t="s">
        <v>195</v>
      </c>
      <c r="G412" s="78" t="s">
        <v>261</v>
      </c>
      <c r="H412" s="108">
        <v>0.11285839110469331</v>
      </c>
      <c r="I412" s="108">
        <v>7.0491803278688527</v>
      </c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  <c r="AU412" s="78"/>
      <c r="AV412" s="78"/>
      <c r="AW412" s="78"/>
      <c r="AX412" s="78"/>
      <c r="AY412" s="78"/>
      <c r="AZ412" s="78"/>
      <c r="BA412" s="78"/>
      <c r="BB412" s="78"/>
      <c r="BC412" s="78"/>
      <c r="BD412" s="78"/>
      <c r="BE412" s="78"/>
      <c r="BF412" s="78"/>
      <c r="BG412" s="78"/>
      <c r="BH412" s="78"/>
      <c r="BI412" s="78"/>
      <c r="BJ412" s="78"/>
      <c r="BK412" s="78"/>
      <c r="BL412" s="78"/>
      <c r="BM412" s="78"/>
      <c r="BN412" s="78"/>
      <c r="BO412" s="78"/>
      <c r="BP412" s="78"/>
      <c r="BQ412" s="78"/>
      <c r="BR412" s="78"/>
      <c r="BS412" s="78"/>
      <c r="BT412" s="78"/>
      <c r="BU412" s="78"/>
      <c r="BV412" s="78"/>
    </row>
    <row r="413" spans="1:74">
      <c r="A413" s="78"/>
      <c r="B413" s="114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  <c r="AU413" s="78"/>
      <c r="AV413" s="78"/>
      <c r="AW413" s="78"/>
      <c r="AX413" s="78"/>
      <c r="AY413" s="78"/>
      <c r="AZ413" s="78"/>
      <c r="BA413" s="78"/>
      <c r="BB413" s="78"/>
      <c r="BC413" s="78"/>
      <c r="BD413" s="78"/>
      <c r="BE413" s="78"/>
      <c r="BF413" s="78"/>
      <c r="BG413" s="78"/>
      <c r="BH413" s="78"/>
      <c r="BI413" s="78"/>
      <c r="BJ413" s="78"/>
      <c r="BK413" s="78"/>
      <c r="BL413" s="78"/>
      <c r="BM413" s="78"/>
      <c r="BN413" s="78"/>
      <c r="BO413" s="78"/>
      <c r="BP413" s="78"/>
      <c r="BQ413" s="78"/>
      <c r="BR413" s="78"/>
      <c r="BS413" s="78"/>
      <c r="BT413" s="78"/>
      <c r="BU413" s="78"/>
      <c r="BV413" s="78"/>
    </row>
    <row r="414" spans="1:74">
      <c r="A414" s="78"/>
      <c r="B414" s="114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  <c r="AU414" s="78"/>
      <c r="AV414" s="78"/>
      <c r="AW414" s="78"/>
      <c r="AX414" s="78"/>
      <c r="AY414" s="78"/>
      <c r="AZ414" s="78"/>
      <c r="BA414" s="78"/>
      <c r="BB414" s="78"/>
      <c r="BC414" s="78"/>
      <c r="BD414" s="78"/>
      <c r="BE414" s="78"/>
      <c r="BF414" s="78"/>
      <c r="BG414" s="78"/>
      <c r="BH414" s="78"/>
      <c r="BI414" s="78"/>
      <c r="BJ414" s="78"/>
      <c r="BK414" s="78"/>
      <c r="BL414" s="78"/>
      <c r="BM414" s="78"/>
      <c r="BN414" s="78"/>
      <c r="BO414" s="78"/>
      <c r="BP414" s="78"/>
      <c r="BQ414" s="78"/>
      <c r="BR414" s="78"/>
      <c r="BS414" s="78"/>
      <c r="BT414" s="78"/>
      <c r="BU414" s="78"/>
      <c r="BV414" s="78"/>
    </row>
    <row r="415" spans="1:74" ht="32" customHeight="1">
      <c r="A415" s="78"/>
      <c r="B415" s="114"/>
      <c r="C415" s="78"/>
      <c r="D415" s="123" t="s">
        <v>50</v>
      </c>
      <c r="E415" s="112" t="s">
        <v>273</v>
      </c>
      <c r="F415" s="112" t="s">
        <v>262</v>
      </c>
      <c r="G415" s="112" t="s">
        <v>263</v>
      </c>
      <c r="H415" s="112" t="s">
        <v>264</v>
      </c>
      <c r="I415" s="112" t="s">
        <v>265</v>
      </c>
      <c r="J415" s="78"/>
      <c r="K415" s="78"/>
      <c r="L415" s="78"/>
      <c r="M415" s="123" t="s">
        <v>50</v>
      </c>
      <c r="N415" s="112" t="s">
        <v>273</v>
      </c>
      <c r="O415" s="112" t="s">
        <v>262</v>
      </c>
      <c r="P415" s="112" t="s">
        <v>263</v>
      </c>
      <c r="Q415" s="112" t="s">
        <v>264</v>
      </c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  <c r="AU415" s="78"/>
      <c r="AV415" s="78"/>
      <c r="AW415" s="78"/>
      <c r="AX415" s="78"/>
      <c r="AY415" s="78"/>
      <c r="AZ415" s="78"/>
      <c r="BA415" s="78"/>
      <c r="BB415" s="78"/>
      <c r="BC415" s="78"/>
      <c r="BD415" s="78"/>
      <c r="BE415" s="78"/>
      <c r="BF415" s="78"/>
      <c r="BG415" s="78"/>
      <c r="BH415" s="78"/>
      <c r="BI415" s="78"/>
      <c r="BJ415" s="78"/>
      <c r="BK415" s="78"/>
      <c r="BL415" s="78"/>
      <c r="BM415" s="78"/>
      <c r="BN415" s="78"/>
      <c r="BO415" s="78"/>
      <c r="BP415" s="78"/>
      <c r="BQ415" s="78"/>
      <c r="BR415" s="78"/>
      <c r="BS415" s="78"/>
      <c r="BT415" s="78"/>
      <c r="BU415" s="78"/>
      <c r="BV415" s="78"/>
    </row>
    <row r="416" spans="1:74">
      <c r="A416" s="78"/>
      <c r="B416" s="114"/>
      <c r="C416" s="78"/>
      <c r="D416" s="125">
        <v>40877</v>
      </c>
      <c r="E416" s="108">
        <v>100</v>
      </c>
      <c r="F416" s="108">
        <v>100</v>
      </c>
      <c r="G416" s="108">
        <v>100</v>
      </c>
      <c r="H416" s="108">
        <v>100</v>
      </c>
      <c r="I416" s="108">
        <v>100</v>
      </c>
      <c r="J416" s="78"/>
      <c r="K416" s="78"/>
      <c r="L416" s="78"/>
      <c r="M416" s="125">
        <v>45930</v>
      </c>
      <c r="N416" s="108">
        <v>100</v>
      </c>
      <c r="O416" s="108">
        <v>100</v>
      </c>
      <c r="P416" s="108">
        <v>100</v>
      </c>
      <c r="Q416" s="108">
        <v>100</v>
      </c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  <c r="AU416" s="78"/>
      <c r="AV416" s="78"/>
      <c r="AW416" s="78"/>
      <c r="AX416" s="78"/>
      <c r="AY416" s="78"/>
      <c r="AZ416" s="78"/>
      <c r="BA416" s="78"/>
      <c r="BB416" s="78"/>
      <c r="BC416" s="78"/>
      <c r="BD416" s="78"/>
      <c r="BE416" s="78"/>
      <c r="BF416" s="78"/>
      <c r="BG416" s="78"/>
      <c r="BH416" s="78"/>
      <c r="BI416" s="78"/>
      <c r="BJ416" s="78"/>
      <c r="BK416" s="78"/>
      <c r="BL416" s="78"/>
      <c r="BM416" s="78"/>
      <c r="BN416" s="78"/>
      <c r="BO416" s="78"/>
      <c r="BP416" s="78"/>
      <c r="BQ416" s="78"/>
      <c r="BR416" s="78"/>
      <c r="BS416" s="78"/>
      <c r="BT416" s="78"/>
      <c r="BU416" s="78"/>
      <c r="BV416" s="78"/>
    </row>
    <row r="417" spans="1:74">
      <c r="A417" s="78"/>
      <c r="B417" s="114"/>
      <c r="C417" s="78"/>
      <c r="D417" s="125">
        <v>40908</v>
      </c>
      <c r="E417" s="108">
        <v>100.72451333676523</v>
      </c>
      <c r="F417" s="108">
        <v>100.92145194910027</v>
      </c>
      <c r="G417" s="108">
        <v>100.32257847618251</v>
      </c>
      <c r="H417" s="108">
        <v>99.213591351408979</v>
      </c>
      <c r="I417" s="108">
        <v>101.10898712477353</v>
      </c>
      <c r="J417" s="78"/>
      <c r="K417" s="78"/>
      <c r="L417" s="78"/>
      <c r="M417" s="125">
        <v>45961</v>
      </c>
      <c r="N417" s="108">
        <v>102.25096191931198</v>
      </c>
      <c r="O417" s="108">
        <v>102.33625667423442</v>
      </c>
      <c r="P417" s="108">
        <v>100.24913270211945</v>
      </c>
      <c r="Q417" s="108">
        <v>101.14488457397121</v>
      </c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  <c r="AU417" s="78"/>
      <c r="AV417" s="78"/>
      <c r="AW417" s="78"/>
      <c r="AX417" s="78"/>
      <c r="AY417" s="78"/>
      <c r="AZ417" s="78"/>
      <c r="BA417" s="78"/>
      <c r="BB417" s="78"/>
      <c r="BC417" s="78"/>
      <c r="BD417" s="78"/>
      <c r="BE417" s="78"/>
      <c r="BF417" s="78"/>
      <c r="BG417" s="78"/>
      <c r="BH417" s="78"/>
      <c r="BI417" s="78"/>
      <c r="BJ417" s="78"/>
      <c r="BK417" s="78"/>
      <c r="BL417" s="78"/>
      <c r="BM417" s="78"/>
      <c r="BN417" s="78"/>
      <c r="BO417" s="78"/>
      <c r="BP417" s="78"/>
      <c r="BQ417" s="78"/>
      <c r="BR417" s="78"/>
      <c r="BS417" s="78"/>
      <c r="BT417" s="78"/>
      <c r="BU417" s="78"/>
      <c r="BV417" s="78"/>
    </row>
    <row r="418" spans="1:74">
      <c r="A418" s="78"/>
      <c r="B418" s="114"/>
      <c r="C418" s="78"/>
      <c r="D418" s="125">
        <v>40939</v>
      </c>
      <c r="E418" s="108">
        <v>105.37855821845984</v>
      </c>
      <c r="F418" s="108">
        <v>105.6017692979736</v>
      </c>
      <c r="G418" s="108">
        <v>103.44908567497004</v>
      </c>
      <c r="H418" s="108">
        <v>104.61184859847302</v>
      </c>
      <c r="I418" s="108">
        <v>98.758615783877815</v>
      </c>
      <c r="J418" s="78"/>
      <c r="K418" s="78"/>
      <c r="L418" s="78"/>
      <c r="M418" s="125">
        <v>45991</v>
      </c>
      <c r="N418" s="108">
        <v>102.20039042607371</v>
      </c>
      <c r="O418" s="108">
        <v>102.47675703992772</v>
      </c>
      <c r="P418" s="108">
        <v>100.0260722875291</v>
      </c>
      <c r="Q418" s="108">
        <v>101.38543800252513</v>
      </c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  <c r="AU418" s="78"/>
      <c r="AV418" s="78"/>
      <c r="AW418" s="78"/>
      <c r="AX418" s="78"/>
      <c r="AY418" s="78"/>
      <c r="AZ418" s="78"/>
      <c r="BA418" s="78"/>
      <c r="BB418" s="78"/>
      <c r="BC418" s="78"/>
      <c r="BD418" s="78"/>
      <c r="BE418" s="78"/>
      <c r="BF418" s="78"/>
      <c r="BG418" s="78"/>
      <c r="BH418" s="78"/>
      <c r="BI418" s="78"/>
      <c r="BJ418" s="78"/>
      <c r="BK418" s="78"/>
      <c r="BL418" s="78"/>
      <c r="BM418" s="78"/>
      <c r="BN418" s="78"/>
      <c r="BO418" s="78"/>
      <c r="BP418" s="78"/>
      <c r="BQ418" s="78"/>
      <c r="BR418" s="78"/>
      <c r="BS418" s="78"/>
      <c r="BT418" s="78"/>
      <c r="BU418" s="78"/>
      <c r="BV418" s="78"/>
    </row>
    <row r="419" spans="1:74">
      <c r="A419" s="78"/>
      <c r="B419" s="114"/>
      <c r="C419" s="78"/>
      <c r="D419" s="125">
        <v>40968</v>
      </c>
      <c r="E419" s="108">
        <v>109.6970390283895</v>
      </c>
      <c r="F419" s="108">
        <v>110.21584345832673</v>
      </c>
      <c r="G419" s="108">
        <v>108.42927132194392</v>
      </c>
      <c r="H419" s="108">
        <v>108.51981783938314</v>
      </c>
      <c r="I419" s="108">
        <v>99.823684665699844</v>
      </c>
      <c r="J419" s="78"/>
      <c r="K419" s="78"/>
      <c r="L419" s="78"/>
      <c r="M419" s="125">
        <v>46022</v>
      </c>
      <c r="N419" s="108">
        <v>102.05716346969957</v>
      </c>
      <c r="O419" s="108">
        <v>102.39676879813999</v>
      </c>
      <c r="P419" s="108">
        <v>100.38340427498709</v>
      </c>
      <c r="Q419" s="108">
        <v>102.45520669590655</v>
      </c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  <c r="AU419" s="78"/>
      <c r="AV419" s="78"/>
      <c r="AW419" s="78"/>
      <c r="AX419" s="78"/>
      <c r="AY419" s="78"/>
      <c r="AZ419" s="78"/>
      <c r="BA419" s="78"/>
      <c r="BB419" s="78"/>
      <c r="BC419" s="78"/>
      <c r="BD419" s="78"/>
      <c r="BE419" s="78"/>
      <c r="BF419" s="78"/>
      <c r="BG419" s="78"/>
      <c r="BH419" s="78"/>
      <c r="BI419" s="78"/>
      <c r="BJ419" s="78"/>
      <c r="BK419" s="78"/>
      <c r="BL419" s="78"/>
      <c r="BM419" s="78"/>
      <c r="BN419" s="78"/>
      <c r="BO419" s="78"/>
      <c r="BP419" s="78"/>
      <c r="BQ419" s="78"/>
      <c r="BR419" s="78"/>
      <c r="BS419" s="78"/>
      <c r="BT419" s="78"/>
      <c r="BU419" s="78"/>
      <c r="BV419" s="78"/>
    </row>
    <row r="420" spans="1:74">
      <c r="A420" s="78"/>
      <c r="B420" s="114"/>
      <c r="C420" s="78"/>
      <c r="D420" s="125">
        <v>40999</v>
      </c>
      <c r="E420" s="108">
        <v>113.04314667581841</v>
      </c>
      <c r="F420" s="108">
        <v>114.1401493956147</v>
      </c>
      <c r="G420" s="108">
        <v>113.50445537256644</v>
      </c>
      <c r="H420" s="108">
        <v>109.48556734994142</v>
      </c>
      <c r="I420" s="108">
        <v>103.60771208367814</v>
      </c>
      <c r="J420" s="78"/>
      <c r="K420" s="78"/>
      <c r="L420" s="78"/>
      <c r="M420" s="125">
        <v>46053</v>
      </c>
      <c r="N420" s="108">
        <v>103.20474735472193</v>
      </c>
      <c r="O420" s="108">
        <v>103.23832227989658</v>
      </c>
      <c r="P420" s="108">
        <v>101.60548152603501</v>
      </c>
      <c r="Q420" s="108">
        <v>111.79053802445034</v>
      </c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  <c r="AU420" s="78"/>
      <c r="AV420" s="78"/>
      <c r="AW420" s="78"/>
      <c r="AX420" s="78"/>
      <c r="AY420" s="78"/>
      <c r="AZ420" s="78"/>
      <c r="BA420" s="78"/>
      <c r="BB420" s="78"/>
      <c r="BC420" s="78"/>
      <c r="BD420" s="78"/>
      <c r="BE420" s="78"/>
      <c r="BF420" s="78"/>
      <c r="BG420" s="78"/>
      <c r="BH420" s="78"/>
      <c r="BI420" s="78"/>
      <c r="BJ420" s="78"/>
      <c r="BK420" s="78"/>
      <c r="BL420" s="78"/>
      <c r="BM420" s="78"/>
      <c r="BN420" s="78"/>
      <c r="BO420" s="78"/>
      <c r="BP420" s="78"/>
      <c r="BQ420" s="78"/>
      <c r="BR420" s="78"/>
      <c r="BS420" s="78"/>
      <c r="BT420" s="78"/>
      <c r="BU420" s="78"/>
      <c r="BV420" s="78"/>
    </row>
    <row r="421" spans="1:74">
      <c r="A421" s="78"/>
      <c r="B421" s="114"/>
      <c r="C421" s="78"/>
      <c r="D421" s="125">
        <v>41029</v>
      </c>
      <c r="E421" s="108">
        <v>112.26524814581784</v>
      </c>
      <c r="F421" s="108">
        <v>113.57842995246745</v>
      </c>
      <c r="G421" s="108">
        <v>113.24104143553035</v>
      </c>
      <c r="H421" s="108">
        <v>109.32451060551421</v>
      </c>
      <c r="I421" s="108">
        <v>103.51967611319863</v>
      </c>
      <c r="J421" s="78"/>
      <c r="K421" s="78"/>
      <c r="L421" s="78"/>
      <c r="M421" s="125">
        <v>46081</v>
      </c>
      <c r="N421" s="108">
        <v>102.16184292423473</v>
      </c>
      <c r="O421" s="108">
        <v>101.56439475214407</v>
      </c>
      <c r="P421" s="108">
        <v>100.28919538616378</v>
      </c>
      <c r="Q421" s="108">
        <v>122.86608954483336</v>
      </c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  <c r="AU421" s="78"/>
      <c r="AV421" s="78"/>
      <c r="AW421" s="78"/>
      <c r="AX421" s="78"/>
      <c r="AY421" s="78"/>
      <c r="AZ421" s="78"/>
      <c r="BA421" s="78"/>
      <c r="BB421" s="78"/>
      <c r="BC421" s="78"/>
      <c r="BD421" s="78"/>
      <c r="BE421" s="78"/>
      <c r="BF421" s="78"/>
      <c r="BG421" s="78"/>
      <c r="BH421" s="78"/>
      <c r="BI421" s="78"/>
      <c r="BJ421" s="78"/>
      <c r="BK421" s="78"/>
      <c r="BL421" s="78"/>
      <c r="BM421" s="78"/>
      <c r="BN421" s="78"/>
      <c r="BO421" s="78"/>
      <c r="BP421" s="78"/>
      <c r="BQ421" s="78"/>
      <c r="BR421" s="78"/>
      <c r="BS421" s="78"/>
      <c r="BT421" s="78"/>
      <c r="BU421" s="78"/>
      <c r="BV421" s="78"/>
    </row>
    <row r="422" spans="1:74">
      <c r="A422" s="78"/>
      <c r="B422" s="114"/>
      <c r="C422" s="78"/>
      <c r="D422" s="125">
        <v>41060</v>
      </c>
      <c r="E422" s="108">
        <v>105.22984232301853</v>
      </c>
      <c r="F422" s="108">
        <v>107.05515390378511</v>
      </c>
      <c r="G422" s="108">
        <v>108.05373642859213</v>
      </c>
      <c r="H422" s="108">
        <v>102.07524621352853</v>
      </c>
      <c r="I422" s="108">
        <v>105.64203207003185</v>
      </c>
      <c r="J422" s="78"/>
      <c r="K422" s="78"/>
      <c r="L422" s="78"/>
      <c r="M422" s="125">
        <v>46112</v>
      </c>
      <c r="N422" s="108">
        <v>96.997892265037081</v>
      </c>
      <c r="O422" s="108">
        <v>96.983716342827748</v>
      </c>
      <c r="P422" s="108">
        <v>96.520585511793072</v>
      </c>
      <c r="Q422" s="108">
        <v>115.06282589877162</v>
      </c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  <c r="AU422" s="78"/>
      <c r="AV422" s="78"/>
      <c r="AW422" s="78"/>
      <c r="AX422" s="78"/>
      <c r="AY422" s="78"/>
      <c r="AZ422" s="78"/>
      <c r="BA422" s="78"/>
      <c r="BB422" s="78"/>
      <c r="BC422" s="78"/>
      <c r="BD422" s="78"/>
      <c r="BE422" s="78"/>
      <c r="BF422" s="78"/>
      <c r="BG422" s="78"/>
      <c r="BH422" s="78"/>
      <c r="BI422" s="78"/>
      <c r="BJ422" s="78"/>
      <c r="BK422" s="78"/>
      <c r="BL422" s="78"/>
      <c r="BM422" s="78"/>
      <c r="BN422" s="78"/>
      <c r="BO422" s="78"/>
      <c r="BP422" s="78"/>
      <c r="BQ422" s="78"/>
      <c r="BR422" s="78"/>
      <c r="BS422" s="78"/>
      <c r="BT422" s="78"/>
      <c r="BU422" s="78"/>
      <c r="BV422" s="78"/>
    </row>
    <row r="423" spans="1:74">
      <c r="A423" s="78"/>
      <c r="B423" s="114"/>
      <c r="C423" s="78"/>
      <c r="D423" s="125">
        <v>41090</v>
      </c>
      <c r="E423" s="108">
        <v>109.29474346508034</v>
      </c>
      <c r="F423" s="108">
        <v>111.42066865426976</v>
      </c>
      <c r="G423" s="108">
        <v>113.27442961605392</v>
      </c>
      <c r="H423" s="108">
        <v>107.20961172433525</v>
      </c>
      <c r="I423" s="108">
        <v>105.43242788235699</v>
      </c>
      <c r="J423" s="78"/>
      <c r="K423" s="78"/>
      <c r="L423" s="78"/>
      <c r="M423" s="125">
        <v>46142</v>
      </c>
      <c r="N423" s="108">
        <v>107.07753352571723</v>
      </c>
      <c r="O423" s="108">
        <v>108.23540376894805</v>
      </c>
      <c r="P423" s="108">
        <v>109.16641423277522</v>
      </c>
      <c r="Q423" s="108">
        <v>119.59493905813821</v>
      </c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  <c r="AU423" s="78"/>
      <c r="AV423" s="78"/>
      <c r="AW423" s="78"/>
      <c r="AX423" s="78"/>
      <c r="AY423" s="78"/>
      <c r="AZ423" s="78"/>
      <c r="BA423" s="78"/>
      <c r="BB423" s="78"/>
      <c r="BC423" s="78"/>
      <c r="BD423" s="78"/>
      <c r="BE423" s="78"/>
      <c r="BF423" s="78"/>
      <c r="BG423" s="78"/>
      <c r="BH423" s="78"/>
      <c r="BI423" s="78"/>
      <c r="BJ423" s="78"/>
      <c r="BK423" s="78"/>
      <c r="BL423" s="78"/>
      <c r="BM423" s="78"/>
      <c r="BN423" s="78"/>
      <c r="BO423" s="78"/>
      <c r="BP423" s="78"/>
      <c r="BQ423" s="78"/>
      <c r="BR423" s="78"/>
      <c r="BS423" s="78"/>
      <c r="BT423" s="78"/>
      <c r="BU423" s="78"/>
      <c r="BV423" s="78"/>
    </row>
    <row r="424" spans="1:74">
      <c r="A424" s="78"/>
      <c r="B424" s="114"/>
      <c r="C424" s="78"/>
      <c r="D424" s="125">
        <v>41121</v>
      </c>
      <c r="E424" s="108">
        <v>110.63890636618427</v>
      </c>
      <c r="F424" s="108">
        <v>113.0041424618389</v>
      </c>
      <c r="G424" s="108">
        <v>115.20887906949532</v>
      </c>
      <c r="H424" s="108">
        <v>108.36057174606557</v>
      </c>
      <c r="I424" s="108">
        <v>106.10107430026309</v>
      </c>
      <c r="J424" s="78"/>
      <c r="K424" s="78"/>
      <c r="L424" s="78"/>
      <c r="M424" s="125">
        <v>46173</v>
      </c>
      <c r="N424" s="108">
        <v>112.73729700673347</v>
      </c>
      <c r="O424" s="108">
        <v>114.43089283547323</v>
      </c>
      <c r="P424" s="108">
        <v>111.55799387805028</v>
      </c>
      <c r="Q424" s="108">
        <v>119.89691004175791</v>
      </c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  <c r="AU424" s="78"/>
      <c r="AV424" s="78"/>
      <c r="AW424" s="78"/>
      <c r="AX424" s="78"/>
      <c r="AY424" s="78"/>
      <c r="AZ424" s="78"/>
      <c r="BA424" s="78"/>
      <c r="BB424" s="78"/>
      <c r="BC424" s="78"/>
      <c r="BD424" s="78"/>
      <c r="BE424" s="78"/>
      <c r="BF424" s="78"/>
      <c r="BG424" s="78"/>
      <c r="BH424" s="78"/>
      <c r="BI424" s="78"/>
      <c r="BJ424" s="78"/>
      <c r="BK424" s="78"/>
      <c r="BL424" s="78"/>
      <c r="BM424" s="78"/>
      <c r="BN424" s="78"/>
      <c r="BO424" s="78"/>
      <c r="BP424" s="78"/>
      <c r="BQ424" s="78"/>
      <c r="BR424" s="78"/>
      <c r="BS424" s="78"/>
      <c r="BT424" s="78"/>
      <c r="BU424" s="78"/>
      <c r="BV424" s="78"/>
    </row>
    <row r="425" spans="1:74">
      <c r="A425" s="78"/>
      <c r="B425" s="114"/>
      <c r="C425" s="78"/>
      <c r="D425" s="125">
        <v>41152</v>
      </c>
      <c r="E425" s="108">
        <v>112.84104558714179</v>
      </c>
      <c r="F425" s="108">
        <v>116.00797640074545</v>
      </c>
      <c r="G425" s="108">
        <v>120.45463638502416</v>
      </c>
      <c r="H425" s="108">
        <v>111.28379904907291</v>
      </c>
      <c r="I425" s="108">
        <v>108.06985661060568</v>
      </c>
      <c r="J425" s="78"/>
      <c r="K425" s="78"/>
      <c r="L425" s="78"/>
      <c r="M425" s="125">
        <v>46203</v>
      </c>
      <c r="N425" s="108">
        <v>111.62932156396768</v>
      </c>
      <c r="O425" s="108">
        <v>112.91112446335163</v>
      </c>
      <c r="P425" s="108">
        <v>107.93054953024594</v>
      </c>
      <c r="Q425" s="108">
        <v>119.87417329952889</v>
      </c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  <c r="AU425" s="78"/>
      <c r="AV425" s="78"/>
      <c r="AW425" s="78"/>
      <c r="AX425" s="78"/>
      <c r="AY425" s="78"/>
      <c r="AZ425" s="78"/>
      <c r="BA425" s="78"/>
      <c r="BB425" s="78"/>
      <c r="BC425" s="78"/>
      <c r="BD425" s="78"/>
      <c r="BE425" s="78"/>
      <c r="BF425" s="78"/>
      <c r="BG425" s="78"/>
      <c r="BH425" s="78"/>
      <c r="BI425" s="78"/>
      <c r="BJ425" s="78"/>
      <c r="BK425" s="78"/>
      <c r="BL425" s="78"/>
      <c r="BM425" s="78"/>
      <c r="BN425" s="78"/>
      <c r="BO425" s="78"/>
      <c r="BP425" s="78"/>
      <c r="BQ425" s="78"/>
      <c r="BR425" s="78"/>
      <c r="BS425" s="78"/>
      <c r="BT425" s="78"/>
      <c r="BU425" s="78"/>
      <c r="BV425" s="78"/>
    </row>
    <row r="426" spans="1:74">
      <c r="A426" s="78"/>
      <c r="B426" s="114"/>
      <c r="C426" s="78"/>
      <c r="D426" s="125">
        <v>41182</v>
      </c>
      <c r="E426" s="108">
        <v>115.55415737192318</v>
      </c>
      <c r="F426" s="108">
        <v>118.78690399546888</v>
      </c>
      <c r="G426" s="108">
        <v>123.03375680036251</v>
      </c>
      <c r="H426" s="108">
        <v>114.61051471887207</v>
      </c>
      <c r="I426" s="108">
        <v>107.15316156152443</v>
      </c>
      <c r="J426" s="78"/>
      <c r="K426" s="78"/>
      <c r="L426" s="78"/>
      <c r="M426" s="125">
        <v>46234</v>
      </c>
      <c r="N426" s="108">
        <v>111.48786284162287</v>
      </c>
      <c r="O426" s="108">
        <v>113.39855162307136</v>
      </c>
      <c r="P426" s="108">
        <v>109.58238679865759</v>
      </c>
      <c r="Q426" s="108">
        <v>121.1251047296027</v>
      </c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  <c r="AU426" s="78"/>
      <c r="AV426" s="78"/>
      <c r="AW426" s="78"/>
      <c r="AX426" s="78"/>
      <c r="AY426" s="78"/>
      <c r="AZ426" s="78"/>
      <c r="BA426" s="78"/>
      <c r="BB426" s="78"/>
      <c r="BC426" s="78"/>
      <c r="BD426" s="78"/>
      <c r="BE426" s="78"/>
      <c r="BF426" s="78"/>
      <c r="BG426" s="78"/>
      <c r="BH426" s="78"/>
      <c r="BI426" s="78"/>
      <c r="BJ426" s="78"/>
      <c r="BK426" s="78"/>
      <c r="BL426" s="78"/>
      <c r="BM426" s="78"/>
      <c r="BN426" s="78"/>
      <c r="BO426" s="78"/>
      <c r="BP426" s="78"/>
      <c r="BQ426" s="78"/>
      <c r="BR426" s="78"/>
      <c r="BS426" s="78"/>
      <c r="BT426" s="78"/>
      <c r="BU426" s="78"/>
      <c r="BV426" s="78"/>
    </row>
    <row r="427" spans="1:74">
      <c r="A427" s="78"/>
      <c r="B427" s="114"/>
      <c r="C427" s="78"/>
      <c r="D427" s="125">
        <v>41213</v>
      </c>
      <c r="E427" s="108">
        <v>113.36917767736274</v>
      </c>
      <c r="F427" s="108">
        <v>116.47671489480381</v>
      </c>
      <c r="G427" s="108">
        <v>120.71572866102818</v>
      </c>
      <c r="H427" s="108">
        <v>113.24478377134545</v>
      </c>
      <c r="I427" s="108">
        <v>106.41120019234609</v>
      </c>
      <c r="J427" s="78"/>
      <c r="K427" s="78"/>
      <c r="L427" s="78"/>
      <c r="M427" s="125">
        <v>46265</v>
      </c>
      <c r="N427" s="108">
        <v>114.56777287387547</v>
      </c>
      <c r="O427" s="108">
        <v>116.95535743854076</v>
      </c>
      <c r="P427" s="108">
        <v>115.77144921885278</v>
      </c>
      <c r="Q427" s="108">
        <v>124.13659715246044</v>
      </c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  <c r="AU427" s="78"/>
      <c r="AV427" s="78"/>
      <c r="AW427" s="78"/>
      <c r="AX427" s="78"/>
      <c r="AY427" s="78"/>
      <c r="AZ427" s="78"/>
      <c r="BA427" s="78"/>
      <c r="BB427" s="78"/>
      <c r="BC427" s="78"/>
      <c r="BD427" s="78"/>
      <c r="BE427" s="78"/>
      <c r="BF427" s="78"/>
      <c r="BG427" s="78"/>
      <c r="BH427" s="78"/>
      <c r="BI427" s="78"/>
      <c r="BJ427" s="78"/>
      <c r="BK427" s="78"/>
      <c r="BL427" s="78"/>
      <c r="BM427" s="78"/>
      <c r="BN427" s="78"/>
      <c r="BO427" s="78"/>
      <c r="BP427" s="78"/>
      <c r="BQ427" s="78"/>
      <c r="BR427" s="78"/>
      <c r="BS427" s="78"/>
      <c r="BT427" s="78"/>
      <c r="BU427" s="78"/>
      <c r="BV427" s="78"/>
    </row>
    <row r="428" spans="1:74">
      <c r="A428" s="78"/>
      <c r="B428" s="114"/>
      <c r="C428" s="78"/>
      <c r="D428" s="125">
        <v>41243</v>
      </c>
      <c r="E428" s="108">
        <v>113.73524757383358</v>
      </c>
      <c r="F428" s="108">
        <v>117.42555629319924</v>
      </c>
      <c r="G428" s="108">
        <v>121.68225663076757</v>
      </c>
      <c r="H428" s="108">
        <v>112.03862003330507</v>
      </c>
      <c r="I428" s="108">
        <v>108.39657651138057</v>
      </c>
      <c r="J428" s="78"/>
      <c r="K428" s="78"/>
      <c r="L428" s="78"/>
      <c r="M428" s="125">
        <v>46295</v>
      </c>
      <c r="N428" s="108">
        <v>114.06064335426929</v>
      </c>
      <c r="O428" s="108">
        <v>116.99848203766545</v>
      </c>
      <c r="P428" s="108">
        <v>113.24322384963953</v>
      </c>
      <c r="Q428" s="108">
        <v>118.32632624412116</v>
      </c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  <c r="AU428" s="78"/>
      <c r="AV428" s="78"/>
      <c r="AW428" s="78"/>
      <c r="AX428" s="78"/>
      <c r="AY428" s="78"/>
      <c r="AZ428" s="78"/>
      <c r="BA428" s="78"/>
      <c r="BB428" s="78"/>
      <c r="BC428" s="78"/>
      <c r="BD428" s="78"/>
      <c r="BE428" s="78"/>
      <c r="BF428" s="78"/>
      <c r="BG428" s="78"/>
      <c r="BH428" s="78"/>
      <c r="BI428" s="78"/>
      <c r="BJ428" s="78"/>
      <c r="BK428" s="78"/>
      <c r="BL428" s="78"/>
      <c r="BM428" s="78"/>
      <c r="BN428" s="78"/>
      <c r="BO428" s="78"/>
      <c r="BP428" s="78"/>
      <c r="BQ428" s="78"/>
      <c r="BR428" s="78"/>
      <c r="BS428" s="78"/>
      <c r="BT428" s="78"/>
      <c r="BU428" s="78"/>
      <c r="BV428" s="78"/>
    </row>
    <row r="429" spans="1:74">
      <c r="A429" s="78"/>
      <c r="B429" s="114"/>
      <c r="C429" s="78"/>
      <c r="D429" s="125">
        <v>41274</v>
      </c>
      <c r="E429" s="108">
        <v>114.56081145493712</v>
      </c>
      <c r="F429" s="108">
        <v>118.35946098796302</v>
      </c>
      <c r="G429" s="108">
        <v>121.45127125405688</v>
      </c>
      <c r="H429" s="108">
        <v>112.16207243016211</v>
      </c>
      <c r="I429" s="108">
        <v>108.07137157365882</v>
      </c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  <c r="AU429" s="78"/>
      <c r="AV429" s="78"/>
      <c r="AW429" s="78"/>
      <c r="AX429" s="78"/>
      <c r="AY429" s="78"/>
      <c r="AZ429" s="78"/>
      <c r="BA429" s="78"/>
      <c r="BB429" s="78"/>
      <c r="BC429" s="78"/>
      <c r="BD429" s="78"/>
      <c r="BE429" s="78"/>
      <c r="BF429" s="78"/>
      <c r="BG429" s="78"/>
      <c r="BH429" s="78"/>
      <c r="BI429" s="78"/>
      <c r="BJ429" s="78"/>
      <c r="BK429" s="78"/>
      <c r="BL429" s="78"/>
      <c r="BM429" s="78"/>
      <c r="BN429" s="78"/>
      <c r="BO429" s="78"/>
      <c r="BP429" s="78"/>
      <c r="BQ429" s="78"/>
      <c r="BR429" s="78"/>
      <c r="BS429" s="78"/>
      <c r="BT429" s="78"/>
      <c r="BU429" s="78"/>
      <c r="BV429" s="78"/>
    </row>
    <row r="430" spans="1:74">
      <c r="A430" s="78"/>
      <c r="B430" s="114"/>
      <c r="C430" s="78"/>
      <c r="D430" s="125">
        <v>41305</v>
      </c>
      <c r="E430" s="108">
        <v>120.48275467597087</v>
      </c>
      <c r="F430" s="108">
        <v>124.13930686788616</v>
      </c>
      <c r="G430" s="108">
        <v>126.56865371667985</v>
      </c>
      <c r="H430" s="108">
        <v>119.72545907084687</v>
      </c>
      <c r="I430" s="108">
        <v>105.33744850145739</v>
      </c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  <c r="AU430" s="78"/>
      <c r="AV430" s="78"/>
      <c r="AW430" s="78"/>
      <c r="AX430" s="78"/>
      <c r="AY430" s="78"/>
      <c r="AZ430" s="78"/>
      <c r="BA430" s="78"/>
      <c r="BB430" s="78"/>
      <c r="BC430" s="78"/>
      <c r="BD430" s="78"/>
      <c r="BE430" s="78"/>
      <c r="BF430" s="78"/>
      <c r="BG430" s="78"/>
      <c r="BH430" s="78"/>
      <c r="BI430" s="78"/>
      <c r="BJ430" s="78"/>
      <c r="BK430" s="78"/>
      <c r="BL430" s="78"/>
      <c r="BM430" s="78"/>
      <c r="BN430" s="78"/>
      <c r="BO430" s="78"/>
      <c r="BP430" s="78"/>
      <c r="BQ430" s="78"/>
      <c r="BR430" s="78"/>
      <c r="BS430" s="78"/>
      <c r="BT430" s="78"/>
      <c r="BU430" s="78"/>
      <c r="BV430" s="78"/>
    </row>
    <row r="431" spans="1:74">
      <c r="A431" s="78"/>
      <c r="B431" s="114"/>
      <c r="C431" s="78"/>
      <c r="D431" s="125">
        <v>41333</v>
      </c>
      <c r="E431" s="108">
        <v>121.76209269957477</v>
      </c>
      <c r="F431" s="108">
        <v>125.61915604894341</v>
      </c>
      <c r="G431" s="108">
        <v>127.54530130371255</v>
      </c>
      <c r="H431" s="108">
        <v>121.2810811326257</v>
      </c>
      <c r="I431" s="108">
        <v>104.78159361792238</v>
      </c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  <c r="AU431" s="78"/>
      <c r="AV431" s="78"/>
      <c r="AW431" s="78"/>
      <c r="AX431" s="78"/>
      <c r="AY431" s="78"/>
      <c r="AZ431" s="78"/>
      <c r="BA431" s="78"/>
      <c r="BB431" s="78"/>
      <c r="BC431" s="78"/>
      <c r="BD431" s="78"/>
      <c r="BE431" s="78"/>
      <c r="BF431" s="78"/>
      <c r="BG431" s="78"/>
      <c r="BH431" s="78"/>
      <c r="BI431" s="78"/>
      <c r="BJ431" s="78"/>
      <c r="BK431" s="78"/>
      <c r="BL431" s="78"/>
      <c r="BM431" s="78"/>
      <c r="BN431" s="78"/>
      <c r="BO431" s="78"/>
      <c r="BP431" s="78"/>
      <c r="BQ431" s="78"/>
      <c r="BR431" s="78"/>
      <c r="BS431" s="78"/>
      <c r="BT431" s="78"/>
      <c r="BU431" s="78"/>
      <c r="BV431" s="78"/>
    </row>
    <row r="432" spans="1:74">
      <c r="A432" s="78"/>
      <c r="B432" s="114"/>
      <c r="C432" s="78"/>
      <c r="D432" s="125">
        <v>41364</v>
      </c>
      <c r="E432" s="108">
        <v>126.17781082575448</v>
      </c>
      <c r="F432" s="108">
        <v>130.03206183860337</v>
      </c>
      <c r="G432" s="108">
        <v>132.25583028275256</v>
      </c>
      <c r="H432" s="108">
        <v>127.0014589478575</v>
      </c>
      <c r="I432" s="108">
        <v>103.70925040514129</v>
      </c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  <c r="AU432" s="78"/>
      <c r="AV432" s="78"/>
      <c r="AW432" s="78"/>
      <c r="AX432" s="78"/>
      <c r="AY432" s="78"/>
      <c r="AZ432" s="78"/>
      <c r="BA432" s="78"/>
      <c r="BB432" s="78"/>
      <c r="BC432" s="78"/>
      <c r="BD432" s="78"/>
      <c r="BE432" s="78"/>
      <c r="BF432" s="78"/>
      <c r="BG432" s="78"/>
      <c r="BH432" s="78"/>
      <c r="BI432" s="78"/>
      <c r="BJ432" s="78"/>
      <c r="BK432" s="78"/>
      <c r="BL432" s="78"/>
      <c r="BM432" s="78"/>
      <c r="BN432" s="78"/>
      <c r="BO432" s="78"/>
      <c r="BP432" s="78"/>
      <c r="BQ432" s="78"/>
      <c r="BR432" s="78"/>
      <c r="BS432" s="78"/>
      <c r="BT432" s="78"/>
      <c r="BU432" s="78"/>
      <c r="BV432" s="78"/>
    </row>
    <row r="433" spans="1:74">
      <c r="A433" s="78"/>
      <c r="B433" s="114"/>
      <c r="C433" s="78"/>
      <c r="D433" s="125">
        <v>41394</v>
      </c>
      <c r="E433" s="108">
        <v>128.5191328719327</v>
      </c>
      <c r="F433" s="108">
        <v>132.59239481010584</v>
      </c>
      <c r="G433" s="108">
        <v>136.62588008885081</v>
      </c>
      <c r="H433" s="108">
        <v>130.50877064087621</v>
      </c>
      <c r="I433" s="108">
        <v>104.27198591678682</v>
      </c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  <c r="AU433" s="78"/>
      <c r="AV433" s="78"/>
      <c r="AW433" s="78"/>
      <c r="AX433" s="78"/>
      <c r="AY433" s="78"/>
      <c r="AZ433" s="78"/>
      <c r="BA433" s="78"/>
      <c r="BB433" s="78"/>
      <c r="BC433" s="78"/>
      <c r="BD433" s="78"/>
      <c r="BE433" s="78"/>
      <c r="BF433" s="78"/>
      <c r="BG433" s="78"/>
      <c r="BH433" s="78"/>
      <c r="BI433" s="78"/>
      <c r="BJ433" s="78"/>
      <c r="BK433" s="78"/>
      <c r="BL433" s="78"/>
      <c r="BM433" s="78"/>
      <c r="BN433" s="78"/>
      <c r="BO433" s="78"/>
      <c r="BP433" s="78"/>
      <c r="BQ433" s="78"/>
      <c r="BR433" s="78"/>
      <c r="BS433" s="78"/>
      <c r="BT433" s="78"/>
      <c r="BU433" s="78"/>
      <c r="BV433" s="78"/>
    </row>
    <row r="434" spans="1:74">
      <c r="A434" s="78"/>
      <c r="B434" s="114"/>
      <c r="C434" s="78"/>
      <c r="D434" s="125">
        <v>41425</v>
      </c>
      <c r="E434" s="108">
        <v>131.03014356803746</v>
      </c>
      <c r="F434" s="108">
        <v>136.45428263619704</v>
      </c>
      <c r="G434" s="108">
        <v>141.18420472277015</v>
      </c>
      <c r="H434" s="108">
        <v>128.59449233528738</v>
      </c>
      <c r="I434" s="108">
        <v>109.28031176593578</v>
      </c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  <c r="AU434" s="78"/>
      <c r="AV434" s="78"/>
      <c r="AW434" s="78"/>
      <c r="AX434" s="78"/>
      <c r="AY434" s="78"/>
      <c r="AZ434" s="78"/>
      <c r="BA434" s="78"/>
      <c r="BB434" s="78"/>
      <c r="BC434" s="78"/>
      <c r="BD434" s="78"/>
      <c r="BE434" s="78"/>
      <c r="BF434" s="78"/>
      <c r="BG434" s="78"/>
      <c r="BH434" s="78"/>
      <c r="BI434" s="78"/>
      <c r="BJ434" s="78"/>
      <c r="BK434" s="78"/>
      <c r="BL434" s="78"/>
      <c r="BM434" s="78"/>
      <c r="BN434" s="78"/>
      <c r="BO434" s="78"/>
      <c r="BP434" s="78"/>
      <c r="BQ434" s="78"/>
      <c r="BR434" s="78"/>
      <c r="BS434" s="78"/>
      <c r="BT434" s="78"/>
      <c r="BU434" s="78"/>
      <c r="BV434" s="78"/>
    </row>
    <row r="435" spans="1:74">
      <c r="A435" s="78"/>
      <c r="B435" s="114"/>
      <c r="C435" s="78"/>
      <c r="D435" s="125">
        <v>41455</v>
      </c>
      <c r="E435" s="108">
        <v>129.08730385708014</v>
      </c>
      <c r="F435" s="108">
        <v>134.59515875367819</v>
      </c>
      <c r="G435" s="108">
        <v>140.27451590253378</v>
      </c>
      <c r="H435" s="108">
        <v>128.31547052661134</v>
      </c>
      <c r="I435" s="108">
        <v>108.81330281683496</v>
      </c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  <c r="AU435" s="78"/>
      <c r="AV435" s="78"/>
      <c r="AW435" s="78"/>
      <c r="AX435" s="78"/>
      <c r="AY435" s="78"/>
      <c r="AZ435" s="78"/>
      <c r="BA435" s="78"/>
      <c r="BB435" s="78"/>
      <c r="BC435" s="78"/>
      <c r="BD435" s="78"/>
      <c r="BE435" s="78"/>
      <c r="BF435" s="78"/>
      <c r="BG435" s="78"/>
      <c r="BH435" s="78"/>
      <c r="BI435" s="78"/>
      <c r="BJ435" s="78"/>
      <c r="BK435" s="78"/>
      <c r="BL435" s="78"/>
      <c r="BM435" s="78"/>
      <c r="BN435" s="78"/>
      <c r="BO435" s="78"/>
      <c r="BP435" s="78"/>
      <c r="BQ435" s="78"/>
      <c r="BR435" s="78"/>
      <c r="BS435" s="78"/>
      <c r="BT435" s="78"/>
      <c r="BU435" s="78"/>
      <c r="BV435" s="78"/>
    </row>
    <row r="436" spans="1:74">
      <c r="A436" s="78"/>
      <c r="B436" s="114"/>
      <c r="C436" s="78"/>
      <c r="D436" s="125">
        <v>41486</v>
      </c>
      <c r="E436" s="108">
        <v>135.70706781826146</v>
      </c>
      <c r="F436" s="108">
        <v>141.70781071019601</v>
      </c>
      <c r="G436" s="108">
        <v>147.94925763560238</v>
      </c>
      <c r="H436" s="108">
        <v>135.32363692418258</v>
      </c>
      <c r="I436" s="108">
        <v>108.82370661473443</v>
      </c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  <c r="AY436" s="78"/>
      <c r="AZ436" s="78"/>
      <c r="BA436" s="78"/>
      <c r="BB436" s="78"/>
      <c r="BC436" s="78"/>
      <c r="BD436" s="78"/>
      <c r="BE436" s="78"/>
      <c r="BF436" s="78"/>
      <c r="BG436" s="78"/>
      <c r="BH436" s="78"/>
      <c r="BI436" s="78"/>
      <c r="BJ436" s="78"/>
      <c r="BK436" s="78"/>
      <c r="BL436" s="78"/>
      <c r="BM436" s="78"/>
      <c r="BN436" s="78"/>
      <c r="BO436" s="78"/>
      <c r="BP436" s="78"/>
      <c r="BQ436" s="78"/>
      <c r="BR436" s="78"/>
      <c r="BS436" s="78"/>
      <c r="BT436" s="78"/>
      <c r="BU436" s="78"/>
      <c r="BV436" s="78"/>
    </row>
    <row r="437" spans="1:74">
      <c r="A437" s="78"/>
      <c r="B437" s="114"/>
      <c r="C437" s="78"/>
      <c r="D437" s="125">
        <v>41517</v>
      </c>
      <c r="E437" s="108">
        <v>131.63072699193495</v>
      </c>
      <c r="F437" s="108">
        <v>138.15108664151637</v>
      </c>
      <c r="G437" s="108">
        <v>144.15405718038753</v>
      </c>
      <c r="H437" s="108">
        <v>129.70783478506962</v>
      </c>
      <c r="I437" s="108">
        <v>110.54823665940748</v>
      </c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  <c r="AU437" s="78"/>
      <c r="AV437" s="78"/>
      <c r="AW437" s="78"/>
      <c r="AX437" s="78"/>
      <c r="AY437" s="78"/>
      <c r="AZ437" s="78"/>
      <c r="BA437" s="78"/>
      <c r="BB437" s="78"/>
      <c r="BC437" s="78"/>
      <c r="BD437" s="78"/>
      <c r="BE437" s="78"/>
      <c r="BF437" s="78"/>
      <c r="BG437" s="78"/>
      <c r="BH437" s="78"/>
      <c r="BI437" s="78"/>
      <c r="BJ437" s="78"/>
      <c r="BK437" s="78"/>
      <c r="BL437" s="78"/>
      <c r="BM437" s="78"/>
      <c r="BN437" s="78"/>
      <c r="BO437" s="78"/>
      <c r="BP437" s="78"/>
      <c r="BQ437" s="78"/>
      <c r="BR437" s="78"/>
      <c r="BS437" s="78"/>
      <c r="BT437" s="78"/>
      <c r="BU437" s="78"/>
      <c r="BV437" s="78"/>
    </row>
    <row r="438" spans="1:74">
      <c r="A438" s="78"/>
      <c r="B438" s="114"/>
      <c r="C438" s="78"/>
      <c r="D438" s="125">
        <v>41547</v>
      </c>
      <c r="E438" s="108">
        <v>135.747106713188</v>
      </c>
      <c r="F438" s="108">
        <v>143.07007168233727</v>
      </c>
      <c r="G438" s="108">
        <v>149.59676705166157</v>
      </c>
      <c r="H438" s="108">
        <v>131.95656711566036</v>
      </c>
      <c r="I438" s="108">
        <v>112.80555413356616</v>
      </c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  <c r="AU438" s="78"/>
      <c r="AV438" s="78"/>
      <c r="AW438" s="78"/>
      <c r="AX438" s="78"/>
      <c r="AY438" s="78"/>
      <c r="AZ438" s="78"/>
      <c r="BA438" s="78"/>
      <c r="BB438" s="78"/>
      <c r="BC438" s="78"/>
      <c r="BD438" s="78"/>
      <c r="BE438" s="78"/>
      <c r="BF438" s="78"/>
      <c r="BG438" s="78"/>
      <c r="BH438" s="78"/>
      <c r="BI438" s="78"/>
      <c r="BJ438" s="78"/>
      <c r="BK438" s="78"/>
      <c r="BL438" s="78"/>
      <c r="BM438" s="78"/>
      <c r="BN438" s="78"/>
      <c r="BO438" s="78"/>
      <c r="BP438" s="78"/>
      <c r="BQ438" s="78"/>
      <c r="BR438" s="78"/>
      <c r="BS438" s="78"/>
      <c r="BT438" s="78"/>
      <c r="BU438" s="78"/>
      <c r="BV438" s="78"/>
    </row>
    <row r="439" spans="1:74">
      <c r="A439" s="78"/>
      <c r="B439" s="114"/>
      <c r="C439" s="78"/>
      <c r="D439" s="125">
        <v>41578</v>
      </c>
      <c r="E439" s="108">
        <v>141.6118515128982</v>
      </c>
      <c r="F439" s="108">
        <v>149.18765597606796</v>
      </c>
      <c r="G439" s="108">
        <v>156.21832534312713</v>
      </c>
      <c r="H439" s="108">
        <v>139.52299845779956</v>
      </c>
      <c r="I439" s="108">
        <v>111.3303274497321</v>
      </c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  <c r="AU439" s="78"/>
      <c r="AV439" s="78"/>
      <c r="AW439" s="78"/>
      <c r="AX439" s="78"/>
      <c r="AY439" s="78"/>
      <c r="AZ439" s="78"/>
      <c r="BA439" s="78"/>
      <c r="BB439" s="78"/>
      <c r="BC439" s="78"/>
      <c r="BD439" s="78"/>
      <c r="BE439" s="78"/>
      <c r="BF439" s="78"/>
      <c r="BG439" s="78"/>
      <c r="BH439" s="78"/>
      <c r="BI439" s="78"/>
      <c r="BJ439" s="78"/>
      <c r="BK439" s="78"/>
      <c r="BL439" s="78"/>
      <c r="BM439" s="78"/>
      <c r="BN439" s="78"/>
      <c r="BO439" s="78"/>
      <c r="BP439" s="78"/>
      <c r="BQ439" s="78"/>
      <c r="BR439" s="78"/>
      <c r="BS439" s="78"/>
      <c r="BT439" s="78"/>
      <c r="BU439" s="78"/>
      <c r="BV439" s="78"/>
    </row>
    <row r="440" spans="1:74">
      <c r="A440" s="78"/>
      <c r="B440" s="114"/>
      <c r="C440" s="78"/>
      <c r="D440" s="125">
        <v>41608</v>
      </c>
      <c r="E440" s="108">
        <v>145.35644149554798</v>
      </c>
      <c r="F440" s="108">
        <v>153.94026692636319</v>
      </c>
      <c r="G440" s="108">
        <v>161.19330921033233</v>
      </c>
      <c r="H440" s="108">
        <v>139.44384561343355</v>
      </c>
      <c r="I440" s="108">
        <v>114.93895115938504</v>
      </c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  <c r="AU440" s="78"/>
      <c r="AV440" s="78"/>
      <c r="AW440" s="78"/>
      <c r="AX440" s="78"/>
      <c r="AY440" s="78"/>
      <c r="AZ440" s="78"/>
      <c r="BA440" s="78"/>
      <c r="BB440" s="78"/>
      <c r="BC440" s="78"/>
      <c r="BD440" s="78"/>
      <c r="BE440" s="78"/>
      <c r="BF440" s="78"/>
      <c r="BG440" s="78"/>
      <c r="BH440" s="78"/>
      <c r="BI440" s="78"/>
      <c r="BJ440" s="78"/>
      <c r="BK440" s="78"/>
      <c r="BL440" s="78"/>
      <c r="BM440" s="78"/>
      <c r="BN440" s="78"/>
      <c r="BO440" s="78"/>
      <c r="BP440" s="78"/>
      <c r="BQ440" s="78"/>
      <c r="BR440" s="78"/>
      <c r="BS440" s="78"/>
      <c r="BT440" s="78"/>
      <c r="BU440" s="78"/>
      <c r="BV440" s="78"/>
    </row>
    <row r="441" spans="1:74">
      <c r="A441" s="78"/>
      <c r="B441" s="114"/>
      <c r="C441" s="78"/>
      <c r="D441" s="125">
        <v>41639</v>
      </c>
      <c r="E441" s="108">
        <v>149.03429998665362</v>
      </c>
      <c r="F441" s="108">
        <v>158.39980364686653</v>
      </c>
      <c r="G441" s="108">
        <v>166.92859493716995</v>
      </c>
      <c r="H441" s="108">
        <v>143.47668211171271</v>
      </c>
      <c r="I441" s="108">
        <v>115.70436507603965</v>
      </c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  <c r="AU441" s="78"/>
      <c r="AV441" s="78"/>
      <c r="AW441" s="78"/>
      <c r="AX441" s="78"/>
      <c r="AY441" s="78"/>
      <c r="AZ441" s="78"/>
      <c r="BA441" s="78"/>
      <c r="BB441" s="78"/>
      <c r="BC441" s="78"/>
      <c r="BD441" s="78"/>
      <c r="BE441" s="78"/>
      <c r="BF441" s="78"/>
      <c r="BG441" s="78"/>
      <c r="BH441" s="78"/>
      <c r="BI441" s="78"/>
      <c r="BJ441" s="78"/>
      <c r="BK441" s="78"/>
      <c r="BL441" s="78"/>
      <c r="BM441" s="78"/>
      <c r="BN441" s="78"/>
      <c r="BO441" s="78"/>
      <c r="BP441" s="78"/>
      <c r="BQ441" s="78"/>
      <c r="BR441" s="78"/>
      <c r="BS441" s="78"/>
      <c r="BT441" s="78"/>
      <c r="BU441" s="78"/>
      <c r="BV441" s="78"/>
    </row>
    <row r="442" spans="1:74">
      <c r="A442" s="78"/>
      <c r="B442" s="114"/>
      <c r="C442" s="78"/>
      <c r="D442" s="125">
        <v>41670</v>
      </c>
      <c r="E442" s="108">
        <v>143.83687010238509</v>
      </c>
      <c r="F442" s="108">
        <v>152.16697047116321</v>
      </c>
      <c r="G442" s="108">
        <v>159.82358812796548</v>
      </c>
      <c r="H442" s="108">
        <v>143.67820891336393</v>
      </c>
      <c r="I442" s="108">
        <v>110.61710493017907</v>
      </c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  <c r="AU442" s="78"/>
      <c r="AV442" s="78"/>
      <c r="AW442" s="78"/>
      <c r="AX442" s="78"/>
      <c r="AY442" s="78"/>
      <c r="AZ442" s="78"/>
      <c r="BA442" s="78"/>
      <c r="BB442" s="78"/>
      <c r="BC442" s="78"/>
      <c r="BD442" s="78"/>
      <c r="BE442" s="78"/>
      <c r="BF442" s="78"/>
      <c r="BG442" s="78"/>
      <c r="BH442" s="78"/>
      <c r="BI442" s="78"/>
      <c r="BJ442" s="78"/>
      <c r="BK442" s="78"/>
      <c r="BL442" s="78"/>
      <c r="BM442" s="78"/>
      <c r="BN442" s="78"/>
      <c r="BO442" s="78"/>
      <c r="BP442" s="78"/>
      <c r="BQ442" s="78"/>
      <c r="BR442" s="78"/>
      <c r="BS442" s="78"/>
      <c r="BT442" s="78"/>
      <c r="BU442" s="78"/>
      <c r="BV442" s="78"/>
    </row>
    <row r="443" spans="1:74">
      <c r="A443" s="78"/>
      <c r="B443" s="114"/>
      <c r="C443" s="78"/>
      <c r="D443" s="125">
        <v>41698</v>
      </c>
      <c r="E443" s="108">
        <v>150.14013613224267</v>
      </c>
      <c r="F443" s="108">
        <v>159.70457811785764</v>
      </c>
      <c r="G443" s="108">
        <v>168.14226123582657</v>
      </c>
      <c r="H443" s="108">
        <v>146.43713974104804</v>
      </c>
      <c r="I443" s="108">
        <v>114.2505386448582</v>
      </c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78"/>
      <c r="AZ443" s="78"/>
      <c r="BA443" s="78"/>
      <c r="BB443" s="78"/>
      <c r="BC443" s="78"/>
      <c r="BD443" s="78"/>
      <c r="BE443" s="78"/>
      <c r="BF443" s="78"/>
      <c r="BG443" s="78"/>
      <c r="BH443" s="78"/>
      <c r="BI443" s="78"/>
      <c r="BJ443" s="78"/>
      <c r="BK443" s="78"/>
      <c r="BL443" s="78"/>
      <c r="BM443" s="78"/>
      <c r="BN443" s="78"/>
      <c r="BO443" s="78"/>
      <c r="BP443" s="78"/>
      <c r="BQ443" s="78"/>
      <c r="BR443" s="78"/>
      <c r="BS443" s="78"/>
      <c r="BT443" s="78"/>
      <c r="BU443" s="78"/>
      <c r="BV443" s="78"/>
    </row>
    <row r="444" spans="1:74">
      <c r="A444" s="78"/>
      <c r="B444" s="114"/>
      <c r="C444" s="78"/>
      <c r="D444" s="125">
        <v>41729</v>
      </c>
      <c r="E444" s="108">
        <v>151.07056378577278</v>
      </c>
      <c r="F444" s="108">
        <v>160.83088518374345</v>
      </c>
      <c r="G444" s="108">
        <v>171.34090402066684</v>
      </c>
      <c r="H444" s="108">
        <v>149.13873628686872</v>
      </c>
      <c r="I444" s="108">
        <v>114.31618510620251</v>
      </c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  <c r="AU444" s="78"/>
      <c r="AV444" s="78"/>
      <c r="AW444" s="78"/>
      <c r="AX444" s="78"/>
      <c r="AY444" s="78"/>
      <c r="AZ444" s="78"/>
      <c r="BA444" s="78"/>
      <c r="BB444" s="78"/>
      <c r="BC444" s="78"/>
      <c r="BD444" s="78"/>
      <c r="BE444" s="78"/>
      <c r="BF444" s="78"/>
      <c r="BG444" s="78"/>
      <c r="BH444" s="78"/>
      <c r="BI444" s="78"/>
      <c r="BJ444" s="78"/>
      <c r="BK444" s="78"/>
      <c r="BL444" s="78"/>
      <c r="BM444" s="78"/>
      <c r="BN444" s="78"/>
      <c r="BO444" s="78"/>
      <c r="BP444" s="78"/>
      <c r="BQ444" s="78"/>
      <c r="BR444" s="78"/>
      <c r="BS444" s="78"/>
      <c r="BT444" s="78"/>
      <c r="BU444" s="78"/>
      <c r="BV444" s="78"/>
    </row>
    <row r="445" spans="1:74">
      <c r="A445" s="78"/>
      <c r="B445" s="114"/>
      <c r="C445" s="78"/>
      <c r="D445" s="125">
        <v>41759</v>
      </c>
      <c r="E445" s="108">
        <v>151.8446490876851</v>
      </c>
      <c r="F445" s="108">
        <v>161.65536579340315</v>
      </c>
      <c r="G445" s="108">
        <v>171.84627377281717</v>
      </c>
      <c r="H445" s="108">
        <v>151.22149391451444</v>
      </c>
      <c r="I445" s="108">
        <v>113.05690804393859</v>
      </c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  <c r="AU445" s="78"/>
      <c r="AV445" s="78"/>
      <c r="AW445" s="78"/>
      <c r="AX445" s="78"/>
      <c r="AY445" s="78"/>
      <c r="AZ445" s="78"/>
      <c r="BA445" s="78"/>
      <c r="BB445" s="78"/>
      <c r="BC445" s="78"/>
      <c r="BD445" s="78"/>
      <c r="BE445" s="78"/>
      <c r="BF445" s="78"/>
      <c r="BG445" s="78"/>
      <c r="BH445" s="78"/>
      <c r="BI445" s="78"/>
      <c r="BJ445" s="78"/>
      <c r="BK445" s="78"/>
      <c r="BL445" s="78"/>
      <c r="BM445" s="78"/>
      <c r="BN445" s="78"/>
      <c r="BO445" s="78"/>
      <c r="BP445" s="78"/>
      <c r="BQ445" s="78"/>
      <c r="BR445" s="78"/>
      <c r="BS445" s="78"/>
      <c r="BT445" s="78"/>
      <c r="BU445" s="78"/>
      <c r="BV445" s="78"/>
    </row>
    <row r="446" spans="1:74">
      <c r="A446" s="78"/>
      <c r="B446" s="114"/>
      <c r="C446" s="78"/>
      <c r="D446" s="125">
        <v>41790</v>
      </c>
      <c r="E446" s="108">
        <v>155.11449217334925</v>
      </c>
      <c r="F446" s="108">
        <v>165.6564053845126</v>
      </c>
      <c r="G446" s="108">
        <v>176.68557743170362</v>
      </c>
      <c r="H446" s="108">
        <v>153.18828342944741</v>
      </c>
      <c r="I446" s="108">
        <v>114.77024443329424</v>
      </c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  <c r="AU446" s="78"/>
      <c r="AV446" s="78"/>
      <c r="AW446" s="78"/>
      <c r="AX446" s="78"/>
      <c r="AY446" s="78"/>
      <c r="AZ446" s="78"/>
      <c r="BA446" s="78"/>
      <c r="BB446" s="78"/>
      <c r="BC446" s="78"/>
      <c r="BD446" s="78"/>
      <c r="BE446" s="78"/>
      <c r="BF446" s="78"/>
      <c r="BG446" s="78"/>
      <c r="BH446" s="78"/>
      <c r="BI446" s="78"/>
      <c r="BJ446" s="78"/>
      <c r="BK446" s="78"/>
      <c r="BL446" s="78"/>
      <c r="BM446" s="78"/>
      <c r="BN446" s="78"/>
      <c r="BO446" s="78"/>
      <c r="BP446" s="78"/>
      <c r="BQ446" s="78"/>
      <c r="BR446" s="78"/>
      <c r="BS446" s="78"/>
      <c r="BT446" s="78"/>
      <c r="BU446" s="78"/>
      <c r="BV446" s="78"/>
    </row>
    <row r="447" spans="1:74">
      <c r="A447" s="78"/>
      <c r="B447" s="114"/>
      <c r="C447" s="78"/>
      <c r="D447" s="125">
        <v>41820</v>
      </c>
      <c r="E447" s="108">
        <v>158.16698125798385</v>
      </c>
      <c r="F447" s="108">
        <v>169.40792101183365</v>
      </c>
      <c r="G447" s="108">
        <v>179.3933844129337</v>
      </c>
      <c r="H447" s="108">
        <v>153.67052254612196</v>
      </c>
      <c r="I447" s="108">
        <v>116.16786518805282</v>
      </c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  <c r="AU447" s="78"/>
      <c r="AV447" s="78"/>
      <c r="AW447" s="78"/>
      <c r="AX447" s="78"/>
      <c r="AY447" s="78"/>
      <c r="AZ447" s="78"/>
      <c r="BA447" s="78"/>
      <c r="BB447" s="78"/>
      <c r="BC447" s="78"/>
      <c r="BD447" s="78"/>
      <c r="BE447" s="78"/>
      <c r="BF447" s="78"/>
      <c r="BG447" s="78"/>
      <c r="BH447" s="78"/>
      <c r="BI447" s="78"/>
      <c r="BJ447" s="78"/>
      <c r="BK447" s="78"/>
      <c r="BL447" s="78"/>
      <c r="BM447" s="78"/>
      <c r="BN447" s="78"/>
      <c r="BO447" s="78"/>
      <c r="BP447" s="78"/>
      <c r="BQ447" s="78"/>
      <c r="BR447" s="78"/>
      <c r="BS447" s="78"/>
      <c r="BT447" s="78"/>
      <c r="BU447" s="78"/>
      <c r="BV447" s="78"/>
    </row>
    <row r="448" spans="1:74">
      <c r="A448" s="78"/>
      <c r="B448" s="114"/>
      <c r="C448" s="78"/>
      <c r="D448" s="125">
        <v>41851</v>
      </c>
      <c r="E448" s="108">
        <v>155.68456977254084</v>
      </c>
      <c r="F448" s="108">
        <v>166.6233285722663</v>
      </c>
      <c r="G448" s="108">
        <v>174.09324629197874</v>
      </c>
      <c r="H448" s="108">
        <v>152.86350265615914</v>
      </c>
      <c r="I448" s="108">
        <v>113.34578115246012</v>
      </c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  <c r="AU448" s="78"/>
      <c r="AV448" s="78"/>
      <c r="AW448" s="78"/>
      <c r="AX448" s="78"/>
      <c r="AY448" s="78"/>
      <c r="AZ448" s="78"/>
      <c r="BA448" s="78"/>
      <c r="BB448" s="78"/>
      <c r="BC448" s="78"/>
      <c r="BD448" s="78"/>
      <c r="BE448" s="78"/>
      <c r="BF448" s="78"/>
      <c r="BG448" s="78"/>
      <c r="BH448" s="78"/>
      <c r="BI448" s="78"/>
      <c r="BJ448" s="78"/>
      <c r="BK448" s="78"/>
      <c r="BL448" s="78"/>
      <c r="BM448" s="78"/>
      <c r="BN448" s="78"/>
      <c r="BO448" s="78"/>
      <c r="BP448" s="78"/>
      <c r="BQ448" s="78"/>
      <c r="BR448" s="78"/>
      <c r="BS448" s="78"/>
      <c r="BT448" s="78"/>
      <c r="BU448" s="78"/>
      <c r="BV448" s="78"/>
    </row>
    <row r="449" spans="1:74">
      <c r="A449" s="78"/>
      <c r="B449" s="114"/>
      <c r="C449" s="78"/>
      <c r="D449" s="125">
        <v>41882</v>
      </c>
      <c r="E449" s="108">
        <v>161.62557913401579</v>
      </c>
      <c r="F449" s="108">
        <v>173.71070564079247</v>
      </c>
      <c r="G449" s="108">
        <v>180.91130545013755</v>
      </c>
      <c r="H449" s="108">
        <v>156.15338013058272</v>
      </c>
      <c r="I449" s="108">
        <v>115.34538129528775</v>
      </c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  <c r="AU449" s="78"/>
      <c r="AV449" s="78"/>
      <c r="AW449" s="78"/>
      <c r="AX449" s="78"/>
      <c r="AY449" s="78"/>
      <c r="AZ449" s="78"/>
      <c r="BA449" s="78"/>
      <c r="BB449" s="78"/>
      <c r="BC449" s="78"/>
      <c r="BD449" s="78"/>
      <c r="BE449" s="78"/>
      <c r="BF449" s="78"/>
      <c r="BG449" s="78"/>
      <c r="BH449" s="78"/>
      <c r="BI449" s="78"/>
      <c r="BJ449" s="78"/>
      <c r="BK449" s="78"/>
      <c r="BL449" s="78"/>
      <c r="BM449" s="78"/>
      <c r="BN449" s="78"/>
      <c r="BO449" s="78"/>
      <c r="BP449" s="78"/>
      <c r="BQ449" s="78"/>
      <c r="BR449" s="78"/>
      <c r="BS449" s="78"/>
      <c r="BT449" s="78"/>
      <c r="BU449" s="78"/>
      <c r="BV449" s="78"/>
    </row>
    <row r="450" spans="1:74">
      <c r="A450" s="78"/>
      <c r="B450" s="114"/>
      <c r="C450" s="78"/>
      <c r="D450" s="125">
        <v>41912</v>
      </c>
      <c r="E450" s="108">
        <v>158.82857633129314</v>
      </c>
      <c r="F450" s="108">
        <v>170.96678954807078</v>
      </c>
      <c r="G450" s="108">
        <v>179.80670810993908</v>
      </c>
      <c r="H450" s="108">
        <v>154.09849190087149</v>
      </c>
      <c r="I450" s="108">
        <v>116.15899097234619</v>
      </c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  <c r="AU450" s="78"/>
      <c r="AV450" s="78"/>
      <c r="AW450" s="78"/>
      <c r="AX450" s="78"/>
      <c r="AY450" s="78"/>
      <c r="AZ450" s="78"/>
      <c r="BA450" s="78"/>
      <c r="BB450" s="78"/>
      <c r="BC450" s="78"/>
      <c r="BD450" s="78"/>
      <c r="BE450" s="78"/>
      <c r="BF450" s="78"/>
      <c r="BG450" s="78"/>
      <c r="BH450" s="78"/>
      <c r="BI450" s="78"/>
      <c r="BJ450" s="78"/>
      <c r="BK450" s="78"/>
      <c r="BL450" s="78"/>
      <c r="BM450" s="78"/>
      <c r="BN450" s="78"/>
      <c r="BO450" s="78"/>
      <c r="BP450" s="78"/>
      <c r="BQ450" s="78"/>
      <c r="BR450" s="78"/>
      <c r="BS450" s="78"/>
      <c r="BT450" s="78"/>
      <c r="BU450" s="78"/>
      <c r="BV450" s="78"/>
    </row>
    <row r="451" spans="1:74">
      <c r="A451" s="78"/>
      <c r="B451" s="114"/>
      <c r="C451" s="78"/>
      <c r="D451" s="125">
        <v>41943</v>
      </c>
      <c r="E451" s="108">
        <v>162.39966443592814</v>
      </c>
      <c r="F451" s="108">
        <v>175.82099946670209</v>
      </c>
      <c r="G451" s="108">
        <v>189.81344605256047</v>
      </c>
      <c r="H451" s="108">
        <v>156.63607333132705</v>
      </c>
      <c r="I451" s="108">
        <v>120.71073693021397</v>
      </c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  <c r="AU451" s="78"/>
      <c r="AV451" s="78"/>
      <c r="AW451" s="78"/>
      <c r="AX451" s="78"/>
      <c r="AY451" s="78"/>
      <c r="AZ451" s="78"/>
      <c r="BA451" s="78"/>
      <c r="BB451" s="78"/>
      <c r="BC451" s="78"/>
      <c r="BD451" s="78"/>
      <c r="BE451" s="78"/>
      <c r="BF451" s="78"/>
      <c r="BG451" s="78"/>
      <c r="BH451" s="78"/>
      <c r="BI451" s="78"/>
      <c r="BJ451" s="78"/>
      <c r="BK451" s="78"/>
      <c r="BL451" s="78"/>
      <c r="BM451" s="78"/>
      <c r="BN451" s="78"/>
      <c r="BO451" s="78"/>
      <c r="BP451" s="78"/>
      <c r="BQ451" s="78"/>
      <c r="BR451" s="78"/>
      <c r="BS451" s="78"/>
      <c r="BT451" s="78"/>
      <c r="BU451" s="78"/>
      <c r="BV451" s="78"/>
    </row>
    <row r="452" spans="1:74">
      <c r="A452" s="78"/>
      <c r="B452" s="114"/>
      <c r="C452" s="78"/>
      <c r="D452" s="125">
        <v>41973</v>
      </c>
      <c r="E452" s="108">
        <v>166.30822322637221</v>
      </c>
      <c r="F452" s="108">
        <v>180.96548477788946</v>
      </c>
      <c r="G452" s="108">
        <v>193.92241547477934</v>
      </c>
      <c r="H452" s="108">
        <v>154.99443081447896</v>
      </c>
      <c r="I452" s="108">
        <v>124.58893456653048</v>
      </c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  <c r="AU452" s="78"/>
      <c r="AV452" s="78"/>
      <c r="AW452" s="78"/>
      <c r="AX452" s="78"/>
      <c r="AY452" s="78"/>
      <c r="AZ452" s="78"/>
      <c r="BA452" s="78"/>
      <c r="BB452" s="78"/>
      <c r="BC452" s="78"/>
      <c r="BD452" s="78"/>
      <c r="BE452" s="78"/>
      <c r="BF452" s="78"/>
      <c r="BG452" s="78"/>
      <c r="BH452" s="78"/>
      <c r="BI452" s="78"/>
      <c r="BJ452" s="78"/>
      <c r="BK452" s="78"/>
      <c r="BL452" s="78"/>
      <c r="BM452" s="78"/>
      <c r="BN452" s="78"/>
      <c r="BO452" s="78"/>
      <c r="BP452" s="78"/>
      <c r="BQ452" s="78"/>
      <c r="BR452" s="78"/>
      <c r="BS452" s="78"/>
      <c r="BT452" s="78"/>
      <c r="BU452" s="78"/>
      <c r="BV452" s="78"/>
    </row>
    <row r="453" spans="1:74">
      <c r="A453" s="78"/>
      <c r="B453" s="114"/>
      <c r="C453" s="78"/>
      <c r="D453" s="125">
        <v>42004</v>
      </c>
      <c r="E453" s="108">
        <v>165.46931304695983</v>
      </c>
      <c r="F453" s="108">
        <v>180.94077366724716</v>
      </c>
      <c r="G453" s="108">
        <v>195.32472326125946</v>
      </c>
      <c r="H453" s="108">
        <v>151.0094922755066</v>
      </c>
      <c r="I453" s="108">
        <v>128.69307936708145</v>
      </c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  <c r="AU453" s="78"/>
      <c r="AV453" s="78"/>
      <c r="AW453" s="78"/>
      <c r="AX453" s="78"/>
      <c r="AY453" s="78"/>
      <c r="AZ453" s="78"/>
      <c r="BA453" s="78"/>
      <c r="BB453" s="78"/>
      <c r="BC453" s="78"/>
      <c r="BD453" s="78"/>
      <c r="BE453" s="78"/>
      <c r="BF453" s="78"/>
      <c r="BG453" s="78"/>
      <c r="BH453" s="78"/>
      <c r="BI453" s="78"/>
      <c r="BJ453" s="78"/>
      <c r="BK453" s="78"/>
      <c r="BL453" s="78"/>
      <c r="BM453" s="78"/>
      <c r="BN453" s="78"/>
      <c r="BO453" s="78"/>
      <c r="BP453" s="78"/>
      <c r="BQ453" s="78"/>
      <c r="BR453" s="78"/>
      <c r="BS453" s="78"/>
      <c r="BT453" s="78"/>
      <c r="BU453" s="78"/>
      <c r="BV453" s="78"/>
    </row>
    <row r="454" spans="1:74">
      <c r="A454" s="78"/>
      <c r="B454" s="114"/>
      <c r="C454" s="78"/>
      <c r="D454" s="125">
        <v>42035</v>
      </c>
      <c r="E454" s="108">
        <v>160.52927605864738</v>
      </c>
      <c r="F454" s="108">
        <v>175.6836637183373</v>
      </c>
      <c r="G454" s="108">
        <v>189.73584777508574</v>
      </c>
      <c r="H454" s="108">
        <v>148.51420464290015</v>
      </c>
      <c r="I454" s="108">
        <v>127.13728210780259</v>
      </c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  <c r="AU454" s="78"/>
      <c r="AV454" s="78"/>
      <c r="AW454" s="78"/>
      <c r="AX454" s="78"/>
      <c r="AY454" s="78"/>
      <c r="AZ454" s="78"/>
      <c r="BA454" s="78"/>
      <c r="BB454" s="78"/>
      <c r="BC454" s="78"/>
      <c r="BD454" s="78"/>
      <c r="BE454" s="78"/>
      <c r="BF454" s="78"/>
      <c r="BG454" s="78"/>
      <c r="BH454" s="78"/>
      <c r="BI454" s="78"/>
      <c r="BJ454" s="78"/>
      <c r="BK454" s="78"/>
      <c r="BL454" s="78"/>
      <c r="BM454" s="78"/>
      <c r="BN454" s="78"/>
      <c r="BO454" s="78"/>
      <c r="BP454" s="78"/>
      <c r="BQ454" s="78"/>
      <c r="BR454" s="78"/>
      <c r="BS454" s="78"/>
      <c r="BT454" s="78"/>
      <c r="BU454" s="78"/>
      <c r="BV454" s="78"/>
    </row>
    <row r="455" spans="1:74">
      <c r="A455" s="78"/>
      <c r="B455" s="114"/>
      <c r="C455" s="78"/>
      <c r="D455" s="125">
        <v>42063</v>
      </c>
      <c r="E455" s="108">
        <v>169.47892238174219</v>
      </c>
      <c r="F455" s="108">
        <v>186.84889136866306</v>
      </c>
      <c r="G455" s="108">
        <v>203.40641931432765</v>
      </c>
      <c r="H455" s="108">
        <v>153.01390377932196</v>
      </c>
      <c r="I455" s="108">
        <v>132.44557390680382</v>
      </c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78"/>
      <c r="AW455" s="78"/>
      <c r="AX455" s="78"/>
      <c r="AY455" s="78"/>
      <c r="AZ455" s="78"/>
      <c r="BA455" s="78"/>
      <c r="BB455" s="78"/>
      <c r="BC455" s="78"/>
      <c r="BD455" s="78"/>
      <c r="BE455" s="78"/>
      <c r="BF455" s="78"/>
      <c r="BG455" s="78"/>
      <c r="BH455" s="78"/>
      <c r="BI455" s="78"/>
      <c r="BJ455" s="78"/>
      <c r="BK455" s="78"/>
      <c r="BL455" s="78"/>
      <c r="BM455" s="78"/>
      <c r="BN455" s="78"/>
      <c r="BO455" s="78"/>
      <c r="BP455" s="78"/>
      <c r="BQ455" s="78"/>
      <c r="BR455" s="78"/>
      <c r="BS455" s="78"/>
      <c r="BT455" s="78"/>
      <c r="BU455" s="78"/>
      <c r="BV455" s="78"/>
    </row>
    <row r="456" spans="1:74">
      <c r="A456" s="78"/>
      <c r="B456" s="114"/>
      <c r="C456" s="78"/>
      <c r="D456" s="125">
        <v>42094</v>
      </c>
      <c r="E456" s="108">
        <v>166.71814524585778</v>
      </c>
      <c r="F456" s="108">
        <v>184.49901555077278</v>
      </c>
      <c r="G456" s="108">
        <v>202.03269212561628</v>
      </c>
      <c r="H456" s="108">
        <v>149.27046665767418</v>
      </c>
      <c r="I456" s="108">
        <v>134.79132782830456</v>
      </c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  <c r="AU456" s="78"/>
      <c r="AV456" s="78"/>
      <c r="AW456" s="78"/>
      <c r="AX456" s="78"/>
      <c r="AY456" s="78"/>
      <c r="AZ456" s="78"/>
      <c r="BA456" s="78"/>
      <c r="BB456" s="78"/>
      <c r="BC456" s="78"/>
      <c r="BD456" s="78"/>
      <c r="BE456" s="78"/>
      <c r="BF456" s="78"/>
      <c r="BG456" s="78"/>
      <c r="BH456" s="78"/>
      <c r="BI456" s="78"/>
      <c r="BJ456" s="78"/>
      <c r="BK456" s="78"/>
      <c r="BL456" s="78"/>
      <c r="BM456" s="78"/>
      <c r="BN456" s="78"/>
      <c r="BO456" s="78"/>
      <c r="BP456" s="78"/>
      <c r="BQ456" s="78"/>
      <c r="BR456" s="78"/>
      <c r="BS456" s="78"/>
      <c r="BT456" s="78"/>
      <c r="BU456" s="78"/>
      <c r="BV456" s="78"/>
    </row>
    <row r="457" spans="1:74">
      <c r="A457" s="78"/>
      <c r="B457" s="114"/>
      <c r="C457" s="78"/>
      <c r="D457" s="125">
        <v>42124</v>
      </c>
      <c r="E457" s="108">
        <v>168.04133539247644</v>
      </c>
      <c r="F457" s="108">
        <v>185.4325216147962</v>
      </c>
      <c r="G457" s="108">
        <v>202.52516312240667</v>
      </c>
      <c r="H457" s="108">
        <v>155.15393438337512</v>
      </c>
      <c r="I457" s="108">
        <v>129.80711741401467</v>
      </c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/>
      <c r="AY457" s="78"/>
      <c r="AZ457" s="78"/>
      <c r="BA457" s="78"/>
      <c r="BB457" s="78"/>
      <c r="BC457" s="78"/>
      <c r="BD457" s="78"/>
      <c r="BE457" s="78"/>
      <c r="BF457" s="78"/>
      <c r="BG457" s="78"/>
      <c r="BH457" s="78"/>
      <c r="BI457" s="78"/>
      <c r="BJ457" s="78"/>
      <c r="BK457" s="78"/>
      <c r="BL457" s="78"/>
      <c r="BM457" s="78"/>
      <c r="BN457" s="78"/>
      <c r="BO457" s="78"/>
      <c r="BP457" s="78"/>
      <c r="BQ457" s="78"/>
      <c r="BR457" s="78"/>
      <c r="BS457" s="78"/>
      <c r="BT457" s="78"/>
      <c r="BU457" s="78"/>
      <c r="BV457" s="78"/>
    </row>
    <row r="458" spans="1:74">
      <c r="A458" s="78"/>
      <c r="B458" s="114"/>
      <c r="C458" s="78"/>
      <c r="D458" s="125">
        <v>42155</v>
      </c>
      <c r="E458" s="108">
        <v>169.87359148887484</v>
      </c>
      <c r="F458" s="108">
        <v>188.70045408739088</v>
      </c>
      <c r="G458" s="108">
        <v>206.80905228911786</v>
      </c>
      <c r="H458" s="108">
        <v>152.7386422136986</v>
      </c>
      <c r="I458" s="108">
        <v>134.57356335418046</v>
      </c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  <c r="AU458" s="78"/>
      <c r="AV458" s="78"/>
      <c r="AW458" s="78"/>
      <c r="AX458" s="78"/>
      <c r="AY458" s="78"/>
      <c r="AZ458" s="78"/>
      <c r="BA458" s="78"/>
      <c r="BB458" s="78"/>
      <c r="BC458" s="78"/>
      <c r="BD458" s="78"/>
      <c r="BE458" s="78"/>
      <c r="BF458" s="78"/>
      <c r="BG458" s="78"/>
      <c r="BH458" s="78"/>
      <c r="BI458" s="78"/>
      <c r="BJ458" s="78"/>
      <c r="BK458" s="78"/>
      <c r="BL458" s="78"/>
      <c r="BM458" s="78"/>
      <c r="BN458" s="78"/>
      <c r="BO458" s="78"/>
      <c r="BP458" s="78"/>
      <c r="BQ458" s="78"/>
      <c r="BR458" s="78"/>
      <c r="BS458" s="78"/>
      <c r="BT458" s="78"/>
      <c r="BU458" s="78"/>
      <c r="BV458" s="78"/>
    </row>
    <row r="459" spans="1:74">
      <c r="A459" s="78"/>
      <c r="B459" s="114"/>
      <c r="C459" s="78"/>
      <c r="D459" s="125">
        <v>42185</v>
      </c>
      <c r="E459" s="108">
        <v>166.33110259490164</v>
      </c>
      <c r="F459" s="108">
        <v>185.61412722176948</v>
      </c>
      <c r="G459" s="108">
        <v>204.79429520061547</v>
      </c>
      <c r="H459" s="108">
        <v>146.824599049124</v>
      </c>
      <c r="I459" s="108">
        <v>138.47322349934188</v>
      </c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V459" s="78"/>
      <c r="AW459" s="78"/>
      <c r="AX459" s="78"/>
      <c r="AY459" s="78"/>
      <c r="AZ459" s="78"/>
      <c r="BA459" s="78"/>
      <c r="BB459" s="78"/>
      <c r="BC459" s="78"/>
      <c r="BD459" s="78"/>
      <c r="BE459" s="78"/>
      <c r="BF459" s="78"/>
      <c r="BG459" s="78"/>
      <c r="BH459" s="78"/>
      <c r="BI459" s="78"/>
      <c r="BJ459" s="78"/>
      <c r="BK459" s="78"/>
      <c r="BL459" s="78"/>
      <c r="BM459" s="78"/>
      <c r="BN459" s="78"/>
      <c r="BO459" s="78"/>
      <c r="BP459" s="78"/>
      <c r="BQ459" s="78"/>
      <c r="BR459" s="78"/>
      <c r="BS459" s="78"/>
      <c r="BT459" s="78"/>
      <c r="BU459" s="78"/>
      <c r="BV459" s="78"/>
    </row>
    <row r="460" spans="1:74">
      <c r="A460" s="78"/>
      <c r="B460" s="114"/>
      <c r="C460" s="78"/>
      <c r="D460" s="125">
        <v>42216</v>
      </c>
      <c r="E460" s="108">
        <v>169.42744380255098</v>
      </c>
      <c r="F460" s="108">
        <v>190.88427476088631</v>
      </c>
      <c r="G460" s="108">
        <v>212.12962283337441</v>
      </c>
      <c r="H460" s="108">
        <v>139.55798660673142</v>
      </c>
      <c r="I460" s="108">
        <v>150.28634908797989</v>
      </c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  <c r="AU460" s="78"/>
      <c r="AV460" s="78"/>
      <c r="AW460" s="78"/>
      <c r="AX460" s="78"/>
      <c r="AY460" s="78"/>
      <c r="AZ460" s="78"/>
      <c r="BA460" s="78"/>
      <c r="BB460" s="78"/>
      <c r="BC460" s="78"/>
      <c r="BD460" s="78"/>
      <c r="BE460" s="78"/>
      <c r="BF460" s="78"/>
      <c r="BG460" s="78"/>
      <c r="BH460" s="78"/>
      <c r="BI460" s="78"/>
      <c r="BJ460" s="78"/>
      <c r="BK460" s="78"/>
      <c r="BL460" s="78"/>
      <c r="BM460" s="78"/>
      <c r="BN460" s="78"/>
      <c r="BO460" s="78"/>
      <c r="BP460" s="78"/>
      <c r="BQ460" s="78"/>
      <c r="BR460" s="78"/>
      <c r="BS460" s="78"/>
      <c r="BT460" s="78"/>
      <c r="BU460" s="78"/>
      <c r="BV460" s="78"/>
    </row>
    <row r="461" spans="1:74">
      <c r="A461" s="78"/>
      <c r="B461" s="114"/>
      <c r="C461" s="78"/>
      <c r="D461" s="125">
        <v>42247</v>
      </c>
      <c r="E461" s="108">
        <v>158.87814829644029</v>
      </c>
      <c r="F461" s="108">
        <v>179.88715344943711</v>
      </c>
      <c r="G461" s="108">
        <v>200.3583797849947</v>
      </c>
      <c r="H461" s="108">
        <v>130.50429707447867</v>
      </c>
      <c r="I461" s="108">
        <v>151.69652062346267</v>
      </c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  <c r="AU461" s="78"/>
      <c r="AV461" s="78"/>
      <c r="AW461" s="78"/>
      <c r="AX461" s="78"/>
      <c r="AY461" s="78"/>
      <c r="AZ461" s="78"/>
      <c r="BA461" s="78"/>
      <c r="BB461" s="78"/>
      <c r="BC461" s="78"/>
      <c r="BD461" s="78"/>
      <c r="BE461" s="78"/>
      <c r="BF461" s="78"/>
      <c r="BG461" s="78"/>
      <c r="BH461" s="78"/>
      <c r="BI461" s="78"/>
      <c r="BJ461" s="78"/>
      <c r="BK461" s="78"/>
      <c r="BL461" s="78"/>
      <c r="BM461" s="78"/>
      <c r="BN461" s="78"/>
      <c r="BO461" s="78"/>
      <c r="BP461" s="78"/>
      <c r="BQ461" s="78"/>
      <c r="BR461" s="78"/>
      <c r="BS461" s="78"/>
      <c r="BT461" s="78"/>
      <c r="BU461" s="78"/>
      <c r="BV461" s="78"/>
    </row>
    <row r="462" spans="1:74">
      <c r="A462" s="78"/>
      <c r="B462" s="114"/>
      <c r="C462" s="78"/>
      <c r="D462" s="125">
        <v>42277</v>
      </c>
      <c r="E462" s="108">
        <v>154.3461267135693</v>
      </c>
      <c r="F462" s="108">
        <v>175.50168347969034</v>
      </c>
      <c r="G462" s="108">
        <v>196.29954573742069</v>
      </c>
      <c r="H462" s="108">
        <v>123.99719922690188</v>
      </c>
      <c r="I462" s="108">
        <v>156.18723925725962</v>
      </c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  <c r="AU462" s="78"/>
      <c r="AV462" s="78"/>
      <c r="AW462" s="78"/>
      <c r="AX462" s="78"/>
      <c r="AY462" s="78"/>
      <c r="AZ462" s="78"/>
      <c r="BA462" s="78"/>
      <c r="BB462" s="78"/>
      <c r="BC462" s="78"/>
      <c r="BD462" s="78"/>
      <c r="BE462" s="78"/>
      <c r="BF462" s="78"/>
      <c r="BG462" s="78"/>
      <c r="BH462" s="78"/>
      <c r="BI462" s="78"/>
      <c r="BJ462" s="78"/>
      <c r="BK462" s="78"/>
      <c r="BL462" s="78"/>
      <c r="BM462" s="78"/>
      <c r="BN462" s="78"/>
      <c r="BO462" s="78"/>
      <c r="BP462" s="78"/>
      <c r="BQ462" s="78"/>
      <c r="BR462" s="78"/>
      <c r="BS462" s="78"/>
      <c r="BT462" s="78"/>
      <c r="BU462" s="78"/>
      <c r="BV462" s="78"/>
    </row>
    <row r="463" spans="1:74">
      <c r="A463" s="78"/>
      <c r="B463" s="114"/>
      <c r="C463" s="78"/>
      <c r="D463" s="125">
        <v>42308</v>
      </c>
      <c r="E463" s="108">
        <v>166.78868996549022</v>
      </c>
      <c r="F463" s="108">
        <v>189.20719444480099</v>
      </c>
      <c r="G463" s="108">
        <v>209.46048578610254</v>
      </c>
      <c r="H463" s="108">
        <v>138.99096290274369</v>
      </c>
      <c r="I463" s="108">
        <v>147.77265303912392</v>
      </c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  <c r="AU463" s="78"/>
      <c r="AV463" s="78"/>
      <c r="AW463" s="78"/>
      <c r="AX463" s="78"/>
      <c r="AY463" s="78"/>
      <c r="AZ463" s="78"/>
      <c r="BA463" s="78"/>
      <c r="BB463" s="78"/>
      <c r="BC463" s="78"/>
      <c r="BD463" s="78"/>
      <c r="BE463" s="78"/>
      <c r="BF463" s="78"/>
      <c r="BG463" s="78"/>
      <c r="BH463" s="78"/>
      <c r="BI463" s="78"/>
      <c r="BJ463" s="78"/>
      <c r="BK463" s="78"/>
      <c r="BL463" s="78"/>
      <c r="BM463" s="78"/>
      <c r="BN463" s="78"/>
      <c r="BO463" s="78"/>
      <c r="BP463" s="78"/>
      <c r="BQ463" s="78"/>
      <c r="BR463" s="78"/>
      <c r="BS463" s="78"/>
      <c r="BT463" s="78"/>
      <c r="BU463" s="78"/>
      <c r="BV463" s="78"/>
    </row>
    <row r="464" spans="1:74">
      <c r="A464" s="78"/>
      <c r="B464" s="114"/>
      <c r="C464" s="78"/>
      <c r="D464" s="125">
        <v>42338</v>
      </c>
      <c r="E464" s="108">
        <v>166.90499342218149</v>
      </c>
      <c r="F464" s="108">
        <v>190.14374641758218</v>
      </c>
      <c r="G464" s="108">
        <v>210.94533573024555</v>
      </c>
      <c r="H464" s="108">
        <v>138.99961445253319</v>
      </c>
      <c r="I464" s="108">
        <v>148.81100431429843</v>
      </c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  <c r="AU464" s="78"/>
      <c r="AV464" s="78"/>
      <c r="AW464" s="78"/>
      <c r="AX464" s="78"/>
      <c r="AY464" s="78"/>
      <c r="AZ464" s="78"/>
      <c r="BA464" s="78"/>
      <c r="BB464" s="78"/>
      <c r="BC464" s="78"/>
      <c r="BD464" s="78"/>
      <c r="BE464" s="78"/>
      <c r="BF464" s="78"/>
      <c r="BG464" s="78"/>
      <c r="BH464" s="78"/>
      <c r="BI464" s="78"/>
      <c r="BJ464" s="78"/>
      <c r="BK464" s="78"/>
      <c r="BL464" s="78"/>
      <c r="BM464" s="78"/>
      <c r="BN464" s="78"/>
      <c r="BO464" s="78"/>
      <c r="BP464" s="78"/>
      <c r="BQ464" s="78"/>
      <c r="BR464" s="78"/>
      <c r="BS464" s="78"/>
      <c r="BT464" s="78"/>
      <c r="BU464" s="78"/>
      <c r="BV464" s="78"/>
    </row>
    <row r="465" spans="1:74">
      <c r="A465" s="78"/>
      <c r="B465" s="114"/>
      <c r="C465" s="78"/>
      <c r="D465" s="125">
        <v>42369</v>
      </c>
      <c r="E465" s="108">
        <v>163.7724265476939</v>
      </c>
      <c r="F465" s="108">
        <v>187.45364205126685</v>
      </c>
      <c r="G465" s="108">
        <v>208.92065590496563</v>
      </c>
      <c r="H465" s="108">
        <v>132.86348511850554</v>
      </c>
      <c r="I465" s="108">
        <v>153.95195013468509</v>
      </c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  <c r="AU465" s="78"/>
      <c r="AV465" s="78"/>
      <c r="AW465" s="78"/>
      <c r="AX465" s="78"/>
      <c r="AY465" s="78"/>
      <c r="AZ465" s="78"/>
      <c r="BA465" s="78"/>
      <c r="BB465" s="78"/>
      <c r="BC465" s="78"/>
      <c r="BD465" s="78"/>
      <c r="BE465" s="78"/>
      <c r="BF465" s="78"/>
      <c r="BG465" s="78"/>
      <c r="BH465" s="78"/>
      <c r="BI465" s="78"/>
      <c r="BJ465" s="78"/>
      <c r="BK465" s="78"/>
      <c r="BL465" s="78"/>
      <c r="BM465" s="78"/>
      <c r="BN465" s="78"/>
      <c r="BO465" s="78"/>
      <c r="BP465" s="78"/>
      <c r="BQ465" s="78"/>
      <c r="BR465" s="78"/>
      <c r="BS465" s="78"/>
      <c r="BT465" s="78"/>
      <c r="BU465" s="78"/>
      <c r="BV465" s="78"/>
    </row>
    <row r="466" spans="1:74">
      <c r="A466" s="78"/>
      <c r="B466" s="114"/>
      <c r="C466" s="78"/>
      <c r="D466" s="125">
        <v>42400</v>
      </c>
      <c r="E466" s="108">
        <v>154.92192415489328</v>
      </c>
      <c r="F466" s="108">
        <v>178.26864782593702</v>
      </c>
      <c r="G466" s="108">
        <v>203.39103981560859</v>
      </c>
      <c r="H466" s="108">
        <v>126.2484641512962</v>
      </c>
      <c r="I466" s="108">
        <v>157.54219618478135</v>
      </c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  <c r="AU466" s="78"/>
      <c r="AV466" s="78"/>
      <c r="AW466" s="78"/>
      <c r="AX466" s="78"/>
      <c r="AY466" s="78"/>
      <c r="AZ466" s="78"/>
      <c r="BA466" s="78"/>
      <c r="BB466" s="78"/>
      <c r="BC466" s="78"/>
      <c r="BD466" s="78"/>
      <c r="BE466" s="78"/>
      <c r="BF466" s="78"/>
      <c r="BG466" s="78"/>
      <c r="BH466" s="78"/>
      <c r="BI466" s="78"/>
      <c r="BJ466" s="78"/>
      <c r="BK466" s="78"/>
      <c r="BL466" s="78"/>
      <c r="BM466" s="78"/>
      <c r="BN466" s="78"/>
      <c r="BO466" s="78"/>
      <c r="BP466" s="78"/>
      <c r="BQ466" s="78"/>
      <c r="BR466" s="78"/>
      <c r="BS466" s="78"/>
      <c r="BT466" s="78"/>
      <c r="BU466" s="78"/>
      <c r="BV466" s="78"/>
    </row>
    <row r="467" spans="1:74">
      <c r="A467" s="78"/>
      <c r="B467" s="114"/>
      <c r="C467" s="78"/>
      <c r="D467" s="125">
        <v>42429</v>
      </c>
      <c r="E467" s="108">
        <v>154.292741520334</v>
      </c>
      <c r="F467" s="108">
        <v>178.55217055767798</v>
      </c>
      <c r="G467" s="108">
        <v>204.89248635842426</v>
      </c>
      <c r="H467" s="108">
        <v>125.50332732982248</v>
      </c>
      <c r="I467" s="108">
        <v>159.63502041886298</v>
      </c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  <c r="AU467" s="78"/>
      <c r="AV467" s="78"/>
      <c r="AW467" s="78"/>
      <c r="AX467" s="78"/>
      <c r="AY467" s="78"/>
      <c r="AZ467" s="78"/>
      <c r="BA467" s="78"/>
      <c r="BB467" s="78"/>
      <c r="BC467" s="78"/>
      <c r="BD467" s="78"/>
      <c r="BE467" s="78"/>
      <c r="BF467" s="78"/>
      <c r="BG467" s="78"/>
      <c r="BH467" s="78"/>
      <c r="BI467" s="78"/>
      <c r="BJ467" s="78"/>
      <c r="BK467" s="78"/>
      <c r="BL467" s="78"/>
      <c r="BM467" s="78"/>
      <c r="BN467" s="78"/>
      <c r="BO467" s="78"/>
      <c r="BP467" s="78"/>
      <c r="BQ467" s="78"/>
      <c r="BR467" s="78"/>
      <c r="BS467" s="78"/>
      <c r="BT467" s="78"/>
      <c r="BU467" s="78"/>
      <c r="BV467" s="78"/>
    </row>
    <row r="468" spans="1:74">
      <c r="A468" s="78"/>
      <c r="B468" s="114"/>
      <c r="C468" s="78"/>
      <c r="D468" s="125">
        <v>42460</v>
      </c>
      <c r="E468" s="108">
        <v>164.63993593776806</v>
      </c>
      <c r="F468" s="108">
        <v>190.94979979614715</v>
      </c>
      <c r="G468" s="108">
        <v>220.26516018689111</v>
      </c>
      <c r="H468" s="108">
        <v>135.81608241332668</v>
      </c>
      <c r="I468" s="108">
        <v>158.49472081823126</v>
      </c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  <c r="AU468" s="78"/>
      <c r="AV468" s="78"/>
      <c r="AW468" s="78"/>
      <c r="AX468" s="78"/>
      <c r="AY468" s="78"/>
      <c r="AZ468" s="78"/>
      <c r="BA468" s="78"/>
      <c r="BB468" s="78"/>
      <c r="BC468" s="78"/>
      <c r="BD468" s="78"/>
      <c r="BE468" s="78"/>
      <c r="BF468" s="78"/>
      <c r="BG468" s="78"/>
      <c r="BH468" s="78"/>
      <c r="BI468" s="78"/>
      <c r="BJ468" s="78"/>
      <c r="BK468" s="78"/>
      <c r="BL468" s="78"/>
      <c r="BM468" s="78"/>
      <c r="BN468" s="78"/>
      <c r="BO468" s="78"/>
      <c r="BP468" s="78"/>
      <c r="BQ468" s="78"/>
      <c r="BR468" s="78"/>
      <c r="BS468" s="78"/>
      <c r="BT468" s="78"/>
      <c r="BU468" s="78"/>
      <c r="BV468" s="78"/>
    </row>
    <row r="469" spans="1:74">
      <c r="A469" s="78"/>
      <c r="B469" s="114"/>
      <c r="C469" s="78"/>
      <c r="D469" s="125">
        <v>42490</v>
      </c>
      <c r="E469" s="108">
        <v>165.26911857232736</v>
      </c>
      <c r="F469" s="108">
        <v>190.47781480292429</v>
      </c>
      <c r="G469" s="108">
        <v>218.25551124146986</v>
      </c>
      <c r="H469" s="108">
        <v>142.83716714894143</v>
      </c>
      <c r="I469" s="108">
        <v>148.85518220442063</v>
      </c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  <c r="AU469" s="78"/>
      <c r="AV469" s="78"/>
      <c r="AW469" s="78"/>
      <c r="AX469" s="78"/>
      <c r="AY469" s="78"/>
      <c r="AZ469" s="78"/>
      <c r="BA469" s="78"/>
      <c r="BB469" s="78"/>
      <c r="BC469" s="78"/>
      <c r="BD469" s="78"/>
      <c r="BE469" s="78"/>
      <c r="BF469" s="78"/>
      <c r="BG469" s="78"/>
      <c r="BH469" s="78"/>
      <c r="BI469" s="78"/>
      <c r="BJ469" s="78"/>
      <c r="BK469" s="78"/>
      <c r="BL469" s="78"/>
      <c r="BM469" s="78"/>
      <c r="BN469" s="78"/>
      <c r="BO469" s="78"/>
      <c r="BP469" s="78"/>
      <c r="BQ469" s="78"/>
      <c r="BR469" s="78"/>
      <c r="BS469" s="78"/>
      <c r="BT469" s="78"/>
      <c r="BU469" s="78"/>
      <c r="BV469" s="78"/>
    </row>
    <row r="470" spans="1:74">
      <c r="A470" s="78"/>
      <c r="B470" s="114"/>
      <c r="C470" s="78"/>
      <c r="D470" s="125">
        <v>42521</v>
      </c>
      <c r="E470" s="108">
        <v>167.86592690041749</v>
      </c>
      <c r="F470" s="108">
        <v>194.04680828325743</v>
      </c>
      <c r="G470" s="108">
        <v>220.29552924098087</v>
      </c>
      <c r="H470" s="108">
        <v>143.66520568347363</v>
      </c>
      <c r="I470" s="108">
        <v>149.38359504868788</v>
      </c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  <c r="AU470" s="78"/>
      <c r="AV470" s="78"/>
      <c r="AW470" s="78"/>
      <c r="AX470" s="78"/>
      <c r="AY470" s="78"/>
      <c r="AZ470" s="78"/>
      <c r="BA470" s="78"/>
      <c r="BB470" s="78"/>
      <c r="BC470" s="78"/>
      <c r="BD470" s="78"/>
      <c r="BE470" s="78"/>
      <c r="BF470" s="78"/>
      <c r="BG470" s="78"/>
      <c r="BH470" s="78"/>
      <c r="BI470" s="78"/>
      <c r="BJ470" s="78"/>
      <c r="BK470" s="78"/>
      <c r="BL470" s="78"/>
      <c r="BM470" s="78"/>
      <c r="BN470" s="78"/>
      <c r="BO470" s="78"/>
      <c r="BP470" s="78"/>
      <c r="BQ470" s="78"/>
      <c r="BR470" s="78"/>
      <c r="BS470" s="78"/>
      <c r="BT470" s="78"/>
      <c r="BU470" s="78"/>
      <c r="BV470" s="78"/>
    </row>
    <row r="471" spans="1:74">
      <c r="A471" s="78"/>
      <c r="B471" s="114"/>
      <c r="C471" s="78"/>
      <c r="D471" s="125">
        <v>42551</v>
      </c>
      <c r="E471" s="108">
        <v>167.98223035710873</v>
      </c>
      <c r="F471" s="108">
        <v>196.5442717356234</v>
      </c>
      <c r="G471" s="108">
        <v>234.99810604159927</v>
      </c>
      <c r="H471" s="108">
        <v>144.01914487826721</v>
      </c>
      <c r="I471" s="108">
        <v>158.98546500175937</v>
      </c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  <c r="AU471" s="78"/>
      <c r="AV471" s="78"/>
      <c r="AW471" s="78"/>
      <c r="AX471" s="78"/>
      <c r="AY471" s="78"/>
      <c r="AZ471" s="78"/>
      <c r="BA471" s="78"/>
      <c r="BB471" s="78"/>
      <c r="BC471" s="78"/>
      <c r="BD471" s="78"/>
      <c r="BE471" s="78"/>
      <c r="BF471" s="78"/>
      <c r="BG471" s="78"/>
      <c r="BH471" s="78"/>
      <c r="BI471" s="78"/>
      <c r="BJ471" s="78"/>
      <c r="BK471" s="78"/>
      <c r="BL471" s="78"/>
      <c r="BM471" s="78"/>
      <c r="BN471" s="78"/>
      <c r="BO471" s="78"/>
      <c r="BP471" s="78"/>
      <c r="BQ471" s="78"/>
      <c r="BR471" s="78"/>
      <c r="BS471" s="78"/>
      <c r="BT471" s="78"/>
      <c r="BU471" s="78"/>
      <c r="BV471" s="78"/>
    </row>
    <row r="472" spans="1:74">
      <c r="A472" s="78"/>
      <c r="B472" s="114"/>
      <c r="C472" s="78"/>
      <c r="D472" s="125">
        <v>42582</v>
      </c>
      <c r="E472" s="108">
        <v>174.0643291578485</v>
      </c>
      <c r="F472" s="108">
        <v>203.11037024942365</v>
      </c>
      <c r="G472" s="108">
        <v>237.88206987209247</v>
      </c>
      <c r="H472" s="108">
        <v>152.31685618589091</v>
      </c>
      <c r="I472" s="108">
        <v>151.77657914761181</v>
      </c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  <c r="AU472" s="78"/>
      <c r="AV472" s="78"/>
      <c r="AW472" s="78"/>
      <c r="AX472" s="78"/>
      <c r="AY472" s="78"/>
      <c r="AZ472" s="78"/>
      <c r="BA472" s="78"/>
      <c r="BB472" s="78"/>
      <c r="BC472" s="78"/>
      <c r="BD472" s="78"/>
      <c r="BE472" s="78"/>
      <c r="BF472" s="78"/>
      <c r="BG472" s="78"/>
      <c r="BH472" s="78"/>
      <c r="BI472" s="78"/>
      <c r="BJ472" s="78"/>
      <c r="BK472" s="78"/>
      <c r="BL472" s="78"/>
      <c r="BM472" s="78"/>
      <c r="BN472" s="78"/>
      <c r="BO472" s="78"/>
      <c r="BP472" s="78"/>
      <c r="BQ472" s="78"/>
      <c r="BR472" s="78"/>
      <c r="BS472" s="78"/>
      <c r="BT472" s="78"/>
      <c r="BU472" s="78"/>
      <c r="BV472" s="78"/>
    </row>
    <row r="473" spans="1:74">
      <c r="A473" s="78"/>
      <c r="B473" s="114"/>
      <c r="C473" s="78"/>
      <c r="D473" s="125">
        <v>42613</v>
      </c>
      <c r="E473" s="108">
        <v>173.91751987645131</v>
      </c>
      <c r="F473" s="108">
        <v>201.45435617568435</v>
      </c>
      <c r="G473" s="108">
        <v>230.13922349851293</v>
      </c>
      <c r="H473" s="108">
        <v>155.61722831685162</v>
      </c>
      <c r="I473" s="108">
        <v>143.54772316114153</v>
      </c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  <c r="AU473" s="78"/>
      <c r="AV473" s="78"/>
      <c r="AW473" s="78"/>
      <c r="AX473" s="78"/>
      <c r="AY473" s="78"/>
      <c r="AZ473" s="78"/>
      <c r="BA473" s="78"/>
      <c r="BB473" s="78"/>
      <c r="BC473" s="78"/>
      <c r="BD473" s="78"/>
      <c r="BE473" s="78"/>
      <c r="BF473" s="78"/>
      <c r="BG473" s="78"/>
      <c r="BH473" s="78"/>
      <c r="BI473" s="78"/>
      <c r="BJ473" s="78"/>
      <c r="BK473" s="78"/>
      <c r="BL473" s="78"/>
      <c r="BM473" s="78"/>
      <c r="BN473" s="78"/>
      <c r="BO473" s="78"/>
      <c r="BP473" s="78"/>
      <c r="BQ473" s="78"/>
      <c r="BR473" s="78"/>
      <c r="BS473" s="78"/>
      <c r="BT473" s="78"/>
      <c r="BU473" s="78"/>
      <c r="BV473" s="78"/>
    </row>
    <row r="474" spans="1:74">
      <c r="A474" s="78"/>
      <c r="B474" s="114"/>
      <c r="C474" s="78"/>
      <c r="D474" s="125">
        <v>42643</v>
      </c>
      <c r="E474" s="108">
        <v>173.83362885851011</v>
      </c>
      <c r="F474" s="108">
        <v>201.99435682816295</v>
      </c>
      <c r="G474" s="108">
        <v>231.37307261629672</v>
      </c>
      <c r="H474" s="108">
        <v>156.9829385629051</v>
      </c>
      <c r="I474" s="108">
        <v>143.05754065083889</v>
      </c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  <c r="AU474" s="78"/>
      <c r="AV474" s="78"/>
      <c r="AW474" s="78"/>
      <c r="AX474" s="78"/>
      <c r="AY474" s="78"/>
      <c r="AZ474" s="78"/>
      <c r="BA474" s="78"/>
      <c r="BB474" s="78"/>
      <c r="BC474" s="78"/>
      <c r="BD474" s="78"/>
      <c r="BE474" s="78"/>
      <c r="BF474" s="78"/>
      <c r="BG474" s="78"/>
      <c r="BH474" s="78"/>
      <c r="BI474" s="78"/>
      <c r="BJ474" s="78"/>
      <c r="BK474" s="78"/>
      <c r="BL474" s="78"/>
      <c r="BM474" s="78"/>
      <c r="BN474" s="78"/>
      <c r="BO474" s="78"/>
      <c r="BP474" s="78"/>
      <c r="BQ474" s="78"/>
      <c r="BR474" s="78"/>
      <c r="BS474" s="78"/>
      <c r="BT474" s="78"/>
      <c r="BU474" s="78"/>
      <c r="BV474" s="78"/>
    </row>
    <row r="475" spans="1:74">
      <c r="A475" s="78"/>
      <c r="B475" s="114"/>
      <c r="C475" s="78"/>
      <c r="D475" s="125">
        <v>42674</v>
      </c>
      <c r="E475" s="108">
        <v>170.38647066674284</v>
      </c>
      <c r="F475" s="108">
        <v>197.65865816150762</v>
      </c>
      <c r="G475" s="108">
        <v>225.63142211108814</v>
      </c>
      <c r="H475" s="108">
        <v>155.09605286896183</v>
      </c>
      <c r="I475" s="108">
        <v>141.22699559566786</v>
      </c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  <c r="AU475" s="78"/>
      <c r="AV475" s="78"/>
      <c r="AW475" s="78"/>
      <c r="AX475" s="78"/>
      <c r="AY475" s="78"/>
      <c r="AZ475" s="78"/>
      <c r="BA475" s="78"/>
      <c r="BB475" s="78"/>
      <c r="BC475" s="78"/>
      <c r="BD475" s="78"/>
      <c r="BE475" s="78"/>
      <c r="BF475" s="78"/>
      <c r="BG475" s="78"/>
      <c r="BH475" s="78"/>
      <c r="BI475" s="78"/>
      <c r="BJ475" s="78"/>
      <c r="BK475" s="78"/>
      <c r="BL475" s="78"/>
      <c r="BM475" s="78"/>
      <c r="BN475" s="78"/>
      <c r="BO475" s="78"/>
      <c r="BP475" s="78"/>
      <c r="BQ475" s="78"/>
      <c r="BR475" s="78"/>
      <c r="BS475" s="78"/>
      <c r="BT475" s="78"/>
      <c r="BU475" s="78"/>
      <c r="BV475" s="78"/>
    </row>
    <row r="476" spans="1:74">
      <c r="A476" s="78"/>
      <c r="B476" s="114"/>
      <c r="C476" s="78"/>
      <c r="D476" s="125">
        <v>42704</v>
      </c>
      <c r="E476" s="108">
        <v>176.21117657152655</v>
      </c>
      <c r="F476" s="108">
        <v>208.2323472491324</v>
      </c>
      <c r="G476" s="108">
        <v>243.43804268966878</v>
      </c>
      <c r="H476" s="108">
        <v>150.721425915124</v>
      </c>
      <c r="I476" s="108">
        <v>156.35593528539658</v>
      </c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  <c r="AU476" s="78"/>
      <c r="AV476" s="78"/>
      <c r="AW476" s="78"/>
      <c r="AX476" s="78"/>
      <c r="AY476" s="78"/>
      <c r="AZ476" s="78"/>
      <c r="BA476" s="78"/>
      <c r="BB476" s="78"/>
      <c r="BC476" s="78"/>
      <c r="BD476" s="78"/>
      <c r="BE476" s="78"/>
      <c r="BF476" s="78"/>
      <c r="BG476" s="78"/>
      <c r="BH476" s="78"/>
      <c r="BI476" s="78"/>
      <c r="BJ476" s="78"/>
      <c r="BK476" s="78"/>
      <c r="BL476" s="78"/>
      <c r="BM476" s="78"/>
      <c r="BN476" s="78"/>
      <c r="BO476" s="78"/>
      <c r="BP476" s="78"/>
      <c r="BQ476" s="78"/>
      <c r="BR476" s="78"/>
      <c r="BS476" s="78"/>
      <c r="BT476" s="78"/>
      <c r="BU476" s="78"/>
      <c r="BV476" s="78"/>
    </row>
    <row r="477" spans="1:74">
      <c r="A477" s="78"/>
      <c r="B477" s="114"/>
      <c r="C477" s="78"/>
      <c r="D477" s="125">
        <v>42735</v>
      </c>
      <c r="E477" s="108">
        <v>179.28273179660238</v>
      </c>
      <c r="F477" s="108">
        <v>211.37663062547594</v>
      </c>
      <c r="G477" s="108">
        <v>246.72276959975568</v>
      </c>
      <c r="H477" s="108">
        <v>155.57322116094554</v>
      </c>
      <c r="I477" s="108">
        <v>153.43248428149522</v>
      </c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  <c r="AU477" s="78"/>
      <c r="AV477" s="78"/>
      <c r="AW477" s="78"/>
      <c r="AX477" s="78"/>
      <c r="AY477" s="78"/>
      <c r="AZ477" s="78"/>
      <c r="BA477" s="78"/>
      <c r="BB477" s="78"/>
      <c r="BC477" s="78"/>
      <c r="BD477" s="78"/>
      <c r="BE477" s="78"/>
      <c r="BF477" s="78"/>
      <c r="BG477" s="78"/>
      <c r="BH477" s="78"/>
      <c r="BI477" s="78"/>
      <c r="BJ477" s="78"/>
      <c r="BK477" s="78"/>
      <c r="BL477" s="78"/>
      <c r="BM477" s="78"/>
      <c r="BN477" s="78"/>
      <c r="BO477" s="78"/>
      <c r="BP477" s="78"/>
      <c r="BQ477" s="78"/>
      <c r="BR477" s="78"/>
      <c r="BS477" s="78"/>
      <c r="BT477" s="78"/>
      <c r="BU477" s="78"/>
      <c r="BV477" s="78"/>
    </row>
    <row r="478" spans="1:74">
      <c r="A478" s="78"/>
      <c r="B478" s="114"/>
      <c r="C478" s="78"/>
      <c r="D478" s="125">
        <v>42766</v>
      </c>
      <c r="E478" s="108">
        <v>182.84810005910498</v>
      </c>
      <c r="F478" s="108">
        <v>217.36527844697986</v>
      </c>
      <c r="G478" s="108">
        <v>257.00656826257051</v>
      </c>
      <c r="H478" s="108">
        <v>153.42377023069182</v>
      </c>
      <c r="I478" s="108">
        <v>161.94766881879454</v>
      </c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  <c r="AU478" s="78"/>
      <c r="AV478" s="78"/>
      <c r="AW478" s="78"/>
      <c r="AX478" s="78"/>
      <c r="AY478" s="78"/>
      <c r="AZ478" s="78"/>
      <c r="BA478" s="78"/>
      <c r="BB478" s="78"/>
      <c r="BC478" s="78"/>
      <c r="BD478" s="78"/>
      <c r="BE478" s="78"/>
      <c r="BF478" s="78"/>
      <c r="BG478" s="78"/>
      <c r="BH478" s="78"/>
      <c r="BI478" s="78"/>
      <c r="BJ478" s="78"/>
      <c r="BK478" s="78"/>
      <c r="BL478" s="78"/>
      <c r="BM478" s="78"/>
      <c r="BN478" s="78"/>
      <c r="BO478" s="78"/>
      <c r="BP478" s="78"/>
      <c r="BQ478" s="78"/>
      <c r="BR478" s="78"/>
      <c r="BS478" s="78"/>
      <c r="BT478" s="78"/>
      <c r="BU478" s="78"/>
      <c r="BV478" s="78"/>
    </row>
    <row r="479" spans="1:74">
      <c r="A479" s="78"/>
      <c r="B479" s="114"/>
      <c r="C479" s="78"/>
      <c r="D479" s="125">
        <v>42794</v>
      </c>
      <c r="E479" s="108">
        <v>189.58035424888934</v>
      </c>
      <c r="F479" s="108">
        <v>225.35769381153469</v>
      </c>
      <c r="G479" s="108">
        <v>262.64216759014869</v>
      </c>
      <c r="H479" s="108">
        <v>157.38782731733613</v>
      </c>
      <c r="I479" s="108">
        <v>161.314539980338</v>
      </c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  <c r="AU479" s="78"/>
      <c r="AV479" s="78"/>
      <c r="AW479" s="78"/>
      <c r="AX479" s="78"/>
      <c r="AY479" s="78"/>
      <c r="AZ479" s="78"/>
      <c r="BA479" s="78"/>
      <c r="BB479" s="78"/>
      <c r="BC479" s="78"/>
      <c r="BD479" s="78"/>
      <c r="BE479" s="78"/>
      <c r="BF479" s="78"/>
      <c r="BG479" s="78"/>
      <c r="BH479" s="78"/>
      <c r="BI479" s="78"/>
      <c r="BJ479" s="78"/>
      <c r="BK479" s="78"/>
      <c r="BL479" s="78"/>
      <c r="BM479" s="78"/>
      <c r="BN479" s="78"/>
      <c r="BO479" s="78"/>
      <c r="BP479" s="78"/>
      <c r="BQ479" s="78"/>
      <c r="BR479" s="78"/>
      <c r="BS479" s="78"/>
      <c r="BT479" s="78"/>
      <c r="BU479" s="78"/>
      <c r="BV479" s="78"/>
    </row>
    <row r="480" spans="1:74">
      <c r="A480" s="78"/>
      <c r="B480" s="114"/>
      <c r="C480" s="78"/>
      <c r="D480" s="125">
        <v>42825</v>
      </c>
      <c r="E480" s="108">
        <v>189.58798070506583</v>
      </c>
      <c r="F480" s="108">
        <v>226.1904601856875</v>
      </c>
      <c r="G480" s="108">
        <v>264.57974865587022</v>
      </c>
      <c r="H480" s="108">
        <v>157.02396473859724</v>
      </c>
      <c r="I480" s="108">
        <v>162.87754089742117</v>
      </c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  <c r="AU480" s="78"/>
      <c r="AV480" s="78"/>
      <c r="AW480" s="78"/>
      <c r="AX480" s="78"/>
      <c r="AY480" s="78"/>
      <c r="AZ480" s="78"/>
      <c r="BA480" s="78"/>
      <c r="BB480" s="78"/>
      <c r="BC480" s="78"/>
      <c r="BD480" s="78"/>
      <c r="BE480" s="78"/>
      <c r="BF480" s="78"/>
      <c r="BG480" s="78"/>
      <c r="BH480" s="78"/>
      <c r="BI480" s="78"/>
      <c r="BJ480" s="78"/>
      <c r="BK480" s="78"/>
      <c r="BL480" s="78"/>
      <c r="BM480" s="78"/>
      <c r="BN480" s="78"/>
      <c r="BO480" s="78"/>
      <c r="BP480" s="78"/>
      <c r="BQ480" s="78"/>
      <c r="BR480" s="78"/>
      <c r="BS480" s="78"/>
      <c r="BT480" s="78"/>
      <c r="BU480" s="78"/>
      <c r="BV480" s="78"/>
    </row>
    <row r="481" spans="1:74">
      <c r="A481" s="78"/>
      <c r="B481" s="114"/>
      <c r="C481" s="78"/>
      <c r="D481" s="125">
        <v>42855</v>
      </c>
      <c r="E481" s="108">
        <v>191.38591774867004</v>
      </c>
      <c r="F481" s="108">
        <v>229.76017461349386</v>
      </c>
      <c r="G481" s="108">
        <v>268.28246991238103</v>
      </c>
      <c r="H481" s="108">
        <v>154.16972379768862</v>
      </c>
      <c r="I481" s="108">
        <v>168.11760956146966</v>
      </c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  <c r="AU481" s="78"/>
      <c r="AV481" s="78"/>
      <c r="AW481" s="78"/>
      <c r="AX481" s="78"/>
      <c r="AY481" s="78"/>
      <c r="AZ481" s="78"/>
      <c r="BA481" s="78"/>
      <c r="BB481" s="78"/>
      <c r="BC481" s="78"/>
      <c r="BD481" s="78"/>
      <c r="BE481" s="78"/>
      <c r="BF481" s="78"/>
      <c r="BG481" s="78"/>
      <c r="BH481" s="78"/>
      <c r="BI481" s="78"/>
      <c r="BJ481" s="78"/>
      <c r="BK481" s="78"/>
      <c r="BL481" s="78"/>
      <c r="BM481" s="78"/>
      <c r="BN481" s="78"/>
      <c r="BO481" s="78"/>
      <c r="BP481" s="78"/>
      <c r="BQ481" s="78"/>
      <c r="BR481" s="78"/>
      <c r="BS481" s="78"/>
      <c r="BT481" s="78"/>
      <c r="BU481" s="78"/>
      <c r="BV481" s="78"/>
    </row>
    <row r="482" spans="1:74">
      <c r="A482" s="78"/>
      <c r="B482" s="114"/>
      <c r="C482" s="78"/>
      <c r="D482" s="125">
        <v>42886</v>
      </c>
      <c r="E482" s="108">
        <v>193.54611146065693</v>
      </c>
      <c r="F482" s="108">
        <v>232.58856487482103</v>
      </c>
      <c r="G482" s="108">
        <v>270.15853683547772</v>
      </c>
      <c r="H482" s="108">
        <v>156.57591926558979</v>
      </c>
      <c r="I482" s="108">
        <v>166.66934938246561</v>
      </c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  <c r="AU482" s="78"/>
      <c r="AV482" s="78"/>
      <c r="AW482" s="78"/>
      <c r="AX482" s="78"/>
      <c r="AY482" s="78"/>
      <c r="AZ482" s="78"/>
      <c r="BA482" s="78"/>
      <c r="BB482" s="78"/>
      <c r="BC482" s="78"/>
      <c r="BD482" s="78"/>
      <c r="BE482" s="78"/>
      <c r="BF482" s="78"/>
      <c r="BG482" s="78"/>
      <c r="BH482" s="78"/>
      <c r="BI482" s="78"/>
      <c r="BJ482" s="78"/>
      <c r="BK482" s="78"/>
      <c r="BL482" s="78"/>
      <c r="BM482" s="78"/>
      <c r="BN482" s="78"/>
      <c r="BO482" s="78"/>
      <c r="BP482" s="78"/>
      <c r="BQ482" s="78"/>
      <c r="BR482" s="78"/>
      <c r="BS482" s="78"/>
      <c r="BT482" s="78"/>
      <c r="BU482" s="78"/>
      <c r="BV482" s="78"/>
    </row>
    <row r="483" spans="1:74">
      <c r="A483" s="78"/>
      <c r="B483" s="114"/>
      <c r="C483" s="78"/>
      <c r="D483" s="125">
        <v>42916</v>
      </c>
      <c r="E483" s="108">
        <v>194.5070449388929</v>
      </c>
      <c r="F483" s="108">
        <v>234.10766757145458</v>
      </c>
      <c r="G483" s="108">
        <v>269.87770579427303</v>
      </c>
      <c r="H483" s="108">
        <v>153.47210751790885</v>
      </c>
      <c r="I483" s="108">
        <v>169.79999011092849</v>
      </c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78"/>
      <c r="AZ483" s="78"/>
      <c r="BA483" s="78"/>
      <c r="BB483" s="78"/>
      <c r="BC483" s="78"/>
      <c r="BD483" s="78"/>
      <c r="BE483" s="78"/>
      <c r="BF483" s="78"/>
      <c r="BG483" s="78"/>
      <c r="BH483" s="78"/>
      <c r="BI483" s="78"/>
      <c r="BJ483" s="78"/>
      <c r="BK483" s="78"/>
      <c r="BL483" s="78"/>
      <c r="BM483" s="78"/>
      <c r="BN483" s="78"/>
      <c r="BO483" s="78"/>
      <c r="BP483" s="78"/>
      <c r="BQ483" s="78"/>
      <c r="BR483" s="78"/>
      <c r="BS483" s="78"/>
      <c r="BT483" s="78"/>
      <c r="BU483" s="78"/>
      <c r="BV483" s="78"/>
    </row>
    <row r="484" spans="1:74">
      <c r="A484" s="78"/>
      <c r="B484" s="114"/>
      <c r="C484" s="78"/>
      <c r="D484" s="125">
        <v>42947</v>
      </c>
      <c r="E484" s="108">
        <v>198.27070106198394</v>
      </c>
      <c r="F484" s="108">
        <v>239.17050066629679</v>
      </c>
      <c r="G484" s="108">
        <v>275.162727144396</v>
      </c>
      <c r="H484" s="108">
        <v>157.05840403206591</v>
      </c>
      <c r="I484" s="108">
        <v>169.15734499026064</v>
      </c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  <c r="AU484" s="78"/>
      <c r="AV484" s="78"/>
      <c r="AW484" s="78"/>
      <c r="AX484" s="78"/>
      <c r="AY484" s="78"/>
      <c r="AZ484" s="78"/>
      <c r="BA484" s="78"/>
      <c r="BB484" s="78"/>
      <c r="BC484" s="78"/>
      <c r="BD484" s="78"/>
      <c r="BE484" s="78"/>
      <c r="BF484" s="78"/>
      <c r="BG484" s="78"/>
      <c r="BH484" s="78"/>
      <c r="BI484" s="78"/>
      <c r="BJ484" s="78"/>
      <c r="BK484" s="78"/>
      <c r="BL484" s="78"/>
      <c r="BM484" s="78"/>
      <c r="BN484" s="78"/>
      <c r="BO484" s="78"/>
      <c r="BP484" s="78"/>
      <c r="BQ484" s="78"/>
      <c r="BR484" s="78"/>
      <c r="BS484" s="78"/>
      <c r="BT484" s="78"/>
      <c r="BU484" s="78"/>
      <c r="BV484" s="78"/>
    </row>
    <row r="485" spans="1:74">
      <c r="A485" s="78"/>
      <c r="B485" s="114"/>
      <c r="C485" s="78"/>
      <c r="D485" s="125">
        <v>42978</v>
      </c>
      <c r="E485" s="108">
        <v>198.55287994051358</v>
      </c>
      <c r="F485" s="108">
        <v>240.02312080553514</v>
      </c>
      <c r="G485" s="108">
        <v>272.59062099360659</v>
      </c>
      <c r="H485" s="108">
        <v>156.91462168142897</v>
      </c>
      <c r="I485" s="108">
        <v>167.73099141516917</v>
      </c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  <c r="AU485" s="78"/>
      <c r="AV485" s="78"/>
      <c r="AW485" s="78"/>
      <c r="AX485" s="78"/>
      <c r="AY485" s="78"/>
      <c r="AZ485" s="78"/>
      <c r="BA485" s="78"/>
      <c r="BB485" s="78"/>
      <c r="BC485" s="78"/>
      <c r="BD485" s="78"/>
      <c r="BE485" s="78"/>
      <c r="BF485" s="78"/>
      <c r="BG485" s="78"/>
      <c r="BH485" s="78"/>
      <c r="BI485" s="78"/>
      <c r="BJ485" s="78"/>
      <c r="BK485" s="78"/>
      <c r="BL485" s="78"/>
      <c r="BM485" s="78"/>
      <c r="BN485" s="78"/>
      <c r="BO485" s="78"/>
      <c r="BP485" s="78"/>
      <c r="BQ485" s="78"/>
      <c r="BR485" s="78"/>
      <c r="BS485" s="78"/>
      <c r="BT485" s="78"/>
      <c r="BU485" s="78"/>
      <c r="BV485" s="78"/>
    </row>
    <row r="486" spans="1:74">
      <c r="A486" s="78"/>
      <c r="B486" s="114"/>
      <c r="C486" s="78"/>
      <c r="D486" s="125">
        <v>43008</v>
      </c>
      <c r="E486" s="108">
        <v>202.38326755514873</v>
      </c>
      <c r="F486" s="108">
        <v>247.40004508066912</v>
      </c>
      <c r="G486" s="108">
        <v>289.08280966054679</v>
      </c>
      <c r="H486" s="108">
        <v>157.20623856073124</v>
      </c>
      <c r="I486" s="108">
        <v>177.5672785563209</v>
      </c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  <c r="AU486" s="78"/>
      <c r="AV486" s="78"/>
      <c r="AW486" s="78"/>
      <c r="AX486" s="78"/>
      <c r="AY486" s="78"/>
      <c r="AZ486" s="78"/>
      <c r="BA486" s="78"/>
      <c r="BB486" s="78"/>
      <c r="BC486" s="78"/>
      <c r="BD486" s="78"/>
      <c r="BE486" s="78"/>
      <c r="BF486" s="78"/>
      <c r="BG486" s="78"/>
      <c r="BH486" s="78"/>
      <c r="BI486" s="78"/>
      <c r="BJ486" s="78"/>
      <c r="BK486" s="78"/>
      <c r="BL486" s="78"/>
      <c r="BM486" s="78"/>
      <c r="BN486" s="78"/>
      <c r="BO486" s="78"/>
      <c r="BP486" s="78"/>
      <c r="BQ486" s="78"/>
      <c r="BR486" s="78"/>
      <c r="BS486" s="78"/>
      <c r="BT486" s="78"/>
      <c r="BU486" s="78"/>
      <c r="BV486" s="78"/>
    </row>
    <row r="487" spans="1:74">
      <c r="A487" s="78"/>
      <c r="B487" s="114"/>
      <c r="C487" s="78"/>
      <c r="D487" s="125">
        <v>43039</v>
      </c>
      <c r="E487" s="108">
        <v>206.76847985662255</v>
      </c>
      <c r="F487" s="108">
        <v>254.1416824778654</v>
      </c>
      <c r="G487" s="108">
        <v>293.36224742441198</v>
      </c>
      <c r="H487" s="108">
        <v>155.20432160111375</v>
      </c>
      <c r="I487" s="108">
        <v>182.45709727545685</v>
      </c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  <c r="AU487" s="78"/>
      <c r="AV487" s="78"/>
      <c r="AW487" s="78"/>
      <c r="AX487" s="78"/>
      <c r="AY487" s="78"/>
      <c r="AZ487" s="78"/>
      <c r="BA487" s="78"/>
      <c r="BB487" s="78"/>
      <c r="BC487" s="78"/>
      <c r="BD487" s="78"/>
      <c r="BE487" s="78"/>
      <c r="BF487" s="78"/>
      <c r="BG487" s="78"/>
      <c r="BH487" s="78"/>
      <c r="BI487" s="78"/>
      <c r="BJ487" s="78"/>
      <c r="BK487" s="78"/>
      <c r="BL487" s="78"/>
      <c r="BM487" s="78"/>
      <c r="BN487" s="78"/>
      <c r="BO487" s="78"/>
      <c r="BP487" s="78"/>
      <c r="BQ487" s="78"/>
      <c r="BR487" s="78"/>
      <c r="BS487" s="78"/>
      <c r="BT487" s="78"/>
      <c r="BU487" s="78"/>
      <c r="BV487" s="78"/>
    </row>
    <row r="488" spans="1:74">
      <c r="A488" s="78"/>
      <c r="B488" s="114"/>
      <c r="C488" s="78"/>
      <c r="D488" s="125">
        <v>43069</v>
      </c>
      <c r="E488" s="108">
        <v>212.48832198897972</v>
      </c>
      <c r="F488" s="108">
        <v>261.47255666603144</v>
      </c>
      <c r="G488" s="108">
        <v>300.96210021387606</v>
      </c>
      <c r="H488" s="108">
        <v>161.57748769218588</v>
      </c>
      <c r="I488" s="108">
        <v>179.69158855461868</v>
      </c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  <c r="AU488" s="78"/>
      <c r="AV488" s="78"/>
      <c r="AW488" s="78"/>
      <c r="AX488" s="78"/>
      <c r="AY488" s="78"/>
      <c r="AZ488" s="78"/>
      <c r="BA488" s="78"/>
      <c r="BB488" s="78"/>
      <c r="BC488" s="78"/>
      <c r="BD488" s="78"/>
      <c r="BE488" s="78"/>
      <c r="BF488" s="78"/>
      <c r="BG488" s="78"/>
      <c r="BH488" s="78"/>
      <c r="BI488" s="78"/>
      <c r="BJ488" s="78"/>
      <c r="BK488" s="78"/>
      <c r="BL488" s="78"/>
      <c r="BM488" s="78"/>
      <c r="BN488" s="78"/>
      <c r="BO488" s="78"/>
      <c r="BP488" s="78"/>
      <c r="BQ488" s="78"/>
      <c r="BR488" s="78"/>
      <c r="BS488" s="78"/>
      <c r="BT488" s="78"/>
      <c r="BU488" s="78"/>
      <c r="BV488" s="78"/>
    </row>
    <row r="489" spans="1:74">
      <c r="A489" s="78"/>
      <c r="B489" s="114"/>
      <c r="C489" s="78"/>
      <c r="D489" s="125">
        <v>43100</v>
      </c>
      <c r="E489" s="108">
        <v>214.64279585883421</v>
      </c>
      <c r="F489" s="108">
        <v>264.50219449737784</v>
      </c>
      <c r="G489" s="108">
        <v>308.89646490795116</v>
      </c>
      <c r="H489" s="108">
        <v>167.87636531854756</v>
      </c>
      <c r="I489" s="108">
        <v>177.42382701182058</v>
      </c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  <c r="AU489" s="78"/>
      <c r="AV489" s="78"/>
      <c r="AW489" s="78"/>
      <c r="AX489" s="78"/>
      <c r="AY489" s="78"/>
      <c r="AZ489" s="78"/>
      <c r="BA489" s="78"/>
      <c r="BB489" s="78"/>
      <c r="BC489" s="78"/>
      <c r="BD489" s="78"/>
      <c r="BE489" s="78"/>
      <c r="BF489" s="78"/>
      <c r="BG489" s="78"/>
      <c r="BH489" s="78"/>
      <c r="BI489" s="78"/>
      <c r="BJ489" s="78"/>
      <c r="BK489" s="78"/>
      <c r="BL489" s="78"/>
      <c r="BM489" s="78"/>
      <c r="BN489" s="78"/>
      <c r="BO489" s="78"/>
      <c r="BP489" s="78"/>
      <c r="BQ489" s="78"/>
      <c r="BR489" s="78"/>
      <c r="BS489" s="78"/>
      <c r="BT489" s="78"/>
      <c r="BU489" s="78"/>
      <c r="BV489" s="78"/>
    </row>
    <row r="490" spans="1:74">
      <c r="A490" s="78"/>
      <c r="B490" s="114"/>
      <c r="C490" s="78"/>
      <c r="D490" s="125">
        <v>43131</v>
      </c>
      <c r="E490" s="108">
        <v>226.77839424965197</v>
      </c>
      <c r="F490" s="108">
        <v>282.4813375398125</v>
      </c>
      <c r="G490" s="108">
        <v>335.50392755261072</v>
      </c>
      <c r="H490" s="108">
        <v>172.28837298322253</v>
      </c>
      <c r="I490" s="108">
        <v>188.04368339449547</v>
      </c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  <c r="AU490" s="78"/>
      <c r="AV490" s="78"/>
      <c r="AW490" s="78"/>
      <c r="AX490" s="78"/>
      <c r="AY490" s="78"/>
      <c r="AZ490" s="78"/>
      <c r="BA490" s="78"/>
      <c r="BB490" s="78"/>
      <c r="BC490" s="78"/>
      <c r="BD490" s="78"/>
      <c r="BE490" s="78"/>
      <c r="BF490" s="78"/>
      <c r="BG490" s="78"/>
      <c r="BH490" s="78"/>
      <c r="BI490" s="78"/>
      <c r="BJ490" s="78"/>
      <c r="BK490" s="78"/>
      <c r="BL490" s="78"/>
      <c r="BM490" s="78"/>
      <c r="BN490" s="78"/>
      <c r="BO490" s="78"/>
      <c r="BP490" s="78"/>
      <c r="BQ490" s="78"/>
      <c r="BR490" s="78"/>
      <c r="BS490" s="78"/>
      <c r="BT490" s="78"/>
      <c r="BU490" s="78"/>
      <c r="BV490" s="78"/>
    </row>
    <row r="491" spans="1:74">
      <c r="A491" s="78"/>
      <c r="B491" s="114"/>
      <c r="C491" s="78"/>
      <c r="D491" s="125">
        <v>43159</v>
      </c>
      <c r="E491" s="108">
        <v>218.05944822589555</v>
      </c>
      <c r="F491" s="108">
        <v>273.56076693811565</v>
      </c>
      <c r="G491" s="108">
        <v>325.75623359038076</v>
      </c>
      <c r="H491" s="108">
        <v>162.25951556057402</v>
      </c>
      <c r="I491" s="108">
        <v>193.52625262032828</v>
      </c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  <c r="AU491" s="78"/>
      <c r="AV491" s="78"/>
      <c r="AW491" s="78"/>
      <c r="AX491" s="78"/>
      <c r="AY491" s="78"/>
      <c r="AZ491" s="78"/>
      <c r="BA491" s="78"/>
      <c r="BB491" s="78"/>
      <c r="BC491" s="78"/>
      <c r="BD491" s="78"/>
      <c r="BE491" s="78"/>
      <c r="BF491" s="78"/>
      <c r="BG491" s="78"/>
      <c r="BH491" s="78"/>
      <c r="BI491" s="78"/>
      <c r="BJ491" s="78"/>
      <c r="BK491" s="78"/>
      <c r="BL491" s="78"/>
      <c r="BM491" s="78"/>
      <c r="BN491" s="78"/>
      <c r="BO491" s="78"/>
      <c r="BP491" s="78"/>
      <c r="BQ491" s="78"/>
      <c r="BR491" s="78"/>
      <c r="BS491" s="78"/>
      <c r="BT491" s="78"/>
      <c r="BU491" s="78"/>
      <c r="BV491" s="78"/>
    </row>
    <row r="492" spans="1:74">
      <c r="A492" s="78"/>
      <c r="B492" s="114"/>
      <c r="C492" s="78"/>
      <c r="D492" s="125">
        <v>43190</v>
      </c>
      <c r="E492" s="108">
        <v>212.29003412839131</v>
      </c>
      <c r="F492" s="108">
        <v>265.75908154464679</v>
      </c>
      <c r="G492" s="108">
        <v>313.76923519019545</v>
      </c>
      <c r="H492" s="108">
        <v>164.28010608036158</v>
      </c>
      <c r="I492" s="108">
        <v>183.99503025472416</v>
      </c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  <c r="AU492" s="78"/>
      <c r="AV492" s="78"/>
      <c r="AW492" s="78"/>
      <c r="AX492" s="78"/>
      <c r="AY492" s="78"/>
      <c r="AZ492" s="78"/>
      <c r="BA492" s="78"/>
      <c r="BB492" s="78"/>
      <c r="BC492" s="78"/>
      <c r="BD492" s="78"/>
      <c r="BE492" s="78"/>
      <c r="BF492" s="78"/>
      <c r="BG492" s="78"/>
      <c r="BH492" s="78"/>
      <c r="BI492" s="78"/>
      <c r="BJ492" s="78"/>
      <c r="BK492" s="78"/>
      <c r="BL492" s="78"/>
      <c r="BM492" s="78"/>
      <c r="BN492" s="78"/>
      <c r="BO492" s="78"/>
      <c r="BP492" s="78"/>
      <c r="BQ492" s="78"/>
      <c r="BR492" s="78"/>
      <c r="BS492" s="78"/>
      <c r="BT492" s="78"/>
      <c r="BU492" s="78"/>
      <c r="BV492" s="78"/>
    </row>
    <row r="493" spans="1:74">
      <c r="A493" s="78"/>
      <c r="B493" s="114"/>
      <c r="C493" s="78"/>
      <c r="D493" s="125">
        <v>43220</v>
      </c>
      <c r="E493" s="108">
        <v>212.88299109611231</v>
      </c>
      <c r="F493" s="108">
        <v>266.83615509066198</v>
      </c>
      <c r="G493" s="108">
        <v>311.11556254763235</v>
      </c>
      <c r="H493" s="108">
        <v>163.15686960997013</v>
      </c>
      <c r="I493" s="108">
        <v>183.69694408143394</v>
      </c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  <c r="AY493" s="78"/>
      <c r="AZ493" s="78"/>
      <c r="BA493" s="78"/>
      <c r="BB493" s="78"/>
      <c r="BC493" s="78"/>
      <c r="BD493" s="78"/>
      <c r="BE493" s="78"/>
      <c r="BF493" s="78"/>
      <c r="BG493" s="78"/>
      <c r="BH493" s="78"/>
      <c r="BI493" s="78"/>
      <c r="BJ493" s="78"/>
      <c r="BK493" s="78"/>
      <c r="BL493" s="78"/>
      <c r="BM493" s="78"/>
      <c r="BN493" s="78"/>
      <c r="BO493" s="78"/>
      <c r="BP493" s="78"/>
      <c r="BQ493" s="78"/>
      <c r="BR493" s="78"/>
      <c r="BS493" s="78"/>
      <c r="BT493" s="78"/>
      <c r="BU493" s="78"/>
      <c r="BV493" s="78"/>
    </row>
    <row r="494" spans="1:74">
      <c r="A494" s="78"/>
      <c r="B494" s="114"/>
      <c r="C494" s="78"/>
      <c r="D494" s="125">
        <v>43251</v>
      </c>
      <c r="E494" s="108">
        <v>217.5332227497187</v>
      </c>
      <c r="F494" s="108">
        <v>275.20235097027194</v>
      </c>
      <c r="G494" s="108">
        <v>322.72423880656453</v>
      </c>
      <c r="H494" s="108">
        <v>162.49210714542468</v>
      </c>
      <c r="I494" s="108">
        <v>191.29969117173638</v>
      </c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  <c r="AU494" s="78"/>
      <c r="AV494" s="78"/>
      <c r="AW494" s="78"/>
      <c r="AX494" s="78"/>
      <c r="AY494" s="78"/>
      <c r="AZ494" s="78"/>
      <c r="BA494" s="78"/>
      <c r="BB494" s="78"/>
      <c r="BC494" s="78"/>
      <c r="BD494" s="78"/>
      <c r="BE494" s="78"/>
      <c r="BF494" s="78"/>
      <c r="BG494" s="78"/>
      <c r="BH494" s="78"/>
      <c r="BI494" s="78"/>
      <c r="BJ494" s="78"/>
      <c r="BK494" s="78"/>
      <c r="BL494" s="78"/>
      <c r="BM494" s="78"/>
      <c r="BN494" s="78"/>
      <c r="BO494" s="78"/>
      <c r="BP494" s="78"/>
      <c r="BQ494" s="78"/>
      <c r="BR494" s="78"/>
      <c r="BS494" s="78"/>
      <c r="BT494" s="78"/>
      <c r="BU494" s="78"/>
      <c r="BV494" s="78"/>
    </row>
    <row r="495" spans="1:74">
      <c r="A495" s="78"/>
      <c r="B495" s="114"/>
      <c r="C495" s="78"/>
      <c r="D495" s="125">
        <v>43281</v>
      </c>
      <c r="E495" s="108">
        <v>218.67528456214603</v>
      </c>
      <c r="F495" s="108">
        <v>275.04563399251896</v>
      </c>
      <c r="G495" s="108">
        <v>319.04444238123097</v>
      </c>
      <c r="H495" s="108">
        <v>170.67514247439112</v>
      </c>
      <c r="I495" s="108">
        <v>179.48466263589228</v>
      </c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  <c r="AU495" s="78"/>
      <c r="AV495" s="78"/>
      <c r="AW495" s="78"/>
      <c r="AX495" s="78"/>
      <c r="AY495" s="78"/>
      <c r="AZ495" s="78"/>
      <c r="BA495" s="78"/>
      <c r="BB495" s="78"/>
      <c r="BC495" s="78"/>
      <c r="BD495" s="78"/>
      <c r="BE495" s="78"/>
      <c r="BF495" s="78"/>
      <c r="BG495" s="78"/>
      <c r="BH495" s="78"/>
      <c r="BI495" s="78"/>
      <c r="BJ495" s="78"/>
      <c r="BK495" s="78"/>
      <c r="BL495" s="78"/>
      <c r="BM495" s="78"/>
      <c r="BN495" s="78"/>
      <c r="BO495" s="78"/>
      <c r="BP495" s="78"/>
      <c r="BQ495" s="78"/>
      <c r="BR495" s="78"/>
      <c r="BS495" s="78"/>
      <c r="BT495" s="78"/>
      <c r="BU495" s="78"/>
      <c r="BV495" s="78"/>
    </row>
    <row r="496" spans="1:74">
      <c r="A496" s="78"/>
      <c r="B496" s="114"/>
      <c r="C496" s="78"/>
      <c r="D496" s="125">
        <v>43312</v>
      </c>
      <c r="E496" s="108">
        <v>226.23119601898978</v>
      </c>
      <c r="F496" s="108">
        <v>285.60550778782499</v>
      </c>
      <c r="G496" s="108">
        <v>332.05889319463421</v>
      </c>
      <c r="H496" s="108">
        <v>174.60533337460109</v>
      </c>
      <c r="I496" s="108">
        <v>182.67314479473853</v>
      </c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  <c r="AU496" s="78"/>
      <c r="AV496" s="78"/>
      <c r="AW496" s="78"/>
      <c r="AX496" s="78"/>
      <c r="AY496" s="78"/>
      <c r="AZ496" s="78"/>
      <c r="BA496" s="78"/>
      <c r="BB496" s="78"/>
      <c r="BC496" s="78"/>
      <c r="BD496" s="78"/>
      <c r="BE496" s="78"/>
      <c r="BF496" s="78"/>
      <c r="BG496" s="78"/>
      <c r="BH496" s="78"/>
      <c r="BI496" s="78"/>
      <c r="BJ496" s="78"/>
      <c r="BK496" s="78"/>
      <c r="BL496" s="78"/>
      <c r="BM496" s="78"/>
      <c r="BN496" s="78"/>
      <c r="BO496" s="78"/>
      <c r="BP496" s="78"/>
      <c r="BQ496" s="78"/>
      <c r="BR496" s="78"/>
      <c r="BS496" s="78"/>
      <c r="BT496" s="78"/>
      <c r="BU496" s="78"/>
      <c r="BV496" s="78"/>
    </row>
    <row r="497" spans="1:74">
      <c r="A497" s="78"/>
      <c r="B497" s="114"/>
      <c r="C497" s="78"/>
      <c r="D497" s="125">
        <v>43343</v>
      </c>
      <c r="E497" s="108">
        <v>233.05306106884771</v>
      </c>
      <c r="F497" s="108">
        <v>296.84781217301168</v>
      </c>
      <c r="G497" s="108">
        <v>346.37563911191643</v>
      </c>
      <c r="H497" s="108">
        <v>175.22806192820565</v>
      </c>
      <c r="I497" s="108">
        <v>189.89760980147221</v>
      </c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  <c r="AY497" s="78"/>
      <c r="AZ497" s="78"/>
      <c r="BA497" s="78"/>
      <c r="BB497" s="78"/>
      <c r="BC497" s="78"/>
      <c r="BD497" s="78"/>
      <c r="BE497" s="78"/>
      <c r="BF497" s="78"/>
      <c r="BG497" s="78"/>
      <c r="BH497" s="78"/>
      <c r="BI497" s="78"/>
      <c r="BJ497" s="78"/>
      <c r="BK497" s="78"/>
      <c r="BL497" s="78"/>
      <c r="BM497" s="78"/>
      <c r="BN497" s="78"/>
      <c r="BO497" s="78"/>
      <c r="BP497" s="78"/>
      <c r="BQ497" s="78"/>
      <c r="BR497" s="78"/>
      <c r="BS497" s="78"/>
      <c r="BT497" s="78"/>
      <c r="BU497" s="78"/>
      <c r="BV497" s="78"/>
    </row>
    <row r="498" spans="1:74">
      <c r="A498" s="78"/>
      <c r="B498" s="114"/>
      <c r="C498" s="78"/>
      <c r="D498" s="125">
        <v>43373</v>
      </c>
      <c r="E498" s="108">
        <v>233.88625140612777</v>
      </c>
      <c r="F498" s="108">
        <v>298.76509957732884</v>
      </c>
      <c r="G498" s="108">
        <v>349.6798544014934</v>
      </c>
      <c r="H498" s="108">
        <v>176.51262328989668</v>
      </c>
      <c r="I498" s="108">
        <v>190.31701795591621</v>
      </c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78"/>
      <c r="AW498" s="78"/>
      <c r="AX498" s="78"/>
      <c r="AY498" s="78"/>
      <c r="AZ498" s="78"/>
      <c r="BA498" s="78"/>
      <c r="BB498" s="78"/>
      <c r="BC498" s="78"/>
      <c r="BD498" s="78"/>
      <c r="BE498" s="78"/>
      <c r="BF498" s="78"/>
      <c r="BG498" s="78"/>
      <c r="BH498" s="78"/>
      <c r="BI498" s="78"/>
      <c r="BJ498" s="78"/>
      <c r="BK498" s="78"/>
      <c r="BL498" s="78"/>
      <c r="BM498" s="78"/>
      <c r="BN498" s="78"/>
      <c r="BO498" s="78"/>
      <c r="BP498" s="78"/>
      <c r="BQ498" s="78"/>
      <c r="BR498" s="78"/>
      <c r="BS498" s="78"/>
      <c r="BT498" s="78"/>
      <c r="BU498" s="78"/>
      <c r="BV498" s="78"/>
    </row>
    <row r="499" spans="1:74">
      <c r="A499" s="78"/>
      <c r="B499" s="114"/>
      <c r="C499" s="78"/>
      <c r="D499" s="125">
        <v>43404</v>
      </c>
      <c r="E499" s="108">
        <v>217.56563518846872</v>
      </c>
      <c r="F499" s="108">
        <v>272.79423312697838</v>
      </c>
      <c r="G499" s="108">
        <v>310.35930051166616</v>
      </c>
      <c r="H499" s="108">
        <v>177.08374471669404</v>
      </c>
      <c r="I499" s="108">
        <v>168.30059730877281</v>
      </c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  <c r="AU499" s="78"/>
      <c r="AV499" s="78"/>
      <c r="AW499" s="78"/>
      <c r="AX499" s="78"/>
      <c r="AY499" s="78"/>
      <c r="AZ499" s="78"/>
      <c r="BA499" s="78"/>
      <c r="BB499" s="78"/>
      <c r="BC499" s="78"/>
      <c r="BD499" s="78"/>
      <c r="BE499" s="78"/>
      <c r="BF499" s="78"/>
      <c r="BG499" s="78"/>
      <c r="BH499" s="78"/>
      <c r="BI499" s="78"/>
      <c r="BJ499" s="78"/>
      <c r="BK499" s="78"/>
      <c r="BL499" s="78"/>
      <c r="BM499" s="78"/>
      <c r="BN499" s="78"/>
      <c r="BO499" s="78"/>
      <c r="BP499" s="78"/>
      <c r="BQ499" s="78"/>
      <c r="BR499" s="78"/>
      <c r="BS499" s="78"/>
      <c r="BT499" s="78"/>
      <c r="BU499" s="78"/>
      <c r="BV499" s="78"/>
    </row>
    <row r="500" spans="1:74">
      <c r="A500" s="78"/>
      <c r="B500" s="114"/>
      <c r="C500" s="78"/>
      <c r="D500" s="125">
        <v>43434</v>
      </c>
      <c r="E500" s="108">
        <v>221.32738469751564</v>
      </c>
      <c r="F500" s="108">
        <v>278.05172461551587</v>
      </c>
      <c r="G500" s="108">
        <v>317.01179906291969</v>
      </c>
      <c r="H500" s="108">
        <v>181.42693811914222</v>
      </c>
      <c r="I500" s="108">
        <v>167.78031577130272</v>
      </c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  <c r="AU500" s="78"/>
      <c r="AV500" s="78"/>
      <c r="AW500" s="78"/>
      <c r="AX500" s="78"/>
      <c r="AY500" s="78"/>
      <c r="AZ500" s="78"/>
      <c r="BA500" s="78"/>
      <c r="BB500" s="78"/>
      <c r="BC500" s="78"/>
      <c r="BD500" s="78"/>
      <c r="BE500" s="78"/>
      <c r="BF500" s="78"/>
      <c r="BG500" s="78"/>
      <c r="BH500" s="78"/>
      <c r="BI500" s="78"/>
      <c r="BJ500" s="78"/>
      <c r="BK500" s="78"/>
      <c r="BL500" s="78"/>
      <c r="BM500" s="78"/>
      <c r="BN500" s="78"/>
      <c r="BO500" s="78"/>
      <c r="BP500" s="78"/>
      <c r="BQ500" s="78"/>
      <c r="BR500" s="78"/>
      <c r="BS500" s="78"/>
      <c r="BT500" s="78"/>
      <c r="BU500" s="78"/>
      <c r="BV500" s="78"/>
    </row>
    <row r="501" spans="1:74">
      <c r="A501" s="78"/>
      <c r="B501" s="114"/>
      <c r="C501" s="78"/>
      <c r="D501" s="125">
        <v>43465</v>
      </c>
      <c r="E501" s="108">
        <v>201.03910465404488</v>
      </c>
      <c r="F501" s="108">
        <v>253.94843253245378</v>
      </c>
      <c r="G501" s="108">
        <v>294.44786737533906</v>
      </c>
      <c r="H501" s="108">
        <v>165.84153915589087</v>
      </c>
      <c r="I501" s="108">
        <v>170.25131735417017</v>
      </c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  <c r="AU501" s="78"/>
      <c r="AV501" s="78"/>
      <c r="AW501" s="78"/>
      <c r="AX501" s="78"/>
      <c r="AY501" s="78"/>
      <c r="AZ501" s="78"/>
      <c r="BA501" s="78"/>
      <c r="BB501" s="78"/>
      <c r="BC501" s="78"/>
      <c r="BD501" s="78"/>
      <c r="BE501" s="78"/>
      <c r="BF501" s="78"/>
      <c r="BG501" s="78"/>
      <c r="BH501" s="78"/>
      <c r="BI501" s="78"/>
      <c r="BJ501" s="78"/>
      <c r="BK501" s="78"/>
      <c r="BL501" s="78"/>
      <c r="BM501" s="78"/>
      <c r="BN501" s="78"/>
      <c r="BO501" s="78"/>
      <c r="BP501" s="78"/>
      <c r="BQ501" s="78"/>
      <c r="BR501" s="78"/>
      <c r="BS501" s="78"/>
      <c r="BT501" s="78"/>
      <c r="BU501" s="78"/>
      <c r="BV501" s="78"/>
    </row>
    <row r="502" spans="1:74">
      <c r="A502" s="78"/>
      <c r="B502" s="114"/>
      <c r="C502" s="78"/>
      <c r="D502" s="125">
        <v>43496</v>
      </c>
      <c r="E502" s="108">
        <v>217.08326183530664</v>
      </c>
      <c r="F502" s="108">
        <v>273.12371365671822</v>
      </c>
      <c r="G502" s="108">
        <v>309.61007578523009</v>
      </c>
      <c r="H502" s="108">
        <v>182.97967326930902</v>
      </c>
      <c r="I502" s="108">
        <v>161.4243441701604</v>
      </c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V502" s="78"/>
      <c r="AW502" s="78"/>
      <c r="AX502" s="78"/>
      <c r="AY502" s="78"/>
      <c r="AZ502" s="78"/>
      <c r="BA502" s="78"/>
      <c r="BB502" s="78"/>
      <c r="BC502" s="78"/>
      <c r="BD502" s="78"/>
      <c r="BE502" s="78"/>
      <c r="BF502" s="78"/>
      <c r="BG502" s="78"/>
      <c r="BH502" s="78"/>
      <c r="BI502" s="78"/>
      <c r="BJ502" s="78"/>
      <c r="BK502" s="78"/>
      <c r="BL502" s="78"/>
      <c r="BM502" s="78"/>
      <c r="BN502" s="78"/>
      <c r="BO502" s="78"/>
      <c r="BP502" s="78"/>
      <c r="BQ502" s="78"/>
      <c r="BR502" s="78"/>
      <c r="BS502" s="78"/>
      <c r="BT502" s="78"/>
      <c r="BU502" s="78"/>
      <c r="BV502" s="78"/>
    </row>
    <row r="503" spans="1:74">
      <c r="A503" s="78"/>
      <c r="B503" s="114"/>
      <c r="C503" s="78"/>
      <c r="D503" s="125">
        <v>43524</v>
      </c>
      <c r="E503" s="108">
        <v>223.77166390207628</v>
      </c>
      <c r="F503" s="108">
        <v>282.21602358920205</v>
      </c>
      <c r="G503" s="108">
        <v>318.26052263165752</v>
      </c>
      <c r="H503" s="108">
        <v>190.49750062666016</v>
      </c>
      <c r="I503" s="108">
        <v>159.30229575656111</v>
      </c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  <c r="AU503" s="78"/>
      <c r="AV503" s="78"/>
      <c r="AW503" s="78"/>
      <c r="AX503" s="78"/>
      <c r="AY503" s="78"/>
      <c r="AZ503" s="78"/>
      <c r="BA503" s="78"/>
      <c r="BB503" s="78"/>
      <c r="BC503" s="78"/>
      <c r="BD503" s="78"/>
      <c r="BE503" s="78"/>
      <c r="BF503" s="78"/>
      <c r="BG503" s="78"/>
      <c r="BH503" s="78"/>
      <c r="BI503" s="78"/>
      <c r="BJ503" s="78"/>
      <c r="BK503" s="78"/>
      <c r="BL503" s="78"/>
      <c r="BM503" s="78"/>
      <c r="BN503" s="78"/>
      <c r="BO503" s="78"/>
      <c r="BP503" s="78"/>
      <c r="BQ503" s="78"/>
      <c r="BR503" s="78"/>
      <c r="BS503" s="78"/>
      <c r="BT503" s="78"/>
      <c r="BU503" s="78"/>
      <c r="BV503" s="78"/>
    </row>
    <row r="504" spans="1:74">
      <c r="A504" s="78"/>
      <c r="B504" s="114"/>
      <c r="C504" s="78"/>
      <c r="D504" s="125">
        <v>43555</v>
      </c>
      <c r="E504" s="108">
        <v>227.65353009590262</v>
      </c>
      <c r="F504" s="108">
        <v>287.35837411331181</v>
      </c>
      <c r="G504" s="108">
        <v>323.74905734102521</v>
      </c>
      <c r="H504" s="108">
        <v>196.83461934492706</v>
      </c>
      <c r="I504" s="108">
        <v>156.75015560987646</v>
      </c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  <c r="AU504" s="78"/>
      <c r="AV504" s="78"/>
      <c r="AW504" s="78"/>
      <c r="AX504" s="78"/>
      <c r="AY504" s="78"/>
      <c r="AZ504" s="78"/>
      <c r="BA504" s="78"/>
      <c r="BB504" s="78"/>
      <c r="BC504" s="78"/>
      <c r="BD504" s="78"/>
      <c r="BE504" s="78"/>
      <c r="BF504" s="78"/>
      <c r="BG504" s="78"/>
      <c r="BH504" s="78"/>
      <c r="BI504" s="78"/>
      <c r="BJ504" s="78"/>
      <c r="BK504" s="78"/>
      <c r="BL504" s="78"/>
      <c r="BM504" s="78"/>
      <c r="BN504" s="78"/>
      <c r="BO504" s="78"/>
      <c r="BP504" s="78"/>
      <c r="BQ504" s="78"/>
      <c r="BR504" s="78"/>
      <c r="BS504" s="78"/>
      <c r="BT504" s="78"/>
      <c r="BU504" s="78"/>
      <c r="BV504" s="78"/>
    </row>
    <row r="505" spans="1:74">
      <c r="A505" s="78"/>
      <c r="B505" s="114"/>
      <c r="C505" s="78"/>
      <c r="D505" s="125">
        <v>43585</v>
      </c>
      <c r="E505" s="108">
        <v>236.63940208583568</v>
      </c>
      <c r="F505" s="108">
        <v>299.19544331125161</v>
      </c>
      <c r="G505" s="108">
        <v>336.18610148969617</v>
      </c>
      <c r="H505" s="108">
        <v>203.30371224590959</v>
      </c>
      <c r="I505" s="108">
        <v>157.62012942160183</v>
      </c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  <c r="AU505" s="78"/>
      <c r="AV505" s="78"/>
      <c r="AW505" s="78"/>
      <c r="AX505" s="78"/>
      <c r="AY505" s="78"/>
      <c r="AZ505" s="78"/>
      <c r="BA505" s="78"/>
      <c r="BB505" s="78"/>
      <c r="BC505" s="78"/>
      <c r="BD505" s="78"/>
      <c r="BE505" s="78"/>
      <c r="BF505" s="78"/>
      <c r="BG505" s="78"/>
      <c r="BH505" s="78"/>
      <c r="BI505" s="78"/>
      <c r="BJ505" s="78"/>
      <c r="BK505" s="78"/>
      <c r="BL505" s="78"/>
      <c r="BM505" s="78"/>
      <c r="BN505" s="78"/>
      <c r="BO505" s="78"/>
      <c r="BP505" s="78"/>
      <c r="BQ505" s="78"/>
      <c r="BR505" s="78"/>
      <c r="BS505" s="78"/>
      <c r="BT505" s="78"/>
      <c r="BU505" s="78"/>
      <c r="BV505" s="78"/>
    </row>
    <row r="506" spans="1:74">
      <c r="A506" s="78"/>
      <c r="B506" s="114"/>
      <c r="C506" s="78"/>
      <c r="D506" s="125">
        <v>43616</v>
      </c>
      <c r="E506" s="108">
        <v>221.04711243303007</v>
      </c>
      <c r="F506" s="108">
        <v>281.49113979241582</v>
      </c>
      <c r="G506" s="108">
        <v>322.821243648495</v>
      </c>
      <c r="H506" s="108">
        <v>188.51909918111221</v>
      </c>
      <c r="I506" s="108">
        <v>162.81646504520717</v>
      </c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  <c r="AU506" s="78"/>
      <c r="AV506" s="78"/>
      <c r="AW506" s="78"/>
      <c r="AX506" s="78"/>
      <c r="AY506" s="78"/>
      <c r="AZ506" s="78"/>
      <c r="BA506" s="78"/>
      <c r="BB506" s="78"/>
      <c r="BC506" s="78"/>
      <c r="BD506" s="78"/>
      <c r="BE506" s="78"/>
      <c r="BF506" s="78"/>
      <c r="BG506" s="78"/>
      <c r="BH506" s="78"/>
      <c r="BI506" s="78"/>
      <c r="BJ506" s="78"/>
      <c r="BK506" s="78"/>
      <c r="BL506" s="78"/>
      <c r="BM506" s="78"/>
      <c r="BN506" s="78"/>
      <c r="BO506" s="78"/>
      <c r="BP506" s="78"/>
      <c r="BQ506" s="78"/>
      <c r="BR506" s="78"/>
      <c r="BS506" s="78"/>
      <c r="BT506" s="78"/>
      <c r="BU506" s="78"/>
      <c r="BV506" s="78"/>
    </row>
    <row r="507" spans="1:74">
      <c r="A507" s="78"/>
      <c r="B507" s="114"/>
      <c r="C507" s="78"/>
      <c r="D507" s="125">
        <v>43646</v>
      </c>
      <c r="E507" s="108">
        <v>236.20850731186476</v>
      </c>
      <c r="F507" s="108">
        <v>300.9224258881415</v>
      </c>
      <c r="G507" s="108">
        <v>341.75522654223658</v>
      </c>
      <c r="H507" s="108">
        <v>203.03977618140263</v>
      </c>
      <c r="I507" s="108">
        <v>159.82497894051014</v>
      </c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  <c r="AU507" s="78"/>
      <c r="AV507" s="78"/>
      <c r="AW507" s="78"/>
      <c r="AX507" s="78"/>
      <c r="AY507" s="78"/>
      <c r="AZ507" s="78"/>
      <c r="BA507" s="78"/>
      <c r="BB507" s="78"/>
      <c r="BC507" s="78"/>
      <c r="BD507" s="78"/>
      <c r="BE507" s="78"/>
      <c r="BF507" s="78"/>
      <c r="BG507" s="78"/>
      <c r="BH507" s="78"/>
      <c r="BI507" s="78"/>
      <c r="BJ507" s="78"/>
      <c r="BK507" s="78"/>
      <c r="BL507" s="78"/>
      <c r="BM507" s="78"/>
      <c r="BN507" s="78"/>
      <c r="BO507" s="78"/>
      <c r="BP507" s="78"/>
      <c r="BQ507" s="78"/>
      <c r="BR507" s="78"/>
      <c r="BS507" s="78"/>
      <c r="BT507" s="78"/>
      <c r="BU507" s="78"/>
      <c r="BV507" s="78"/>
    </row>
    <row r="508" spans="1:74">
      <c r="A508" s="78"/>
      <c r="B508" s="114"/>
      <c r="C508" s="78"/>
      <c r="D508" s="125">
        <v>43677</v>
      </c>
      <c r="E508" s="108">
        <v>239.51266945032305</v>
      </c>
      <c r="F508" s="108">
        <v>304.72804863909488</v>
      </c>
      <c r="G508" s="108">
        <v>338.73860358579947</v>
      </c>
      <c r="H508" s="108">
        <v>202.23910361137021</v>
      </c>
      <c r="I508" s="108">
        <v>159.04448559907473</v>
      </c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  <c r="AU508" s="78"/>
      <c r="AV508" s="78"/>
      <c r="AW508" s="78"/>
      <c r="AX508" s="78"/>
      <c r="AY508" s="78"/>
      <c r="AZ508" s="78"/>
      <c r="BA508" s="78"/>
      <c r="BB508" s="78"/>
      <c r="BC508" s="78"/>
      <c r="BD508" s="78"/>
      <c r="BE508" s="78"/>
      <c r="BF508" s="78"/>
      <c r="BG508" s="78"/>
      <c r="BH508" s="78"/>
      <c r="BI508" s="78"/>
      <c r="BJ508" s="78"/>
      <c r="BK508" s="78"/>
      <c r="BL508" s="78"/>
      <c r="BM508" s="78"/>
      <c r="BN508" s="78"/>
      <c r="BO508" s="78"/>
      <c r="BP508" s="78"/>
      <c r="BQ508" s="78"/>
      <c r="BR508" s="78"/>
      <c r="BS508" s="78"/>
      <c r="BT508" s="78"/>
      <c r="BU508" s="78"/>
      <c r="BV508" s="78"/>
    </row>
    <row r="509" spans="1:74">
      <c r="A509" s="78"/>
      <c r="B509" s="114"/>
      <c r="C509" s="78"/>
      <c r="D509" s="125">
        <v>43708</v>
      </c>
      <c r="E509" s="108">
        <v>234.7537607962019</v>
      </c>
      <c r="F509" s="108">
        <v>301.19931056923537</v>
      </c>
      <c r="G509" s="108">
        <v>341.27793431169925</v>
      </c>
      <c r="H509" s="108">
        <v>193.30693660748872</v>
      </c>
      <c r="I509" s="108">
        <v>167.26116922374553</v>
      </c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  <c r="AU509" s="78"/>
      <c r="AV509" s="78"/>
      <c r="AW509" s="78"/>
      <c r="AX509" s="78"/>
      <c r="AY509" s="78"/>
      <c r="AZ509" s="78"/>
      <c r="BA509" s="78"/>
      <c r="BB509" s="78"/>
      <c r="BC509" s="78"/>
      <c r="BD509" s="78"/>
      <c r="BE509" s="78"/>
      <c r="BF509" s="78"/>
      <c r="BG509" s="78"/>
      <c r="BH509" s="78"/>
      <c r="BI509" s="78"/>
      <c r="BJ509" s="78"/>
      <c r="BK509" s="78"/>
      <c r="BL509" s="78"/>
      <c r="BM509" s="78"/>
      <c r="BN509" s="78"/>
      <c r="BO509" s="78"/>
      <c r="BP509" s="78"/>
      <c r="BQ509" s="78"/>
      <c r="BR509" s="78"/>
      <c r="BS509" s="78"/>
      <c r="BT509" s="78"/>
      <c r="BU509" s="78"/>
      <c r="BV509" s="78"/>
    </row>
    <row r="510" spans="1:74">
      <c r="A510" s="78"/>
      <c r="B510" s="114"/>
      <c r="C510" s="78"/>
      <c r="D510" s="125">
        <v>43738</v>
      </c>
      <c r="E510" s="108">
        <v>238.80531563995487</v>
      </c>
      <c r="F510" s="108">
        <v>305.38963518651877</v>
      </c>
      <c r="G510" s="108">
        <v>343.35636144708957</v>
      </c>
      <c r="H510" s="108">
        <v>199.85969444507666</v>
      </c>
      <c r="I510" s="108">
        <v>162.60995844189065</v>
      </c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  <c r="AU510" s="78"/>
      <c r="AV510" s="78"/>
      <c r="AW510" s="78"/>
      <c r="AX510" s="78"/>
      <c r="AY510" s="78"/>
      <c r="AZ510" s="78"/>
      <c r="BA510" s="78"/>
      <c r="BB510" s="78"/>
      <c r="BC510" s="78"/>
      <c r="BD510" s="78"/>
      <c r="BE510" s="78"/>
      <c r="BF510" s="78"/>
      <c r="BG510" s="78"/>
      <c r="BH510" s="78"/>
      <c r="BI510" s="78"/>
      <c r="BJ510" s="78"/>
      <c r="BK510" s="78"/>
      <c r="BL510" s="78"/>
      <c r="BM510" s="78"/>
      <c r="BN510" s="78"/>
      <c r="BO510" s="78"/>
      <c r="BP510" s="78"/>
      <c r="BQ510" s="78"/>
      <c r="BR510" s="78"/>
      <c r="BS510" s="78"/>
      <c r="BT510" s="78"/>
      <c r="BU510" s="78"/>
      <c r="BV510" s="78"/>
    </row>
    <row r="511" spans="1:74">
      <c r="A511" s="78"/>
      <c r="B511" s="114"/>
      <c r="C511" s="78"/>
      <c r="D511" s="125">
        <v>43769</v>
      </c>
      <c r="E511" s="108">
        <v>243.71675341760556</v>
      </c>
      <c r="F511" s="108">
        <v>312.89944089240691</v>
      </c>
      <c r="G511" s="108">
        <v>351.329982026219</v>
      </c>
      <c r="H511" s="108">
        <v>200.04835571763434</v>
      </c>
      <c r="I511" s="108">
        <v>166.2326825218324</v>
      </c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  <c r="AU511" s="78"/>
      <c r="AV511" s="78"/>
      <c r="AW511" s="78"/>
      <c r="AX511" s="78"/>
      <c r="AY511" s="78"/>
      <c r="AZ511" s="78"/>
      <c r="BA511" s="78"/>
      <c r="BB511" s="78"/>
      <c r="BC511" s="78"/>
      <c r="BD511" s="78"/>
      <c r="BE511" s="78"/>
      <c r="BF511" s="78"/>
      <c r="BG511" s="78"/>
      <c r="BH511" s="78"/>
      <c r="BI511" s="78"/>
      <c r="BJ511" s="78"/>
      <c r="BK511" s="78"/>
      <c r="BL511" s="78"/>
      <c r="BM511" s="78"/>
      <c r="BN511" s="78"/>
      <c r="BO511" s="78"/>
      <c r="BP511" s="78"/>
      <c r="BQ511" s="78"/>
      <c r="BR511" s="78"/>
      <c r="BS511" s="78"/>
      <c r="BT511" s="78"/>
      <c r="BU511" s="78"/>
      <c r="BV511" s="78"/>
    </row>
    <row r="512" spans="1:74">
      <c r="A512" s="78"/>
      <c r="B512" s="114"/>
      <c r="C512" s="78"/>
      <c r="D512" s="125">
        <v>43799</v>
      </c>
      <c r="E512" s="108">
        <v>252.2793570897442</v>
      </c>
      <c r="F512" s="108">
        <v>323.24046562864311</v>
      </c>
      <c r="G512" s="108">
        <v>357.45097687086866</v>
      </c>
      <c r="H512" s="108">
        <v>210.03430823856255</v>
      </c>
      <c r="I512" s="108">
        <v>160.83089483098217</v>
      </c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  <c r="AU512" s="78"/>
      <c r="AV512" s="78"/>
      <c r="AW512" s="78"/>
      <c r="AX512" s="78"/>
      <c r="AY512" s="78"/>
      <c r="AZ512" s="78"/>
      <c r="BA512" s="78"/>
      <c r="BB512" s="78"/>
      <c r="BC512" s="78"/>
      <c r="BD512" s="78"/>
      <c r="BE512" s="78"/>
      <c r="BF512" s="78"/>
      <c r="BG512" s="78"/>
      <c r="BH512" s="78"/>
      <c r="BI512" s="78"/>
      <c r="BJ512" s="78"/>
      <c r="BK512" s="78"/>
      <c r="BL512" s="78"/>
      <c r="BM512" s="78"/>
      <c r="BN512" s="78"/>
      <c r="BO512" s="78"/>
      <c r="BP512" s="78"/>
      <c r="BQ512" s="78"/>
      <c r="BR512" s="78"/>
      <c r="BS512" s="78"/>
      <c r="BT512" s="78"/>
      <c r="BU512" s="78"/>
      <c r="BV512" s="78"/>
    </row>
    <row r="513" spans="1:74">
      <c r="A513" s="78"/>
      <c r="B513" s="114"/>
      <c r="C513" s="78"/>
      <c r="D513" s="125">
        <v>43830</v>
      </c>
      <c r="E513" s="108">
        <v>259.46538542202882</v>
      </c>
      <c r="F513" s="108">
        <v>332.84465032358594</v>
      </c>
      <c r="G513" s="108">
        <v>369.44324697913447</v>
      </c>
      <c r="H513" s="108">
        <v>215.48494375497788</v>
      </c>
      <c r="I513" s="108">
        <v>162.05292729803324</v>
      </c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  <c r="AU513" s="78"/>
      <c r="AV513" s="78"/>
      <c r="AW513" s="78"/>
      <c r="AX513" s="78"/>
      <c r="AY513" s="78"/>
      <c r="AZ513" s="78"/>
      <c r="BA513" s="78"/>
      <c r="BB513" s="78"/>
      <c r="BC513" s="78"/>
      <c r="BD513" s="78"/>
      <c r="BE513" s="78"/>
      <c r="BF513" s="78"/>
      <c r="BG513" s="78"/>
      <c r="BH513" s="78"/>
      <c r="BI513" s="78"/>
      <c r="BJ513" s="78"/>
      <c r="BK513" s="78"/>
      <c r="BL513" s="78"/>
      <c r="BM513" s="78"/>
      <c r="BN513" s="78"/>
      <c r="BO513" s="78"/>
      <c r="BP513" s="78"/>
      <c r="BQ513" s="78"/>
      <c r="BR513" s="78"/>
      <c r="BS513" s="78"/>
      <c r="BT513" s="78"/>
      <c r="BU513" s="78"/>
      <c r="BV513" s="78"/>
    </row>
    <row r="514" spans="1:74">
      <c r="A514" s="78"/>
      <c r="B514" s="114"/>
      <c r="C514" s="78"/>
      <c r="D514" s="125">
        <v>43861</v>
      </c>
      <c r="E514" s="108">
        <v>259.70943201967606</v>
      </c>
      <c r="F514" s="108">
        <v>332.89799056753628</v>
      </c>
      <c r="G514" s="108">
        <v>364.91486534036437</v>
      </c>
      <c r="H514" s="108">
        <v>218.76823476692775</v>
      </c>
      <c r="I514" s="108">
        <v>157.59743325280547</v>
      </c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  <c r="AU514" s="78"/>
      <c r="AV514" s="78"/>
      <c r="AW514" s="78"/>
      <c r="AX514" s="78"/>
      <c r="AY514" s="78"/>
      <c r="AZ514" s="78"/>
      <c r="BA514" s="78"/>
      <c r="BB514" s="78"/>
      <c r="BC514" s="78"/>
      <c r="BD514" s="78"/>
      <c r="BE514" s="78"/>
      <c r="BF514" s="78"/>
      <c r="BG514" s="78"/>
      <c r="BH514" s="78"/>
      <c r="BI514" s="78"/>
      <c r="BJ514" s="78"/>
      <c r="BK514" s="78"/>
      <c r="BL514" s="78"/>
      <c r="BM514" s="78"/>
      <c r="BN514" s="78"/>
      <c r="BO514" s="78"/>
      <c r="BP514" s="78"/>
      <c r="BQ514" s="78"/>
      <c r="BR514" s="78"/>
      <c r="BS514" s="78"/>
      <c r="BT514" s="78"/>
      <c r="BU514" s="78"/>
      <c r="BV514" s="78"/>
    </row>
    <row r="515" spans="1:74">
      <c r="A515" s="78"/>
      <c r="B515" s="114"/>
      <c r="C515" s="78"/>
      <c r="D515" s="125">
        <v>43890</v>
      </c>
      <c r="E515" s="108">
        <v>238.08652214532188</v>
      </c>
      <c r="F515" s="108">
        <v>308.15006028774326</v>
      </c>
      <c r="G515" s="108">
        <v>342.67768531730923</v>
      </c>
      <c r="H515" s="108">
        <v>194.73750375991915</v>
      </c>
      <c r="I515" s="108">
        <v>165.30514852062387</v>
      </c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  <c r="AU515" s="78"/>
      <c r="AV515" s="78"/>
      <c r="AW515" s="78"/>
      <c r="AX515" s="78"/>
      <c r="AY515" s="78"/>
      <c r="AZ515" s="78"/>
      <c r="BA515" s="78"/>
      <c r="BB515" s="78"/>
      <c r="BC515" s="78"/>
      <c r="BD515" s="78"/>
      <c r="BE515" s="78"/>
      <c r="BF515" s="78"/>
      <c r="BG515" s="78"/>
      <c r="BH515" s="78"/>
      <c r="BI515" s="78"/>
      <c r="BJ515" s="78"/>
      <c r="BK515" s="78"/>
      <c r="BL515" s="78"/>
      <c r="BM515" s="78"/>
      <c r="BN515" s="78"/>
      <c r="BO515" s="78"/>
      <c r="BP515" s="78"/>
      <c r="BQ515" s="78"/>
      <c r="BR515" s="78"/>
      <c r="BS515" s="78"/>
      <c r="BT515" s="78"/>
      <c r="BU515" s="78"/>
      <c r="BV515" s="78"/>
    </row>
    <row r="516" spans="1:74">
      <c r="A516" s="78"/>
      <c r="B516" s="114"/>
      <c r="C516" s="78"/>
      <c r="D516" s="125">
        <v>43921</v>
      </c>
      <c r="E516" s="108">
        <v>207.52159240404947</v>
      </c>
      <c r="F516" s="108">
        <v>275.6390432558369</v>
      </c>
      <c r="G516" s="108">
        <v>321.76776105437727</v>
      </c>
      <c r="H516" s="108">
        <v>150.28039715509672</v>
      </c>
      <c r="I516" s="108">
        <v>192.95627908283842</v>
      </c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  <c r="AU516" s="78"/>
      <c r="AV516" s="78"/>
      <c r="AW516" s="78"/>
      <c r="AX516" s="78"/>
      <c r="AY516" s="78"/>
      <c r="AZ516" s="78"/>
      <c r="BA516" s="78"/>
      <c r="BB516" s="78"/>
      <c r="BC516" s="78"/>
      <c r="BD516" s="78"/>
      <c r="BE516" s="78"/>
      <c r="BF516" s="78"/>
      <c r="BG516" s="78"/>
      <c r="BH516" s="78"/>
      <c r="BI516" s="78"/>
      <c r="BJ516" s="78"/>
      <c r="BK516" s="78"/>
      <c r="BL516" s="78"/>
      <c r="BM516" s="78"/>
      <c r="BN516" s="78"/>
      <c r="BO516" s="78"/>
      <c r="BP516" s="78"/>
      <c r="BQ516" s="78"/>
      <c r="BR516" s="78"/>
      <c r="BS516" s="78"/>
      <c r="BT516" s="78"/>
      <c r="BU516" s="78"/>
      <c r="BV516" s="78"/>
    </row>
    <row r="517" spans="1:74">
      <c r="A517" s="78"/>
      <c r="B517" s="114"/>
      <c r="C517" s="78"/>
      <c r="D517" s="125">
        <v>43951</v>
      </c>
      <c r="E517" s="108">
        <v>234.42391656656923</v>
      </c>
      <c r="F517" s="108">
        <v>313.96012460890972</v>
      </c>
      <c r="G517" s="108">
        <v>373.28885823762329</v>
      </c>
      <c r="H517" s="108">
        <v>172.17285814363771</v>
      </c>
      <c r="I517" s="108">
        <v>195.7428510821882</v>
      </c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  <c r="AU517" s="78"/>
      <c r="AV517" s="78"/>
      <c r="AW517" s="78"/>
      <c r="AX517" s="78"/>
      <c r="AY517" s="78"/>
      <c r="AZ517" s="78"/>
      <c r="BA517" s="78"/>
      <c r="BB517" s="78"/>
      <c r="BC517" s="78"/>
      <c r="BD517" s="78"/>
      <c r="BE517" s="78"/>
      <c r="BF517" s="78"/>
      <c r="BG517" s="78"/>
      <c r="BH517" s="78"/>
      <c r="BI517" s="78"/>
      <c r="BJ517" s="78"/>
      <c r="BK517" s="78"/>
      <c r="BL517" s="78"/>
      <c r="BM517" s="78"/>
      <c r="BN517" s="78"/>
      <c r="BO517" s="78"/>
      <c r="BP517" s="78"/>
      <c r="BQ517" s="78"/>
      <c r="BR517" s="78"/>
      <c r="BS517" s="78"/>
      <c r="BT517" s="78"/>
      <c r="BU517" s="78"/>
      <c r="BV517" s="78"/>
    </row>
    <row r="518" spans="1:74">
      <c r="A518" s="78"/>
      <c r="B518" s="114"/>
      <c r="C518" s="78"/>
      <c r="D518" s="125">
        <v>43982</v>
      </c>
      <c r="E518" s="108">
        <v>245.9265190947394</v>
      </c>
      <c r="F518" s="108">
        <v>330.49271710022521</v>
      </c>
      <c r="G518" s="108">
        <v>387.88965136738335</v>
      </c>
      <c r="H518" s="108">
        <v>178.89695470120131</v>
      </c>
      <c r="I518" s="108">
        <v>195.75451569066846</v>
      </c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  <c r="AU518" s="78"/>
      <c r="AV518" s="78"/>
      <c r="AW518" s="78"/>
      <c r="AX518" s="78"/>
      <c r="AY518" s="78"/>
      <c r="AZ518" s="78"/>
      <c r="BA518" s="78"/>
      <c r="BB518" s="78"/>
      <c r="BC518" s="78"/>
      <c r="BD518" s="78"/>
      <c r="BE518" s="78"/>
      <c r="BF518" s="78"/>
      <c r="BG518" s="78"/>
      <c r="BH518" s="78"/>
      <c r="BI518" s="78"/>
      <c r="BJ518" s="78"/>
      <c r="BK518" s="78"/>
      <c r="BL518" s="78"/>
      <c r="BM518" s="78"/>
      <c r="BN518" s="78"/>
      <c r="BO518" s="78"/>
      <c r="BP518" s="78"/>
      <c r="BQ518" s="78"/>
      <c r="BR518" s="78"/>
      <c r="BS518" s="78"/>
      <c r="BT518" s="78"/>
      <c r="BU518" s="78"/>
      <c r="BV518" s="78"/>
    </row>
    <row r="519" spans="1:74">
      <c r="A519" s="78"/>
      <c r="B519" s="114"/>
      <c r="C519" s="78"/>
      <c r="D519" s="125">
        <v>44012</v>
      </c>
      <c r="E519" s="108">
        <v>251.03815134702262</v>
      </c>
      <c r="F519" s="108">
        <v>337.7977029076294</v>
      </c>
      <c r="G519" s="108">
        <v>390.16031317902036</v>
      </c>
      <c r="H519" s="108">
        <v>180.87943435802472</v>
      </c>
      <c r="I519" s="108">
        <v>194.7311504819794</v>
      </c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  <c r="AU519" s="78"/>
      <c r="AV519" s="78"/>
      <c r="AW519" s="78"/>
      <c r="AX519" s="78"/>
      <c r="AY519" s="78"/>
      <c r="AZ519" s="78"/>
      <c r="BA519" s="78"/>
      <c r="BB519" s="78"/>
      <c r="BC519" s="78"/>
      <c r="BD519" s="78"/>
      <c r="BE519" s="78"/>
      <c r="BF519" s="78"/>
      <c r="BG519" s="78"/>
      <c r="BH519" s="78"/>
      <c r="BI519" s="78"/>
      <c r="BJ519" s="78"/>
      <c r="BK519" s="78"/>
      <c r="BL519" s="78"/>
      <c r="BM519" s="78"/>
      <c r="BN519" s="78"/>
      <c r="BO519" s="78"/>
      <c r="BP519" s="78"/>
      <c r="BQ519" s="78"/>
      <c r="BR519" s="78"/>
      <c r="BS519" s="78"/>
      <c r="BT519" s="78"/>
      <c r="BU519" s="78"/>
      <c r="BV519" s="78"/>
    </row>
    <row r="520" spans="1:74">
      <c r="A520" s="78"/>
      <c r="B520" s="114"/>
      <c r="C520" s="78"/>
      <c r="D520" s="125">
        <v>44043</v>
      </c>
      <c r="E520" s="108">
        <v>265.39304848519492</v>
      </c>
      <c r="F520" s="108">
        <v>359.61359674208325</v>
      </c>
      <c r="G520" s="108">
        <v>419.05793123697362</v>
      </c>
      <c r="H520" s="108">
        <v>185.19733152447648</v>
      </c>
      <c r="I520" s="108">
        <v>204.50554902833667</v>
      </c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  <c r="AU520" s="78"/>
      <c r="AV520" s="78"/>
      <c r="AW520" s="78"/>
      <c r="AX520" s="78"/>
      <c r="AY520" s="78"/>
      <c r="AZ520" s="78"/>
      <c r="BA520" s="78"/>
      <c r="BB520" s="78"/>
      <c r="BC520" s="78"/>
      <c r="BD520" s="78"/>
      <c r="BE520" s="78"/>
      <c r="BF520" s="78"/>
      <c r="BG520" s="78"/>
      <c r="BH520" s="78"/>
      <c r="BI520" s="78"/>
      <c r="BJ520" s="78"/>
      <c r="BK520" s="78"/>
      <c r="BL520" s="78"/>
      <c r="BM520" s="78"/>
      <c r="BN520" s="78"/>
      <c r="BO520" s="78"/>
      <c r="BP520" s="78"/>
      <c r="BQ520" s="78"/>
      <c r="BR520" s="78"/>
      <c r="BS520" s="78"/>
      <c r="BT520" s="78"/>
      <c r="BU520" s="78"/>
      <c r="BV520" s="78"/>
    </row>
    <row r="521" spans="1:74">
      <c r="A521" s="78"/>
      <c r="B521" s="114"/>
      <c r="C521" s="78"/>
      <c r="D521" s="125">
        <v>44074</v>
      </c>
      <c r="E521" s="108">
        <v>285.13222368395941</v>
      </c>
      <c r="F521" s="108">
        <v>388.17554717411412</v>
      </c>
      <c r="G521" s="108">
        <v>451.35074664749891</v>
      </c>
      <c r="H521" s="108">
        <v>192.94636572105577</v>
      </c>
      <c r="I521" s="108">
        <v>211.70792030887861</v>
      </c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  <c r="AU521" s="78"/>
      <c r="AV521" s="78"/>
      <c r="AW521" s="78"/>
      <c r="AX521" s="78"/>
      <c r="AY521" s="78"/>
      <c r="AZ521" s="78"/>
      <c r="BA521" s="78"/>
      <c r="BB521" s="78"/>
      <c r="BC521" s="78"/>
      <c r="BD521" s="78"/>
      <c r="BE521" s="78"/>
      <c r="BF521" s="78"/>
      <c r="BG521" s="78"/>
      <c r="BH521" s="78"/>
      <c r="BI521" s="78"/>
      <c r="BJ521" s="78"/>
      <c r="BK521" s="78"/>
      <c r="BL521" s="78"/>
      <c r="BM521" s="78"/>
      <c r="BN521" s="78"/>
      <c r="BO521" s="78"/>
      <c r="BP521" s="78"/>
      <c r="BQ521" s="78"/>
      <c r="BR521" s="78"/>
      <c r="BS521" s="78"/>
      <c r="BT521" s="78"/>
      <c r="BU521" s="78"/>
      <c r="BV521" s="78"/>
    </row>
    <row r="522" spans="1:74">
      <c r="A522" s="78"/>
      <c r="B522" s="114"/>
      <c r="C522" s="78"/>
      <c r="D522" s="125">
        <v>44104</v>
      </c>
      <c r="E522" s="108">
        <v>273.81074948998048</v>
      </c>
      <c r="F522" s="108">
        <v>374.64840193533774</v>
      </c>
      <c r="G522" s="108">
        <v>436.03835486724154</v>
      </c>
      <c r="H522" s="108">
        <v>179.772661910116</v>
      </c>
      <c r="I522" s="108">
        <v>218.98025731021798</v>
      </c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  <c r="AU522" s="78"/>
      <c r="AV522" s="78"/>
      <c r="AW522" s="78"/>
      <c r="AX522" s="78"/>
      <c r="AY522" s="78"/>
      <c r="AZ522" s="78"/>
      <c r="BA522" s="78"/>
      <c r="BB522" s="78"/>
      <c r="BC522" s="78"/>
      <c r="BD522" s="78"/>
      <c r="BE522" s="78"/>
      <c r="BF522" s="78"/>
      <c r="BG522" s="78"/>
      <c r="BH522" s="78"/>
      <c r="BI522" s="78"/>
      <c r="BJ522" s="78"/>
      <c r="BK522" s="78"/>
      <c r="BL522" s="78"/>
      <c r="BM522" s="78"/>
      <c r="BN522" s="78"/>
      <c r="BO522" s="78"/>
      <c r="BP522" s="78"/>
      <c r="BQ522" s="78"/>
      <c r="BR522" s="78"/>
      <c r="BS522" s="78"/>
      <c r="BT522" s="78"/>
      <c r="BU522" s="78"/>
      <c r="BV522" s="78"/>
    </row>
    <row r="523" spans="1:74">
      <c r="A523" s="78"/>
      <c r="B523" s="114"/>
      <c r="C523" s="78"/>
      <c r="D523" s="125">
        <v>44135</v>
      </c>
      <c r="E523" s="108">
        <v>266.12518827813665</v>
      </c>
      <c r="F523" s="108">
        <v>363.79293226302718</v>
      </c>
      <c r="G523" s="108">
        <v>420.79949800415289</v>
      </c>
      <c r="H523" s="108">
        <v>178.48129172736421</v>
      </c>
      <c r="I523" s="108">
        <v>212.90025275753655</v>
      </c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78"/>
      <c r="AZ523" s="78"/>
      <c r="BA523" s="78"/>
      <c r="BB523" s="78"/>
      <c r="BC523" s="78"/>
      <c r="BD523" s="78"/>
      <c r="BE523" s="78"/>
      <c r="BF523" s="78"/>
      <c r="BG523" s="78"/>
      <c r="BH523" s="78"/>
      <c r="BI523" s="78"/>
      <c r="BJ523" s="78"/>
      <c r="BK523" s="78"/>
      <c r="BL523" s="78"/>
      <c r="BM523" s="78"/>
      <c r="BN523" s="78"/>
      <c r="BO523" s="78"/>
      <c r="BP523" s="78"/>
      <c r="BQ523" s="78"/>
      <c r="BR523" s="78"/>
      <c r="BS523" s="78"/>
      <c r="BT523" s="78"/>
      <c r="BU523" s="78"/>
      <c r="BV523" s="78"/>
    </row>
    <row r="524" spans="1:74">
      <c r="A524" s="78"/>
      <c r="B524" s="114"/>
      <c r="C524" s="78"/>
      <c r="D524" s="125">
        <v>44165</v>
      </c>
      <c r="E524" s="108">
        <v>296.44797803580593</v>
      </c>
      <c r="F524" s="108">
        <v>404.99221612495882</v>
      </c>
      <c r="G524" s="108">
        <v>466.52029009808348</v>
      </c>
      <c r="H524" s="108">
        <v>204.86952626218419</v>
      </c>
      <c r="I524" s="108">
        <v>204.55529940388431</v>
      </c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  <c r="AU524" s="78"/>
      <c r="AV524" s="78"/>
      <c r="AW524" s="78"/>
      <c r="AX524" s="78"/>
      <c r="AY524" s="78"/>
      <c r="AZ524" s="78"/>
      <c r="BA524" s="78"/>
      <c r="BB524" s="78"/>
      <c r="BC524" s="78"/>
      <c r="BD524" s="78"/>
      <c r="BE524" s="78"/>
      <c r="BF524" s="78"/>
      <c r="BG524" s="78"/>
      <c r="BH524" s="78"/>
      <c r="BI524" s="78"/>
      <c r="BJ524" s="78"/>
      <c r="BK524" s="78"/>
      <c r="BL524" s="78"/>
      <c r="BM524" s="78"/>
      <c r="BN524" s="78"/>
      <c r="BO524" s="78"/>
      <c r="BP524" s="78"/>
      <c r="BQ524" s="78"/>
      <c r="BR524" s="78"/>
      <c r="BS524" s="78"/>
      <c r="BT524" s="78"/>
      <c r="BU524" s="78"/>
      <c r="BV524" s="78"/>
    </row>
    <row r="525" spans="1:74">
      <c r="A525" s="78"/>
      <c r="B525" s="114"/>
      <c r="C525" s="78"/>
      <c r="D525" s="125">
        <v>44196</v>
      </c>
      <c r="E525" s="108">
        <v>308.01921866956445</v>
      </c>
      <c r="F525" s="108">
        <v>418.343560915588</v>
      </c>
      <c r="G525" s="108">
        <v>477.8602179606662</v>
      </c>
      <c r="H525" s="108">
        <v>217.68770241370709</v>
      </c>
      <c r="I525" s="108">
        <v>196.72900540715059</v>
      </c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  <c r="AU525" s="78"/>
      <c r="AV525" s="78"/>
      <c r="AW525" s="78"/>
      <c r="AX525" s="78"/>
      <c r="AY525" s="78"/>
      <c r="AZ525" s="78"/>
      <c r="BA525" s="78"/>
      <c r="BB525" s="78"/>
      <c r="BC525" s="78"/>
      <c r="BD525" s="78"/>
      <c r="BE525" s="78"/>
      <c r="BF525" s="78"/>
      <c r="BG525" s="78"/>
      <c r="BH525" s="78"/>
      <c r="BI525" s="78"/>
      <c r="BJ525" s="78"/>
      <c r="BK525" s="78"/>
      <c r="BL525" s="78"/>
      <c r="BM525" s="78"/>
      <c r="BN525" s="78"/>
      <c r="BO525" s="78"/>
      <c r="BP525" s="78"/>
      <c r="BQ525" s="78"/>
      <c r="BR525" s="78"/>
      <c r="BS525" s="78"/>
      <c r="BT525" s="78"/>
      <c r="BU525" s="78"/>
      <c r="BV525" s="78"/>
    </row>
    <row r="526" spans="1:74">
      <c r="A526" s="78"/>
      <c r="B526" s="114"/>
      <c r="C526" s="78"/>
      <c r="D526" s="125">
        <v>44227</v>
      </c>
      <c r="E526" s="108">
        <v>304.81610707544445</v>
      </c>
      <c r="F526" s="108">
        <v>413.5206629349878</v>
      </c>
      <c r="G526" s="108">
        <v>466.28649311432309</v>
      </c>
      <c r="H526" s="108">
        <v>212.38701636698619</v>
      </c>
      <c r="I526" s="108">
        <v>196.75459201926756</v>
      </c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  <c r="AU526" s="78"/>
      <c r="AV526" s="78"/>
      <c r="AW526" s="78"/>
      <c r="AX526" s="78"/>
      <c r="AY526" s="78"/>
      <c r="AZ526" s="78"/>
      <c r="BA526" s="78"/>
      <c r="BB526" s="78"/>
      <c r="BC526" s="78"/>
      <c r="BD526" s="78"/>
      <c r="BE526" s="78"/>
      <c r="BF526" s="78"/>
      <c r="BG526" s="78"/>
      <c r="BH526" s="78"/>
      <c r="BI526" s="78"/>
      <c r="BJ526" s="78"/>
      <c r="BK526" s="78"/>
      <c r="BL526" s="78"/>
      <c r="BM526" s="78"/>
      <c r="BN526" s="78"/>
      <c r="BO526" s="78"/>
      <c r="BP526" s="78"/>
      <c r="BQ526" s="78"/>
      <c r="BR526" s="78"/>
      <c r="BS526" s="78"/>
      <c r="BT526" s="78"/>
      <c r="BU526" s="78"/>
      <c r="BV526" s="78"/>
    </row>
    <row r="527" spans="1:74">
      <c r="A527" s="78"/>
      <c r="B527" s="114"/>
      <c r="C527" s="78"/>
      <c r="D527" s="125">
        <v>44255</v>
      </c>
      <c r="E527" s="108">
        <v>312.37964498846475</v>
      </c>
      <c r="F527" s="108">
        <v>422.83922719525009</v>
      </c>
      <c r="G527" s="108">
        <v>471.13422220001996</v>
      </c>
      <c r="H527" s="108">
        <v>228.43448652052211</v>
      </c>
      <c r="I527" s="108">
        <v>183.93382291240289</v>
      </c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  <c r="AU527" s="78"/>
      <c r="AV527" s="78"/>
      <c r="AW527" s="78"/>
      <c r="AX527" s="78"/>
      <c r="AY527" s="78"/>
      <c r="AZ527" s="78"/>
      <c r="BA527" s="78"/>
      <c r="BB527" s="78"/>
      <c r="BC527" s="78"/>
      <c r="BD527" s="78"/>
      <c r="BE527" s="78"/>
      <c r="BF527" s="78"/>
      <c r="BG527" s="78"/>
      <c r="BH527" s="78"/>
      <c r="BI527" s="78"/>
      <c r="BJ527" s="78"/>
      <c r="BK527" s="78"/>
      <c r="BL527" s="78"/>
      <c r="BM527" s="78"/>
      <c r="BN527" s="78"/>
      <c r="BO527" s="78"/>
      <c r="BP527" s="78"/>
      <c r="BQ527" s="78"/>
      <c r="BR527" s="78"/>
      <c r="BS527" s="78"/>
      <c r="BT527" s="78"/>
      <c r="BU527" s="78"/>
      <c r="BV527" s="78"/>
    </row>
    <row r="528" spans="1:74">
      <c r="A528" s="78"/>
      <c r="B528" s="114"/>
      <c r="C528" s="78"/>
      <c r="D528" s="125">
        <v>44286</v>
      </c>
      <c r="E528" s="108">
        <v>324.17395946538517</v>
      </c>
      <c r="F528" s="108">
        <v>440.40950624053198</v>
      </c>
      <c r="G528" s="108">
        <v>492.17169280673073</v>
      </c>
      <c r="H528" s="108">
        <v>231.02965424374779</v>
      </c>
      <c r="I528" s="108">
        <v>190.05737582087156</v>
      </c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  <c r="AU528" s="78"/>
      <c r="AV528" s="78"/>
      <c r="AW528" s="78"/>
      <c r="AX528" s="78"/>
      <c r="AY528" s="78"/>
      <c r="AZ528" s="78"/>
      <c r="BA528" s="78"/>
      <c r="BB528" s="78"/>
      <c r="BC528" s="78"/>
      <c r="BD528" s="78"/>
      <c r="BE528" s="78"/>
      <c r="BF528" s="78"/>
      <c r="BG528" s="78"/>
      <c r="BH528" s="78"/>
      <c r="BI528" s="78"/>
      <c r="BJ528" s="78"/>
      <c r="BK528" s="78"/>
      <c r="BL528" s="78"/>
      <c r="BM528" s="78"/>
      <c r="BN528" s="78"/>
      <c r="BO528" s="78"/>
      <c r="BP528" s="78"/>
      <c r="BQ528" s="78"/>
      <c r="BR528" s="78"/>
      <c r="BS528" s="78"/>
      <c r="BT528" s="78"/>
      <c r="BU528" s="78"/>
      <c r="BV528" s="78"/>
    </row>
    <row r="529" spans="1:74">
      <c r="A529" s="78"/>
      <c r="B529" s="114"/>
      <c r="C529" s="78"/>
      <c r="D529" s="125">
        <v>44316</v>
      </c>
      <c r="E529" s="108">
        <v>341.34111231863307</v>
      </c>
      <c r="F529" s="108">
        <v>465.51760448722234</v>
      </c>
      <c r="G529" s="108">
        <v>524.25304068525361</v>
      </c>
      <c r="H529" s="108">
        <v>239.20390440752132</v>
      </c>
      <c r="I529" s="108">
        <v>195.72135596197717</v>
      </c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  <c r="AU529" s="78"/>
      <c r="AV529" s="78"/>
      <c r="AW529" s="78"/>
      <c r="AX529" s="78"/>
      <c r="AY529" s="78"/>
      <c r="AZ529" s="78"/>
      <c r="BA529" s="78"/>
      <c r="BB529" s="78"/>
      <c r="BC529" s="78"/>
      <c r="BD529" s="78"/>
      <c r="BE529" s="78"/>
      <c r="BF529" s="78"/>
      <c r="BG529" s="78"/>
      <c r="BH529" s="78"/>
      <c r="BI529" s="78"/>
      <c r="BJ529" s="78"/>
      <c r="BK529" s="78"/>
      <c r="BL529" s="78"/>
      <c r="BM529" s="78"/>
      <c r="BN529" s="78"/>
      <c r="BO529" s="78"/>
      <c r="BP529" s="78"/>
      <c r="BQ529" s="78"/>
      <c r="BR529" s="78"/>
      <c r="BS529" s="78"/>
      <c r="BT529" s="78"/>
      <c r="BU529" s="78"/>
      <c r="BV529" s="78"/>
    </row>
    <row r="530" spans="1:74">
      <c r="A530" s="78"/>
      <c r="B530" s="114"/>
      <c r="C530" s="78"/>
      <c r="D530" s="125">
        <v>44347</v>
      </c>
      <c r="E530" s="108">
        <v>342.56325192091339</v>
      </c>
      <c r="F530" s="108">
        <v>468.87141935208325</v>
      </c>
      <c r="G530" s="108">
        <v>527.80352586405536</v>
      </c>
      <c r="H530" s="108">
        <v>235.79601016689824</v>
      </c>
      <c r="I530" s="108">
        <v>199.83527825615968</v>
      </c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  <c r="AU530" s="78"/>
      <c r="AV530" s="78"/>
      <c r="AW530" s="78"/>
      <c r="AX530" s="78"/>
      <c r="AY530" s="78"/>
      <c r="AZ530" s="78"/>
      <c r="BA530" s="78"/>
      <c r="BB530" s="78"/>
      <c r="BC530" s="78"/>
      <c r="BD530" s="78"/>
      <c r="BE530" s="78"/>
      <c r="BF530" s="78"/>
      <c r="BG530" s="78"/>
      <c r="BH530" s="78"/>
      <c r="BI530" s="78"/>
      <c r="BJ530" s="78"/>
      <c r="BK530" s="78"/>
      <c r="BL530" s="78"/>
      <c r="BM530" s="78"/>
      <c r="BN530" s="78"/>
      <c r="BO530" s="78"/>
      <c r="BP530" s="78"/>
      <c r="BQ530" s="78"/>
      <c r="BR530" s="78"/>
      <c r="BS530" s="78"/>
      <c r="BT530" s="78"/>
      <c r="BU530" s="78"/>
      <c r="BV530" s="78"/>
    </row>
    <row r="531" spans="1:74">
      <c r="A531" s="78"/>
      <c r="B531" s="114"/>
      <c r="C531" s="78"/>
      <c r="D531" s="125">
        <v>44377</v>
      </c>
      <c r="E531" s="108">
        <v>351.35846250643453</v>
      </c>
      <c r="F531" s="108">
        <v>481.85006188209769</v>
      </c>
      <c r="G531" s="108">
        <v>539.40010892584201</v>
      </c>
      <c r="H531" s="108">
        <v>236.16775824811606</v>
      </c>
      <c r="I531" s="108">
        <v>203.910885746498</v>
      </c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  <c r="AU531" s="78"/>
      <c r="AV531" s="78"/>
      <c r="AW531" s="78"/>
      <c r="AX531" s="78"/>
      <c r="AY531" s="78"/>
      <c r="AZ531" s="78"/>
      <c r="BA531" s="78"/>
      <c r="BB531" s="78"/>
      <c r="BC531" s="78"/>
      <c r="BD531" s="78"/>
      <c r="BE531" s="78"/>
      <c r="BF531" s="78"/>
      <c r="BG531" s="78"/>
      <c r="BH531" s="78"/>
      <c r="BI531" s="78"/>
      <c r="BJ531" s="78"/>
      <c r="BK531" s="78"/>
      <c r="BL531" s="78"/>
      <c r="BM531" s="78"/>
      <c r="BN531" s="78"/>
      <c r="BO531" s="78"/>
      <c r="BP531" s="78"/>
      <c r="BQ531" s="78"/>
      <c r="BR531" s="78"/>
      <c r="BS531" s="78"/>
      <c r="BT531" s="78"/>
      <c r="BU531" s="78"/>
      <c r="BV531" s="78"/>
    </row>
    <row r="532" spans="1:74">
      <c r="A532" s="78"/>
      <c r="B532" s="114"/>
      <c r="C532" s="78"/>
      <c r="D532" s="125">
        <v>44408</v>
      </c>
      <c r="E532" s="108">
        <v>359.03258403401372</v>
      </c>
      <c r="F532" s="108">
        <v>493.61461291814743</v>
      </c>
      <c r="G532" s="108">
        <v>551.85904685484979</v>
      </c>
      <c r="H532" s="108">
        <v>237.59261019109692</v>
      </c>
      <c r="I532" s="108">
        <v>207.39053268563632</v>
      </c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  <c r="AU532" s="78"/>
      <c r="AV532" s="78"/>
      <c r="AW532" s="78"/>
      <c r="AX532" s="78"/>
      <c r="AY532" s="78"/>
      <c r="AZ532" s="78"/>
      <c r="BA532" s="78"/>
      <c r="BB532" s="78"/>
      <c r="BC532" s="78"/>
      <c r="BD532" s="78"/>
      <c r="BE532" s="78"/>
      <c r="BF532" s="78"/>
      <c r="BG532" s="78"/>
      <c r="BH532" s="78"/>
      <c r="BI532" s="78"/>
      <c r="BJ532" s="78"/>
      <c r="BK532" s="78"/>
      <c r="BL532" s="78"/>
      <c r="BM532" s="78"/>
      <c r="BN532" s="78"/>
      <c r="BO532" s="78"/>
      <c r="BP532" s="78"/>
      <c r="BQ532" s="78"/>
      <c r="BR532" s="78"/>
      <c r="BS532" s="78"/>
      <c r="BT532" s="78"/>
      <c r="BU532" s="78"/>
      <c r="BV532" s="78"/>
    </row>
    <row r="533" spans="1:74">
      <c r="A533" s="78"/>
      <c r="B533" s="114"/>
      <c r="C533" s="78"/>
      <c r="D533" s="125">
        <v>44439</v>
      </c>
      <c r="E533" s="108">
        <v>368.950790291521</v>
      </c>
      <c r="F533" s="108">
        <v>506.65705558166241</v>
      </c>
      <c r="G533" s="108">
        <v>558.30700617458353</v>
      </c>
      <c r="H533" s="108">
        <v>244.93600402247009</v>
      </c>
      <c r="I533" s="108">
        <v>203.40377493994998</v>
      </c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  <c r="AU533" s="78"/>
      <c r="AV533" s="78"/>
      <c r="AW533" s="78"/>
      <c r="AX533" s="78"/>
      <c r="AY533" s="78"/>
      <c r="AZ533" s="78"/>
      <c r="BA533" s="78"/>
      <c r="BB533" s="78"/>
      <c r="BC533" s="78"/>
      <c r="BD533" s="78"/>
      <c r="BE533" s="78"/>
      <c r="BF533" s="78"/>
      <c r="BG533" s="78"/>
      <c r="BH533" s="78"/>
      <c r="BI533" s="78"/>
      <c r="BJ533" s="78"/>
      <c r="BK533" s="78"/>
      <c r="BL533" s="78"/>
      <c r="BM533" s="78"/>
      <c r="BN533" s="78"/>
      <c r="BO533" s="78"/>
      <c r="BP533" s="78"/>
      <c r="BQ533" s="78"/>
      <c r="BR533" s="78"/>
      <c r="BS533" s="78"/>
      <c r="BT533" s="78"/>
      <c r="BU533" s="78"/>
      <c r="BV533" s="78"/>
    </row>
    <row r="534" spans="1:74">
      <c r="A534" s="78"/>
      <c r="B534" s="114"/>
      <c r="C534" s="78"/>
      <c r="D534" s="125">
        <v>44469</v>
      </c>
      <c r="E534" s="108">
        <v>351.12585559305205</v>
      </c>
      <c r="F534" s="108">
        <v>480.79230772504457</v>
      </c>
      <c r="G534" s="108">
        <v>521.56511729760268</v>
      </c>
      <c r="H534" s="108">
        <v>232.3776191979351</v>
      </c>
      <c r="I534" s="108">
        <v>200.44682002081217</v>
      </c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  <c r="AU534" s="78"/>
      <c r="AV534" s="78"/>
      <c r="AW534" s="78"/>
      <c r="AX534" s="78"/>
      <c r="AY534" s="78"/>
      <c r="AZ534" s="78"/>
      <c r="BA534" s="78"/>
      <c r="BB534" s="78"/>
      <c r="BC534" s="78"/>
      <c r="BD534" s="78"/>
      <c r="BE534" s="78"/>
      <c r="BF534" s="78"/>
      <c r="BG534" s="78"/>
      <c r="BH534" s="78"/>
      <c r="BI534" s="78"/>
      <c r="BJ534" s="78"/>
      <c r="BK534" s="78"/>
      <c r="BL534" s="78"/>
      <c r="BM534" s="78"/>
      <c r="BN534" s="78"/>
      <c r="BO534" s="78"/>
      <c r="BP534" s="78"/>
      <c r="BQ534" s="78"/>
      <c r="BR534" s="78"/>
      <c r="BS534" s="78"/>
      <c r="BT534" s="78"/>
      <c r="BU534" s="78"/>
      <c r="BV534" s="78"/>
    </row>
    <row r="535" spans="1:74">
      <c r="A535" s="78"/>
      <c r="B535" s="114"/>
      <c r="C535" s="78"/>
      <c r="D535" s="125">
        <v>44500</v>
      </c>
      <c r="E535" s="108">
        <v>375.58008732292296</v>
      </c>
      <c r="F535" s="108">
        <v>512.62768106333044</v>
      </c>
      <c r="G535" s="108">
        <v>560.42499537232482</v>
      </c>
      <c r="H535" s="108">
        <v>243.48919499250434</v>
      </c>
      <c r="I535" s="108">
        <v>205.79662327800131</v>
      </c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  <c r="AU535" s="78"/>
      <c r="AV535" s="78"/>
      <c r="AW535" s="78"/>
      <c r="AX535" s="78"/>
      <c r="AY535" s="78"/>
      <c r="AZ535" s="78"/>
      <c r="BA535" s="78"/>
      <c r="BB535" s="78"/>
      <c r="BC535" s="78"/>
      <c r="BD535" s="78"/>
      <c r="BE535" s="78"/>
      <c r="BF535" s="78"/>
      <c r="BG535" s="78"/>
      <c r="BH535" s="78"/>
      <c r="BI535" s="78"/>
      <c r="BJ535" s="78"/>
      <c r="BK535" s="78"/>
      <c r="BL535" s="78"/>
      <c r="BM535" s="78"/>
      <c r="BN535" s="78"/>
      <c r="BO535" s="78"/>
      <c r="BP535" s="78"/>
      <c r="BQ535" s="78"/>
      <c r="BR535" s="78"/>
      <c r="BS535" s="78"/>
      <c r="BT535" s="78"/>
      <c r="BU535" s="78"/>
      <c r="BV535" s="78"/>
    </row>
    <row r="536" spans="1:74">
      <c r="A536" s="78"/>
      <c r="B536" s="114"/>
      <c r="C536" s="78"/>
      <c r="D536" s="125">
        <v>44530</v>
      </c>
      <c r="E536" s="108">
        <v>370.75444717725759</v>
      </c>
      <c r="F536" s="108">
        <v>501.71314852654075</v>
      </c>
      <c r="G536" s="108">
        <v>526.60850032831195</v>
      </c>
      <c r="H536" s="108">
        <v>241.5697323539712</v>
      </c>
      <c r="I536" s="108">
        <v>195.00101579958988</v>
      </c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  <c r="AU536" s="78"/>
      <c r="AV536" s="78"/>
      <c r="AW536" s="78"/>
      <c r="AX536" s="78"/>
      <c r="AY536" s="78"/>
      <c r="AZ536" s="78"/>
      <c r="BA536" s="78"/>
      <c r="BB536" s="78"/>
      <c r="BC536" s="78"/>
      <c r="BD536" s="78"/>
      <c r="BE536" s="78"/>
      <c r="BF536" s="78"/>
      <c r="BG536" s="78"/>
      <c r="BH536" s="78"/>
      <c r="BI536" s="78"/>
      <c r="BJ536" s="78"/>
      <c r="BK536" s="78"/>
      <c r="BL536" s="78"/>
      <c r="BM536" s="78"/>
      <c r="BN536" s="78"/>
      <c r="BO536" s="78"/>
      <c r="BP536" s="78"/>
      <c r="BQ536" s="78"/>
      <c r="BR536" s="78"/>
      <c r="BS536" s="78"/>
      <c r="BT536" s="78"/>
      <c r="BU536" s="78"/>
      <c r="BV536" s="78"/>
    </row>
    <row r="537" spans="1:74">
      <c r="A537" s="78"/>
      <c r="B537" s="114"/>
      <c r="C537" s="78"/>
      <c r="D537" s="125">
        <v>44561</v>
      </c>
      <c r="E537" s="108">
        <v>385.37627028160659</v>
      </c>
      <c r="F537" s="108">
        <v>522.71681637436291</v>
      </c>
      <c r="G537" s="108">
        <v>554.69438355259649</v>
      </c>
      <c r="H537" s="108">
        <v>256.06911978361302</v>
      </c>
      <c r="I537" s="108">
        <v>193.6968443924805</v>
      </c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  <c r="AU537" s="78"/>
      <c r="AV537" s="78"/>
      <c r="AW537" s="78"/>
      <c r="AX537" s="78"/>
      <c r="AY537" s="78"/>
      <c r="AZ537" s="78"/>
      <c r="BA537" s="78"/>
      <c r="BB537" s="78"/>
      <c r="BC537" s="78"/>
      <c r="BD537" s="78"/>
      <c r="BE537" s="78"/>
      <c r="BF537" s="78"/>
      <c r="BG537" s="78"/>
      <c r="BH537" s="78"/>
      <c r="BI537" s="78"/>
      <c r="BJ537" s="78"/>
      <c r="BK537" s="78"/>
      <c r="BL537" s="78"/>
      <c r="BM537" s="78"/>
      <c r="BN537" s="78"/>
      <c r="BO537" s="78"/>
      <c r="BP537" s="78"/>
      <c r="BQ537" s="78"/>
      <c r="BR537" s="78"/>
      <c r="BS537" s="78"/>
      <c r="BT537" s="78"/>
      <c r="BU537" s="78"/>
      <c r="BV537" s="78"/>
    </row>
    <row r="538" spans="1:74">
      <c r="A538" s="78"/>
      <c r="B538" s="114"/>
      <c r="C538" s="78"/>
      <c r="D538" s="125">
        <v>44592</v>
      </c>
      <c r="E538" s="108">
        <v>363.63896356460532</v>
      </c>
      <c r="F538" s="108">
        <v>502.0859873234192</v>
      </c>
      <c r="G538" s="108">
        <v>572.86869497706789</v>
      </c>
      <c r="H538" s="108">
        <v>236.367846699707</v>
      </c>
      <c r="I538" s="108">
        <v>214.94575124465848</v>
      </c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  <c r="AU538" s="78"/>
      <c r="AV538" s="78"/>
      <c r="AW538" s="78"/>
      <c r="AX538" s="78"/>
      <c r="AY538" s="78"/>
      <c r="AZ538" s="78"/>
      <c r="BA538" s="78"/>
      <c r="BB538" s="78"/>
      <c r="BC538" s="78"/>
      <c r="BD538" s="78"/>
      <c r="BE538" s="78"/>
      <c r="BF538" s="78"/>
      <c r="BG538" s="78"/>
      <c r="BH538" s="78"/>
      <c r="BI538" s="78"/>
      <c r="BJ538" s="78"/>
      <c r="BK538" s="78"/>
      <c r="BL538" s="78"/>
      <c r="BM538" s="78"/>
      <c r="BN538" s="78"/>
      <c r="BO538" s="78"/>
      <c r="BP538" s="78"/>
      <c r="BQ538" s="78"/>
      <c r="BR538" s="78"/>
      <c r="BS538" s="78"/>
      <c r="BT538" s="78"/>
      <c r="BU538" s="78"/>
      <c r="BV538" s="78"/>
    </row>
    <row r="539" spans="1:74">
      <c r="A539" s="78"/>
      <c r="B539" s="114"/>
      <c r="C539" s="78"/>
      <c r="D539" s="125">
        <v>44620</v>
      </c>
      <c r="E539" s="108">
        <v>352.2297851245969</v>
      </c>
      <c r="F539" s="108">
        <v>488.10546922349891</v>
      </c>
      <c r="G539" s="108">
        <v>565.84178743638608</v>
      </c>
      <c r="H539" s="108">
        <v>233.08812254307526</v>
      </c>
      <c r="I539" s="108">
        <v>215.29167077172841</v>
      </c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  <c r="AU539" s="78"/>
      <c r="AV539" s="78"/>
      <c r="AW539" s="78"/>
      <c r="AX539" s="78"/>
      <c r="AY539" s="78"/>
      <c r="AZ539" s="78"/>
      <c r="BA539" s="78"/>
      <c r="BB539" s="78"/>
      <c r="BC539" s="78"/>
      <c r="BD539" s="78"/>
      <c r="BE539" s="78"/>
      <c r="BF539" s="78"/>
      <c r="BG539" s="78"/>
      <c r="BH539" s="78"/>
      <c r="BI539" s="78"/>
      <c r="BJ539" s="78"/>
      <c r="BK539" s="78"/>
      <c r="BL539" s="78"/>
      <c r="BM539" s="78"/>
      <c r="BN539" s="78"/>
      <c r="BO539" s="78"/>
      <c r="BP539" s="78"/>
      <c r="BQ539" s="78"/>
      <c r="BR539" s="78"/>
      <c r="BS539" s="78"/>
      <c r="BT539" s="78"/>
      <c r="BU539" s="78"/>
      <c r="BV539" s="78"/>
    </row>
    <row r="540" spans="1:74">
      <c r="A540" s="78"/>
      <c r="B540" s="114"/>
      <c r="C540" s="78"/>
      <c r="D540" s="125">
        <v>44651</v>
      </c>
      <c r="E540" s="108">
        <v>364.11561707563499</v>
      </c>
      <c r="F540" s="108">
        <v>503.38074725597897</v>
      </c>
      <c r="G540" s="108">
        <v>584.29841049180106</v>
      </c>
      <c r="H540" s="108">
        <v>236.2735727148403</v>
      </c>
      <c r="I540" s="108">
        <v>219.37181414885748</v>
      </c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  <c r="AU540" s="78"/>
      <c r="AV540" s="78"/>
      <c r="AW540" s="78"/>
      <c r="AX540" s="78"/>
      <c r="AY540" s="78"/>
      <c r="AZ540" s="78"/>
      <c r="BA540" s="78"/>
      <c r="BB540" s="78"/>
      <c r="BC540" s="78"/>
      <c r="BD540" s="78"/>
      <c r="BE540" s="78"/>
      <c r="BF540" s="78"/>
      <c r="BG540" s="78"/>
      <c r="BH540" s="78"/>
      <c r="BI540" s="78"/>
      <c r="BJ540" s="78"/>
      <c r="BK540" s="78"/>
      <c r="BL540" s="78"/>
      <c r="BM540" s="78"/>
      <c r="BN540" s="78"/>
      <c r="BO540" s="78"/>
      <c r="BP540" s="78"/>
      <c r="BQ540" s="78"/>
      <c r="BR540" s="78"/>
      <c r="BS540" s="78"/>
      <c r="BT540" s="78"/>
      <c r="BU540" s="78"/>
      <c r="BV540" s="78"/>
    </row>
    <row r="541" spans="1:74">
      <c r="A541" s="78"/>
      <c r="B541" s="114"/>
      <c r="C541" s="78"/>
      <c r="D541" s="125">
        <v>44681</v>
      </c>
      <c r="E541" s="108">
        <v>330.93862609391948</v>
      </c>
      <c r="F541" s="108">
        <v>463.09191049383543</v>
      </c>
      <c r="G541" s="108">
        <v>566.26991011547818</v>
      </c>
      <c r="H541" s="108">
        <v>204.84356914711097</v>
      </c>
      <c r="I541" s="108">
        <v>241.78477475826378</v>
      </c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  <c r="AU541" s="78"/>
      <c r="AV541" s="78"/>
      <c r="AW541" s="78"/>
      <c r="AX541" s="78"/>
      <c r="AY541" s="78"/>
      <c r="AZ541" s="78"/>
      <c r="BA541" s="78"/>
      <c r="BB541" s="78"/>
      <c r="BC541" s="78"/>
      <c r="BD541" s="78"/>
      <c r="BE541" s="78"/>
      <c r="BF541" s="78"/>
      <c r="BG541" s="78"/>
      <c r="BH541" s="78"/>
      <c r="BI541" s="78"/>
      <c r="BJ541" s="78"/>
      <c r="BK541" s="78"/>
      <c r="BL541" s="78"/>
      <c r="BM541" s="78"/>
      <c r="BN541" s="78"/>
      <c r="BO541" s="78"/>
      <c r="BP541" s="78"/>
      <c r="BQ541" s="78"/>
      <c r="BR541" s="78"/>
      <c r="BS541" s="78"/>
      <c r="BT541" s="78"/>
      <c r="BU541" s="78"/>
      <c r="BV541" s="78"/>
    </row>
    <row r="542" spans="1:74">
      <c r="A542" s="78"/>
      <c r="B542" s="114"/>
      <c r="C542" s="78"/>
      <c r="D542" s="125">
        <v>44712</v>
      </c>
      <c r="E542" s="108">
        <v>329.89761482583049</v>
      </c>
      <c r="F542" s="108">
        <v>466.7727625885459</v>
      </c>
      <c r="G542" s="108">
        <v>603.74098472520882</v>
      </c>
      <c r="H542" s="108">
        <v>211.51766077434476</v>
      </c>
      <c r="I542" s="108">
        <v>249.90640993119669</v>
      </c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  <c r="AU542" s="78"/>
      <c r="AV542" s="78"/>
      <c r="AW542" s="78"/>
      <c r="AX542" s="78"/>
      <c r="AY542" s="78"/>
      <c r="AZ542" s="78"/>
      <c r="BA542" s="78"/>
      <c r="BB542" s="78"/>
      <c r="BC542" s="78"/>
      <c r="BD542" s="78"/>
      <c r="BE542" s="78"/>
      <c r="BF542" s="78"/>
      <c r="BG542" s="78"/>
      <c r="BH542" s="78"/>
      <c r="BI542" s="78"/>
      <c r="BJ542" s="78"/>
      <c r="BK542" s="78"/>
      <c r="BL542" s="78"/>
      <c r="BM542" s="78"/>
      <c r="BN542" s="78"/>
      <c r="BO542" s="78"/>
      <c r="BP542" s="78"/>
      <c r="BQ542" s="78"/>
      <c r="BR542" s="78"/>
      <c r="BS542" s="78"/>
      <c r="BT542" s="78"/>
      <c r="BU542" s="78"/>
      <c r="BV542" s="78"/>
    </row>
    <row r="543" spans="1:74">
      <c r="A543" s="78"/>
      <c r="B543" s="114"/>
      <c r="C543" s="78"/>
      <c r="D543" s="125">
        <v>44742</v>
      </c>
      <c r="E543" s="108">
        <v>302.33178897595729</v>
      </c>
      <c r="F543" s="108">
        <v>423.14782668015931</v>
      </c>
      <c r="G543" s="108">
        <v>525.85283384176989</v>
      </c>
      <c r="H543" s="108">
        <v>202.67684315404563</v>
      </c>
      <c r="I543" s="108">
        <v>228.11153470606573</v>
      </c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  <c r="AU543" s="78"/>
      <c r="AV543" s="78"/>
      <c r="AW543" s="78"/>
      <c r="AX543" s="78"/>
      <c r="AY543" s="78"/>
      <c r="AZ543" s="78"/>
      <c r="BA543" s="78"/>
      <c r="BB543" s="78"/>
      <c r="BC543" s="78"/>
      <c r="BD543" s="78"/>
      <c r="BE543" s="78"/>
      <c r="BF543" s="78"/>
      <c r="BG543" s="78"/>
      <c r="BH543" s="78"/>
      <c r="BI543" s="78"/>
      <c r="BJ543" s="78"/>
      <c r="BK543" s="78"/>
      <c r="BL543" s="78"/>
      <c r="BM543" s="78"/>
      <c r="BN543" s="78"/>
      <c r="BO543" s="78"/>
      <c r="BP543" s="78"/>
      <c r="BQ543" s="78"/>
      <c r="BR543" s="78"/>
      <c r="BS543" s="78"/>
      <c r="BT543" s="78"/>
      <c r="BU543" s="78"/>
      <c r="BV543" s="78"/>
    </row>
    <row r="544" spans="1:74">
      <c r="A544" s="78"/>
      <c r="B544" s="114"/>
      <c r="C544" s="78"/>
      <c r="D544" s="125">
        <v>44773</v>
      </c>
      <c r="E544" s="108">
        <v>329.88426852752167</v>
      </c>
      <c r="F544" s="108">
        <v>466.66843875870745</v>
      </c>
      <c r="G544" s="108">
        <v>596.07833560505469</v>
      </c>
      <c r="H544" s="108">
        <v>207.676297070326</v>
      </c>
      <c r="I544" s="108">
        <v>252.94804553464462</v>
      </c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  <c r="AU544" s="78"/>
      <c r="AV544" s="78"/>
      <c r="AW544" s="78"/>
      <c r="AX544" s="78"/>
      <c r="AY544" s="78"/>
      <c r="AZ544" s="78"/>
      <c r="BA544" s="78"/>
      <c r="BB544" s="78"/>
      <c r="BC544" s="78"/>
      <c r="BD544" s="78"/>
      <c r="BE544" s="78"/>
      <c r="BF544" s="78"/>
      <c r="BG544" s="78"/>
      <c r="BH544" s="78"/>
      <c r="BI544" s="78"/>
      <c r="BJ544" s="78"/>
      <c r="BK544" s="78"/>
      <c r="BL544" s="78"/>
      <c r="BM544" s="78"/>
      <c r="BN544" s="78"/>
      <c r="BO544" s="78"/>
      <c r="BP544" s="78"/>
      <c r="BQ544" s="78"/>
      <c r="BR544" s="78"/>
      <c r="BS544" s="78"/>
      <c r="BT544" s="78"/>
      <c r="BU544" s="78"/>
      <c r="BV544" s="78"/>
    </row>
    <row r="545" spans="1:74">
      <c r="A545" s="78"/>
      <c r="B545" s="114"/>
      <c r="C545" s="78"/>
      <c r="D545" s="125">
        <v>44804</v>
      </c>
      <c r="E545" s="108">
        <v>316.38353448111468</v>
      </c>
      <c r="F545" s="108">
        <v>450.66218761141209</v>
      </c>
      <c r="G545" s="108">
        <v>593.42956850903647</v>
      </c>
      <c r="H545" s="108">
        <v>204.41658022721322</v>
      </c>
      <c r="I545" s="108">
        <v>255.7943401023731</v>
      </c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  <c r="AU545" s="78"/>
      <c r="AV545" s="78"/>
      <c r="AW545" s="78"/>
      <c r="AX545" s="78"/>
      <c r="AY545" s="78"/>
      <c r="AZ545" s="78"/>
      <c r="BA545" s="78"/>
      <c r="BB545" s="78"/>
      <c r="BC545" s="78"/>
      <c r="BD545" s="78"/>
      <c r="BE545" s="78"/>
      <c r="BF545" s="78"/>
      <c r="BG545" s="78"/>
      <c r="BH545" s="78"/>
      <c r="BI545" s="78"/>
      <c r="BJ545" s="78"/>
      <c r="BK545" s="78"/>
      <c r="BL545" s="78"/>
      <c r="BM545" s="78"/>
      <c r="BN545" s="78"/>
      <c r="BO545" s="78"/>
      <c r="BP545" s="78"/>
      <c r="BQ545" s="78"/>
      <c r="BR545" s="78"/>
      <c r="BS545" s="78"/>
      <c r="BT545" s="78"/>
      <c r="BU545" s="78"/>
      <c r="BV545" s="78"/>
    </row>
    <row r="546" spans="1:74">
      <c r="A546" s="78"/>
      <c r="B546" s="114"/>
      <c r="C546" s="78"/>
      <c r="D546" s="125">
        <v>44834</v>
      </c>
      <c r="E546" s="108">
        <v>286.70518027035763</v>
      </c>
      <c r="F546" s="108">
        <v>412.06391243675176</v>
      </c>
      <c r="G546" s="108">
        <v>552.9592880150401</v>
      </c>
      <c r="H546" s="108">
        <v>180.84374246759415</v>
      </c>
      <c r="I546" s="108">
        <v>267.84746252333429</v>
      </c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  <c r="AU546" s="78"/>
      <c r="AV546" s="78"/>
      <c r="AW546" s="78"/>
      <c r="AX546" s="78"/>
      <c r="AY546" s="78"/>
      <c r="AZ546" s="78"/>
      <c r="BA546" s="78"/>
      <c r="BB546" s="78"/>
      <c r="BC546" s="78"/>
      <c r="BD546" s="78"/>
      <c r="BE546" s="78"/>
      <c r="BF546" s="78"/>
      <c r="BG546" s="78"/>
      <c r="BH546" s="78"/>
      <c r="BI546" s="78"/>
      <c r="BJ546" s="78"/>
      <c r="BK546" s="78"/>
      <c r="BL546" s="78"/>
      <c r="BM546" s="78"/>
      <c r="BN546" s="78"/>
      <c r="BO546" s="78"/>
      <c r="BP546" s="78"/>
      <c r="BQ546" s="78"/>
      <c r="BR546" s="78"/>
      <c r="BS546" s="78"/>
      <c r="BT546" s="78"/>
      <c r="BU546" s="78"/>
      <c r="BV546" s="78"/>
    </row>
    <row r="547" spans="1:74">
      <c r="A547" s="78"/>
      <c r="B547" s="114"/>
      <c r="C547" s="78"/>
      <c r="D547" s="125">
        <v>44865</v>
      </c>
      <c r="E547" s="108">
        <v>309.1784400083888</v>
      </c>
      <c r="F547" s="108">
        <v>451.05467658018188</v>
      </c>
      <c r="G547" s="108">
        <v>626.28415372296843</v>
      </c>
      <c r="H547" s="108">
        <v>196.15785670153383</v>
      </c>
      <c r="I547" s="108">
        <v>280.68351236630764</v>
      </c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  <c r="AU547" s="78"/>
      <c r="AV547" s="78"/>
      <c r="AW547" s="78"/>
      <c r="AX547" s="78"/>
      <c r="AY547" s="78"/>
      <c r="AZ547" s="78"/>
      <c r="BA547" s="78"/>
      <c r="BB547" s="78"/>
      <c r="BC547" s="78"/>
      <c r="BD547" s="78"/>
      <c r="BE547" s="78"/>
      <c r="BF547" s="78"/>
      <c r="BG547" s="78"/>
      <c r="BH547" s="78"/>
      <c r="BI547" s="78"/>
      <c r="BJ547" s="78"/>
      <c r="BK547" s="78"/>
      <c r="BL547" s="78"/>
      <c r="BM547" s="78"/>
      <c r="BN547" s="78"/>
      <c r="BO547" s="78"/>
      <c r="BP547" s="78"/>
      <c r="BQ547" s="78"/>
      <c r="BR547" s="78"/>
      <c r="BS547" s="78"/>
      <c r="BT547" s="78"/>
      <c r="BU547" s="78"/>
      <c r="BV547" s="78"/>
    </row>
    <row r="548" spans="1:74">
      <c r="A548" s="78"/>
      <c r="B548" s="114"/>
      <c r="C548" s="78"/>
      <c r="D548" s="125">
        <v>44895</v>
      </c>
      <c r="E548" s="108">
        <v>325.40563213788596</v>
      </c>
      <c r="F548" s="108">
        <v>477.21607275662416</v>
      </c>
      <c r="G548" s="108">
        <v>663.78107971693089</v>
      </c>
      <c r="H548" s="108">
        <v>204.88332707566877</v>
      </c>
      <c r="I548" s="108">
        <v>285.0032835546387</v>
      </c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  <c r="AU548" s="78"/>
      <c r="AV548" s="78"/>
      <c r="AW548" s="78"/>
      <c r="AX548" s="78"/>
      <c r="AY548" s="78"/>
      <c r="AZ548" s="78"/>
      <c r="BA548" s="78"/>
      <c r="BB548" s="78"/>
      <c r="BC548" s="78"/>
      <c r="BD548" s="78"/>
      <c r="BE548" s="78"/>
      <c r="BF548" s="78"/>
      <c r="BG548" s="78"/>
      <c r="BH548" s="78"/>
      <c r="BI548" s="78"/>
      <c r="BJ548" s="78"/>
      <c r="BK548" s="78"/>
      <c r="BL548" s="78"/>
      <c r="BM548" s="78"/>
      <c r="BN548" s="78"/>
      <c r="BO548" s="78"/>
      <c r="BP548" s="78"/>
      <c r="BQ548" s="78"/>
      <c r="BR548" s="78"/>
      <c r="BS548" s="78"/>
      <c r="BT548" s="78"/>
      <c r="BU548" s="78"/>
      <c r="BV548" s="78"/>
    </row>
    <row r="549" spans="1:74">
      <c r="A549" s="78"/>
      <c r="B549" s="114"/>
      <c r="C549" s="78"/>
      <c r="D549" s="125">
        <v>44926</v>
      </c>
      <c r="E549" s="108">
        <v>306.02680699345996</v>
      </c>
      <c r="F549" s="108">
        <v>452.14104458554755</v>
      </c>
      <c r="G549" s="108">
        <v>632.66307150818898</v>
      </c>
      <c r="H549" s="108">
        <v>192.29018518377404</v>
      </c>
      <c r="I549" s="108">
        <v>289.16006097793337</v>
      </c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  <c r="AU549" s="78"/>
      <c r="AV549" s="78"/>
      <c r="AW549" s="78"/>
      <c r="AX549" s="78"/>
      <c r="AY549" s="78"/>
      <c r="AZ549" s="78"/>
      <c r="BA549" s="78"/>
      <c r="BB549" s="78"/>
      <c r="BC549" s="78"/>
      <c r="BD549" s="78"/>
      <c r="BE549" s="78"/>
      <c r="BF549" s="78"/>
      <c r="BG549" s="78"/>
      <c r="BH549" s="78"/>
      <c r="BI549" s="78"/>
      <c r="BJ549" s="78"/>
      <c r="BK549" s="78"/>
      <c r="BL549" s="78"/>
      <c r="BM549" s="78"/>
      <c r="BN549" s="78"/>
      <c r="BO549" s="78"/>
      <c r="BP549" s="78"/>
      <c r="BQ549" s="78"/>
      <c r="BR549" s="78"/>
      <c r="BS549" s="78"/>
      <c r="BT549" s="78"/>
      <c r="BU549" s="78"/>
      <c r="BV549" s="78"/>
    </row>
    <row r="550" spans="1:74">
      <c r="A550" s="78"/>
      <c r="B550" s="114"/>
      <c r="C550" s="78"/>
      <c r="D550" s="125">
        <v>44957</v>
      </c>
      <c r="E550" s="108">
        <v>325.71450361303323</v>
      </c>
      <c r="F550" s="108">
        <v>477.87797550477637</v>
      </c>
      <c r="G550" s="108">
        <v>655.4836207856066</v>
      </c>
      <c r="H550" s="108">
        <v>210.68191820709092</v>
      </c>
      <c r="I550" s="108">
        <v>271.93332172806828</v>
      </c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  <c r="AU550" s="78"/>
      <c r="AV550" s="78"/>
      <c r="AW550" s="78"/>
      <c r="AX550" s="78"/>
      <c r="AY550" s="78"/>
      <c r="AZ550" s="78"/>
      <c r="BA550" s="78"/>
      <c r="BB550" s="78"/>
      <c r="BC550" s="78"/>
      <c r="BD550" s="78"/>
      <c r="BE550" s="78"/>
      <c r="BF550" s="78"/>
      <c r="BG550" s="78"/>
      <c r="BH550" s="78"/>
      <c r="BI550" s="78"/>
      <c r="BJ550" s="78"/>
      <c r="BK550" s="78"/>
      <c r="BL550" s="78"/>
      <c r="BM550" s="78"/>
      <c r="BN550" s="78"/>
      <c r="BO550" s="78"/>
      <c r="BP550" s="78"/>
      <c r="BQ550" s="78"/>
      <c r="BR550" s="78"/>
      <c r="BS550" s="78"/>
      <c r="BT550" s="78"/>
      <c r="BU550" s="78"/>
      <c r="BV550" s="78"/>
    </row>
    <row r="551" spans="1:74">
      <c r="A551" s="78"/>
      <c r="B551" s="114"/>
      <c r="C551" s="78"/>
      <c r="D551" s="125">
        <v>44985</v>
      </c>
      <c r="E551" s="108">
        <v>317.42835897729196</v>
      </c>
      <c r="F551" s="108">
        <v>464.52401092170589</v>
      </c>
      <c r="G551" s="108">
        <v>623.33590939429428</v>
      </c>
      <c r="H551" s="108">
        <v>201.93112703125377</v>
      </c>
      <c r="I551" s="108">
        <v>269.89145469459254</v>
      </c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  <c r="AU551" s="78"/>
      <c r="AV551" s="78"/>
      <c r="AW551" s="78"/>
      <c r="AX551" s="78"/>
      <c r="AY551" s="78"/>
      <c r="AZ551" s="78"/>
      <c r="BA551" s="78"/>
      <c r="BB551" s="78"/>
      <c r="BC551" s="78"/>
      <c r="BD551" s="78"/>
      <c r="BE551" s="78"/>
      <c r="BF551" s="78"/>
      <c r="BG551" s="78"/>
      <c r="BH551" s="78"/>
      <c r="BI551" s="78"/>
      <c r="BJ551" s="78"/>
      <c r="BK551" s="78"/>
      <c r="BL551" s="78"/>
      <c r="BM551" s="78"/>
      <c r="BN551" s="78"/>
      <c r="BO551" s="78"/>
      <c r="BP551" s="78"/>
      <c r="BQ551" s="78"/>
      <c r="BR551" s="78"/>
      <c r="BS551" s="78"/>
      <c r="BT551" s="78"/>
      <c r="BU551" s="78"/>
      <c r="BV551" s="78"/>
    </row>
    <row r="552" spans="1:74">
      <c r="A552" s="78"/>
      <c r="B552" s="114"/>
      <c r="C552" s="78"/>
      <c r="D552" s="125">
        <v>45016</v>
      </c>
      <c r="E552" s="108">
        <v>328.30940532707928</v>
      </c>
      <c r="F552" s="108">
        <v>481.72211005739979</v>
      </c>
      <c r="G552" s="108">
        <v>638.55709263298627</v>
      </c>
      <c r="H552" s="108">
        <v>208.07004594921256</v>
      </c>
      <c r="I552" s="108">
        <v>268.27692528704875</v>
      </c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  <c r="AU552" s="78"/>
      <c r="AV552" s="78"/>
      <c r="AW552" s="78"/>
      <c r="AX552" s="78"/>
      <c r="AY552" s="78"/>
      <c r="AZ552" s="78"/>
      <c r="BA552" s="78"/>
      <c r="BB552" s="78"/>
      <c r="BC552" s="78"/>
      <c r="BD552" s="78"/>
      <c r="BE552" s="78"/>
      <c r="BF552" s="78"/>
      <c r="BG552" s="78"/>
      <c r="BH552" s="78"/>
      <c r="BI552" s="78"/>
      <c r="BJ552" s="78"/>
      <c r="BK552" s="78"/>
      <c r="BL552" s="78"/>
      <c r="BM552" s="78"/>
      <c r="BN552" s="78"/>
      <c r="BO552" s="78"/>
      <c r="BP552" s="78"/>
      <c r="BQ552" s="78"/>
      <c r="BR552" s="78"/>
      <c r="BS552" s="78"/>
      <c r="BT552" s="78"/>
      <c r="BU552" s="78"/>
      <c r="BV552" s="78"/>
    </row>
    <row r="553" spans="1:74">
      <c r="A553" s="78"/>
      <c r="B553" s="114"/>
      <c r="C553" s="78"/>
      <c r="D553" s="125">
        <v>45046</v>
      </c>
      <c r="E553" s="108">
        <v>332.45438425899408</v>
      </c>
      <c r="F553" s="108">
        <v>490.80534388202085</v>
      </c>
      <c r="G553" s="108">
        <v>650.06950569143044</v>
      </c>
      <c r="H553" s="108">
        <v>207.32116346890689</v>
      </c>
      <c r="I553" s="108">
        <v>274.07921234071375</v>
      </c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  <c r="AU553" s="78"/>
      <c r="AV553" s="78"/>
      <c r="AW553" s="78"/>
      <c r="AX553" s="78"/>
      <c r="AY553" s="78"/>
      <c r="AZ553" s="78"/>
      <c r="BA553" s="78"/>
      <c r="BB553" s="78"/>
      <c r="BC553" s="78"/>
      <c r="BD553" s="78"/>
      <c r="BE553" s="78"/>
      <c r="BF553" s="78"/>
      <c r="BG553" s="78"/>
      <c r="BH553" s="78"/>
      <c r="BI553" s="78"/>
      <c r="BJ553" s="78"/>
      <c r="BK553" s="78"/>
      <c r="BL553" s="78"/>
      <c r="BM553" s="78"/>
      <c r="BN553" s="78"/>
      <c r="BO553" s="78"/>
      <c r="BP553" s="78"/>
      <c r="BQ553" s="78"/>
      <c r="BR553" s="78"/>
      <c r="BS553" s="78"/>
      <c r="BT553" s="78"/>
      <c r="BU553" s="78"/>
      <c r="BV553" s="78"/>
    </row>
    <row r="554" spans="1:74">
      <c r="A554" s="78"/>
      <c r="B554" s="114"/>
      <c r="C554" s="78"/>
      <c r="D554" s="125">
        <v>45077</v>
      </c>
      <c r="E554" s="108">
        <v>333.93582337127452</v>
      </c>
      <c r="F554" s="108">
        <v>493.81084092244237</v>
      </c>
      <c r="G554" s="108">
        <v>635.98492162692924</v>
      </c>
      <c r="H554" s="108">
        <v>201.14666377939562</v>
      </c>
      <c r="I554" s="108">
        <v>276.30364449211879</v>
      </c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  <c r="AU554" s="78"/>
      <c r="AV554" s="78"/>
      <c r="AW554" s="78"/>
      <c r="AX554" s="78"/>
      <c r="AY554" s="78"/>
      <c r="AZ554" s="78"/>
      <c r="BA554" s="78"/>
      <c r="BB554" s="78"/>
      <c r="BC554" s="78"/>
      <c r="BD554" s="78"/>
      <c r="BE554" s="78"/>
      <c r="BF554" s="78"/>
      <c r="BG554" s="78"/>
      <c r="BH554" s="78"/>
      <c r="BI554" s="78"/>
      <c r="BJ554" s="78"/>
      <c r="BK554" s="78"/>
      <c r="BL554" s="78"/>
      <c r="BM554" s="78"/>
      <c r="BN554" s="78"/>
      <c r="BO554" s="78"/>
      <c r="BP554" s="78"/>
      <c r="BQ554" s="78"/>
      <c r="BR554" s="78"/>
      <c r="BS554" s="78"/>
      <c r="BT554" s="78"/>
      <c r="BU554" s="78"/>
      <c r="BV554" s="78"/>
    </row>
    <row r="555" spans="1:74">
      <c r="A555" s="78"/>
      <c r="B555" s="114"/>
      <c r="C555" s="78"/>
      <c r="D555" s="125">
        <v>45107</v>
      </c>
      <c r="E555" s="108">
        <v>355.44242978893743</v>
      </c>
      <c r="F555" s="108">
        <v>524.55711843466815</v>
      </c>
      <c r="G555" s="108">
        <v>676.80602534184334</v>
      </c>
      <c r="H555" s="108">
        <v>215.98555113703756</v>
      </c>
      <c r="I555" s="108">
        <v>273.65504353946244</v>
      </c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  <c r="AU555" s="78"/>
      <c r="AV555" s="78"/>
      <c r="AW555" s="78"/>
      <c r="AX555" s="78"/>
      <c r="AY555" s="78"/>
      <c r="AZ555" s="78"/>
      <c r="BA555" s="78"/>
      <c r="BB555" s="78"/>
      <c r="BC555" s="78"/>
      <c r="BD555" s="78"/>
      <c r="BE555" s="78"/>
      <c r="BF555" s="78"/>
      <c r="BG555" s="78"/>
      <c r="BH555" s="78"/>
      <c r="BI555" s="78"/>
      <c r="BJ555" s="78"/>
      <c r="BK555" s="78"/>
      <c r="BL555" s="78"/>
      <c r="BM555" s="78"/>
      <c r="BN555" s="78"/>
      <c r="BO555" s="78"/>
      <c r="BP555" s="78"/>
      <c r="BQ555" s="78"/>
      <c r="BR555" s="78"/>
      <c r="BS555" s="78"/>
      <c r="BT555" s="78"/>
      <c r="BU555" s="78"/>
      <c r="BV555" s="78"/>
    </row>
    <row r="556" spans="1:74">
      <c r="A556" s="78"/>
      <c r="B556" s="114"/>
      <c r="C556" s="78"/>
      <c r="D556" s="125">
        <v>45138</v>
      </c>
      <c r="E556" s="108">
        <v>367.15094663387254</v>
      </c>
      <c r="F556" s="108">
        <v>543.39366666581861</v>
      </c>
      <c r="G556" s="108">
        <v>700.28837205740138</v>
      </c>
      <c r="H556" s="108">
        <v>220.32156674994104</v>
      </c>
      <c r="I556" s="108">
        <v>277.65597348686606</v>
      </c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  <c r="AU556" s="78"/>
      <c r="AV556" s="78"/>
      <c r="AW556" s="78"/>
      <c r="AX556" s="78"/>
      <c r="AY556" s="78"/>
      <c r="AZ556" s="78"/>
      <c r="BA556" s="78"/>
      <c r="BB556" s="78"/>
      <c r="BC556" s="78"/>
      <c r="BD556" s="78"/>
      <c r="BE556" s="78"/>
      <c r="BF556" s="78"/>
      <c r="BG556" s="78"/>
      <c r="BH556" s="78"/>
      <c r="BI556" s="78"/>
      <c r="BJ556" s="78"/>
      <c r="BK556" s="78"/>
      <c r="BL556" s="78"/>
      <c r="BM556" s="78"/>
      <c r="BN556" s="78"/>
      <c r="BO556" s="78"/>
      <c r="BP556" s="78"/>
      <c r="BQ556" s="78"/>
      <c r="BR556" s="78"/>
      <c r="BS556" s="78"/>
      <c r="BT556" s="78"/>
      <c r="BU556" s="78"/>
      <c r="BV556" s="78"/>
    </row>
    <row r="557" spans="1:74">
      <c r="A557" s="78"/>
      <c r="B557" s="114"/>
      <c r="C557" s="78"/>
      <c r="D557" s="125">
        <v>45169</v>
      </c>
      <c r="E557" s="108">
        <v>360.4797040935</v>
      </c>
      <c r="F557" s="108">
        <v>535.10052014896496</v>
      </c>
      <c r="G557" s="108">
        <v>689.11304103285147</v>
      </c>
      <c r="H557" s="108">
        <v>219.64266059733978</v>
      </c>
      <c r="I557" s="108">
        <v>274.0806665295151</v>
      </c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  <c r="AU557" s="78"/>
      <c r="AV557" s="78"/>
      <c r="AW557" s="78"/>
      <c r="AX557" s="78"/>
      <c r="AY557" s="78"/>
      <c r="AZ557" s="78"/>
      <c r="BA557" s="78"/>
      <c r="BB557" s="78"/>
      <c r="BC557" s="78"/>
      <c r="BD557" s="78"/>
      <c r="BE557" s="78"/>
      <c r="BF557" s="78"/>
      <c r="BG557" s="78"/>
      <c r="BH557" s="78"/>
      <c r="BI557" s="78"/>
      <c r="BJ557" s="78"/>
      <c r="BK557" s="78"/>
      <c r="BL557" s="78"/>
      <c r="BM557" s="78"/>
      <c r="BN557" s="78"/>
      <c r="BO557" s="78"/>
      <c r="BP557" s="78"/>
      <c r="BQ557" s="78"/>
      <c r="BR557" s="78"/>
      <c r="BS557" s="78"/>
      <c r="BT557" s="78"/>
      <c r="BU557" s="78"/>
      <c r="BV557" s="78"/>
    </row>
    <row r="558" spans="1:74">
      <c r="A558" s="78"/>
      <c r="B558" s="114"/>
      <c r="C558" s="78"/>
      <c r="D558" s="125">
        <v>45199</v>
      </c>
      <c r="E558" s="108">
        <v>343.37165627561978</v>
      </c>
      <c r="F558" s="108">
        <v>510.62224985311929</v>
      </c>
      <c r="G558" s="108">
        <v>665.5504285283007</v>
      </c>
      <c r="H558" s="108">
        <v>209.33509580717606</v>
      </c>
      <c r="I558" s="108">
        <v>277.57139232183562</v>
      </c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  <c r="AU558" s="78"/>
      <c r="AV558" s="78"/>
      <c r="AW558" s="78"/>
      <c r="AX558" s="78"/>
      <c r="AY558" s="78"/>
      <c r="AZ558" s="78"/>
      <c r="BA558" s="78"/>
      <c r="BB558" s="78"/>
      <c r="BC558" s="78"/>
      <c r="BD558" s="78"/>
      <c r="BE558" s="78"/>
      <c r="BF558" s="78"/>
      <c r="BG558" s="78"/>
      <c r="BH558" s="78"/>
      <c r="BI558" s="78"/>
      <c r="BJ558" s="78"/>
      <c r="BK558" s="78"/>
      <c r="BL558" s="78"/>
      <c r="BM558" s="78"/>
      <c r="BN558" s="78"/>
      <c r="BO558" s="78"/>
      <c r="BP558" s="78"/>
      <c r="BQ558" s="78"/>
      <c r="BR558" s="78"/>
      <c r="BS558" s="78"/>
      <c r="BT558" s="78"/>
      <c r="BU558" s="78"/>
      <c r="BV558" s="78"/>
    </row>
    <row r="559" spans="1:74">
      <c r="A559" s="78"/>
      <c r="B559" s="114"/>
      <c r="C559" s="78"/>
      <c r="D559" s="125">
        <v>45230</v>
      </c>
      <c r="E559" s="108">
        <v>335.41535586951096</v>
      </c>
      <c r="F559" s="108">
        <v>500.71147792660076</v>
      </c>
      <c r="G559" s="108">
        <v>654.36460938603602</v>
      </c>
      <c r="H559" s="108">
        <v>212.51507666759383</v>
      </c>
      <c r="I559" s="108">
        <v>268.68973705272691</v>
      </c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  <c r="AU559" s="78"/>
      <c r="AV559" s="78"/>
      <c r="AW559" s="78"/>
      <c r="AX559" s="78"/>
      <c r="AY559" s="78"/>
      <c r="AZ559" s="78"/>
      <c r="BA559" s="78"/>
      <c r="BB559" s="78"/>
      <c r="BC559" s="78"/>
      <c r="BD559" s="78"/>
      <c r="BE559" s="78"/>
      <c r="BF559" s="78"/>
      <c r="BG559" s="78"/>
      <c r="BH559" s="78"/>
      <c r="BI559" s="78"/>
      <c r="BJ559" s="78"/>
      <c r="BK559" s="78"/>
      <c r="BL559" s="78"/>
      <c r="BM559" s="78"/>
      <c r="BN559" s="78"/>
      <c r="BO559" s="78"/>
      <c r="BP559" s="78"/>
      <c r="BQ559" s="78"/>
      <c r="BR559" s="78"/>
      <c r="BS559" s="78"/>
      <c r="BT559" s="78"/>
      <c r="BU559" s="78"/>
      <c r="BV559" s="78"/>
    </row>
    <row r="560" spans="1:74">
      <c r="A560" s="78"/>
      <c r="B560" s="114"/>
      <c r="C560" s="78"/>
      <c r="D560" s="125">
        <v>45260</v>
      </c>
      <c r="E560" s="108">
        <v>366.12137505004819</v>
      </c>
      <c r="F560" s="108">
        <v>544.86802500397835</v>
      </c>
      <c r="G560" s="108">
        <v>694.31753209803708</v>
      </c>
      <c r="H560" s="108">
        <v>226.59471519968636</v>
      </c>
      <c r="I560" s="108">
        <v>267.29352704531976</v>
      </c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  <c r="AU560" s="78"/>
      <c r="AV560" s="78"/>
      <c r="AW560" s="78"/>
      <c r="AX560" s="78"/>
      <c r="AY560" s="78"/>
      <c r="AZ560" s="78"/>
      <c r="BA560" s="78"/>
      <c r="BB560" s="78"/>
      <c r="BC560" s="78"/>
      <c r="BD560" s="78"/>
      <c r="BE560" s="78"/>
      <c r="BF560" s="78"/>
      <c r="BG560" s="78"/>
      <c r="BH560" s="78"/>
      <c r="BI560" s="78"/>
      <c r="BJ560" s="78"/>
      <c r="BK560" s="78"/>
      <c r="BL560" s="78"/>
      <c r="BM560" s="78"/>
      <c r="BN560" s="78"/>
      <c r="BO560" s="78"/>
      <c r="BP560" s="78"/>
      <c r="BQ560" s="78"/>
      <c r="BR560" s="78"/>
      <c r="BS560" s="78"/>
      <c r="BT560" s="78"/>
      <c r="BU560" s="78"/>
      <c r="BV560" s="78"/>
    </row>
    <row r="561" spans="1:74">
      <c r="A561" s="78"/>
      <c r="B561" s="114"/>
      <c r="C561" s="78"/>
      <c r="D561" s="125">
        <v>45291</v>
      </c>
      <c r="E561" s="108">
        <v>382.63646590020744</v>
      </c>
      <c r="F561" s="108">
        <v>570.63182309447882</v>
      </c>
      <c r="G561" s="108">
        <v>731.80224707741036</v>
      </c>
      <c r="H561" s="108">
        <v>233.2352888653335</v>
      </c>
      <c r="I561" s="108">
        <v>273.89084044841411</v>
      </c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  <c r="AU561" s="78"/>
      <c r="AV561" s="78"/>
      <c r="AW561" s="78"/>
      <c r="AX561" s="78"/>
      <c r="AY561" s="78"/>
      <c r="AZ561" s="78"/>
      <c r="BA561" s="78"/>
      <c r="BB561" s="78"/>
      <c r="BC561" s="78"/>
      <c r="BD561" s="78"/>
      <c r="BE561" s="78"/>
      <c r="BF561" s="78"/>
      <c r="BG561" s="78"/>
      <c r="BH561" s="78"/>
      <c r="BI561" s="78"/>
      <c r="BJ561" s="78"/>
      <c r="BK561" s="78"/>
      <c r="BL561" s="78"/>
      <c r="BM561" s="78"/>
      <c r="BN561" s="78"/>
      <c r="BO561" s="78"/>
      <c r="BP561" s="78"/>
      <c r="BQ561" s="78"/>
      <c r="BR561" s="78"/>
      <c r="BS561" s="78"/>
      <c r="BT561" s="78"/>
      <c r="BU561" s="78"/>
      <c r="BV561" s="78"/>
    </row>
    <row r="562" spans="1:74">
      <c r="A562" s="78"/>
      <c r="B562" s="114"/>
      <c r="C562" s="78"/>
      <c r="D562" s="125">
        <v>45322</v>
      </c>
      <c r="E562" s="108">
        <v>388.52218345440292</v>
      </c>
      <c r="F562" s="108">
        <v>586.26186185231768</v>
      </c>
      <c r="G562" s="108">
        <v>752.36122306438904</v>
      </c>
      <c r="H562" s="108">
        <v>229.0679291536228</v>
      </c>
      <c r="I562" s="108">
        <v>286.47920398668674</v>
      </c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  <c r="AU562" s="78"/>
      <c r="AV562" s="78"/>
      <c r="AW562" s="78"/>
      <c r="AX562" s="78"/>
      <c r="AY562" s="78"/>
      <c r="AZ562" s="78"/>
      <c r="BA562" s="78"/>
      <c r="BB562" s="78"/>
      <c r="BC562" s="78"/>
      <c r="BD562" s="78"/>
      <c r="BE562" s="78"/>
      <c r="BF562" s="78"/>
      <c r="BG562" s="78"/>
      <c r="BH562" s="78"/>
      <c r="BI562" s="78"/>
      <c r="BJ562" s="78"/>
      <c r="BK562" s="78"/>
      <c r="BL562" s="78"/>
      <c r="BM562" s="78"/>
      <c r="BN562" s="78"/>
      <c r="BO562" s="78"/>
      <c r="BP562" s="78"/>
      <c r="BQ562" s="78"/>
      <c r="BR562" s="78"/>
      <c r="BS562" s="78"/>
      <c r="BT562" s="78"/>
      <c r="BU562" s="78"/>
      <c r="BV562" s="78"/>
    </row>
    <row r="563" spans="1:74">
      <c r="A563" s="78"/>
      <c r="B563" s="114"/>
      <c r="C563" s="78"/>
      <c r="D563" s="125">
        <v>45351</v>
      </c>
      <c r="E563" s="108">
        <v>408.55879044404998</v>
      </c>
      <c r="F563" s="108">
        <v>620.72035898645743</v>
      </c>
      <c r="G563" s="108">
        <v>807.76864815295414</v>
      </c>
      <c r="H563" s="108">
        <v>234.71174028142565</v>
      </c>
      <c r="I563" s="108">
        <v>300.51856325454946</v>
      </c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78"/>
      <c r="AZ563" s="78"/>
      <c r="BA563" s="78"/>
      <c r="BB563" s="78"/>
      <c r="BC563" s="78"/>
      <c r="BD563" s="78"/>
      <c r="BE563" s="78"/>
      <c r="BF563" s="78"/>
      <c r="BG563" s="78"/>
      <c r="BH563" s="78"/>
      <c r="BI563" s="78"/>
      <c r="BJ563" s="78"/>
      <c r="BK563" s="78"/>
      <c r="BL563" s="78"/>
      <c r="BM563" s="78"/>
      <c r="BN563" s="78"/>
      <c r="BO563" s="78"/>
      <c r="BP563" s="78"/>
      <c r="BQ563" s="78"/>
      <c r="BR563" s="78"/>
      <c r="BS563" s="78"/>
      <c r="BT563" s="78"/>
      <c r="BU563" s="78"/>
      <c r="BV563" s="78"/>
    </row>
    <row r="564" spans="1:74">
      <c r="A564" s="78"/>
      <c r="B564" s="114"/>
      <c r="C564" s="78"/>
      <c r="D564" s="125">
        <v>45382</v>
      </c>
      <c r="E564" s="108">
        <v>420.66769623825013</v>
      </c>
      <c r="F564" s="108">
        <v>641.03016278744963</v>
      </c>
      <c r="G564" s="108">
        <v>834.0795845727863</v>
      </c>
      <c r="H564" s="108">
        <v>245.15764553629106</v>
      </c>
      <c r="I564" s="108">
        <v>296.93250949950084</v>
      </c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  <c r="AU564" s="78"/>
      <c r="AV564" s="78"/>
      <c r="AW564" s="78"/>
      <c r="AX564" s="78"/>
      <c r="AY564" s="78"/>
      <c r="AZ564" s="78"/>
      <c r="BA564" s="78"/>
      <c r="BB564" s="78"/>
      <c r="BC564" s="78"/>
      <c r="BD564" s="78"/>
      <c r="BE564" s="78"/>
      <c r="BF564" s="78"/>
      <c r="BG564" s="78"/>
      <c r="BH564" s="78"/>
      <c r="BI564" s="78"/>
      <c r="BJ564" s="78"/>
      <c r="BK564" s="78"/>
      <c r="BL564" s="78"/>
      <c r="BM564" s="78"/>
      <c r="BN564" s="78"/>
      <c r="BO564" s="78"/>
      <c r="BP564" s="78"/>
      <c r="BQ564" s="78"/>
      <c r="BR564" s="78"/>
      <c r="BS564" s="78"/>
      <c r="BT564" s="78"/>
      <c r="BU564" s="78"/>
      <c r="BV564" s="78"/>
    </row>
    <row r="565" spans="1:74">
      <c r="A565" s="78"/>
      <c r="B565" s="114"/>
      <c r="C565" s="78"/>
      <c r="D565" s="125">
        <v>45412</v>
      </c>
      <c r="E565" s="108">
        <v>403.07536845316366</v>
      </c>
      <c r="F565" s="108">
        <v>614.40294237901799</v>
      </c>
      <c r="G565" s="108">
        <v>795.75120115411789</v>
      </c>
      <c r="H565" s="108">
        <v>238.0501974902819</v>
      </c>
      <c r="I565" s="108">
        <v>291.89606745273056</v>
      </c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  <c r="AU565" s="78"/>
      <c r="AV565" s="78"/>
      <c r="AW565" s="78"/>
      <c r="AX565" s="78"/>
      <c r="AY565" s="78"/>
      <c r="AZ565" s="78"/>
      <c r="BA565" s="78"/>
      <c r="BB565" s="78"/>
      <c r="BC565" s="78"/>
      <c r="BD565" s="78"/>
      <c r="BE565" s="78"/>
      <c r="BF565" s="78"/>
      <c r="BG565" s="78"/>
      <c r="BH565" s="78"/>
      <c r="BI565" s="78"/>
      <c r="BJ565" s="78"/>
      <c r="BK565" s="78"/>
      <c r="BL565" s="78"/>
      <c r="BM565" s="78"/>
      <c r="BN565" s="78"/>
      <c r="BO565" s="78"/>
      <c r="BP565" s="78"/>
      <c r="BQ565" s="78"/>
      <c r="BR565" s="78"/>
      <c r="BS565" s="78"/>
      <c r="BT565" s="78"/>
      <c r="BU565" s="78"/>
      <c r="BV565" s="78"/>
    </row>
    <row r="566" spans="1:74">
      <c r="A566" s="78"/>
      <c r="B566" s="114"/>
      <c r="C566" s="78"/>
      <c r="D566" s="125">
        <v>45443</v>
      </c>
      <c r="E566" s="108">
        <v>421.78497206810385</v>
      </c>
      <c r="F566" s="108">
        <v>642.32811599301044</v>
      </c>
      <c r="G566" s="108">
        <v>808.13350932519472</v>
      </c>
      <c r="H566" s="108">
        <v>245.42315117653737</v>
      </c>
      <c r="I566" s="108">
        <v>287.39744192146134</v>
      </c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  <c r="AU566" s="78"/>
      <c r="AV566" s="78"/>
      <c r="AW566" s="78"/>
      <c r="AX566" s="78"/>
      <c r="AY566" s="78"/>
      <c r="AZ566" s="78"/>
      <c r="BA566" s="78"/>
      <c r="BB566" s="78"/>
      <c r="BC566" s="78"/>
      <c r="BD566" s="78"/>
      <c r="BE566" s="78"/>
      <c r="BF566" s="78"/>
      <c r="BG566" s="78"/>
      <c r="BH566" s="78"/>
      <c r="BI566" s="78"/>
      <c r="BJ566" s="78"/>
      <c r="BK566" s="78"/>
      <c r="BL566" s="78"/>
      <c r="BM566" s="78"/>
      <c r="BN566" s="78"/>
      <c r="BO566" s="78"/>
      <c r="BP566" s="78"/>
      <c r="BQ566" s="78"/>
      <c r="BR566" s="78"/>
      <c r="BS566" s="78"/>
      <c r="BT566" s="78"/>
      <c r="BU566" s="78"/>
      <c r="BV566" s="78"/>
    </row>
    <row r="567" spans="1:74">
      <c r="A567" s="78"/>
      <c r="B567" s="114"/>
      <c r="C567" s="78"/>
      <c r="D567" s="125">
        <v>45473</v>
      </c>
      <c r="E567" s="108">
        <v>436.48305973421759</v>
      </c>
      <c r="F567" s="108">
        <v>669.24612940313943</v>
      </c>
      <c r="G567" s="108">
        <v>847.11610768468529</v>
      </c>
      <c r="H567" s="108">
        <v>245.77865872221003</v>
      </c>
      <c r="I567" s="108">
        <v>300.84455847415057</v>
      </c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  <c r="AU567" s="78"/>
      <c r="AV567" s="78"/>
      <c r="AW567" s="78"/>
      <c r="AX567" s="78"/>
      <c r="AY567" s="78"/>
      <c r="AZ567" s="78"/>
      <c r="BA567" s="78"/>
      <c r="BB567" s="78"/>
      <c r="BC567" s="78"/>
      <c r="BD567" s="78"/>
      <c r="BE567" s="78"/>
      <c r="BF567" s="78"/>
      <c r="BG567" s="78"/>
      <c r="BH567" s="78"/>
      <c r="BI567" s="78"/>
      <c r="BJ567" s="78"/>
      <c r="BK567" s="78"/>
      <c r="BL567" s="78"/>
      <c r="BM567" s="78"/>
      <c r="BN567" s="78"/>
      <c r="BO567" s="78"/>
      <c r="BP567" s="78"/>
      <c r="BQ567" s="78"/>
      <c r="BR567" s="78"/>
      <c r="BS567" s="78"/>
      <c r="BT567" s="78"/>
      <c r="BU567" s="78"/>
      <c r="BV567" s="78"/>
    </row>
    <row r="568" spans="1:74">
      <c r="A568" s="78"/>
      <c r="B568" s="114"/>
      <c r="C568" s="78"/>
      <c r="D568" s="125">
        <v>45504</v>
      </c>
      <c r="E568" s="108">
        <v>441.74912772407441</v>
      </c>
      <c r="F568" s="108">
        <v>674.26895988887213</v>
      </c>
      <c r="G568" s="108">
        <v>861.72209201962016</v>
      </c>
      <c r="H568" s="108">
        <v>253.53918690913309</v>
      </c>
      <c r="I568" s="108">
        <v>296.53247434556755</v>
      </c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  <c r="AU568" s="78"/>
      <c r="AV568" s="78"/>
      <c r="AW568" s="78"/>
      <c r="AX568" s="78"/>
      <c r="AY568" s="78"/>
      <c r="AZ568" s="78"/>
      <c r="BA568" s="78"/>
      <c r="BB568" s="78"/>
      <c r="BC568" s="78"/>
      <c r="BD568" s="78"/>
      <c r="BE568" s="78"/>
      <c r="BF568" s="78"/>
      <c r="BG568" s="78"/>
      <c r="BH568" s="78"/>
      <c r="BI568" s="78"/>
      <c r="BJ568" s="78"/>
      <c r="BK568" s="78"/>
      <c r="BL568" s="78"/>
      <c r="BM568" s="78"/>
      <c r="BN568" s="78"/>
      <c r="BO568" s="78"/>
      <c r="BP568" s="78"/>
      <c r="BQ568" s="78"/>
      <c r="BR568" s="78"/>
      <c r="BS568" s="78"/>
      <c r="BT568" s="78"/>
      <c r="BU568" s="78"/>
      <c r="BV568" s="78"/>
    </row>
    <row r="569" spans="1:74">
      <c r="A569" s="78"/>
      <c r="B569" s="114"/>
      <c r="C569" s="78"/>
      <c r="D569" s="125">
        <v>45535</v>
      </c>
      <c r="E569" s="108">
        <v>452.30414307231746</v>
      </c>
      <c r="F569" s="108">
        <v>689.63349752160275</v>
      </c>
      <c r="G569" s="108">
        <v>876.72557848383087</v>
      </c>
      <c r="H569" s="108">
        <v>262.30964729264656</v>
      </c>
      <c r="I569" s="108">
        <v>291.43772634513203</v>
      </c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  <c r="AU569" s="78"/>
      <c r="AV569" s="78"/>
      <c r="AW569" s="78"/>
      <c r="AX569" s="78"/>
      <c r="AY569" s="78"/>
      <c r="AZ569" s="78"/>
      <c r="BA569" s="78"/>
      <c r="BB569" s="78"/>
      <c r="BC569" s="78"/>
      <c r="BD569" s="78"/>
      <c r="BE569" s="78"/>
      <c r="BF569" s="78"/>
      <c r="BG569" s="78"/>
      <c r="BH569" s="78"/>
      <c r="BI569" s="78"/>
      <c r="BJ569" s="78"/>
      <c r="BK569" s="78"/>
      <c r="BL569" s="78"/>
      <c r="BM569" s="78"/>
      <c r="BN569" s="78"/>
      <c r="BO569" s="78"/>
      <c r="BP569" s="78"/>
      <c r="BQ569" s="78"/>
      <c r="BR569" s="78"/>
      <c r="BS569" s="78"/>
      <c r="BT569" s="78"/>
      <c r="BU569" s="78"/>
      <c r="BV569" s="78"/>
    </row>
    <row r="570" spans="1:74">
      <c r="A570" s="78"/>
      <c r="B570" s="114"/>
      <c r="C570" s="78"/>
      <c r="D570" s="125">
        <v>45565</v>
      </c>
      <c r="E570" s="108">
        <v>461.12032641232395</v>
      </c>
      <c r="F570" s="108">
        <v>703.52270571167105</v>
      </c>
      <c r="G570" s="108">
        <v>893.62871401562211</v>
      </c>
      <c r="H570" s="108">
        <v>266.23873193215218</v>
      </c>
      <c r="I570" s="108">
        <v>292.69121288180287</v>
      </c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  <c r="AU570" s="78"/>
      <c r="AV570" s="78"/>
      <c r="AW570" s="78"/>
      <c r="AX570" s="78"/>
      <c r="AY570" s="78"/>
      <c r="AZ570" s="78"/>
      <c r="BA570" s="78"/>
      <c r="BB570" s="78"/>
      <c r="BC570" s="78"/>
      <c r="BD570" s="78"/>
      <c r="BE570" s="78"/>
      <c r="BF570" s="78"/>
      <c r="BG570" s="78"/>
      <c r="BH570" s="78"/>
      <c r="BI570" s="78"/>
      <c r="BJ570" s="78"/>
      <c r="BK570" s="78"/>
      <c r="BL570" s="78"/>
      <c r="BM570" s="78"/>
      <c r="BN570" s="78"/>
      <c r="BO570" s="78"/>
      <c r="BP570" s="78"/>
      <c r="BQ570" s="78"/>
      <c r="BR570" s="78"/>
      <c r="BS570" s="78"/>
      <c r="BT570" s="78"/>
      <c r="BU570" s="78"/>
      <c r="BV570" s="78"/>
    </row>
    <row r="571" spans="1:74">
      <c r="A571" s="78"/>
      <c r="B571" s="114"/>
      <c r="C571" s="78"/>
      <c r="D571" s="125">
        <v>45596</v>
      </c>
      <c r="E571" s="108">
        <v>457.24036683254161</v>
      </c>
      <c r="F571" s="108">
        <v>700.60227276139631</v>
      </c>
      <c r="G571" s="108">
        <v>902.48357234169919</v>
      </c>
      <c r="H571" s="108">
        <v>264.10731797954128</v>
      </c>
      <c r="I571" s="108">
        <v>297.93463778166262</v>
      </c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  <c r="AU571" s="78"/>
      <c r="AV571" s="78"/>
      <c r="AW571" s="78"/>
      <c r="AX571" s="78"/>
      <c r="AY571" s="78"/>
      <c r="AZ571" s="78"/>
      <c r="BA571" s="78"/>
      <c r="BB571" s="78"/>
      <c r="BC571" s="78"/>
      <c r="BD571" s="78"/>
      <c r="BE571" s="78"/>
      <c r="BF571" s="78"/>
      <c r="BG571" s="78"/>
      <c r="BH571" s="78"/>
      <c r="BI571" s="78"/>
      <c r="BJ571" s="78"/>
      <c r="BK571" s="78"/>
      <c r="BL571" s="78"/>
      <c r="BM571" s="78"/>
      <c r="BN571" s="78"/>
      <c r="BO571" s="78"/>
      <c r="BP571" s="78"/>
      <c r="BQ571" s="78"/>
      <c r="BR571" s="78"/>
      <c r="BS571" s="78"/>
      <c r="BT571" s="78"/>
      <c r="BU571" s="78"/>
      <c r="BV571" s="78"/>
    </row>
    <row r="572" spans="1:74">
      <c r="A572" s="78"/>
      <c r="B572" s="114"/>
      <c r="C572" s="78"/>
      <c r="D572" s="125">
        <v>45626</v>
      </c>
      <c r="E572" s="108">
        <v>484.99304085873848</v>
      </c>
      <c r="F572" s="108">
        <v>745.4670221689729</v>
      </c>
      <c r="G572" s="108">
        <v>970.21201758944267</v>
      </c>
      <c r="H572" s="108">
        <v>268.23641674176412</v>
      </c>
      <c r="I572" s="108">
        <v>315.63569867117428</v>
      </c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  <c r="AU572" s="78"/>
      <c r="AV572" s="78"/>
      <c r="AW572" s="78"/>
      <c r="AX572" s="78"/>
      <c r="AY572" s="78"/>
      <c r="AZ572" s="78"/>
      <c r="BA572" s="78"/>
      <c r="BB572" s="78"/>
      <c r="BC572" s="78"/>
      <c r="BD572" s="78"/>
      <c r="BE572" s="78"/>
      <c r="BF572" s="78"/>
      <c r="BG572" s="78"/>
      <c r="BH572" s="78"/>
      <c r="BI572" s="78"/>
      <c r="BJ572" s="78"/>
      <c r="BK572" s="78"/>
      <c r="BL572" s="78"/>
      <c r="BM572" s="78"/>
      <c r="BN572" s="78"/>
      <c r="BO572" s="78"/>
      <c r="BP572" s="78"/>
      <c r="BQ572" s="78"/>
      <c r="BR572" s="78"/>
      <c r="BS572" s="78"/>
      <c r="BT572" s="78"/>
      <c r="BU572" s="78"/>
      <c r="BV572" s="78"/>
    </row>
    <row r="573" spans="1:74">
      <c r="A573" s="78"/>
      <c r="B573" s="114"/>
      <c r="C573" s="78"/>
      <c r="D573" s="125">
        <v>45657</v>
      </c>
      <c r="E573" s="108">
        <v>472.27020534233219</v>
      </c>
      <c r="F573" s="108">
        <v>727.05960168139359</v>
      </c>
      <c r="G573" s="108">
        <v>930.16751358116051</v>
      </c>
      <c r="H573" s="108">
        <v>252.60688675385757</v>
      </c>
      <c r="I573" s="108">
        <v>320.99953862348849</v>
      </c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  <c r="AU573" s="78"/>
      <c r="AV573" s="78"/>
      <c r="AW573" s="78"/>
      <c r="AX573" s="78"/>
      <c r="AY573" s="78"/>
      <c r="AZ573" s="78"/>
      <c r="BA573" s="78"/>
      <c r="BB573" s="78"/>
      <c r="BC573" s="78"/>
      <c r="BD573" s="78"/>
      <c r="BE573" s="78"/>
      <c r="BF573" s="78"/>
      <c r="BG573" s="78"/>
      <c r="BH573" s="78"/>
      <c r="BI573" s="78"/>
      <c r="BJ573" s="78"/>
      <c r="BK573" s="78"/>
      <c r="BL573" s="78"/>
      <c r="BM573" s="78"/>
      <c r="BN573" s="78"/>
      <c r="BO573" s="78"/>
      <c r="BP573" s="78"/>
      <c r="BQ573" s="78"/>
      <c r="BR573" s="78"/>
      <c r="BS573" s="78"/>
      <c r="BT573" s="78"/>
      <c r="BU573" s="78"/>
      <c r="BV573" s="78"/>
    </row>
    <row r="574" spans="1:74">
      <c r="A574" s="78"/>
      <c r="B574" s="114"/>
      <c r="C574" s="78"/>
      <c r="D574" s="125">
        <v>45688</v>
      </c>
      <c r="E574" s="108">
        <v>486.51451886594555</v>
      </c>
      <c r="F574" s="108">
        <v>750.73048615032587</v>
      </c>
      <c r="G574" s="108">
        <v>972.43584453840288</v>
      </c>
      <c r="H574" s="108">
        <v>263.41693612742176</v>
      </c>
      <c r="I574" s="108">
        <v>321.84944003063219</v>
      </c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  <c r="AU574" s="78"/>
      <c r="AV574" s="78"/>
      <c r="AW574" s="78"/>
      <c r="AX574" s="78"/>
      <c r="AY574" s="78"/>
      <c r="AZ574" s="78"/>
      <c r="BA574" s="78"/>
      <c r="BB574" s="78"/>
      <c r="BC574" s="78"/>
      <c r="BD574" s="78"/>
      <c r="BE574" s="78"/>
      <c r="BF574" s="78"/>
      <c r="BG574" s="78"/>
      <c r="BH574" s="78"/>
      <c r="BI574" s="78"/>
      <c r="BJ574" s="78"/>
      <c r="BK574" s="78"/>
      <c r="BL574" s="78"/>
      <c r="BM574" s="78"/>
      <c r="BN574" s="78"/>
      <c r="BO574" s="78"/>
      <c r="BP574" s="78"/>
      <c r="BQ574" s="78"/>
      <c r="BR574" s="78"/>
      <c r="BS574" s="78"/>
      <c r="BT574" s="78"/>
      <c r="BU574" s="78"/>
      <c r="BV574" s="78"/>
    </row>
    <row r="575" spans="1:74">
      <c r="A575" s="78"/>
      <c r="B575" s="114"/>
      <c r="C575" s="78"/>
      <c r="D575" s="125">
        <v>45716</v>
      </c>
      <c r="E575" s="108">
        <v>478.5162729508661</v>
      </c>
      <c r="F575" s="108">
        <v>742.05827164879713</v>
      </c>
      <c r="G575" s="108">
        <v>991.16374721816476</v>
      </c>
      <c r="H575" s="108">
        <v>273.15079118222457</v>
      </c>
      <c r="I575" s="108">
        <v>316.15479020490721</v>
      </c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  <c r="AU575" s="78"/>
      <c r="AV575" s="78"/>
      <c r="AW575" s="78"/>
      <c r="AX575" s="78"/>
      <c r="AY575" s="78"/>
      <c r="AZ575" s="78"/>
      <c r="BA575" s="78"/>
      <c r="BB575" s="78"/>
      <c r="BC575" s="78"/>
      <c r="BD575" s="78"/>
      <c r="BE575" s="78"/>
      <c r="BF575" s="78"/>
      <c r="BG575" s="78"/>
      <c r="BH575" s="78"/>
      <c r="BI575" s="78"/>
      <c r="BJ575" s="78"/>
      <c r="BK575" s="78"/>
      <c r="BL575" s="78"/>
      <c r="BM575" s="78"/>
      <c r="BN575" s="78"/>
      <c r="BO575" s="78"/>
      <c r="BP575" s="78"/>
      <c r="BQ575" s="78"/>
      <c r="BR575" s="78"/>
      <c r="BS575" s="78"/>
      <c r="BT575" s="78"/>
      <c r="BU575" s="78"/>
      <c r="BV575" s="78"/>
    </row>
    <row r="576" spans="1:74">
      <c r="A576" s="78"/>
      <c r="B576" s="114"/>
      <c r="C576" s="78"/>
      <c r="D576" s="125">
        <v>45747</v>
      </c>
      <c r="E576" s="108">
        <v>450.47188697591906</v>
      </c>
      <c r="F576" s="108">
        <v>698.95220833090502</v>
      </c>
      <c r="G576" s="108">
        <v>969.5794506650841</v>
      </c>
      <c r="H576" s="108">
        <v>273.68516765575998</v>
      </c>
      <c r="I576" s="108">
        <v>308.65146847324007</v>
      </c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  <c r="AU576" s="78"/>
      <c r="AV576" s="78"/>
      <c r="AW576" s="78"/>
      <c r="AX576" s="78"/>
      <c r="AY576" s="78"/>
      <c r="AZ576" s="78"/>
      <c r="BA576" s="78"/>
      <c r="BB576" s="78"/>
      <c r="BC576" s="78"/>
      <c r="BD576" s="78"/>
      <c r="BE576" s="78"/>
      <c r="BF576" s="78"/>
      <c r="BG576" s="78"/>
      <c r="BH576" s="78"/>
      <c r="BI576" s="78"/>
      <c r="BJ576" s="78"/>
      <c r="BK576" s="78"/>
      <c r="BL576" s="78"/>
      <c r="BM576" s="78"/>
      <c r="BN576" s="78"/>
      <c r="BO576" s="78"/>
      <c r="BP576" s="78"/>
      <c r="BQ576" s="78"/>
      <c r="BR576" s="78"/>
      <c r="BS576" s="78"/>
      <c r="BT576" s="78"/>
      <c r="BU576" s="78"/>
      <c r="BV576" s="78"/>
    </row>
    <row r="577" spans="1:74">
      <c r="A577" s="78"/>
      <c r="B577" s="114"/>
      <c r="C577" s="78"/>
      <c r="D577" s="125">
        <v>45777</v>
      </c>
      <c r="E577" s="108">
        <v>448.10959217525561</v>
      </c>
      <c r="F577" s="108">
        <v>694.76545524654193</v>
      </c>
      <c r="G577" s="108">
        <v>963.08791623911281</v>
      </c>
      <c r="H577" s="108">
        <v>270.95357564388598</v>
      </c>
      <c r="I577" s="108">
        <v>309.66556626336563</v>
      </c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  <c r="AU577" s="78"/>
      <c r="AV577" s="78"/>
      <c r="AW577" s="78"/>
      <c r="AX577" s="78"/>
      <c r="AY577" s="78"/>
      <c r="AZ577" s="78"/>
      <c r="BA577" s="78"/>
      <c r="BB577" s="78"/>
      <c r="BC577" s="78"/>
      <c r="BD577" s="78"/>
      <c r="BE577" s="78"/>
      <c r="BF577" s="78"/>
      <c r="BG577" s="78"/>
      <c r="BH577" s="78"/>
      <c r="BI577" s="78"/>
      <c r="BJ577" s="78"/>
      <c r="BK577" s="78"/>
      <c r="BL577" s="78"/>
      <c r="BM577" s="78"/>
      <c r="BN577" s="78"/>
      <c r="BO577" s="78"/>
      <c r="BP577" s="78"/>
      <c r="BQ577" s="78"/>
      <c r="BR577" s="78"/>
      <c r="BS577" s="78"/>
      <c r="BT577" s="78"/>
      <c r="BU577" s="78"/>
      <c r="BV577" s="78"/>
    </row>
    <row r="578" spans="1:74">
      <c r="A578" s="78"/>
      <c r="B578" s="114"/>
      <c r="C578" s="78"/>
      <c r="D578" s="125">
        <v>45808</v>
      </c>
      <c r="E578" s="108">
        <v>476.2817212911587</v>
      </c>
      <c r="F578" s="108">
        <v>743.3292991738341</v>
      </c>
      <c r="G578" s="108">
        <v>1030.857797580104</v>
      </c>
      <c r="H578" s="108">
        <v>275.34407902181704</v>
      </c>
      <c r="I578" s="108">
        <v>326.43810282354718</v>
      </c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  <c r="AU578" s="78"/>
      <c r="AV578" s="78"/>
      <c r="AW578" s="78"/>
      <c r="AX578" s="78"/>
      <c r="AY578" s="78"/>
      <c r="AZ578" s="78"/>
      <c r="BA578" s="78"/>
      <c r="BB578" s="78"/>
      <c r="BC578" s="78"/>
      <c r="BD578" s="78"/>
      <c r="BE578" s="78"/>
      <c r="BF578" s="78"/>
      <c r="BG578" s="78"/>
      <c r="BH578" s="78"/>
      <c r="BI578" s="78"/>
      <c r="BJ578" s="78"/>
      <c r="BK578" s="78"/>
      <c r="BL578" s="78"/>
      <c r="BM578" s="78"/>
      <c r="BN578" s="78"/>
      <c r="BO578" s="78"/>
      <c r="BP578" s="78"/>
      <c r="BQ578" s="78"/>
      <c r="BR578" s="78"/>
      <c r="BS578" s="78"/>
      <c r="BT578" s="78"/>
      <c r="BU578" s="78"/>
      <c r="BV578" s="78"/>
    </row>
    <row r="579" spans="1:74">
      <c r="A579" s="78"/>
      <c r="B579" s="114"/>
      <c r="C579" s="78"/>
      <c r="D579" s="125">
        <v>45838</v>
      </c>
      <c r="E579" s="108">
        <v>500.19256801845569</v>
      </c>
      <c r="F579" s="108">
        <v>791.75505162613183</v>
      </c>
      <c r="G579" s="108">
        <v>1115.1060322120395</v>
      </c>
      <c r="H579" s="108">
        <v>279.196572334086</v>
      </c>
      <c r="I579" s="108">
        <v>348.54931570034682</v>
      </c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  <c r="AU579" s="78"/>
      <c r="AV579" s="78"/>
      <c r="AW579" s="78"/>
      <c r="AX579" s="78"/>
      <c r="AY579" s="78"/>
      <c r="AZ579" s="78"/>
      <c r="BA579" s="78"/>
      <c r="BB579" s="78"/>
      <c r="BC579" s="78"/>
      <c r="BD579" s="78"/>
      <c r="BE579" s="78"/>
      <c r="BF579" s="78"/>
      <c r="BG579" s="78"/>
      <c r="BH579" s="78"/>
      <c r="BI579" s="78"/>
      <c r="BJ579" s="78"/>
      <c r="BK579" s="78"/>
      <c r="BL579" s="78"/>
      <c r="BM579" s="78"/>
      <c r="BN579" s="78"/>
      <c r="BO579" s="78"/>
      <c r="BP579" s="78"/>
      <c r="BQ579" s="78"/>
      <c r="BR579" s="78"/>
      <c r="BS579" s="78"/>
      <c r="BT579" s="78"/>
      <c r="BU579" s="78"/>
      <c r="BV579" s="78"/>
    </row>
    <row r="580" spans="1:74">
      <c r="A580" s="78"/>
      <c r="B580" s="114"/>
      <c r="C580" s="78"/>
      <c r="D580" s="125">
        <v>45869</v>
      </c>
      <c r="E580" s="108">
        <v>510.9058323323606</v>
      </c>
      <c r="F580" s="108">
        <v>803.48953510182866</v>
      </c>
      <c r="G580" s="108">
        <v>1081.5088247723579</v>
      </c>
      <c r="H580" s="108">
        <v>283.94236635564448</v>
      </c>
      <c r="I580" s="108">
        <v>332.12316318660686</v>
      </c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  <c r="AU580" s="78"/>
      <c r="AV580" s="78"/>
      <c r="AW580" s="78"/>
      <c r="AX580" s="78"/>
      <c r="AY580" s="78"/>
      <c r="AZ580" s="78"/>
      <c r="BA580" s="78"/>
      <c r="BB580" s="78"/>
      <c r="BC580" s="78"/>
      <c r="BD580" s="78"/>
      <c r="BE580" s="78"/>
      <c r="BF580" s="78"/>
      <c r="BG580" s="78"/>
      <c r="BH580" s="78"/>
      <c r="BI580" s="78"/>
      <c r="BJ580" s="78"/>
      <c r="BK580" s="78"/>
      <c r="BL580" s="78"/>
      <c r="BM580" s="78"/>
      <c r="BN580" s="78"/>
      <c r="BO580" s="78"/>
      <c r="BP580" s="78"/>
      <c r="BQ580" s="78"/>
      <c r="BR580" s="78"/>
      <c r="BS580" s="78"/>
      <c r="BT580" s="78"/>
      <c r="BU580" s="78"/>
      <c r="BV580" s="78"/>
    </row>
    <row r="581" spans="1:74">
      <c r="A581" s="78"/>
      <c r="B581" s="114"/>
      <c r="C581" s="78"/>
      <c r="D581" s="125">
        <v>45900</v>
      </c>
      <c r="E581" s="108">
        <v>520.45606207935293</v>
      </c>
      <c r="F581" s="108">
        <v>819.54465229769551</v>
      </c>
      <c r="G581" s="108">
        <v>1111.9126368656293</v>
      </c>
      <c r="H581" s="108">
        <v>286.78841820273328</v>
      </c>
      <c r="I581" s="108">
        <v>338.13095892629474</v>
      </c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  <c r="AU581" s="78"/>
      <c r="AV581" s="78"/>
      <c r="AW581" s="78"/>
      <c r="AX581" s="78"/>
      <c r="AY581" s="78"/>
      <c r="AZ581" s="78"/>
      <c r="BA581" s="78"/>
      <c r="BB581" s="78"/>
      <c r="BC581" s="78"/>
      <c r="BD581" s="78"/>
      <c r="BE581" s="78"/>
      <c r="BF581" s="78"/>
      <c r="BG581" s="78"/>
      <c r="BH581" s="78"/>
      <c r="BI581" s="78"/>
      <c r="BJ581" s="78"/>
      <c r="BK581" s="78"/>
      <c r="BL581" s="78"/>
      <c r="BM581" s="78"/>
      <c r="BN581" s="78"/>
      <c r="BO581" s="78"/>
      <c r="BP581" s="78"/>
      <c r="BQ581" s="78"/>
      <c r="BR581" s="78"/>
      <c r="BS581" s="78"/>
      <c r="BT581" s="78"/>
      <c r="BU581" s="78"/>
      <c r="BV581" s="78"/>
    </row>
    <row r="582" spans="1:74">
      <c r="A582" s="78"/>
      <c r="B582" s="114"/>
      <c r="C582" s="78"/>
      <c r="D582" s="125">
        <v>45930</v>
      </c>
      <c r="E582" s="108">
        <v>539.12944002745496</v>
      </c>
      <c r="F582" s="108">
        <v>850.20515484233385</v>
      </c>
      <c r="G582" s="108">
        <v>1149.6199770266835</v>
      </c>
      <c r="H582" s="108">
        <v>283.47097265173028</v>
      </c>
      <c r="I582" s="108">
        <v>353.50905836727446</v>
      </c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  <c r="AU582" s="78"/>
      <c r="AV582" s="78"/>
      <c r="AW582" s="78"/>
      <c r="AX582" s="78"/>
      <c r="AY582" s="78"/>
      <c r="AZ582" s="78"/>
      <c r="BA582" s="78"/>
      <c r="BB582" s="78"/>
      <c r="BC582" s="78"/>
      <c r="BD582" s="78"/>
      <c r="BE582" s="78"/>
      <c r="BF582" s="78"/>
      <c r="BG582" s="78"/>
      <c r="BH582" s="78"/>
      <c r="BI582" s="78"/>
      <c r="BJ582" s="78"/>
      <c r="BK582" s="78"/>
      <c r="BL582" s="78"/>
      <c r="BM582" s="78"/>
      <c r="BN582" s="78"/>
      <c r="BO582" s="78"/>
      <c r="BP582" s="78"/>
      <c r="BQ582" s="78"/>
      <c r="BR582" s="78"/>
      <c r="BS582" s="78"/>
      <c r="BT582" s="78"/>
      <c r="BU582" s="78"/>
      <c r="BV582" s="78"/>
    </row>
    <row r="583" spans="1:74">
      <c r="A583" s="78"/>
      <c r="B583" s="114"/>
      <c r="C583" s="78"/>
      <c r="D583" s="125">
        <v>45961</v>
      </c>
      <c r="E583" s="108">
        <v>551.26503841827287</v>
      </c>
      <c r="F583" s="108">
        <v>870.06812951702307</v>
      </c>
      <c r="G583" s="108">
        <v>1152.4840563395551</v>
      </c>
      <c r="H583" s="108">
        <v>286.71638808930612</v>
      </c>
      <c r="I583" s="108">
        <v>350.34249435978404</v>
      </c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  <c r="AU583" s="78"/>
      <c r="AV583" s="78"/>
      <c r="AW583" s="78"/>
      <c r="AX583" s="78"/>
      <c r="AY583" s="78"/>
      <c r="AZ583" s="78"/>
      <c r="BA583" s="78"/>
      <c r="BB583" s="78"/>
      <c r="BC583" s="78"/>
      <c r="BD583" s="78"/>
      <c r="BE583" s="78"/>
      <c r="BF583" s="78"/>
      <c r="BG583" s="78"/>
      <c r="BH583" s="78"/>
      <c r="BI583" s="78"/>
      <c r="BJ583" s="78"/>
      <c r="BK583" s="78"/>
      <c r="BL583" s="78"/>
      <c r="BM583" s="78"/>
      <c r="BN583" s="78"/>
      <c r="BO583" s="78"/>
      <c r="BP583" s="78"/>
      <c r="BQ583" s="78"/>
      <c r="BR583" s="78"/>
      <c r="BS583" s="78"/>
      <c r="BT583" s="78"/>
      <c r="BU583" s="78"/>
      <c r="BV583" s="78"/>
    </row>
    <row r="584" spans="1:74">
      <c r="A584" s="78"/>
      <c r="B584" s="114"/>
      <c r="C584" s="78"/>
      <c r="D584" s="125">
        <v>45991</v>
      </c>
      <c r="E584" s="108">
        <v>550.99239260996387</v>
      </c>
      <c r="F584" s="108">
        <v>871.26267086871962</v>
      </c>
      <c r="G584" s="108">
        <v>1149.919709252586</v>
      </c>
      <c r="H584" s="108">
        <v>287.39828723297495</v>
      </c>
      <c r="I584" s="108">
        <v>348.72973955394764</v>
      </c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  <c r="AU584" s="78"/>
      <c r="AV584" s="78"/>
      <c r="AW584" s="78"/>
      <c r="AX584" s="78"/>
      <c r="AY584" s="78"/>
      <c r="AZ584" s="78"/>
      <c r="BA584" s="78"/>
      <c r="BB584" s="78"/>
      <c r="BC584" s="78"/>
      <c r="BD584" s="78"/>
      <c r="BE584" s="78"/>
      <c r="BF584" s="78"/>
      <c r="BG584" s="78"/>
      <c r="BH584" s="78"/>
      <c r="BI584" s="78"/>
      <c r="BJ584" s="78"/>
      <c r="BK584" s="78"/>
      <c r="BL584" s="78"/>
      <c r="BM584" s="78"/>
      <c r="BN584" s="78"/>
      <c r="BO584" s="78"/>
      <c r="BP584" s="78"/>
      <c r="BQ584" s="78"/>
      <c r="BR584" s="78"/>
      <c r="BS584" s="78"/>
      <c r="BT584" s="78"/>
      <c r="BU584" s="78"/>
      <c r="BV584" s="78"/>
    </row>
    <row r="585" spans="1:74">
      <c r="A585" s="78"/>
      <c r="B585" s="114"/>
      <c r="C585" s="78"/>
      <c r="D585" s="125">
        <v>46022</v>
      </c>
      <c r="E585" s="108">
        <v>550.22021392209558</v>
      </c>
      <c r="F585" s="108">
        <v>870.58260671377263</v>
      </c>
      <c r="G585" s="108">
        <v>1154.0276691647093</v>
      </c>
      <c r="H585" s="108">
        <v>290.43077095322701</v>
      </c>
      <c r="I585" s="108">
        <v>346.29591496788919</v>
      </c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  <c r="AU585" s="78"/>
      <c r="AV585" s="78"/>
      <c r="AW585" s="78"/>
      <c r="AX585" s="78"/>
      <c r="AY585" s="78"/>
      <c r="AZ585" s="78"/>
      <c r="BA585" s="78"/>
      <c r="BB585" s="78"/>
      <c r="BC585" s="78"/>
      <c r="BD585" s="78"/>
      <c r="BE585" s="78"/>
      <c r="BF585" s="78"/>
      <c r="BG585" s="78"/>
      <c r="BH585" s="78"/>
      <c r="BI585" s="78"/>
      <c r="BJ585" s="78"/>
      <c r="BK585" s="78"/>
      <c r="BL585" s="78"/>
      <c r="BM585" s="78"/>
      <c r="BN585" s="78"/>
      <c r="BO585" s="78"/>
      <c r="BP585" s="78"/>
      <c r="BQ585" s="78"/>
      <c r="BR585" s="78"/>
      <c r="BS585" s="78"/>
      <c r="BT585" s="78"/>
      <c r="BU585" s="78"/>
      <c r="BV585" s="78"/>
    </row>
    <row r="586" spans="1:74">
      <c r="A586" s="78"/>
      <c r="B586" s="114"/>
      <c r="C586" s="78"/>
      <c r="D586" s="125">
        <v>46053</v>
      </c>
      <c r="E586" s="108">
        <v>556.40717649526198</v>
      </c>
      <c r="F586" s="108">
        <v>877.73753779642243</v>
      </c>
      <c r="G586" s="108">
        <v>1168.076913377455</v>
      </c>
      <c r="H586" s="108">
        <v>316.89372547051175</v>
      </c>
      <c r="I586" s="108">
        <v>318.95857949053482</v>
      </c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  <c r="AU586" s="78"/>
      <c r="AV586" s="78"/>
      <c r="AW586" s="78"/>
      <c r="AX586" s="78"/>
      <c r="AY586" s="78"/>
      <c r="AZ586" s="78"/>
      <c r="BA586" s="78"/>
      <c r="BB586" s="78"/>
      <c r="BC586" s="78"/>
      <c r="BD586" s="78"/>
      <c r="BE586" s="78"/>
      <c r="BF586" s="78"/>
      <c r="BG586" s="78"/>
      <c r="BH586" s="78"/>
      <c r="BI586" s="78"/>
      <c r="BJ586" s="78"/>
      <c r="BK586" s="78"/>
      <c r="BL586" s="78"/>
      <c r="BM586" s="78"/>
      <c r="BN586" s="78"/>
      <c r="BO586" s="78"/>
      <c r="BP586" s="78"/>
      <c r="BQ586" s="78"/>
      <c r="BR586" s="78"/>
      <c r="BS586" s="78"/>
      <c r="BT586" s="78"/>
      <c r="BU586" s="78"/>
      <c r="BV586" s="78"/>
    </row>
    <row r="587" spans="1:74">
      <c r="A587" s="78"/>
      <c r="B587" s="114"/>
      <c r="C587" s="78"/>
      <c r="D587" s="125">
        <v>46081</v>
      </c>
      <c r="E587" s="108">
        <v>550.78457167915485</v>
      </c>
      <c r="F587" s="108">
        <v>863.50571966714574</v>
      </c>
      <c r="G587" s="108">
        <v>1152.944624958662</v>
      </c>
      <c r="H587" s="108">
        <v>348.28969909188498</v>
      </c>
      <c r="I587" s="108">
        <v>283.22596424534231</v>
      </c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  <c r="AU587" s="78"/>
      <c r="AV587" s="78"/>
      <c r="AW587" s="78"/>
      <c r="AX587" s="78"/>
      <c r="AY587" s="78"/>
      <c r="AZ587" s="78"/>
      <c r="BA587" s="78"/>
      <c r="BB587" s="78"/>
      <c r="BC587" s="78"/>
      <c r="BD587" s="78"/>
      <c r="BE587" s="78"/>
      <c r="BF587" s="78"/>
      <c r="BG587" s="78"/>
      <c r="BH587" s="78"/>
      <c r="BI587" s="78"/>
      <c r="BJ587" s="78"/>
      <c r="BK587" s="78"/>
      <c r="BL587" s="78"/>
      <c r="BM587" s="78"/>
      <c r="BN587" s="78"/>
      <c r="BO587" s="78"/>
      <c r="BP587" s="78"/>
      <c r="BQ587" s="78"/>
      <c r="BR587" s="78"/>
      <c r="BS587" s="78"/>
      <c r="BT587" s="78"/>
      <c r="BU587" s="78"/>
      <c r="BV587" s="78"/>
    </row>
    <row r="588" spans="1:74">
      <c r="A588" s="78"/>
      <c r="B588" s="114"/>
      <c r="C588" s="78"/>
      <c r="D588" s="125">
        <v>46112</v>
      </c>
      <c r="E588" s="108">
        <v>522.94419340692843</v>
      </c>
      <c r="F588" s="108">
        <v>824.56055570438855</v>
      </c>
      <c r="G588" s="108">
        <v>1109.6199329866959</v>
      </c>
      <c r="H588" s="108">
        <v>326.16971173581493</v>
      </c>
      <c r="I588" s="108">
        <v>290.57083064876315</v>
      </c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  <c r="AU588" s="78"/>
      <c r="AV588" s="78"/>
      <c r="AW588" s="78"/>
      <c r="AX588" s="78"/>
      <c r="AY588" s="78"/>
      <c r="AZ588" s="78"/>
      <c r="BA588" s="78"/>
      <c r="BB588" s="78"/>
      <c r="BC588" s="78"/>
      <c r="BD588" s="78"/>
      <c r="BE588" s="78"/>
      <c r="BF588" s="78"/>
      <c r="BG588" s="78"/>
      <c r="BH588" s="78"/>
      <c r="BI588" s="78"/>
      <c r="BJ588" s="78"/>
      <c r="BK588" s="78"/>
      <c r="BL588" s="78"/>
      <c r="BM588" s="78"/>
      <c r="BN588" s="78"/>
      <c r="BO588" s="78"/>
      <c r="BP588" s="78"/>
      <c r="BQ588" s="78"/>
      <c r="BR588" s="78"/>
      <c r="BS588" s="78"/>
      <c r="BT588" s="78"/>
      <c r="BU588" s="78"/>
      <c r="BV588" s="78"/>
    </row>
    <row r="589" spans="1:74">
      <c r="A589" s="78"/>
      <c r="B589" s="114"/>
      <c r="C589" s="78"/>
      <c r="D589" s="125">
        <v>46142</v>
      </c>
      <c r="E589" s="108">
        <v>577.28650689240965</v>
      </c>
      <c r="F589" s="108">
        <v>920.22298220801008</v>
      </c>
      <c r="G589" s="108">
        <v>1254.9989062236846</v>
      </c>
      <c r="H589" s="108">
        <v>339.01693699034843</v>
      </c>
      <c r="I589" s="108">
        <v>317.19547180241563</v>
      </c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  <c r="AU589" s="78"/>
      <c r="AV589" s="78"/>
      <c r="AW589" s="78"/>
      <c r="AX589" s="78"/>
      <c r="AY589" s="78"/>
      <c r="AZ589" s="78"/>
      <c r="BA589" s="78"/>
      <c r="BB589" s="78"/>
      <c r="BC589" s="78"/>
      <c r="BD589" s="78"/>
      <c r="BE589" s="78"/>
      <c r="BF589" s="78"/>
      <c r="BG589" s="78"/>
      <c r="BH589" s="78"/>
      <c r="BI589" s="78"/>
      <c r="BJ589" s="78"/>
      <c r="BK589" s="78"/>
      <c r="BL589" s="78"/>
      <c r="BM589" s="78"/>
      <c r="BN589" s="78"/>
      <c r="BO589" s="78"/>
      <c r="BP589" s="78"/>
      <c r="BQ589" s="78"/>
      <c r="BR589" s="78"/>
      <c r="BS589" s="78"/>
      <c r="BT589" s="78"/>
      <c r="BU589" s="78"/>
      <c r="BV589" s="78"/>
    </row>
    <row r="590" spans="1:74">
      <c r="A590" s="78"/>
      <c r="B590" s="114"/>
      <c r="C590" s="78"/>
      <c r="D590" s="125">
        <v>46173</v>
      </c>
      <c r="E590" s="108">
        <v>607.79995805449096</v>
      </c>
      <c r="F590" s="108">
        <v>972.89734961930026</v>
      </c>
      <c r="G590" s="108">
        <v>1282.4929835922705</v>
      </c>
      <c r="H590" s="108">
        <v>339.87293707474123</v>
      </c>
      <c r="I590" s="108">
        <v>323.34357730410881</v>
      </c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  <c r="AU590" s="78"/>
      <c r="AV590" s="78"/>
      <c r="AW590" s="78"/>
      <c r="AX590" s="78"/>
      <c r="AY590" s="78"/>
      <c r="AZ590" s="78"/>
      <c r="BA590" s="78"/>
      <c r="BB590" s="78"/>
      <c r="BC590" s="78"/>
      <c r="BD590" s="78"/>
      <c r="BE590" s="78"/>
      <c r="BF590" s="78"/>
      <c r="BG590" s="78"/>
      <c r="BH590" s="78"/>
      <c r="BI590" s="78"/>
      <c r="BJ590" s="78"/>
      <c r="BK590" s="78"/>
      <c r="BL590" s="78"/>
      <c r="BM590" s="78"/>
      <c r="BN590" s="78"/>
      <c r="BO590" s="78"/>
      <c r="BP590" s="78"/>
      <c r="BQ590" s="78"/>
      <c r="BR590" s="78"/>
      <c r="BS590" s="78"/>
      <c r="BT590" s="78"/>
      <c r="BU590" s="78"/>
      <c r="BV590" s="78"/>
    </row>
    <row r="591" spans="1:74">
      <c r="A591" s="78"/>
      <c r="B591" s="114"/>
      <c r="C591" s="78"/>
      <c r="D591" s="125">
        <v>46203</v>
      </c>
      <c r="E591" s="108">
        <v>601.82653625426599</v>
      </c>
      <c r="F591" s="108">
        <v>959.976200577859</v>
      </c>
      <c r="G591" s="108">
        <v>1240.7911587143867</v>
      </c>
      <c r="H591" s="108">
        <v>339.80848501039532</v>
      </c>
      <c r="I591" s="108">
        <v>312.89098369487493</v>
      </c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  <c r="AU591" s="78"/>
      <c r="AV591" s="78"/>
      <c r="AW591" s="78"/>
      <c r="AX591" s="78"/>
      <c r="AY591" s="78"/>
      <c r="AZ591" s="78"/>
      <c r="BA591" s="78"/>
      <c r="BB591" s="78"/>
      <c r="BC591" s="78"/>
      <c r="BD591" s="78"/>
      <c r="BE591" s="78"/>
      <c r="BF591" s="78"/>
      <c r="BG591" s="78"/>
      <c r="BH591" s="78"/>
      <c r="BI591" s="78"/>
      <c r="BJ591" s="78"/>
      <c r="BK591" s="78"/>
      <c r="BL591" s="78"/>
      <c r="BM591" s="78"/>
      <c r="BN591" s="78"/>
      <c r="BO591" s="78"/>
      <c r="BP591" s="78"/>
      <c r="BQ591" s="78"/>
      <c r="BR591" s="78"/>
      <c r="BS591" s="78"/>
      <c r="BT591" s="78"/>
      <c r="BU591" s="78"/>
      <c r="BV591" s="78"/>
    </row>
    <row r="592" spans="1:74">
      <c r="A592" s="78"/>
      <c r="B592" s="114"/>
      <c r="C592" s="78"/>
      <c r="D592" s="125">
        <v>46234</v>
      </c>
      <c r="E592" s="108">
        <v>601.06389063661834</v>
      </c>
      <c r="F592" s="108">
        <v>964.12033141589768</v>
      </c>
      <c r="G592" s="108">
        <v>1259.781009940019</v>
      </c>
      <c r="H592" s="108">
        <v>343.3545125024317</v>
      </c>
      <c r="I592" s="108">
        <v>314.41453145400476</v>
      </c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  <c r="AU592" s="78"/>
      <c r="AV592" s="78"/>
      <c r="AW592" s="78"/>
      <c r="AX592" s="78"/>
      <c r="AY592" s="78"/>
      <c r="AZ592" s="78"/>
      <c r="BA592" s="78"/>
      <c r="BB592" s="78"/>
      <c r="BC592" s="78"/>
      <c r="BD592" s="78"/>
      <c r="BE592" s="78"/>
      <c r="BF592" s="78"/>
      <c r="BG592" s="78"/>
      <c r="BH592" s="78"/>
      <c r="BI592" s="78"/>
      <c r="BJ592" s="78"/>
      <c r="BK592" s="78"/>
      <c r="BL592" s="78"/>
      <c r="BM592" s="78"/>
      <c r="BN592" s="78"/>
      <c r="BO592" s="78"/>
      <c r="BP592" s="78"/>
      <c r="BQ592" s="78"/>
      <c r="BR592" s="78"/>
      <c r="BS592" s="78"/>
      <c r="BT592" s="78"/>
      <c r="BU592" s="78"/>
      <c r="BV592" s="78"/>
    </row>
    <row r="593" spans="1:74">
      <c r="A593" s="78"/>
      <c r="B593" s="114"/>
      <c r="C593" s="78"/>
      <c r="D593" s="125">
        <v>46265</v>
      </c>
      <c r="E593" s="108">
        <v>617.66859234685126</v>
      </c>
      <c r="F593" s="108">
        <v>994.3604778067504</v>
      </c>
      <c r="G593" s="108">
        <v>1330.931707913234</v>
      </c>
      <c r="H593" s="108">
        <v>351.89121936483969</v>
      </c>
      <c r="I593" s="108">
        <v>324.3550496307837</v>
      </c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  <c r="AU593" s="78"/>
      <c r="AV593" s="78"/>
      <c r="AW593" s="78"/>
      <c r="AX593" s="78"/>
      <c r="AY593" s="78"/>
      <c r="AZ593" s="78"/>
      <c r="BA593" s="78"/>
      <c r="BB593" s="78"/>
      <c r="BC593" s="78"/>
      <c r="BD593" s="78"/>
      <c r="BE593" s="78"/>
      <c r="BF593" s="78"/>
      <c r="BG593" s="78"/>
      <c r="BH593" s="78"/>
      <c r="BI593" s="78"/>
      <c r="BJ593" s="78"/>
      <c r="BK593" s="78"/>
      <c r="BL593" s="78"/>
      <c r="BM593" s="78"/>
      <c r="BN593" s="78"/>
      <c r="BO593" s="78"/>
      <c r="BP593" s="78"/>
      <c r="BQ593" s="78"/>
      <c r="BR593" s="78"/>
      <c r="BS593" s="78"/>
      <c r="BT593" s="78"/>
      <c r="BU593" s="78"/>
      <c r="BV593" s="78"/>
    </row>
    <row r="594" spans="1:74">
      <c r="D594" s="125">
        <v>46295</v>
      </c>
      <c r="E594" s="108">
        <v>614.93450780758451</v>
      </c>
      <c r="F594" s="108">
        <v>994.72712537151381</v>
      </c>
      <c r="G594" s="108">
        <v>1301.866724004502</v>
      </c>
      <c r="H594" s="108">
        <v>335.42078790726981</v>
      </c>
      <c r="I594" s="108">
        <v>332.45334863458663</v>
      </c>
    </row>
    <row r="595" spans="1:74">
      <c r="D595" s="125"/>
      <c r="E595" s="108"/>
      <c r="F595" s="108"/>
      <c r="G595" s="108"/>
      <c r="H595" s="108"/>
      <c r="I595" s="108"/>
    </row>
    <row r="596" spans="1:74">
      <c r="D596" s="4"/>
    </row>
  </sheetData>
  <conditionalFormatting sqref="E23:S34">
    <cfRule type="cellIs" dxfId="9" priority="13" operator="equal">
      <formula>-1</formula>
    </cfRule>
    <cfRule type="cellIs" dxfId="8" priority="14" operator="equal">
      <formula>1</formula>
    </cfRule>
  </conditionalFormatting>
  <conditionalFormatting sqref="W24:AH24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25:AH25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26:AH26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27:AH27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28:AH28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29:AH29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M2:BM13">
    <cfRule type="cellIs" dxfId="7" priority="5" operator="equal">
      <formula>"Negative"</formula>
    </cfRule>
    <cfRule type="cellIs" dxfId="6" priority="6" operator="equal">
      <formula>"Positive"</formula>
    </cfRule>
  </conditionalFormatting>
  <conditionalFormatting sqref="BU2:BU1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{40C371B1-F027-40B5-AF68-09EF59BD5455}</x14:id>
        </ext>
      </extLst>
    </cfRule>
  </conditionalFormatting>
  <conditionalFormatting sqref="BV2:BV1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{3EEA4C96-8945-479C-885B-272BC959B5DC}</x14:id>
        </ext>
      </extLst>
    </cfRule>
  </conditionalFormatting>
  <conditionalFormatting sqref="BJ2:BJ13">
    <cfRule type="colorScale" priority="2">
      <colorScale>
        <cfvo type="min"/>
        <cfvo type="percentile" val="50"/>
        <cfvo type="max"/>
        <color theme="0"/>
        <color rgb="FFFFEB84"/>
        <color rgb="FF63BE7B"/>
      </colorScale>
    </cfRule>
  </conditionalFormatting>
  <conditionalFormatting sqref="BK2:BK13">
    <cfRule type="colorScale" priority="1">
      <colorScale>
        <cfvo type="min"/>
        <cfvo type="percentile" val="50"/>
        <cfvo type="max"/>
        <color theme="0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C371B1-F027-40B5-AF68-09EF59BD54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BU2:BU13</xm:sqref>
        </x14:conditionalFormatting>
        <x14:conditionalFormatting xmlns:xm="http://schemas.microsoft.com/office/excel/2006/main">
          <x14:cfRule type="dataBar" id="{3EEA4C96-8945-479C-885B-272BC959B5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BV2:BV13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C121-46A7-4F1C-B286-C82417CA6A9C}">
  <sheetPr codeName="Sheet4"/>
  <dimension ref="A1:Y213"/>
  <sheetViews>
    <sheetView showGridLines="0" zoomScale="85" zoomScaleNormal="85" workbookViewId="0">
      <pane xSplit="1" ySplit="2" topLeftCell="B186" activePane="bottomRight" state="frozen"/>
      <selection pane="topRight" activeCell="B1" sqref="B1"/>
      <selection pane="bottomLeft" activeCell="A3" sqref="A3"/>
      <selection pane="bottomRight" activeCell="F216" sqref="F216"/>
    </sheetView>
  </sheetViews>
  <sheetFormatPr defaultColWidth="8.81640625" defaultRowHeight="14.5"/>
  <cols>
    <col min="1" max="1" width="11.81640625" customWidth="1"/>
    <col min="2" max="2" width="11" customWidth="1"/>
    <col min="3" max="3" width="11.1796875" customWidth="1"/>
    <col min="4" max="5" width="4.81640625" customWidth="1"/>
    <col min="6" max="6" width="13.54296875" customWidth="1"/>
    <col min="7" max="7" width="4.81640625" customWidth="1"/>
    <col min="8" max="8" width="7.1796875" customWidth="1"/>
    <col min="9" max="9" width="6.81640625" customWidth="1"/>
    <col min="10" max="12" width="4.81640625" customWidth="1"/>
    <col min="13" max="13" width="10.54296875" customWidth="1"/>
    <col min="14" max="14" width="9.54296875" customWidth="1"/>
    <col min="15" max="15" width="14.1796875" customWidth="1"/>
    <col min="16" max="25" width="9.54296875" customWidth="1"/>
  </cols>
  <sheetData>
    <row r="1" spans="1:25" ht="15" customHeight="1">
      <c r="A1" s="93" t="s">
        <v>50</v>
      </c>
      <c r="B1" s="94" t="s">
        <v>156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5" t="s">
        <v>157</v>
      </c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</row>
    <row r="2" spans="1:25" ht="14.5" customHeight="1">
      <c r="A2" s="96" t="s">
        <v>50</v>
      </c>
      <c r="B2" s="94" t="s">
        <v>0</v>
      </c>
      <c r="C2" s="94" t="s">
        <v>59</v>
      </c>
      <c r="D2" s="94" t="s">
        <v>57</v>
      </c>
      <c r="E2" s="94" t="s">
        <v>1</v>
      </c>
      <c r="F2" s="94" t="s">
        <v>22</v>
      </c>
      <c r="G2" s="94" t="s">
        <v>23</v>
      </c>
      <c r="H2" s="94" t="s">
        <v>24</v>
      </c>
      <c r="I2" s="94" t="s">
        <v>2</v>
      </c>
      <c r="J2" s="94" t="s">
        <v>3</v>
      </c>
      <c r="K2" s="94" t="s">
        <v>4</v>
      </c>
      <c r="L2" s="94" t="s">
        <v>62</v>
      </c>
      <c r="M2" s="94" t="s">
        <v>65</v>
      </c>
      <c r="N2" s="95" t="s">
        <v>0</v>
      </c>
      <c r="O2" s="95" t="s">
        <v>59</v>
      </c>
      <c r="P2" s="95" t="s">
        <v>57</v>
      </c>
      <c r="Q2" s="95" t="s">
        <v>1</v>
      </c>
      <c r="R2" s="95" t="s">
        <v>22</v>
      </c>
      <c r="S2" s="95" t="s">
        <v>23</v>
      </c>
      <c r="T2" s="95" t="s">
        <v>24</v>
      </c>
      <c r="U2" s="95" t="s">
        <v>2</v>
      </c>
      <c r="V2" s="95" t="s">
        <v>3</v>
      </c>
      <c r="W2" s="95" t="s">
        <v>4</v>
      </c>
      <c r="X2" s="95" t="s">
        <v>62</v>
      </c>
      <c r="Y2" s="95" t="s">
        <v>65</v>
      </c>
    </row>
    <row r="3" spans="1:25" ht="14.5" customHeight="1">
      <c r="A3" s="97">
        <v>40235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0</v>
      </c>
    </row>
    <row r="4" spans="1:25" ht="14.5" customHeight="1">
      <c r="A4" s="97">
        <v>40268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0</v>
      </c>
    </row>
    <row r="5" spans="1:25" ht="14.5" customHeight="1">
      <c r="A5" s="97">
        <v>40298</v>
      </c>
      <c r="B5">
        <v>0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</row>
    <row r="6" spans="1:25" ht="14.5" customHeight="1">
      <c r="A6" s="97">
        <v>40326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</row>
    <row r="7" spans="1:25" ht="14.5" customHeight="1">
      <c r="A7" s="97">
        <v>40359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</row>
    <row r="8" spans="1:25" ht="14.5" customHeight="1">
      <c r="A8" s="97">
        <v>40389</v>
      </c>
      <c r="B8">
        <v>0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0</v>
      </c>
      <c r="Y8">
        <v>0</v>
      </c>
    </row>
    <row r="9" spans="1:25" ht="14.5" customHeight="1">
      <c r="A9" s="97">
        <v>40421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0</v>
      </c>
    </row>
    <row r="10" spans="1:25" ht="14.5" customHeight="1">
      <c r="A10" s="97">
        <v>40451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0</v>
      </c>
    </row>
    <row r="11" spans="1:25" ht="14.5" customHeight="1">
      <c r="A11" s="97">
        <v>40480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0</v>
      </c>
      <c r="V11">
        <v>0</v>
      </c>
      <c r="W11">
        <v>1</v>
      </c>
      <c r="X11">
        <v>0</v>
      </c>
      <c r="Y11">
        <v>0</v>
      </c>
    </row>
    <row r="12" spans="1:25" ht="14.5" customHeight="1">
      <c r="A12" s="97">
        <v>40512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</row>
    <row r="13" spans="1:25" ht="14.5" customHeight="1">
      <c r="A13" s="97">
        <v>40543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</row>
    <row r="14" spans="1:25" ht="14.5" customHeight="1">
      <c r="A14" s="97">
        <v>40574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</row>
    <row r="15" spans="1:25" ht="14.5" customHeight="1">
      <c r="A15" s="97">
        <v>40602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</row>
    <row r="16" spans="1:25" ht="14.5" customHeight="1">
      <c r="A16" s="97">
        <v>40633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0</v>
      </c>
      <c r="Y16">
        <v>0</v>
      </c>
    </row>
    <row r="17" spans="1:25" ht="14.5" customHeight="1">
      <c r="A17" s="97">
        <v>40662</v>
      </c>
      <c r="B17">
        <v>0</v>
      </c>
      <c r="C17">
        <v>0</v>
      </c>
      <c r="D17">
        <v>0</v>
      </c>
      <c r="E17">
        <v>0</v>
      </c>
      <c r="F17">
        <v>1</v>
      </c>
      <c r="G17">
        <v>1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</row>
    <row r="18" spans="1:25" ht="14.5" customHeight="1">
      <c r="A18" s="97">
        <v>40694</v>
      </c>
      <c r="B18">
        <v>0</v>
      </c>
      <c r="C18">
        <v>0</v>
      </c>
      <c r="D18">
        <v>0</v>
      </c>
      <c r="E18">
        <v>0</v>
      </c>
      <c r="F18">
        <v>1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</row>
    <row r="19" spans="1:25" ht="14.5" customHeight="1">
      <c r="A19" s="97">
        <v>40724</v>
      </c>
      <c r="B19">
        <v>0</v>
      </c>
      <c r="C19">
        <v>1</v>
      </c>
      <c r="D19">
        <v>0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0</v>
      </c>
      <c r="Y19">
        <v>0</v>
      </c>
    </row>
    <row r="20" spans="1:25" ht="14.5" customHeight="1">
      <c r="A20" s="97">
        <v>40753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0</v>
      </c>
      <c r="Y20">
        <v>0</v>
      </c>
    </row>
    <row r="21" spans="1:25" ht="14.5" customHeight="1">
      <c r="A21" s="97">
        <v>40786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1</v>
      </c>
      <c r="X21">
        <v>0</v>
      </c>
      <c r="Y21">
        <v>0</v>
      </c>
    </row>
    <row r="22" spans="1:25" ht="14.5" customHeight="1">
      <c r="A22" s="97">
        <v>40816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</row>
    <row r="23" spans="1:25" ht="14.5" customHeight="1">
      <c r="A23" s="97">
        <v>40847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</row>
    <row r="24" spans="1:25" ht="14.5" customHeight="1">
      <c r="A24" s="97">
        <v>40877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ht="14.5" customHeight="1">
      <c r="A25" s="97">
        <v>40907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</row>
    <row r="26" spans="1:25" ht="14.5" customHeight="1">
      <c r="A26" s="97">
        <v>40939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ht="14.5" customHeight="1">
      <c r="A27" s="97">
        <v>40968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ht="14.5" customHeight="1">
      <c r="A28" s="97">
        <v>40998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1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</row>
    <row r="29" spans="1:25" ht="14.5" customHeight="1">
      <c r="A29" s="97">
        <v>41029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0</v>
      </c>
      <c r="Y29">
        <v>0</v>
      </c>
    </row>
    <row r="30" spans="1:25" ht="14.5" customHeight="1">
      <c r="A30" s="97">
        <v>41060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1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ht="14.5" customHeight="1">
      <c r="A31" s="97">
        <v>41089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ht="14.5" customHeight="1">
      <c r="A32" s="97">
        <v>41121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ht="14.5" customHeight="1">
      <c r="A33" s="97">
        <v>41152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ht="14.5" customHeight="1">
      <c r="A34" s="97">
        <v>41180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ht="14.5" customHeight="1">
      <c r="A35" s="97">
        <v>41213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1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ht="14.5" customHeight="1">
      <c r="A36" s="97">
        <v>41243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0</v>
      </c>
      <c r="V36">
        <v>0</v>
      </c>
      <c r="W36">
        <v>1</v>
      </c>
      <c r="X36">
        <v>0</v>
      </c>
      <c r="Y36">
        <v>0</v>
      </c>
    </row>
    <row r="37" spans="1:25" ht="14.5" customHeight="1">
      <c r="A37" s="97">
        <v>41274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0</v>
      </c>
    </row>
    <row r="38" spans="1:25" ht="14.5" customHeight="1">
      <c r="A38" s="97">
        <v>41305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1</v>
      </c>
      <c r="X38">
        <v>0</v>
      </c>
      <c r="Y38">
        <v>0</v>
      </c>
    </row>
    <row r="39" spans="1:25" ht="14.5" customHeight="1">
      <c r="A39" s="97">
        <v>41333</v>
      </c>
      <c r="B39">
        <v>0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0</v>
      </c>
      <c r="Y39">
        <v>0</v>
      </c>
    </row>
    <row r="40" spans="1:25" ht="14.5" customHeight="1">
      <c r="A40" s="97">
        <v>41361</v>
      </c>
      <c r="B40">
        <v>0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</row>
    <row r="41" spans="1:25" ht="14.5" customHeight="1">
      <c r="A41" s="97">
        <v>41394</v>
      </c>
      <c r="B41">
        <v>0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1</v>
      </c>
      <c r="U41">
        <v>0</v>
      </c>
      <c r="V41">
        <v>0</v>
      </c>
      <c r="W41">
        <v>1</v>
      </c>
      <c r="X41">
        <v>0</v>
      </c>
      <c r="Y41">
        <v>0</v>
      </c>
    </row>
    <row r="42" spans="1:25" ht="14.5" customHeight="1">
      <c r="A42" s="97">
        <v>41425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ht="14.5" customHeight="1">
      <c r="A43" s="97">
        <v>41453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</row>
    <row r="44" spans="1:25" ht="14.5" customHeight="1">
      <c r="A44" s="97">
        <v>41486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</row>
    <row r="45" spans="1:25" ht="14.5" customHeight="1">
      <c r="A45" s="97">
        <v>41516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</row>
    <row r="46" spans="1:25" ht="14.5" customHeight="1">
      <c r="A46" s="97">
        <v>41547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</row>
    <row r="47" spans="1:25" ht="14.5" customHeight="1">
      <c r="A47" s="97">
        <v>41578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</row>
    <row r="48" spans="1:25" ht="14.5" customHeight="1">
      <c r="A48" s="97">
        <v>41607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</row>
    <row r="49" spans="1:25" ht="14.5" customHeight="1">
      <c r="A49" s="97">
        <v>41639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</row>
    <row r="50" spans="1:25" ht="14.5" customHeight="1">
      <c r="A50" s="97">
        <v>41670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</row>
    <row r="51" spans="1:25" ht="14.5" customHeight="1">
      <c r="A51" s="97">
        <v>41698</v>
      </c>
      <c r="B51">
        <v>0</v>
      </c>
      <c r="C51">
        <v>0</v>
      </c>
      <c r="D51">
        <v>0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</row>
    <row r="52" spans="1:25" ht="14.5" customHeight="1">
      <c r="A52" s="97">
        <v>41729</v>
      </c>
      <c r="B52">
        <v>0</v>
      </c>
      <c r="C52">
        <v>0</v>
      </c>
      <c r="D52">
        <v>0</v>
      </c>
      <c r="E52">
        <v>0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ht="14.5" customHeight="1">
      <c r="A53" s="97">
        <v>41759</v>
      </c>
      <c r="B53">
        <v>0</v>
      </c>
      <c r="C53">
        <v>0</v>
      </c>
      <c r="D53">
        <v>0</v>
      </c>
      <c r="E53">
        <v>0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ht="14.5" customHeight="1">
      <c r="A54" s="97">
        <v>41789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</row>
    <row r="55" spans="1:25" ht="14.5" customHeight="1">
      <c r="A55" s="97">
        <v>41820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1</v>
      </c>
    </row>
    <row r="56" spans="1:25" ht="14.5" customHeight="1">
      <c r="A56" s="97">
        <v>41851</v>
      </c>
      <c r="B56">
        <v>0</v>
      </c>
      <c r="C56">
        <v>0</v>
      </c>
      <c r="D56">
        <v>0</v>
      </c>
      <c r="E56">
        <v>0</v>
      </c>
      <c r="F56">
        <v>1</v>
      </c>
      <c r="G56">
        <v>1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</row>
    <row r="57" spans="1:25" ht="14.5" customHeight="1">
      <c r="A57" s="97">
        <v>41880</v>
      </c>
      <c r="B57">
        <v>0</v>
      </c>
      <c r="C57">
        <v>0</v>
      </c>
      <c r="D57">
        <v>0</v>
      </c>
      <c r="E57">
        <v>1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1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ht="14.5" customHeight="1">
      <c r="A58" s="97">
        <v>41912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1</v>
      </c>
      <c r="W58">
        <v>0</v>
      </c>
      <c r="X58">
        <v>0</v>
      </c>
      <c r="Y58">
        <v>0</v>
      </c>
    </row>
    <row r="59" spans="1:25" ht="14.5" customHeight="1">
      <c r="A59" s="97">
        <v>41943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0</v>
      </c>
      <c r="X59">
        <v>0</v>
      </c>
      <c r="Y59">
        <v>0</v>
      </c>
    </row>
    <row r="60" spans="1:25" ht="14.5" customHeight="1">
      <c r="A60" s="97">
        <v>41971</v>
      </c>
      <c r="B60">
        <v>0</v>
      </c>
      <c r="C60">
        <v>0</v>
      </c>
      <c r="D60">
        <v>0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0</v>
      </c>
      <c r="X60">
        <v>0</v>
      </c>
      <c r="Y60">
        <v>0</v>
      </c>
    </row>
    <row r="61" spans="1:25" ht="14.5" customHeight="1">
      <c r="A61" s="97">
        <v>42004</v>
      </c>
      <c r="B61">
        <v>0</v>
      </c>
      <c r="C61">
        <v>0</v>
      </c>
      <c r="D61">
        <v>0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1</v>
      </c>
      <c r="W61">
        <v>1</v>
      </c>
      <c r="X61">
        <v>0</v>
      </c>
      <c r="Y61">
        <v>0</v>
      </c>
    </row>
    <row r="62" spans="1:25" ht="14.5" customHeight="1">
      <c r="A62" s="97">
        <v>42034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0</v>
      </c>
      <c r="Y62">
        <v>1</v>
      </c>
    </row>
    <row r="63" spans="1:25" ht="14.5" customHeight="1">
      <c r="A63" s="97">
        <v>42062</v>
      </c>
      <c r="B63">
        <v>0</v>
      </c>
      <c r="C63">
        <v>0</v>
      </c>
      <c r="D63">
        <v>0</v>
      </c>
      <c r="E63">
        <v>0</v>
      </c>
      <c r="F63">
        <v>1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1</v>
      </c>
      <c r="W63">
        <v>0</v>
      </c>
      <c r="X63">
        <v>0</v>
      </c>
      <c r="Y63">
        <v>1</v>
      </c>
    </row>
    <row r="64" spans="1:25" ht="14.5" customHeight="1">
      <c r="A64" s="97">
        <v>42094</v>
      </c>
      <c r="B64">
        <v>0</v>
      </c>
      <c r="C64">
        <v>0</v>
      </c>
      <c r="D64">
        <v>0</v>
      </c>
      <c r="E64">
        <v>0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1</v>
      </c>
      <c r="X64">
        <v>0</v>
      </c>
      <c r="Y64">
        <v>0</v>
      </c>
    </row>
    <row r="65" spans="1:25" ht="14.5" customHeight="1">
      <c r="A65" s="97">
        <v>42124</v>
      </c>
      <c r="B65">
        <v>0</v>
      </c>
      <c r="C65">
        <v>0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1</v>
      </c>
    </row>
    <row r="66" spans="1:25" ht="14.5" customHeight="1">
      <c r="A66" s="97">
        <v>42153</v>
      </c>
      <c r="B66">
        <v>0</v>
      </c>
      <c r="C66">
        <v>0</v>
      </c>
      <c r="D66">
        <v>1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1</v>
      </c>
      <c r="W66">
        <v>0</v>
      </c>
      <c r="X66">
        <v>0</v>
      </c>
      <c r="Y66">
        <v>0</v>
      </c>
    </row>
    <row r="67" spans="1:25" ht="14.5" customHeight="1">
      <c r="A67" s="97">
        <v>42185</v>
      </c>
      <c r="B67">
        <v>0</v>
      </c>
      <c r="C67">
        <v>0</v>
      </c>
      <c r="D67">
        <v>1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1</v>
      </c>
      <c r="W67">
        <v>0</v>
      </c>
      <c r="X67">
        <v>0</v>
      </c>
      <c r="Y67">
        <v>0</v>
      </c>
    </row>
    <row r="68" spans="1:25" ht="14.5" customHeight="1">
      <c r="A68" s="97">
        <v>42216</v>
      </c>
      <c r="B68">
        <v>0</v>
      </c>
      <c r="C68">
        <v>1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1</v>
      </c>
    </row>
    <row r="69" spans="1:25" ht="14.5" customHeight="1">
      <c r="A69" s="97">
        <v>42247</v>
      </c>
      <c r="B69">
        <v>0</v>
      </c>
      <c r="C69">
        <v>1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1</v>
      </c>
    </row>
    <row r="70" spans="1:25" ht="14.5" customHeight="1">
      <c r="A70" s="97">
        <v>42277</v>
      </c>
      <c r="B70">
        <v>0</v>
      </c>
      <c r="C70">
        <v>1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1</v>
      </c>
    </row>
    <row r="71" spans="1:25" ht="14.5" customHeight="1">
      <c r="A71" s="97">
        <v>42307</v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1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ht="14.5" customHeight="1">
      <c r="A72" s="97">
        <v>42338</v>
      </c>
      <c r="B72">
        <v>0</v>
      </c>
      <c r="C72">
        <v>1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1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ht="14.5" customHeight="1">
      <c r="A73" s="97">
        <v>42369</v>
      </c>
      <c r="B73">
        <v>0</v>
      </c>
      <c r="C73">
        <v>1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1</v>
      </c>
    </row>
    <row r="74" spans="1:25" ht="14.5" customHeight="1">
      <c r="A74" s="97">
        <v>42398</v>
      </c>
      <c r="B74">
        <v>0</v>
      </c>
      <c r="C74">
        <v>1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1</v>
      </c>
    </row>
    <row r="75" spans="1:25" ht="14.5" customHeight="1">
      <c r="A75" s="97">
        <v>42429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1</v>
      </c>
    </row>
    <row r="76" spans="1:25" ht="14.5" customHeight="1">
      <c r="A76" s="97">
        <v>42460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1</v>
      </c>
    </row>
    <row r="77" spans="1:25" ht="14.5" customHeight="1">
      <c r="A77" s="97">
        <v>42489</v>
      </c>
      <c r="B77">
        <v>0</v>
      </c>
      <c r="C77">
        <v>1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1</v>
      </c>
    </row>
    <row r="78" spans="1:25" ht="14.5" customHeight="1">
      <c r="A78" s="97">
        <v>42521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ht="14.5" customHeight="1">
      <c r="A79" s="97">
        <v>42551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ht="14.5" customHeight="1">
      <c r="A80" s="97">
        <v>42580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ht="14.5" customHeight="1">
      <c r="A81" s="97">
        <v>42613</v>
      </c>
      <c r="B81">
        <v>0</v>
      </c>
      <c r="C81">
        <v>0</v>
      </c>
      <c r="D81">
        <v>1</v>
      </c>
      <c r="E81">
        <v>0</v>
      </c>
      <c r="F81">
        <v>1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ht="14.5" customHeight="1">
      <c r="A82" s="97">
        <v>42643</v>
      </c>
      <c r="B82">
        <v>0</v>
      </c>
      <c r="C82">
        <v>0</v>
      </c>
      <c r="D82">
        <v>0</v>
      </c>
      <c r="E82">
        <v>1</v>
      </c>
      <c r="F82">
        <v>0</v>
      </c>
      <c r="G82">
        <v>1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1</v>
      </c>
      <c r="X82">
        <v>0</v>
      </c>
      <c r="Y82">
        <v>0</v>
      </c>
    </row>
    <row r="83" spans="1:25" ht="14.5" customHeight="1">
      <c r="A83" s="97">
        <v>42674</v>
      </c>
      <c r="B83">
        <v>0</v>
      </c>
      <c r="C83">
        <v>0</v>
      </c>
      <c r="D83">
        <v>1</v>
      </c>
      <c r="E83">
        <v>0</v>
      </c>
      <c r="F83">
        <v>0</v>
      </c>
      <c r="G83">
        <v>1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ht="14.5" customHeight="1">
      <c r="A84" s="97">
        <v>42704</v>
      </c>
      <c r="B84">
        <v>0</v>
      </c>
      <c r="C84">
        <v>1</v>
      </c>
      <c r="D84">
        <v>1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ht="14.5" customHeight="1">
      <c r="A85" s="97">
        <v>42734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1</v>
      </c>
      <c r="W85">
        <v>1</v>
      </c>
      <c r="X85">
        <v>0</v>
      </c>
      <c r="Y85">
        <v>0</v>
      </c>
    </row>
    <row r="86" spans="1:25" ht="14.5" customHeight="1">
      <c r="A86" s="97">
        <v>42766</v>
      </c>
      <c r="B86">
        <v>0</v>
      </c>
      <c r="C86">
        <v>0</v>
      </c>
      <c r="D86">
        <v>1</v>
      </c>
      <c r="E86">
        <v>1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1</v>
      </c>
    </row>
    <row r="87" spans="1:25" ht="14.5" customHeight="1">
      <c r="A87" s="97">
        <v>42794</v>
      </c>
      <c r="B87">
        <v>1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1</v>
      </c>
    </row>
    <row r="88" spans="1:25" ht="14.5" customHeight="1">
      <c r="A88" s="97">
        <v>42825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1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1</v>
      </c>
      <c r="X88">
        <v>0</v>
      </c>
      <c r="Y88">
        <v>0</v>
      </c>
    </row>
    <row r="89" spans="1:25" ht="14.5" customHeight="1">
      <c r="A89" s="97">
        <v>42853</v>
      </c>
      <c r="B89">
        <v>1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1</v>
      </c>
      <c r="W89">
        <v>1</v>
      </c>
      <c r="X89">
        <v>0</v>
      </c>
      <c r="Y89">
        <v>0</v>
      </c>
    </row>
    <row r="90" spans="1:25" ht="14.5" customHeight="1">
      <c r="A90" s="97">
        <v>42886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1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1</v>
      </c>
      <c r="X90">
        <v>0</v>
      </c>
      <c r="Y90">
        <v>0</v>
      </c>
    </row>
    <row r="91" spans="1:25" ht="14.5" customHeight="1">
      <c r="A91" s="97">
        <v>42916</v>
      </c>
      <c r="B91">
        <v>1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1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</row>
    <row r="92" spans="1:25" ht="14.5" customHeight="1">
      <c r="A92" s="97">
        <v>42947</v>
      </c>
      <c r="B92">
        <v>0</v>
      </c>
      <c r="C92">
        <v>0</v>
      </c>
      <c r="D92">
        <v>1</v>
      </c>
      <c r="E92">
        <v>0</v>
      </c>
      <c r="F92">
        <v>0</v>
      </c>
      <c r="G92">
        <v>1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1</v>
      </c>
      <c r="W92">
        <v>1</v>
      </c>
      <c r="X92">
        <v>0</v>
      </c>
      <c r="Y92">
        <v>0</v>
      </c>
    </row>
    <row r="93" spans="1:25" ht="14.5" customHeight="1">
      <c r="A93" s="97">
        <v>42978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1</v>
      </c>
      <c r="X93">
        <v>0</v>
      </c>
      <c r="Y93">
        <v>0</v>
      </c>
    </row>
    <row r="94" spans="1:25" ht="14.5" customHeight="1">
      <c r="A94" s="97">
        <v>43007</v>
      </c>
      <c r="B94">
        <v>1</v>
      </c>
      <c r="C94">
        <v>0</v>
      </c>
      <c r="D94">
        <v>0</v>
      </c>
      <c r="E94">
        <v>0</v>
      </c>
      <c r="F94">
        <v>1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1</v>
      </c>
      <c r="W94">
        <v>1</v>
      </c>
      <c r="X94">
        <v>0</v>
      </c>
      <c r="Y94">
        <v>0</v>
      </c>
    </row>
    <row r="95" spans="1:25" ht="14.5" customHeight="1">
      <c r="A95" s="97">
        <v>43039</v>
      </c>
      <c r="B95">
        <v>1</v>
      </c>
      <c r="C95">
        <v>0</v>
      </c>
      <c r="D95">
        <v>0</v>
      </c>
      <c r="E95">
        <v>1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1</v>
      </c>
      <c r="X95">
        <v>0</v>
      </c>
      <c r="Y95">
        <v>1</v>
      </c>
    </row>
    <row r="96" spans="1:25" ht="14.5" customHeight="1">
      <c r="A96" s="97">
        <v>43069</v>
      </c>
      <c r="B96">
        <v>1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1</v>
      </c>
      <c r="X96">
        <v>0</v>
      </c>
      <c r="Y96">
        <v>0</v>
      </c>
    </row>
    <row r="97" spans="1:25" ht="14.5" customHeight="1">
      <c r="A97" s="97">
        <v>43098</v>
      </c>
      <c r="B97">
        <v>1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1</v>
      </c>
      <c r="X97">
        <v>0</v>
      </c>
      <c r="Y97">
        <v>0</v>
      </c>
    </row>
    <row r="98" spans="1:25" ht="14.5" customHeight="1">
      <c r="A98" s="97">
        <v>43131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</row>
    <row r="99" spans="1:25" ht="14.5" customHeight="1">
      <c r="A99" s="97">
        <v>43159</v>
      </c>
      <c r="B99">
        <v>0</v>
      </c>
      <c r="C99">
        <v>0</v>
      </c>
      <c r="D99">
        <v>1</v>
      </c>
      <c r="E99">
        <v>0</v>
      </c>
      <c r="F99">
        <v>0</v>
      </c>
      <c r="G99">
        <v>1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1</v>
      </c>
    </row>
    <row r="100" spans="1:25" ht="14.5" customHeight="1">
      <c r="A100" s="97">
        <v>43188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1</v>
      </c>
      <c r="X100">
        <v>0</v>
      </c>
      <c r="Y100">
        <v>1</v>
      </c>
    </row>
    <row r="101" spans="1:25" ht="14.5" customHeight="1">
      <c r="A101" s="97">
        <v>43220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1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1</v>
      </c>
    </row>
    <row r="102" spans="1:25" ht="14.5" customHeight="1">
      <c r="A102" s="97">
        <v>43251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1</v>
      </c>
      <c r="X102">
        <v>0</v>
      </c>
      <c r="Y102">
        <v>1</v>
      </c>
    </row>
    <row r="103" spans="1:25" ht="14.5" customHeight="1">
      <c r="A103" s="97">
        <v>43280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1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1</v>
      </c>
      <c r="X103">
        <v>0</v>
      </c>
      <c r="Y103">
        <v>1</v>
      </c>
    </row>
    <row r="104" spans="1:25" ht="14.5" customHeight="1">
      <c r="A104" s="97">
        <v>43312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1</v>
      </c>
    </row>
    <row r="105" spans="1:25" ht="14.5" customHeight="1">
      <c r="A105" s="97">
        <v>43343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1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1</v>
      </c>
    </row>
    <row r="106" spans="1:25" ht="14.5" customHeight="1">
      <c r="A106" s="97">
        <v>43371</v>
      </c>
      <c r="B106">
        <v>0</v>
      </c>
      <c r="C106">
        <v>0</v>
      </c>
      <c r="D106">
        <v>1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1</v>
      </c>
    </row>
    <row r="107" spans="1:25" ht="14.5" customHeight="1">
      <c r="A107" s="97">
        <v>43404</v>
      </c>
      <c r="B107">
        <v>0</v>
      </c>
      <c r="C107">
        <v>0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</row>
    <row r="108" spans="1:25" ht="14.5" customHeight="1">
      <c r="A108" s="97">
        <v>43434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ht="14.5" customHeight="1">
      <c r="A109" s="97">
        <v>43465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ht="14.5" customHeight="1">
      <c r="A110" s="97">
        <v>43496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1</v>
      </c>
      <c r="Q110">
        <v>1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ht="14.5" customHeight="1">
      <c r="A111" s="97">
        <v>43524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0</v>
      </c>
    </row>
    <row r="112" spans="1:25" ht="14.5" customHeight="1">
      <c r="A112" s="97">
        <v>43553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ht="14.5" customHeight="1">
      <c r="A113" s="97">
        <v>43585</v>
      </c>
      <c r="B113">
        <v>0</v>
      </c>
      <c r="C113">
        <v>0</v>
      </c>
      <c r="D113">
        <v>1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ht="14.5" customHeight="1">
      <c r="A114" s="97">
        <v>43616</v>
      </c>
      <c r="B114">
        <v>0</v>
      </c>
      <c r="C114">
        <v>0</v>
      </c>
      <c r="D114">
        <v>1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1</v>
      </c>
      <c r="V114">
        <v>0</v>
      </c>
      <c r="W114">
        <v>0</v>
      </c>
      <c r="X114">
        <v>0</v>
      </c>
      <c r="Y114">
        <v>0</v>
      </c>
    </row>
    <row r="115" spans="1:25" ht="14.5" customHeight="1">
      <c r="A115" s="97">
        <v>43644</v>
      </c>
      <c r="B115">
        <v>0</v>
      </c>
      <c r="C115">
        <v>0</v>
      </c>
      <c r="D115">
        <v>1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ht="14.5" customHeight="1">
      <c r="A116" s="97">
        <v>43677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ht="14.5" customHeight="1">
      <c r="A117" s="97">
        <v>43707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ht="14.5" customHeight="1">
      <c r="A118" s="97">
        <v>43738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ht="14.5" customHeight="1">
      <c r="A119" s="97">
        <v>43769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1</v>
      </c>
    </row>
    <row r="120" spans="1:25" ht="14.5" customHeight="1">
      <c r="A120" s="97">
        <v>43798</v>
      </c>
      <c r="B120">
        <v>0</v>
      </c>
      <c r="C120">
        <v>1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1</v>
      </c>
    </row>
    <row r="121" spans="1:25" ht="14.5" customHeight="1">
      <c r="A121" s="97">
        <v>43830</v>
      </c>
      <c r="B121">
        <v>0</v>
      </c>
      <c r="C121">
        <v>1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1</v>
      </c>
    </row>
    <row r="122" spans="1:25" ht="14.5" customHeight="1">
      <c r="A122" s="97">
        <v>43861</v>
      </c>
      <c r="B122">
        <v>0</v>
      </c>
      <c r="C122">
        <v>1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1</v>
      </c>
    </row>
    <row r="123" spans="1:25" ht="14.5" customHeight="1">
      <c r="A123" s="97">
        <v>43889</v>
      </c>
      <c r="B123">
        <v>0</v>
      </c>
      <c r="C123">
        <v>0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ht="14.5" customHeight="1">
      <c r="A124" s="97">
        <v>43921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0</v>
      </c>
    </row>
    <row r="125" spans="1:25" ht="14.5" customHeight="1">
      <c r="A125" s="97">
        <v>43951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ht="14.5" customHeight="1">
      <c r="A126" s="97">
        <v>43980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</row>
    <row r="127" spans="1:25" ht="14.5" customHeight="1">
      <c r="A127" s="97">
        <v>44012</v>
      </c>
      <c r="B127">
        <v>0</v>
      </c>
      <c r="C127">
        <v>0</v>
      </c>
      <c r="D127">
        <v>1</v>
      </c>
      <c r="E127">
        <v>0</v>
      </c>
      <c r="F127">
        <v>1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ht="14.5" customHeight="1">
      <c r="A128" s="97">
        <v>44043</v>
      </c>
      <c r="B128">
        <v>0</v>
      </c>
      <c r="C128">
        <v>1</v>
      </c>
      <c r="D128">
        <v>1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1</v>
      </c>
    </row>
    <row r="129" spans="1:25" ht="14.5" customHeight="1">
      <c r="A129" s="97">
        <v>44074</v>
      </c>
      <c r="B129">
        <v>0</v>
      </c>
      <c r="C129">
        <v>0</v>
      </c>
      <c r="D129">
        <v>1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</row>
    <row r="130" spans="1:25" ht="14.5" customHeight="1">
      <c r="A130" s="97">
        <v>44104</v>
      </c>
      <c r="B130">
        <v>1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1</v>
      </c>
    </row>
    <row r="131" spans="1:25" ht="14.5" customHeight="1">
      <c r="A131" s="97">
        <v>44134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1</v>
      </c>
    </row>
    <row r="132" spans="1:25" ht="14.5" customHeight="1">
      <c r="A132" s="97">
        <v>44165</v>
      </c>
      <c r="B132">
        <v>1</v>
      </c>
      <c r="C132">
        <v>0</v>
      </c>
      <c r="D132">
        <v>1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</row>
    <row r="133" spans="1:25" ht="14.5" customHeight="1">
      <c r="A133" s="97">
        <v>44196</v>
      </c>
      <c r="B133">
        <v>1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</row>
    <row r="134" spans="1:25" ht="14.5" customHeight="1">
      <c r="A134" s="97">
        <v>44225</v>
      </c>
      <c r="B134">
        <v>1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1</v>
      </c>
    </row>
    <row r="135" spans="1:25" ht="14.5" customHeight="1">
      <c r="A135" s="97">
        <v>44253</v>
      </c>
      <c r="B135">
        <v>1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ht="14.5" customHeight="1">
      <c r="A136" s="97">
        <v>44286</v>
      </c>
      <c r="B136">
        <v>1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1</v>
      </c>
    </row>
    <row r="137" spans="1:25" ht="14.5" customHeight="1">
      <c r="A137" s="97">
        <v>44316</v>
      </c>
      <c r="B137">
        <v>1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1</v>
      </c>
    </row>
    <row r="138" spans="1:25" ht="14.5" customHeight="1">
      <c r="A138" s="97">
        <v>44344</v>
      </c>
      <c r="B138">
        <v>1</v>
      </c>
      <c r="C138">
        <v>0</v>
      </c>
      <c r="D138">
        <v>1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1</v>
      </c>
    </row>
    <row r="139" spans="1:25" ht="14.5" customHeight="1">
      <c r="A139" s="97">
        <v>44377</v>
      </c>
      <c r="B139">
        <v>1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1</v>
      </c>
    </row>
    <row r="140" spans="1:25" ht="14.5" customHeight="1">
      <c r="A140" s="97">
        <v>44407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1</v>
      </c>
    </row>
    <row r="141" spans="1:25" ht="14.5" customHeight="1">
      <c r="A141" s="97">
        <v>44439</v>
      </c>
      <c r="B141">
        <v>1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1</v>
      </c>
    </row>
    <row r="142" spans="1:25" ht="14.5" customHeight="1">
      <c r="A142" s="97">
        <v>44469</v>
      </c>
      <c r="B142">
        <v>1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1</v>
      </c>
    </row>
    <row r="143" spans="1:25" ht="14.5" customHeight="1">
      <c r="A143" s="97">
        <v>44498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1</v>
      </c>
      <c r="X143">
        <v>0</v>
      </c>
      <c r="Y143">
        <v>0</v>
      </c>
    </row>
    <row r="144" spans="1:25" ht="14.5" customHeight="1">
      <c r="A144" s="97">
        <v>44530</v>
      </c>
      <c r="B144">
        <v>1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1</v>
      </c>
    </row>
    <row r="145" spans="1:25" ht="14.5" customHeight="1">
      <c r="A145" s="97">
        <v>44561</v>
      </c>
      <c r="B145">
        <v>1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</row>
    <row r="146" spans="1:25" ht="14.5" customHeight="1">
      <c r="A146" s="97">
        <v>44592</v>
      </c>
      <c r="B146">
        <v>1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1</v>
      </c>
    </row>
    <row r="147" spans="1:25" ht="14.5" customHeight="1">
      <c r="A147" s="97">
        <v>44620</v>
      </c>
      <c r="B147">
        <v>1</v>
      </c>
      <c r="C147">
        <v>1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1</v>
      </c>
    </row>
    <row r="148" spans="1:25" ht="14.5" customHeight="1">
      <c r="A148" s="97">
        <v>44651</v>
      </c>
      <c r="B148">
        <v>0</v>
      </c>
      <c r="C148">
        <v>1</v>
      </c>
      <c r="D148">
        <v>0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1</v>
      </c>
    </row>
    <row r="149" spans="1:25" ht="14.5" customHeight="1">
      <c r="A149" s="97">
        <v>44680</v>
      </c>
      <c r="B149">
        <v>1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1</v>
      </c>
      <c r="X149">
        <v>0</v>
      </c>
      <c r="Y149">
        <v>1</v>
      </c>
    </row>
    <row r="150" spans="1:25" ht="14.5" customHeight="1">
      <c r="A150" s="97">
        <v>44712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1</v>
      </c>
      <c r="X150">
        <v>0</v>
      </c>
      <c r="Y150">
        <v>1</v>
      </c>
    </row>
    <row r="151" spans="1:25" ht="14.5" customHeight="1">
      <c r="A151" s="97">
        <v>44742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1</v>
      </c>
    </row>
    <row r="152" spans="1:25" ht="14.5" customHeight="1">
      <c r="A152" s="97">
        <v>44771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</row>
    <row r="153" spans="1:25" ht="14.5" customHeight="1">
      <c r="A153" s="97">
        <v>44804</v>
      </c>
      <c r="B153">
        <v>1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1</v>
      </c>
    </row>
    <row r="154" spans="1:25" ht="14.5" customHeight="1">
      <c r="A154" s="97">
        <v>44834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1</v>
      </c>
    </row>
    <row r="155" spans="1:25" ht="14.5" customHeight="1">
      <c r="A155" s="97">
        <v>44865</v>
      </c>
      <c r="B155">
        <v>1</v>
      </c>
      <c r="C155">
        <v>1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1</v>
      </c>
    </row>
    <row r="156" spans="1:25" ht="14.5" customHeight="1">
      <c r="A156" s="97">
        <v>44895</v>
      </c>
      <c r="B156">
        <v>0</v>
      </c>
      <c r="C156">
        <v>1</v>
      </c>
      <c r="D156">
        <v>1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1</v>
      </c>
    </row>
    <row r="157" spans="1:25" ht="14.5" customHeight="1">
      <c r="A157" s="97">
        <v>44925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1</v>
      </c>
    </row>
    <row r="158" spans="1:25" ht="14.5" customHeight="1">
      <c r="A158" s="97">
        <v>44957</v>
      </c>
      <c r="B158">
        <v>0</v>
      </c>
      <c r="C158">
        <v>1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1</v>
      </c>
    </row>
    <row r="159" spans="1:25" ht="14.5" customHeight="1">
      <c r="A159" s="97">
        <v>44985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1</v>
      </c>
    </row>
    <row r="160" spans="1:25" ht="14.5" customHeight="1">
      <c r="A160" s="97">
        <v>45016</v>
      </c>
      <c r="B160">
        <v>1</v>
      </c>
      <c r="C160">
        <v>1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1</v>
      </c>
      <c r="V160">
        <v>0</v>
      </c>
      <c r="W160">
        <v>0</v>
      </c>
      <c r="X160">
        <v>0</v>
      </c>
      <c r="Y160">
        <v>1</v>
      </c>
    </row>
    <row r="161" spans="1:25" ht="14.5" customHeight="1">
      <c r="A161" s="97">
        <v>45044</v>
      </c>
      <c r="B161">
        <v>0</v>
      </c>
      <c r="C161">
        <v>1</v>
      </c>
      <c r="D161">
        <v>1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1</v>
      </c>
    </row>
    <row r="162" spans="1:25" ht="14.5" customHeight="1">
      <c r="A162" s="97">
        <v>45077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</row>
    <row r="163" spans="1:25" ht="14.5" customHeight="1">
      <c r="A163" s="97">
        <v>45107</v>
      </c>
      <c r="B163">
        <v>0</v>
      </c>
      <c r="C163">
        <v>1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1</v>
      </c>
      <c r="W163">
        <v>0</v>
      </c>
      <c r="X163">
        <v>0</v>
      </c>
      <c r="Y163">
        <v>0</v>
      </c>
    </row>
    <row r="164" spans="1:25" ht="14.5" customHeight="1">
      <c r="A164" s="97">
        <v>45138</v>
      </c>
      <c r="B164">
        <v>0</v>
      </c>
      <c r="C164">
        <v>1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ht="14.5" customHeight="1">
      <c r="A165" s="97">
        <v>45169</v>
      </c>
      <c r="B165">
        <v>0</v>
      </c>
      <c r="C165">
        <v>1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1</v>
      </c>
      <c r="X165">
        <v>0</v>
      </c>
      <c r="Y165">
        <v>0</v>
      </c>
    </row>
    <row r="166" spans="1:25" ht="14.5" customHeight="1">
      <c r="A166" s="97">
        <v>45198</v>
      </c>
      <c r="B166">
        <v>0</v>
      </c>
      <c r="C166">
        <v>1</v>
      </c>
      <c r="D166">
        <v>1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0</v>
      </c>
      <c r="Y166">
        <v>0</v>
      </c>
    </row>
    <row r="167" spans="1:25" ht="14.5" customHeight="1">
      <c r="A167" s="97">
        <v>45230</v>
      </c>
      <c r="B167">
        <v>0</v>
      </c>
      <c r="C167">
        <v>1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1</v>
      </c>
    </row>
    <row r="168" spans="1:25" ht="14.5" customHeight="1">
      <c r="A168" s="97">
        <v>45260</v>
      </c>
      <c r="B168">
        <v>0</v>
      </c>
      <c r="C168">
        <v>0</v>
      </c>
      <c r="D168">
        <v>1</v>
      </c>
      <c r="E168">
        <v>1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</row>
    <row r="169" spans="1:25" ht="14.5" customHeight="1">
      <c r="A169" s="97">
        <v>45289</v>
      </c>
      <c r="B169">
        <v>0</v>
      </c>
      <c r="C169">
        <v>0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</row>
    <row r="170" spans="1:25" ht="14.5" customHeight="1">
      <c r="A170" s="97">
        <v>45322</v>
      </c>
      <c r="B170">
        <v>0</v>
      </c>
      <c r="C170">
        <v>0</v>
      </c>
      <c r="D170">
        <v>1</v>
      </c>
      <c r="E170">
        <v>1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1</v>
      </c>
    </row>
    <row r="171" spans="1:25" ht="14.5" customHeight="1">
      <c r="A171" s="97">
        <v>45351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1</v>
      </c>
      <c r="W171">
        <v>1</v>
      </c>
      <c r="X171">
        <v>0</v>
      </c>
      <c r="Y171">
        <v>0</v>
      </c>
    </row>
    <row r="172" spans="1:25" ht="14.5" customHeight="1">
      <c r="A172" s="97">
        <v>45379</v>
      </c>
      <c r="B172">
        <v>0</v>
      </c>
      <c r="C172">
        <v>0</v>
      </c>
      <c r="D172">
        <v>0</v>
      </c>
      <c r="E172">
        <v>1</v>
      </c>
      <c r="F172">
        <v>1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</row>
    <row r="173" spans="1:25" ht="14.5" customHeight="1">
      <c r="A173" s="97">
        <v>45412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</row>
    <row r="174" spans="1:25" ht="14.5" customHeight="1">
      <c r="A174" s="97">
        <v>45443</v>
      </c>
      <c r="B174">
        <v>0</v>
      </c>
      <c r="C174">
        <v>0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0</v>
      </c>
      <c r="Y174">
        <v>0</v>
      </c>
    </row>
    <row r="175" spans="1:25" ht="14.5" customHeight="1">
      <c r="A175" s="97">
        <v>45471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</row>
    <row r="176" spans="1:25" ht="14.5" customHeight="1">
      <c r="A176" s="97">
        <v>45504</v>
      </c>
      <c r="B176">
        <v>0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1</v>
      </c>
      <c r="X176">
        <v>0</v>
      </c>
      <c r="Y176">
        <v>0</v>
      </c>
    </row>
    <row r="177" spans="1:25" ht="14.5" customHeight="1">
      <c r="A177" s="97">
        <v>45534</v>
      </c>
      <c r="B177">
        <v>0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</row>
    <row r="178" spans="1:25" ht="14.5" customHeight="1">
      <c r="A178" s="97">
        <v>45565</v>
      </c>
      <c r="B178">
        <v>0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1</v>
      </c>
      <c r="X178">
        <v>0</v>
      </c>
      <c r="Y178">
        <v>0</v>
      </c>
    </row>
    <row r="179" spans="1:25" ht="14.5" customHeight="1">
      <c r="A179" s="97">
        <v>45596</v>
      </c>
      <c r="B179">
        <v>0</v>
      </c>
      <c r="C179">
        <v>0</v>
      </c>
      <c r="D179">
        <v>1</v>
      </c>
      <c r="E179">
        <v>1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1</v>
      </c>
    </row>
    <row r="180" spans="1:25" ht="14.5" customHeight="1">
      <c r="A180" s="97">
        <v>45625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1</v>
      </c>
    </row>
    <row r="181" spans="1:25" ht="14.5" customHeight="1">
      <c r="A181" s="97">
        <v>45657</v>
      </c>
      <c r="B181">
        <v>0</v>
      </c>
      <c r="C181">
        <v>0</v>
      </c>
      <c r="D181">
        <v>1</v>
      </c>
      <c r="E181">
        <v>0</v>
      </c>
      <c r="F181">
        <v>1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1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ht="14.5" customHeight="1">
      <c r="A182" s="97">
        <v>45688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</row>
    <row r="183" spans="1:25" ht="14.5" customHeight="1">
      <c r="A183" s="4">
        <v>45716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1</v>
      </c>
      <c r="O183">
        <v>1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s="4">
        <v>45747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s="4">
        <v>45777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s="4">
        <v>45808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1</v>
      </c>
      <c r="K186">
        <v>0</v>
      </c>
      <c r="L186">
        <v>0</v>
      </c>
      <c r="M186">
        <v>1</v>
      </c>
      <c r="N186">
        <v>0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s="4">
        <v>45838</v>
      </c>
      <c r="B187">
        <v>0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1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1</v>
      </c>
      <c r="V187">
        <v>0</v>
      </c>
      <c r="W187">
        <v>0</v>
      </c>
      <c r="X187">
        <v>0</v>
      </c>
      <c r="Y187">
        <v>0</v>
      </c>
    </row>
    <row r="188" spans="1:25">
      <c r="A188" s="4">
        <v>45869</v>
      </c>
      <c r="B188">
        <v>0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1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1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s="4">
        <v>45900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1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s="4">
        <v>45930</v>
      </c>
      <c r="B190">
        <v>0</v>
      </c>
      <c r="C190">
        <v>0</v>
      </c>
      <c r="D190">
        <v>1</v>
      </c>
      <c r="E190">
        <v>1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1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s="4">
        <v>45961</v>
      </c>
      <c r="B191">
        <v>0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1</v>
      </c>
      <c r="U191">
        <v>0</v>
      </c>
      <c r="V191">
        <v>0</v>
      </c>
      <c r="W191">
        <v>1</v>
      </c>
      <c r="X191">
        <v>0</v>
      </c>
      <c r="Y191">
        <v>0</v>
      </c>
    </row>
    <row r="192" spans="1:25">
      <c r="A192" s="4">
        <v>45991</v>
      </c>
      <c r="B192">
        <v>0</v>
      </c>
      <c r="C192">
        <v>0</v>
      </c>
      <c r="D192">
        <v>1</v>
      </c>
      <c r="E192">
        <v>1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</row>
    <row r="193" spans="1:25">
      <c r="A193" s="4">
        <v>46022</v>
      </c>
      <c r="B193">
        <v>0</v>
      </c>
      <c r="C193">
        <v>0</v>
      </c>
      <c r="D193">
        <v>1</v>
      </c>
      <c r="E193">
        <v>1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1</v>
      </c>
      <c r="U193">
        <v>0</v>
      </c>
      <c r="V193">
        <v>0</v>
      </c>
      <c r="W193">
        <v>0</v>
      </c>
      <c r="X193">
        <v>1</v>
      </c>
      <c r="Y193">
        <v>0</v>
      </c>
    </row>
    <row r="194" spans="1:25">
      <c r="A194" s="4">
        <v>46053</v>
      </c>
      <c r="B194">
        <v>0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0</v>
      </c>
    </row>
    <row r="195" spans="1:25">
      <c r="A195" s="4">
        <v>46081</v>
      </c>
      <c r="B195">
        <v>0</v>
      </c>
      <c r="C195">
        <v>0</v>
      </c>
      <c r="D195">
        <v>1</v>
      </c>
      <c r="E195">
        <v>1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</row>
    <row r="196" spans="1:25">
      <c r="A196" s="4">
        <v>46112</v>
      </c>
      <c r="B196">
        <v>0</v>
      </c>
      <c r="C196">
        <v>0</v>
      </c>
      <c r="D196">
        <v>1</v>
      </c>
      <c r="E196">
        <v>1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1</v>
      </c>
      <c r="X196">
        <v>0</v>
      </c>
      <c r="Y196">
        <v>0</v>
      </c>
    </row>
    <row r="197" spans="1:25">
      <c r="A197" s="4">
        <v>46142</v>
      </c>
      <c r="B197">
        <v>0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</row>
    <row r="198" spans="1:25">
      <c r="A198" s="4">
        <v>46173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1</v>
      </c>
      <c r="X198">
        <v>0</v>
      </c>
      <c r="Y198">
        <v>0</v>
      </c>
    </row>
    <row r="199" spans="1:25">
      <c r="A199" s="4">
        <v>46203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1</v>
      </c>
      <c r="X199">
        <v>0</v>
      </c>
      <c r="Y199">
        <v>0</v>
      </c>
    </row>
    <row r="200" spans="1:25">
      <c r="A200" s="4">
        <v>46234</v>
      </c>
      <c r="B200">
        <v>0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1</v>
      </c>
      <c r="W200">
        <v>1</v>
      </c>
      <c r="X200">
        <v>0</v>
      </c>
      <c r="Y200">
        <v>0</v>
      </c>
    </row>
    <row r="201" spans="1:25">
      <c r="A201" s="4">
        <v>46265</v>
      </c>
      <c r="B201">
        <v>0</v>
      </c>
      <c r="C201">
        <v>0</v>
      </c>
      <c r="D201">
        <v>1</v>
      </c>
      <c r="E201">
        <v>1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</row>
    <row r="202" spans="1:25">
      <c r="A202" s="4">
        <v>46294</v>
      </c>
      <c r="B202">
        <v>1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1</v>
      </c>
      <c r="W202">
        <v>1</v>
      </c>
      <c r="X202">
        <v>0</v>
      </c>
      <c r="Y202">
        <v>0</v>
      </c>
    </row>
    <row r="203" spans="1:25">
      <c r="A203" s="4">
        <v>46295</v>
      </c>
      <c r="B203">
        <v>1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1</v>
      </c>
      <c r="W203">
        <v>1</v>
      </c>
      <c r="X203">
        <v>0</v>
      </c>
      <c r="Y203">
        <v>0</v>
      </c>
    </row>
    <row r="204" spans="1:25">
      <c r="A204" s="4"/>
    </row>
    <row r="205" spans="1:25">
      <c r="A205" s="4"/>
    </row>
    <row r="206" spans="1:25">
      <c r="A206" s="4"/>
    </row>
    <row r="207" spans="1:25">
      <c r="A207" s="4"/>
    </row>
    <row r="208" spans="1:25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</sheetData>
  <conditionalFormatting sqref="B1:M183">
    <cfRule type="cellIs" dxfId="5" priority="7" operator="equal">
      <formula>1</formula>
    </cfRule>
  </conditionalFormatting>
  <conditionalFormatting sqref="N1:Y183">
    <cfRule type="cellIs" dxfId="4" priority="6" operator="equal">
      <formula>1</formula>
    </cfRule>
  </conditionalFormatting>
  <conditionalFormatting sqref="B184:M200">
    <cfRule type="cellIs" dxfId="3" priority="4" operator="equal">
      <formula>1</formula>
    </cfRule>
  </conditionalFormatting>
  <conditionalFormatting sqref="N184:Y200">
    <cfRule type="cellIs" dxfId="2" priority="3" operator="equal">
      <formula>1</formula>
    </cfRule>
  </conditionalFormatting>
  <conditionalFormatting sqref="B201:M213">
    <cfRule type="cellIs" dxfId="1" priority="2" operator="equal">
      <formula>1</formula>
    </cfRule>
  </conditionalFormatting>
  <conditionalFormatting sqref="N201:Y213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/>
  </sheetPr>
  <dimension ref="B4:F19"/>
  <sheetViews>
    <sheetView zoomScale="85" zoomScaleNormal="85" workbookViewId="0">
      <selection activeCell="F31" sqref="F31"/>
    </sheetView>
  </sheetViews>
  <sheetFormatPr defaultColWidth="9.1796875" defaultRowHeight="14.5"/>
  <cols>
    <col min="2" max="2" width="18.54296875" customWidth="1"/>
    <col min="3" max="3" width="58.1796875" bestFit="1" customWidth="1"/>
    <col min="4" max="4" width="13.453125" bestFit="1" customWidth="1"/>
    <col min="5" max="5" width="11.54296875" bestFit="1" customWidth="1"/>
  </cols>
  <sheetData>
    <row r="4" spans="2:6">
      <c r="B4" s="64" t="s">
        <v>9</v>
      </c>
      <c r="C4" s="64" t="s">
        <v>10</v>
      </c>
      <c r="D4" s="64" t="s">
        <v>20</v>
      </c>
      <c r="E4" s="64" t="s">
        <v>21</v>
      </c>
      <c r="F4" s="7"/>
    </row>
    <row r="5" spans="2:6">
      <c r="B5" s="64"/>
      <c r="C5" s="64"/>
      <c r="D5" s="64"/>
      <c r="E5" s="64"/>
      <c r="F5" s="7"/>
    </row>
    <row r="6" spans="2:6">
      <c r="B6" s="64"/>
      <c r="C6" s="64"/>
      <c r="D6" s="64"/>
      <c r="E6" s="64"/>
      <c r="F6" s="7"/>
    </row>
    <row r="7" spans="2:6">
      <c r="B7" s="64" t="s">
        <v>39</v>
      </c>
      <c r="C7" s="25" t="str" cm="1">
        <f t="array" ref="C7">_xll.FDS(B7,"FG_COMPANY_NAME")</f>
        <v>S&amp;P 500</v>
      </c>
      <c r="D7" s="24" t="s">
        <v>25</v>
      </c>
      <c r="E7" s="64"/>
      <c r="F7" s="7" t="s">
        <v>51</v>
      </c>
    </row>
    <row r="8" spans="2:6">
      <c r="B8" s="18" t="s">
        <v>40</v>
      </c>
      <c r="C8" s="19" t="str" cm="1">
        <f t="array" ref="C8">_xll.FDS(B8,"FG_COMPANY_NAME")</f>
        <v>FTSE US / Basic Materials - IND</v>
      </c>
      <c r="D8" s="20" t="s">
        <v>11</v>
      </c>
      <c r="E8" s="23" t="s">
        <v>0</v>
      </c>
      <c r="F8" s="7" cm="1">
        <f t="array" ref="F8">_xll.FDS(B8,"FTAW_NUMBER_IDX(0,0,D,""CLOSE"")")</f>
        <v>14</v>
      </c>
    </row>
    <row r="9" spans="2:6">
      <c r="B9" s="18" t="s">
        <v>41</v>
      </c>
      <c r="C9" s="19" t="str" cm="1">
        <f t="array" ref="C9">_xll.FDS(B9,"FG_COMPANY_NAME")</f>
        <v>FTSE US / Consumer Staples - IND</v>
      </c>
      <c r="D9" s="20" t="s">
        <v>13</v>
      </c>
      <c r="E9" s="23" t="s">
        <v>59</v>
      </c>
      <c r="F9" s="7" cm="1">
        <f t="array" ref="F9">_xll.FDS(B9,"FTAW_NUMBER_IDX(0,0,D,""CLOSE"")")</f>
        <v>26</v>
      </c>
    </row>
    <row r="10" spans="2:6">
      <c r="B10" s="18" t="s">
        <v>56</v>
      </c>
      <c r="C10" s="19" t="str" cm="1">
        <f t="array" ref="C10">_xll.FDS(B10,"FG_COMPANY_NAME")</f>
        <v>FTSE US / Retailers - SEC</v>
      </c>
      <c r="D10" s="20" t="s">
        <v>58</v>
      </c>
      <c r="E10" s="23" t="s">
        <v>57</v>
      </c>
      <c r="F10" s="7" cm="1">
        <f t="array" ref="F10">_xll.FDS(B10,"FTAW_NUMBER_IDX(0,0,D,""CLOSE"")")</f>
        <v>20</v>
      </c>
    </row>
    <row r="11" spans="2:6">
      <c r="B11" s="18" t="s">
        <v>42</v>
      </c>
      <c r="C11" s="19" t="str" cm="1">
        <f t="array" ref="C11">_xll.FDS(B11,"FG_COMPANY_NAME")</f>
        <v>FTSE US / Financials - IND</v>
      </c>
      <c r="D11" s="20" t="s">
        <v>12</v>
      </c>
      <c r="E11" s="23" t="s">
        <v>1</v>
      </c>
      <c r="F11" s="7" cm="1">
        <f t="array" ref="F11">_xll.FDS(B11,"FTAW_NUMBER_IDX(0,0,D,""CLOSE"")")</f>
        <v>68</v>
      </c>
    </row>
    <row r="12" spans="2:6">
      <c r="B12" s="18" t="s">
        <v>43</v>
      </c>
      <c r="C12" s="19" t="str" cm="1">
        <f t="array" ref="C12">_xll.FDS(B12,"FG_COMPANY_NAME")</f>
        <v>FTSE US / Health Care - IND</v>
      </c>
      <c r="D12" s="20" t="s">
        <v>14</v>
      </c>
      <c r="E12" s="23" t="s">
        <v>22</v>
      </c>
      <c r="F12" s="7" cm="1">
        <f t="array" ref="F12">_xll.FDS(B12,"FTAW_NUMBER_IDX(0,0,D,""CLOSE"")")</f>
        <v>48</v>
      </c>
    </row>
    <row r="13" spans="2:6">
      <c r="B13" s="18" t="s">
        <v>44</v>
      </c>
      <c r="C13" s="19" t="str" cm="1">
        <f t="array" ref="C13">_xll.FDS(B13,"FG_COMPANY_NAME")</f>
        <v>FTSE US / Industrials - IND</v>
      </c>
      <c r="D13" s="20" t="s">
        <v>15</v>
      </c>
      <c r="E13" s="23" t="s">
        <v>23</v>
      </c>
      <c r="F13" s="7" cm="1">
        <f t="array" ref="F13">_xll.FDS(B13,"FTAW_NUMBER_IDX(0,0,D,""CLOSE"")")</f>
        <v>93</v>
      </c>
    </row>
    <row r="14" spans="2:6">
      <c r="B14" s="18" t="s">
        <v>45</v>
      </c>
      <c r="C14" s="19" t="str" cm="1">
        <f t="array" ref="C14">_xll.FDS(B14,"FG_COMPANY_NAME")</f>
        <v>FTSE US / Energy - IND</v>
      </c>
      <c r="D14" s="20" t="s">
        <v>16</v>
      </c>
      <c r="E14" s="23" t="s">
        <v>24</v>
      </c>
      <c r="F14" s="7" cm="1">
        <f t="array" ref="F14">_xll.FDS(B14,"FTAW_NUMBER_IDX(0,0,D,""CLOSE"")")</f>
        <v>22</v>
      </c>
    </row>
    <row r="15" spans="2:6">
      <c r="B15" s="18" t="s">
        <v>46</v>
      </c>
      <c r="C15" s="19" t="str" cm="1">
        <f t="array" ref="C15">_xll.FDS(B15,"FG_COMPANY_NAME")</f>
        <v>FTSE US / Technology - IND</v>
      </c>
      <c r="D15" s="20" t="s">
        <v>17</v>
      </c>
      <c r="E15" s="23" t="s">
        <v>2</v>
      </c>
      <c r="F15" s="7" cm="1">
        <f t="array" ref="F15">_xll.FDS(B15,"FTAW_NUMBER_IDX(0,0,D,""CLOSE"")")</f>
        <v>77</v>
      </c>
    </row>
    <row r="16" spans="2:6">
      <c r="B16" s="18" t="s">
        <v>47</v>
      </c>
      <c r="C16" s="19" t="str" cm="1">
        <f t="array" ref="C16">_xll.FDS(B16,"FG_COMPANY_NAME")</f>
        <v>FTSE US / Telecommunications - IND</v>
      </c>
      <c r="D16" s="20" t="s">
        <v>18</v>
      </c>
      <c r="E16" s="23" t="s">
        <v>3</v>
      </c>
      <c r="F16" s="7" cm="1">
        <f t="array" ref="F16">_xll.FDS(B16,"FTAW_NUMBER_IDX(0,0,D,""CLOSE"")")</f>
        <v>12</v>
      </c>
    </row>
    <row r="17" spans="2:6">
      <c r="B17" s="18" t="s">
        <v>48</v>
      </c>
      <c r="C17" s="19" t="str" cm="1">
        <f t="array" ref="C17">_xll.FDS(B17,"FG_COMPANY_NAME")</f>
        <v>FTSE US / Utilities - IND</v>
      </c>
      <c r="D17" s="20" t="s">
        <v>19</v>
      </c>
      <c r="E17" s="23" t="s">
        <v>4</v>
      </c>
      <c r="F17" s="7" cm="1">
        <f t="array" ref="F17">_xll.FDS(B17,"FTAW_NUMBER_IDX(0,0,D,""CLOSE"")")</f>
        <v>31</v>
      </c>
    </row>
    <row r="18" spans="2:6">
      <c r="B18" s="18" t="s">
        <v>60</v>
      </c>
      <c r="C18" s="19" t="str" cm="1">
        <f t="array" ref="C18">_xll.FDS(B18,"FG_COMPANY_NAME")</f>
        <v>FTSE US / Travel and Leisure - SEC</v>
      </c>
      <c r="D18" s="20" t="s">
        <v>61</v>
      </c>
      <c r="E18" s="23" t="s">
        <v>62</v>
      </c>
      <c r="F18" s="7" cm="1">
        <f t="array" ref="F18">_xll.FDS(B18,"FTAW_NUMBER_IDX(0,0,D,""CLOSE"")")</f>
        <v>19</v>
      </c>
    </row>
    <row r="19" spans="2:6">
      <c r="B19" s="18" t="s">
        <v>63</v>
      </c>
      <c r="C19" s="19" t="str" cm="1">
        <f t="array" ref="C19">_xll.FDS(B19,"FG_COMPANY_NAME")</f>
        <v>FTSE US / Media - SEC</v>
      </c>
      <c r="D19" s="20" t="s">
        <v>64</v>
      </c>
      <c r="E19" s="23" t="s">
        <v>65</v>
      </c>
      <c r="F19" s="7" cm="1">
        <f t="array" ref="F19">_xll.FDS(B19,"FTAW_NUMBER_IDX(0,0,D,""CLOSE"")")</f>
        <v>10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B260"/>
  <sheetViews>
    <sheetView zoomScale="70" zoomScaleNormal="70" workbookViewId="0">
      <selection activeCell="D1" sqref="D1:L1"/>
    </sheetView>
  </sheetViews>
  <sheetFormatPr defaultColWidth="8.81640625" defaultRowHeight="14.5"/>
  <cols>
    <col min="1" max="1" width="12.453125" customWidth="1"/>
    <col min="2" max="2" width="14.453125" style="1" customWidth="1"/>
    <col min="3" max="3" width="18.81640625" style="2" customWidth="1"/>
    <col min="4" max="14" width="18.81640625" style="3" customWidth="1"/>
    <col min="15" max="15" width="12.453125" style="3" bestFit="1" customWidth="1"/>
    <col min="16" max="28" width="18.81640625" style="3" customWidth="1"/>
    <col min="29" max="29" width="12" bestFit="1" customWidth="1"/>
    <col min="30" max="30" width="11.54296875" bestFit="1" customWidth="1"/>
    <col min="31" max="31" width="16.453125" customWidth="1"/>
    <col min="32" max="32" width="13.54296875" bestFit="1" customWidth="1"/>
    <col min="33" max="33" width="15" bestFit="1" customWidth="1"/>
    <col min="34" max="34" width="16" bestFit="1" customWidth="1"/>
    <col min="35" max="35" width="15.1796875" bestFit="1" customWidth="1"/>
    <col min="36" max="37" width="15.81640625" bestFit="1" customWidth="1"/>
    <col min="38" max="38" width="16.1796875" bestFit="1" customWidth="1"/>
    <col min="39" max="39" width="16.453125" customWidth="1"/>
    <col min="40" max="40" width="13" bestFit="1" customWidth="1"/>
    <col min="44" max="44" width="14.81640625" customWidth="1"/>
    <col min="47" max="47" width="11.54296875" customWidth="1"/>
    <col min="48" max="48" width="14.453125" customWidth="1"/>
    <col min="49" max="49" width="9.54296875" bestFit="1" customWidth="1"/>
    <col min="50" max="50" width="8.81640625" bestFit="1" customWidth="1"/>
    <col min="51" max="51" width="13.453125" bestFit="1" customWidth="1"/>
    <col min="52" max="52" width="8.81640625" bestFit="1" customWidth="1"/>
    <col min="53" max="54" width="9.54296875" bestFit="1" customWidth="1"/>
    <col min="55" max="55" width="9.1796875" customWidth="1"/>
    <col min="56" max="56" width="8.81640625" bestFit="1" customWidth="1"/>
    <col min="57" max="57" width="10.1796875" customWidth="1"/>
    <col min="58" max="58" width="9.1796875" bestFit="1" customWidth="1"/>
  </cols>
  <sheetData>
    <row r="1" spans="1:28" ht="16">
      <c r="A1" s="27" t="s">
        <v>6</v>
      </c>
      <c r="B1" s="28">
        <v>36494</v>
      </c>
      <c r="C1" s="29"/>
      <c r="D1" s="140" t="s">
        <v>8</v>
      </c>
      <c r="E1" s="140"/>
      <c r="F1" s="140"/>
      <c r="G1" s="140"/>
      <c r="H1" s="140"/>
      <c r="I1" s="140"/>
      <c r="J1" s="140"/>
      <c r="K1" s="140"/>
      <c r="L1" s="140"/>
      <c r="M1" s="60"/>
      <c r="N1" s="60"/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 spans="1:28" ht="16">
      <c r="A2" s="27" t="s">
        <v>7</v>
      </c>
      <c r="B2" s="28">
        <f ca="1">TODAY()</f>
        <v>46321</v>
      </c>
      <c r="C2" s="29"/>
      <c r="D2" s="140" t="s">
        <v>5</v>
      </c>
      <c r="E2" s="140"/>
      <c r="F2" s="140"/>
      <c r="G2" s="140"/>
      <c r="H2" s="140"/>
      <c r="I2" s="140"/>
      <c r="J2" s="140"/>
      <c r="K2" s="140"/>
      <c r="L2" s="140"/>
      <c r="M2" s="60"/>
      <c r="N2" s="60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28">
      <c r="A3" s="27"/>
      <c r="B3" s="27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 spans="1:28">
      <c r="A4" s="30"/>
      <c r="B4" s="31" t="str">
        <f>IND_Bench</f>
        <v>SP50</v>
      </c>
      <c r="C4" s="31" t="str">
        <f>IND_Mat</f>
        <v>I00072</v>
      </c>
      <c r="D4" s="31" t="str">
        <f>IND_ConsGd</f>
        <v>I00144</v>
      </c>
      <c r="E4" s="31" t="str">
        <f>Ind_Retail</f>
        <v>I01044</v>
      </c>
      <c r="F4" s="31" t="str">
        <f>IND_Fin</f>
        <v>I00288</v>
      </c>
      <c r="G4" s="31" t="str">
        <f>IND_Health</f>
        <v>I21862</v>
      </c>
      <c r="H4" s="31" t="str">
        <f>IND_Indus</f>
        <v>I00108</v>
      </c>
      <c r="I4" s="31" t="str">
        <f>IND_Oil</f>
        <v>I21852</v>
      </c>
      <c r="J4" s="31" t="str">
        <f>IND_Tech</f>
        <v>I21904</v>
      </c>
      <c r="K4" s="31" t="str">
        <f>IND_Telco</f>
        <v>I21881</v>
      </c>
      <c r="L4" s="31" t="str">
        <f>IND_Utili</f>
        <v>I00612</v>
      </c>
      <c r="M4" s="31" t="str">
        <f>Ind_Travel</f>
        <v>I00936</v>
      </c>
      <c r="N4" s="31" t="str">
        <f>Ind_Media</f>
        <v>I00972</v>
      </c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 spans="1:28" ht="65.25" customHeight="1">
      <c r="A5" s="30"/>
      <c r="B5" s="26" t="s">
        <v>54</v>
      </c>
      <c r="C5" s="26" t="str" cm="1">
        <f t="array" ref="C5">_xll.FDS(C4,"FG_COMPANY_NAME")</f>
        <v>FTSE US / Basic Materials - IND</v>
      </c>
      <c r="D5" s="26" t="str" cm="1">
        <f t="array" ref="D5">_xll.FDS(D4,"FG_COMPANY_NAME")</f>
        <v>FTSE US / Consumer Staples - IND</v>
      </c>
      <c r="E5" s="26" t="str" cm="1">
        <f t="array" ref="E5">_xll.FDS(E4,"FG_COMPANY_NAME")</f>
        <v>FTSE US / Retailers - SEC</v>
      </c>
      <c r="F5" s="26" t="str" cm="1">
        <f t="array" ref="F5">_xll.FDS(F4,"FG_COMPANY_NAME")</f>
        <v>FTSE US / Financials - IND</v>
      </c>
      <c r="G5" s="26" t="str" cm="1">
        <f t="array" ref="G5">_xll.FDS(G4,"FG_COMPANY_NAME")</f>
        <v>FTSE US / Health Care - IND</v>
      </c>
      <c r="H5" s="26" t="str" cm="1">
        <f t="array" ref="H5">_xll.FDS(H4,"FG_COMPANY_NAME")</f>
        <v>FTSE US / Industrials - IND</v>
      </c>
      <c r="I5" s="26" t="str" cm="1">
        <f t="array" ref="I5">_xll.FDS(I4,"FG_COMPANY_NAME")</f>
        <v>FTSE US / Energy - IND</v>
      </c>
      <c r="J5" s="26" t="str" cm="1">
        <f t="array" ref="J5">_xll.FDS(J4,"FG_COMPANY_NAME")</f>
        <v>FTSE US / Technology - IND</v>
      </c>
      <c r="K5" s="26" t="str" cm="1">
        <f t="array" ref="K5">_xll.FDS(K4,"FG_COMPANY_NAME")</f>
        <v>FTSE US / Telecommunications - IND</v>
      </c>
      <c r="L5" s="26" t="str" cm="1">
        <f t="array" ref="L5">_xll.FDS(L4,"FG_COMPANY_NAME")</f>
        <v>FTSE US / Utilities - IND</v>
      </c>
      <c r="M5" s="26" t="str" cm="1">
        <f t="array" ref="M5">_xll.FDS(M4,"FG_COMPANY_NAME")</f>
        <v>FTSE US / Travel and Leisure - SEC</v>
      </c>
      <c r="N5" s="26" t="str" cm="1">
        <f t="array" ref="N5">_xll.FDS(N4,"FG_COMPANY_NAME")</f>
        <v>FTSE US / Media - SEC</v>
      </c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 spans="1:28">
      <c r="A6" s="30"/>
      <c r="B6" s="32" t="s">
        <v>55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 spans="1:28" ht="15.5">
      <c r="A7" s="61">
        <f t="array" ref="A7:A246">_xll.FDS(B4,"JULIAN(FG_TOTAL_RET_IDX(0,-20AY,M,USD).dates)")</f>
        <v>46295</v>
      </c>
      <c r="B7" s="33" cm="1">
        <f t="array" aca="1" ref="B7" ca="1">_xll.BDH(B$5,B$6,$A7)</f>
        <v>3225.27</v>
      </c>
      <c r="C7" s="33">
        <f t="array" ref="C7:C246">_xll.FDS(C4,"FG_TOTAL_RET_IDX(0,-20AY,M,USD)")</f>
        <v>3558.32397838</v>
      </c>
      <c r="D7" s="33">
        <f t="array" ref="D7:D246">_xll.FDS(D4,"FG_TOTAL_RET_IDX(0,-20AY,M,USD)")</f>
        <v>5474.6364731399999</v>
      </c>
      <c r="E7" s="33">
        <f t="array" ref="E7:E246">_xll.FDS(E4,"FG_TOTAL_RET_IDX(0,-20AY,M,USD)")</f>
        <v>14229.157165119999</v>
      </c>
      <c r="F7" s="33">
        <f t="array" ref="F7:F246">_xll.FDS(F4,"FG_TOTAL_RET_IDX(0,-20AY,M,USD)")</f>
        <v>4570.9912802500003</v>
      </c>
      <c r="G7" s="33">
        <f t="array" ref="G7:G246">_xll.FDS(G4,"FG_TOTAL_RET_IDX(0,-20AY,M,USD)")</f>
        <v>8436.0268537100001</v>
      </c>
      <c r="H7" s="33">
        <f t="array" ref="H7:H246">_xll.FDS(H4,"FG_TOTAL_RET_IDX(0,-20AY,M,USD)")</f>
        <v>6895.6730571500002</v>
      </c>
      <c r="I7" s="33">
        <f t="array" ref="I7:I246">_xll.FDS(I4,"FG_TOTAL_RET_IDX(0,-20AY,M,USD)")</f>
        <v>5015.2666406199996</v>
      </c>
      <c r="J7" s="33">
        <f t="array" ref="J7:J246">_xll.FDS(J4,"FG_TOTAL_RET_IDX(0,-20AY,M,USD)")</f>
        <v>14299.43894645</v>
      </c>
      <c r="K7" s="33">
        <f t="array" ref="K7:K246">_xll.FDS(K4,"FG_TOTAL_RET_IDX(0,-20AY,M,USD)")</f>
        <v>1884.19335271</v>
      </c>
      <c r="L7" s="33">
        <f t="array" ref="L7:L246">_xll.FDS(L4,"FG_TOTAL_RET_IDX(0,-20AY,M,USD)")</f>
        <v>4369.7128048100003</v>
      </c>
      <c r="M7" s="33">
        <f t="array" ref="M7:M246">_xll.FDS(M4,"FG_TOTAL_RET_IDX(0,-20AY,M,USD)")</f>
        <v>4885.7820310699999</v>
      </c>
      <c r="N7" s="33">
        <f t="array" ref="N7:N246">_xll.FDS(N4,"FG_TOTAL_RET_IDX(0,-20AY,M,USD)")</f>
        <v>2946.7881904599999</v>
      </c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 spans="1:28" ht="15.5">
      <c r="A8" s="62">
        <v>46265</v>
      </c>
      <c r="B8" s="33" cm="1">
        <f t="array" aca="1" ref="B8" ca="1">_xll.BDH(B$5,B$6,$A8)</f>
        <v>3239.61</v>
      </c>
      <c r="C8" s="34">
        <v>3762.98479468</v>
      </c>
      <c r="D8" s="34">
        <v>5684.29836497</v>
      </c>
      <c r="E8" s="34">
        <v>14877.193138479999</v>
      </c>
      <c r="F8" s="34">
        <v>4937.41588503</v>
      </c>
      <c r="G8" s="34">
        <v>8492.9486450799996</v>
      </c>
      <c r="H8" s="34">
        <v>7246.6363793600003</v>
      </c>
      <c r="I8" s="34">
        <v>5167.1908509900004</v>
      </c>
      <c r="J8" s="34">
        <v>13589.28151388</v>
      </c>
      <c r="K8" s="34">
        <v>1970.7941527099999</v>
      </c>
      <c r="L8" s="34">
        <v>4646.6035069099999</v>
      </c>
      <c r="M8" s="34">
        <v>5400.4193264300002</v>
      </c>
      <c r="N8" s="34">
        <v>3210.2214619900001</v>
      </c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 spans="1:28" ht="15.5">
      <c r="A9" s="62">
        <v>46234</v>
      </c>
      <c r="B9" s="33" cm="1">
        <f t="array" aca="1" ref="B9" ca="1">_xll.BDH(B$5,B$6,$A9)</f>
        <v>3152.52</v>
      </c>
      <c r="C9" s="34">
        <v>3471.3642413900002</v>
      </c>
      <c r="D9" s="34">
        <v>5690.6343870299997</v>
      </c>
      <c r="E9" s="34">
        <v>15453.719982119999</v>
      </c>
      <c r="F9" s="34">
        <v>4883.2420666899998</v>
      </c>
      <c r="G9" s="34">
        <v>8083.0738911999997</v>
      </c>
      <c r="H9" s="34">
        <v>7355.5349174900002</v>
      </c>
      <c r="I9" s="34">
        <v>4830.8881972700001</v>
      </c>
      <c r="J9" s="34">
        <v>12967.482537219999</v>
      </c>
      <c r="K9" s="34">
        <v>1877.7157371599999</v>
      </c>
      <c r="L9" s="34">
        <v>4863.5016675200004</v>
      </c>
      <c r="M9" s="34">
        <v>5452.2449231800001</v>
      </c>
      <c r="N9" s="34">
        <v>2891.07193069</v>
      </c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 spans="1:28" ht="15.5">
      <c r="A10" s="62">
        <v>46203</v>
      </c>
      <c r="B10" s="33" cm="1">
        <f t="array" aca="1" ref="B10" ca="1">_xll.BDH(B$5,B$6,$A10)</f>
        <v>3156.52</v>
      </c>
      <c r="C10" s="34">
        <v>3481.7116205699999</v>
      </c>
      <c r="D10" s="34">
        <v>5536.4082299299998</v>
      </c>
      <c r="E10" s="34">
        <v>14387.510199079999</v>
      </c>
      <c r="F10" s="34">
        <v>4617.6405083199998</v>
      </c>
      <c r="G10" s="34">
        <v>7930.3409126899996</v>
      </c>
      <c r="H10" s="34">
        <v>7350.7074293599999</v>
      </c>
      <c r="I10" s="34">
        <v>4303.2844580299998</v>
      </c>
      <c r="J10" s="34">
        <v>13364.29739559</v>
      </c>
      <c r="K10" s="34">
        <v>1872.4865243900001</v>
      </c>
      <c r="L10" s="34">
        <v>4961.5906229299999</v>
      </c>
      <c r="M10" s="34">
        <v>5342.3584867199997</v>
      </c>
      <c r="N10" s="34">
        <v>2839.7096376899999</v>
      </c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28" ht="15.5">
      <c r="A11" s="62">
        <v>46171</v>
      </c>
      <c r="B11" s="33" cm="1">
        <f t="array" aca="1" ref="B11" ca="1">_xll.BDH(B$5,B$6,$A11)</f>
        <v>3187.85</v>
      </c>
      <c r="C11" s="34">
        <v>3522.3060868399998</v>
      </c>
      <c r="D11" s="34">
        <v>5382.1340564000002</v>
      </c>
      <c r="E11" s="34">
        <v>15354.88671373</v>
      </c>
      <c r="F11" s="34">
        <v>4421.5689262799997</v>
      </c>
      <c r="G11" s="34">
        <v>7453.8109771700001</v>
      </c>
      <c r="H11" s="34">
        <v>6978.03709359</v>
      </c>
      <c r="I11" s="34">
        <v>4531.4937885199997</v>
      </c>
      <c r="J11" s="34">
        <v>13852.97209791</v>
      </c>
      <c r="K11" s="34">
        <v>1989.34603216</v>
      </c>
      <c r="L11" s="34">
        <v>4819.3726657799998</v>
      </c>
      <c r="M11" s="34">
        <v>5153.8872840100003</v>
      </c>
      <c r="N11" s="34">
        <v>3178.60345684</v>
      </c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28" ht="15.5">
      <c r="A12" s="62">
        <v>46142</v>
      </c>
      <c r="B12" s="33" cm="1">
        <f t="array" aca="1" ref="B12" ca="1">_xll.BDH(B$5,B$6,$A12)</f>
        <v>3027.81</v>
      </c>
      <c r="C12" s="34">
        <v>3457.2836848400002</v>
      </c>
      <c r="D12" s="34">
        <v>5413.2059632999999</v>
      </c>
      <c r="E12" s="34">
        <v>15667.722586850001</v>
      </c>
      <c r="F12" s="34">
        <v>4472.3022726700001</v>
      </c>
      <c r="G12" s="34">
        <v>7253.1549029999996</v>
      </c>
      <c r="H12" s="34">
        <v>7016.57566219</v>
      </c>
      <c r="I12" s="34">
        <v>4785.73974516</v>
      </c>
      <c r="J12" s="34">
        <v>12257.178320880001</v>
      </c>
      <c r="K12" s="34">
        <v>1875.2290409499999</v>
      </c>
      <c r="L12" s="34">
        <v>5093.2442838099996</v>
      </c>
      <c r="M12" s="34">
        <v>5224.7371460200002</v>
      </c>
      <c r="N12" s="34">
        <v>3294.4771821899999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ht="15.5">
      <c r="A13" s="62">
        <v>46112</v>
      </c>
      <c r="B13" s="33" cm="1">
        <f t="array" aca="1" ref="B13" ca="1">_xll.BDH(B$5,B$6,$A13)</f>
        <v>2742.79</v>
      </c>
      <c r="C13" s="34">
        <v>3374.8672806300001</v>
      </c>
      <c r="D13" s="34">
        <v>5277.85754352</v>
      </c>
      <c r="E13" s="34">
        <v>13642.81612342</v>
      </c>
      <c r="F13" s="34">
        <v>4249.3371999299998</v>
      </c>
      <c r="G13" s="34">
        <v>7312.5038550099998</v>
      </c>
      <c r="H13" s="34">
        <v>6538.6755949300004</v>
      </c>
      <c r="I13" s="34">
        <v>4955.0749798699999</v>
      </c>
      <c r="J13" s="34">
        <v>10281.511258209999</v>
      </c>
      <c r="K13" s="34">
        <v>1743.93766568</v>
      </c>
      <c r="L13" s="34">
        <v>5000.9300855000001</v>
      </c>
      <c r="M13" s="34">
        <v>5072.0153431500003</v>
      </c>
      <c r="N13" s="34">
        <v>3296.7314279900002</v>
      </c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28" ht="15.5">
      <c r="A14" s="62">
        <v>46080</v>
      </c>
      <c r="B14" s="33" cm="1">
        <f t="array" aca="1" ref="B14" ca="1">_xll.BDH(B$5,B$6,$A14)</f>
        <v>2888.81</v>
      </c>
      <c r="C14" s="34">
        <v>3597.4534914999999</v>
      </c>
      <c r="D14" s="34">
        <v>5841.2879341600001</v>
      </c>
      <c r="E14" s="34">
        <v>14082.45481736</v>
      </c>
      <c r="F14" s="34">
        <v>4394.74498984</v>
      </c>
      <c r="G14" s="34">
        <v>7919.2561124399999</v>
      </c>
      <c r="H14" s="34">
        <v>7102.7583542399998</v>
      </c>
      <c r="I14" s="34">
        <v>4487.9212703599997</v>
      </c>
      <c r="J14" s="34">
        <v>10804.74897312</v>
      </c>
      <c r="K14" s="34">
        <v>1791.74557564</v>
      </c>
      <c r="L14" s="34">
        <v>5167.3237536699999</v>
      </c>
      <c r="M14" s="34">
        <v>5441.1599745499998</v>
      </c>
      <c r="N14" s="34">
        <v>3406.77776021</v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28" ht="15.5">
      <c r="A15" s="62">
        <v>46052</v>
      </c>
      <c r="B15" s="33" cm="1">
        <f t="array" aca="1" ref="B15" ca="1">_xll.BDH(B$5,B$6,$A15)</f>
        <v>2918.3</v>
      </c>
      <c r="C15" s="34">
        <v>3257.2615350199999</v>
      </c>
      <c r="D15" s="34">
        <v>5370.12718709</v>
      </c>
      <c r="E15" s="34">
        <v>14713.58951227</v>
      </c>
      <c r="F15" s="34">
        <v>4566.1286949900004</v>
      </c>
      <c r="G15" s="34">
        <v>7685.0312569600001</v>
      </c>
      <c r="H15" s="34">
        <v>6814.8819138299996</v>
      </c>
      <c r="I15" s="34">
        <v>4109.6828710299997</v>
      </c>
      <c r="J15" s="34">
        <v>11379.159887919999</v>
      </c>
      <c r="K15" s="34">
        <v>1695.67624</v>
      </c>
      <c r="L15" s="34">
        <v>4694.3858760000003</v>
      </c>
      <c r="M15" s="34">
        <v>5421.5161941799997</v>
      </c>
      <c r="N15" s="34">
        <v>3247.18423196</v>
      </c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 spans="1:28" ht="15.5">
      <c r="A16" s="62">
        <v>46022</v>
      </c>
      <c r="B16" s="33" cm="1">
        <f t="array" aca="1" ref="B16" ca="1">_xll.BDH(B$5,B$6,$A16)</f>
        <v>2885.85</v>
      </c>
      <c r="C16" s="34">
        <v>2951.9598053300001</v>
      </c>
      <c r="D16" s="34">
        <v>5035.4039052099997</v>
      </c>
      <c r="E16" s="34">
        <v>14019.221788020001</v>
      </c>
      <c r="F16" s="34">
        <v>4617.22607745</v>
      </c>
      <c r="G16" s="34">
        <v>7706.5299138600003</v>
      </c>
      <c r="H16" s="34">
        <v>6609.9184326699997</v>
      </c>
      <c r="I16" s="34">
        <v>3608.4136380700002</v>
      </c>
      <c r="J16" s="34">
        <v>11401.28656373</v>
      </c>
      <c r="K16" s="34">
        <v>1613.5746995300001</v>
      </c>
      <c r="L16" s="34">
        <v>4633.4285909299997</v>
      </c>
      <c r="M16" s="34">
        <v>5382.8479762300003</v>
      </c>
      <c r="N16" s="34">
        <v>3520.7020923800001</v>
      </c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 spans="1:28" ht="15.5">
      <c r="A17" s="62">
        <v>45989</v>
      </c>
      <c r="B17" s="33" cm="1">
        <f t="array" aca="1" ref="B17" ca="1">_xll.BDH(B$5,B$6,$A17)</f>
        <v>2889.9</v>
      </c>
      <c r="C17" s="34">
        <v>2850.79252434</v>
      </c>
      <c r="D17" s="34">
        <v>5158.7419525200003</v>
      </c>
      <c r="E17" s="34">
        <v>14203.75688483</v>
      </c>
      <c r="F17" s="34">
        <v>4487.3492506399998</v>
      </c>
      <c r="G17" s="34">
        <v>7808.6314397799997</v>
      </c>
      <c r="H17" s="34">
        <v>6479.8316942199999</v>
      </c>
      <c r="I17" s="34">
        <v>3609.4230376700002</v>
      </c>
      <c r="J17" s="34">
        <v>11461.27172029</v>
      </c>
      <c r="K17" s="34">
        <v>1609.03134937</v>
      </c>
      <c r="L17" s="34">
        <v>4865.6454479100003</v>
      </c>
      <c r="M17" s="34">
        <v>5189.67487532</v>
      </c>
      <c r="N17" s="34">
        <v>3626.8337199500002</v>
      </c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 spans="1:28" ht="15.5">
      <c r="A18" s="62">
        <v>45961</v>
      </c>
      <c r="B18" s="33" cm="1">
        <f t="array" aca="1" ref="B18" ca="1">_xll.BDH(B$5,B$6,$A18)</f>
        <v>2891.33</v>
      </c>
      <c r="C18" s="34">
        <v>2753.8575420799998</v>
      </c>
      <c r="D18" s="34">
        <v>4950.7425016400002</v>
      </c>
      <c r="E18" s="34">
        <v>14362.541742740001</v>
      </c>
      <c r="F18" s="34">
        <v>4368.8436732600003</v>
      </c>
      <c r="G18" s="34">
        <v>7153.6004345900001</v>
      </c>
      <c r="H18" s="34">
        <v>6511.69067008</v>
      </c>
      <c r="I18" s="34">
        <v>3527.55183962</v>
      </c>
      <c r="J18" s="34">
        <v>11728.02394091</v>
      </c>
      <c r="K18" s="34">
        <v>1627.2262982899999</v>
      </c>
      <c r="L18" s="34">
        <v>4761.4597708299998</v>
      </c>
      <c r="M18" s="34">
        <v>5050.5235085100003</v>
      </c>
      <c r="N18" s="34">
        <v>3810.43422672</v>
      </c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 spans="1:28" ht="15.5">
      <c r="A19" s="62">
        <v>45930</v>
      </c>
      <c r="B19" s="33" cm="1">
        <f t="array" aca="1" ref="B19" ca="1">_xll.BDH(B$5,B$6,$A19)</f>
        <v>2827.68</v>
      </c>
      <c r="C19" s="34">
        <v>2935.77038756</v>
      </c>
      <c r="D19" s="34">
        <v>5064.7550077899996</v>
      </c>
      <c r="E19" s="34">
        <v>13839.35855777</v>
      </c>
      <c r="F19" s="34">
        <v>4510.4196150600001</v>
      </c>
      <c r="G19" s="34">
        <v>6917.0450108799996</v>
      </c>
      <c r="H19" s="34">
        <v>6489.8481189900003</v>
      </c>
      <c r="I19" s="34">
        <v>3565.3071418200002</v>
      </c>
      <c r="J19" s="34">
        <v>11049.85475484</v>
      </c>
      <c r="K19" s="34">
        <v>1689.37989926</v>
      </c>
      <c r="L19" s="34">
        <v>4710.8778551100004</v>
      </c>
      <c r="M19" s="34">
        <v>5285.1044764400003</v>
      </c>
      <c r="N19" s="34">
        <v>3976.6448261700002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 spans="1:28" ht="15.5">
      <c r="A20" s="62">
        <v>45898</v>
      </c>
      <c r="B20" s="33" cm="1">
        <f t="array" aca="1" ref="B20" ca="1">_xll.BDH(B$5,B$6,$A20)</f>
        <v>2729.74</v>
      </c>
      <c r="C20" s="34">
        <v>2971.3736840000001</v>
      </c>
      <c r="D20" s="34">
        <v>5162.2569683299998</v>
      </c>
      <c r="E20" s="34">
        <v>14047.67615515</v>
      </c>
      <c r="F20" s="34">
        <v>4448.4235836899998</v>
      </c>
      <c r="G20" s="34">
        <v>6809.77464805</v>
      </c>
      <c r="H20" s="34">
        <v>6470.7571367199998</v>
      </c>
      <c r="I20" s="34">
        <v>3579.0260758999998</v>
      </c>
      <c r="J20" s="34">
        <v>10254.79394369</v>
      </c>
      <c r="K20" s="34">
        <v>1716.71854813</v>
      </c>
      <c r="L20" s="34">
        <v>4545.9711962199999</v>
      </c>
      <c r="M20" s="34">
        <v>5573.3667053600002</v>
      </c>
      <c r="N20" s="34">
        <v>3936.2231530200002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 spans="1:28" ht="15" customHeight="1">
      <c r="A21" s="62">
        <v>45869</v>
      </c>
      <c r="B21" s="33" cm="1">
        <f t="array" aca="1" ref="B21" ca="1">_xll.BDH(B$5,B$6,$A21)</f>
        <v>2679.65</v>
      </c>
      <c r="C21" s="34">
        <v>2807.6910063700002</v>
      </c>
      <c r="D21" s="34">
        <v>5009.9665083099999</v>
      </c>
      <c r="E21" s="34">
        <v>13922.53949908</v>
      </c>
      <c r="F21" s="34">
        <v>4323.0375808999997</v>
      </c>
      <c r="G21" s="34">
        <v>6469.3720959100001</v>
      </c>
      <c r="H21" s="34">
        <v>6419.7850488800004</v>
      </c>
      <c r="I21" s="34">
        <v>3454.0659365199999</v>
      </c>
      <c r="J21" s="34">
        <v>10170.219166950001</v>
      </c>
      <c r="K21" s="34">
        <v>1639.62793029</v>
      </c>
      <c r="L21" s="34">
        <v>4615.6477499800003</v>
      </c>
      <c r="M21" s="34">
        <v>5361.6340324299999</v>
      </c>
      <c r="N21" s="34">
        <v>3881.5552336999999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 spans="1:28" ht="15.5">
      <c r="A22" s="62">
        <v>45838</v>
      </c>
      <c r="B22" s="33" cm="1">
        <f t="array" aca="1" ref="B22" ca="1">_xll.BDH(B$5,B$6,$A22)</f>
        <v>2623.46</v>
      </c>
      <c r="C22" s="34">
        <v>2800.19422566</v>
      </c>
      <c r="D22" s="34">
        <v>5175.5256691900004</v>
      </c>
      <c r="E22" s="34">
        <v>13425.78599194</v>
      </c>
      <c r="F22" s="34">
        <v>4283.7479368200002</v>
      </c>
      <c r="G22" s="34">
        <v>6656.2618725399998</v>
      </c>
      <c r="H22" s="34">
        <v>6344.0894919800003</v>
      </c>
      <c r="I22" s="34">
        <v>3362.0143228100001</v>
      </c>
      <c r="J22" s="34">
        <v>9634.5107482399999</v>
      </c>
      <c r="K22" s="34">
        <v>1650.5224222100001</v>
      </c>
      <c r="L22" s="34">
        <v>4431.6016513799996</v>
      </c>
      <c r="M22" s="34">
        <v>5448.3867383500001</v>
      </c>
      <c r="N22" s="34">
        <v>4279.3585768599996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 spans="1:28" ht="15" customHeight="1">
      <c r="A23" s="62">
        <v>45807</v>
      </c>
      <c r="B23" s="33" cm="1">
        <f t="array" aca="1" ref="B23" ca="1">_xll.BDH(B$5,B$6,$A23)</f>
        <v>2498.0500000000002</v>
      </c>
      <c r="C23" s="34">
        <v>2704.9666338000002</v>
      </c>
      <c r="D23" s="34">
        <v>5240.8983626299996</v>
      </c>
      <c r="E23" s="34">
        <v>13046.112551079999</v>
      </c>
      <c r="F23" s="34">
        <v>4104.4152642899999</v>
      </c>
      <c r="G23" s="34">
        <v>6522.2276069600002</v>
      </c>
      <c r="H23" s="34">
        <v>6187.2680599300002</v>
      </c>
      <c r="I23" s="34">
        <v>3209.3437005800001</v>
      </c>
      <c r="J23" s="34">
        <v>8802.6232571799992</v>
      </c>
      <c r="K23" s="34">
        <v>1574.1807464599999</v>
      </c>
      <c r="L23" s="34">
        <v>4440.34627722</v>
      </c>
      <c r="M23" s="34">
        <v>5200.7050128499995</v>
      </c>
      <c r="N23" s="34">
        <v>3882.6369796899999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 spans="1:28" ht="15" customHeight="1">
      <c r="A24" s="62">
        <v>45777</v>
      </c>
      <c r="B24" s="33" cm="1">
        <f t="array" aca="1" ref="B24" ca="1">_xll.BDH(B$5,B$6,$A24)</f>
        <v>2350.29</v>
      </c>
      <c r="C24" s="34">
        <v>2637.7397420100001</v>
      </c>
      <c r="D24" s="34">
        <v>5185.1280665599998</v>
      </c>
      <c r="E24" s="34">
        <v>12223.919310380001</v>
      </c>
      <c r="F24" s="34">
        <v>3924.02648933</v>
      </c>
      <c r="G24" s="34">
        <v>6905.6192250300001</v>
      </c>
      <c r="H24" s="34">
        <v>5746.2129448300002</v>
      </c>
      <c r="I24" s="34">
        <v>3170.1313464899999</v>
      </c>
      <c r="J24" s="34">
        <v>7902.1840785599998</v>
      </c>
      <c r="K24" s="34">
        <v>1542.7126133300001</v>
      </c>
      <c r="L24" s="34">
        <v>4276.7503830699998</v>
      </c>
      <c r="M24" s="34">
        <v>4943.3728669000002</v>
      </c>
      <c r="N24" s="34">
        <v>3493.3729204000001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 spans="1:28" ht="15.5">
      <c r="A25" s="62">
        <v>45747</v>
      </c>
      <c r="B25" s="33" cm="1">
        <f t="array" aca="1" ref="B25" ca="1">_xll.BDH(B$5,B$6,$A25)</f>
        <v>2362.6799999999998</v>
      </c>
      <c r="C25" s="34">
        <v>2700.3702794000001</v>
      </c>
      <c r="D25" s="34">
        <v>5228.4778429500002</v>
      </c>
      <c r="E25" s="34">
        <v>12205.0983452</v>
      </c>
      <c r="F25" s="34">
        <v>3989.1547059300001</v>
      </c>
      <c r="G25" s="34">
        <v>7186.7229987600003</v>
      </c>
      <c r="H25" s="34">
        <v>5801.1906878999998</v>
      </c>
      <c r="I25" s="34">
        <v>3647.4884474400001</v>
      </c>
      <c r="J25" s="34">
        <v>7775.5438908799997</v>
      </c>
      <c r="K25" s="34">
        <v>1585.3516459699999</v>
      </c>
      <c r="L25" s="34">
        <v>4258.5412312600001</v>
      </c>
      <c r="M25" s="34">
        <v>4930.5142420800003</v>
      </c>
      <c r="N25" s="34">
        <v>3207.3447735099999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 spans="1:28" ht="15" customHeight="1">
      <c r="A26" s="62">
        <v>45716</v>
      </c>
      <c r="B26" s="33" cm="1">
        <f t="array" aca="1" ref="B26" ca="1">_xll.BDH(B$5,B$6,$A26)</f>
        <v>2509.77</v>
      </c>
      <c r="C26" s="34">
        <v>2739.7974550600002</v>
      </c>
      <c r="D26" s="34">
        <v>5140.2350501999999</v>
      </c>
      <c r="E26" s="34">
        <v>13369.66408296</v>
      </c>
      <c r="F26" s="34">
        <v>4161.9061818</v>
      </c>
      <c r="G26" s="34">
        <v>7325.18103376</v>
      </c>
      <c r="H26" s="34">
        <v>6077.7077243100002</v>
      </c>
      <c r="I26" s="34">
        <v>3520.60136891</v>
      </c>
      <c r="J26" s="34">
        <v>8591.8166480100008</v>
      </c>
      <c r="K26" s="34">
        <v>1595.5080625799999</v>
      </c>
      <c r="L26" s="34">
        <v>4245.4123036399997</v>
      </c>
      <c r="M26" s="34">
        <v>5406.3103705499998</v>
      </c>
      <c r="N26" s="34">
        <v>3481.0130178600002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 spans="1:28" ht="15" customHeight="1">
      <c r="A27" s="62">
        <v>45688</v>
      </c>
      <c r="B27" s="33" cm="1">
        <f t="array" aca="1" ref="B27" ca="1">_xll.BDH(B$5,B$6,$A27)</f>
        <v>2551.7199999999998</v>
      </c>
      <c r="C27" s="34">
        <v>2695.7285357300002</v>
      </c>
      <c r="D27" s="34">
        <v>4790.4702091600002</v>
      </c>
      <c r="E27" s="34">
        <v>14151.52216067</v>
      </c>
      <c r="F27" s="34">
        <v>4126.2483085100002</v>
      </c>
      <c r="G27" s="34">
        <v>7253.7217595900001</v>
      </c>
      <c r="H27" s="34">
        <v>6184.6838765499997</v>
      </c>
      <c r="I27" s="34">
        <v>3391.3508145199999</v>
      </c>
      <c r="J27" s="34">
        <v>8896.4321041399999</v>
      </c>
      <c r="K27" s="34">
        <v>1513.9017585199999</v>
      </c>
      <c r="L27" s="34">
        <v>4156.0712841599998</v>
      </c>
      <c r="M27" s="34">
        <v>5239.0390918000003</v>
      </c>
      <c r="N27" s="34">
        <v>3505.1223103299999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 spans="1:28" ht="15" customHeight="1">
      <c r="A28" s="62">
        <v>45657</v>
      </c>
      <c r="B28" s="33" cm="1">
        <f t="array" aca="1" ref="B28" ca="1">_xll.BDH(B$5,B$6,$A28)</f>
        <v>2477.0100000000002</v>
      </c>
      <c r="C28" s="34">
        <v>2534.4786891200001</v>
      </c>
      <c r="D28" s="34">
        <v>4740.5208045299996</v>
      </c>
      <c r="E28" s="34">
        <v>13206.588140579999</v>
      </c>
      <c r="F28" s="34">
        <v>3865.27011051</v>
      </c>
      <c r="G28" s="34">
        <v>6811.0842905299996</v>
      </c>
      <c r="H28" s="34">
        <v>5866.5819495799997</v>
      </c>
      <c r="I28" s="34">
        <v>3330.4713054399999</v>
      </c>
      <c r="J28" s="34">
        <v>8898.3284515300002</v>
      </c>
      <c r="K28" s="34">
        <v>1493.5988067999999</v>
      </c>
      <c r="L28" s="34">
        <v>4014.1042809</v>
      </c>
      <c r="M28" s="34">
        <v>5112.57972539</v>
      </c>
      <c r="N28" s="34">
        <v>3273.5069215799999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 spans="1:28" ht="15" customHeight="1">
      <c r="A29" s="62">
        <v>45625</v>
      </c>
      <c r="B29" s="33" cm="1">
        <f t="array" aca="1" ref="B29" ca="1">_xll.BDH(B$5,B$6,$A29)</f>
        <v>2543.7399999999998</v>
      </c>
      <c r="C29" s="34">
        <v>2854.68497286</v>
      </c>
      <c r="D29" s="34">
        <v>5079.4911279300004</v>
      </c>
      <c r="E29" s="34">
        <v>13182.658634199999</v>
      </c>
      <c r="F29" s="34">
        <v>4130.5558501200003</v>
      </c>
      <c r="G29" s="34">
        <v>7232.7313568500003</v>
      </c>
      <c r="H29" s="34">
        <v>6261.18280495</v>
      </c>
      <c r="I29" s="34">
        <v>3679.67066694</v>
      </c>
      <c r="J29" s="34">
        <v>8706.3869304899999</v>
      </c>
      <c r="K29" s="34">
        <v>1573.8134875200001</v>
      </c>
      <c r="L29" s="34">
        <v>4369.6140063599996</v>
      </c>
      <c r="M29" s="34">
        <v>5317.9985590799997</v>
      </c>
      <c r="N29" s="34">
        <v>3363.3437488300001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 spans="1:28" ht="15" customHeight="1">
      <c r="A30" s="62">
        <v>45596</v>
      </c>
      <c r="B30" s="33" cm="1">
        <f t="array" aca="1" ref="B30" ca="1">_xll.BDH(B$5,B$6,$A30)</f>
        <v>2398.1799999999998</v>
      </c>
      <c r="C30" s="34">
        <v>2829.22974789</v>
      </c>
      <c r="D30" s="34">
        <v>4909.2500779100001</v>
      </c>
      <c r="E30" s="34">
        <v>11963.32875026</v>
      </c>
      <c r="F30" s="34">
        <v>3724.0033820799999</v>
      </c>
      <c r="G30" s="34">
        <v>7246.5089373000001</v>
      </c>
      <c r="H30" s="34">
        <v>5802.81754972</v>
      </c>
      <c r="I30" s="34">
        <v>3433.0693852499999</v>
      </c>
      <c r="J30" s="34">
        <v>8338.3468487299997</v>
      </c>
      <c r="K30" s="34">
        <v>1488.1488478799999</v>
      </c>
      <c r="L30" s="34">
        <v>4202.3335870600004</v>
      </c>
      <c r="M30" s="34">
        <v>4932.2859861099996</v>
      </c>
      <c r="N30" s="34">
        <v>2864.17419002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 spans="1:28" ht="15.5">
      <c r="A31" s="62">
        <v>45565</v>
      </c>
      <c r="B31" s="33" cm="1">
        <f t="array" aca="1" ref="B31" ca="1">_xll.BDH(B$5,B$6,$A31)</f>
        <v>2418.5300000000002</v>
      </c>
      <c r="C31" s="34">
        <v>2942.5056948299998</v>
      </c>
      <c r="D31" s="34">
        <v>5075.28154266</v>
      </c>
      <c r="E31" s="34">
        <v>12092.039687459999</v>
      </c>
      <c r="F31" s="34">
        <v>3627.93377947</v>
      </c>
      <c r="G31" s="34">
        <v>7600.2729140600004</v>
      </c>
      <c r="H31" s="34">
        <v>5832.6650462600001</v>
      </c>
      <c r="I31" s="34">
        <v>3411.6824360999999</v>
      </c>
      <c r="J31" s="34">
        <v>8363.6270191599997</v>
      </c>
      <c r="K31" s="34">
        <v>1456.5044429300001</v>
      </c>
      <c r="L31" s="34">
        <v>4233.0093235900003</v>
      </c>
      <c r="M31" s="34">
        <v>4809.7706756400003</v>
      </c>
      <c r="N31" s="34">
        <v>2755.2357841100002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 spans="1:28" ht="15" customHeight="1">
      <c r="A32" s="62">
        <v>45534</v>
      </c>
      <c r="B32" s="33" cm="1">
        <f t="array" aca="1" ref="B32" ca="1">_xll.BDH(B$5,B$6,$A32)</f>
        <v>2372.29</v>
      </c>
      <c r="C32" s="34">
        <v>2868.4173270400001</v>
      </c>
      <c r="D32" s="34">
        <v>5057.93615993</v>
      </c>
      <c r="E32" s="34">
        <v>11619.51689212</v>
      </c>
      <c r="F32" s="34">
        <v>3665.9722278899999</v>
      </c>
      <c r="G32" s="34">
        <v>7736.8733624899996</v>
      </c>
      <c r="H32" s="34">
        <v>5659.9937188599997</v>
      </c>
      <c r="I32" s="34">
        <v>3504.5139564299998</v>
      </c>
      <c r="J32" s="34">
        <v>8139.3922394700003</v>
      </c>
      <c r="K32" s="34">
        <v>1375.14685093</v>
      </c>
      <c r="L32" s="34">
        <v>4003.1700984899999</v>
      </c>
      <c r="M32" s="34">
        <v>4511.6935002500004</v>
      </c>
      <c r="N32" s="34">
        <v>2677.1693516999999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 spans="1:28" ht="15.5">
      <c r="A33" s="62">
        <v>45504</v>
      </c>
      <c r="B33" s="33" cm="1">
        <f t="array" aca="1" ref="B33" ca="1">_xll.BDH(B$5,B$6,$A33)</f>
        <v>2316.9299999999998</v>
      </c>
      <c r="C33" s="34">
        <v>2790.0131812700001</v>
      </c>
      <c r="D33" s="34">
        <v>4857.24367222</v>
      </c>
      <c r="E33" s="34">
        <v>11632.825440529999</v>
      </c>
      <c r="F33" s="34">
        <v>3520.9026178300001</v>
      </c>
      <c r="G33" s="34">
        <v>7316.9838222400003</v>
      </c>
      <c r="H33" s="34">
        <v>5501.6129661200002</v>
      </c>
      <c r="I33" s="34">
        <v>3555.0900212800002</v>
      </c>
      <c r="J33" s="34">
        <v>8041.4886486599999</v>
      </c>
      <c r="K33" s="34">
        <v>1339.75127602</v>
      </c>
      <c r="L33" s="34">
        <v>3815.2493621499998</v>
      </c>
      <c r="M33" s="34">
        <v>4306.56230787</v>
      </c>
      <c r="N33" s="34">
        <v>2554.79603989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1:28" ht="15.5">
      <c r="A34" s="62">
        <v>45471</v>
      </c>
      <c r="B34" s="33" cm="1">
        <f t="array" aca="1" ref="B34" ca="1">_xll.BDH(B$5,B$6,$A34)</f>
        <v>2289.31</v>
      </c>
      <c r="C34" s="34">
        <v>2703.6194283200002</v>
      </c>
      <c r="D34" s="34">
        <v>4690.1941159600001</v>
      </c>
      <c r="E34" s="34">
        <v>11692.85041873</v>
      </c>
      <c r="F34" s="34">
        <v>3301.8628801899999</v>
      </c>
      <c r="G34" s="34">
        <v>7139.0931964600004</v>
      </c>
      <c r="H34" s="34">
        <v>5175.7810573899997</v>
      </c>
      <c r="I34" s="34">
        <v>3471.92862517</v>
      </c>
      <c r="J34" s="34">
        <v>8280.9488003200004</v>
      </c>
      <c r="K34" s="34">
        <v>1295.45797191</v>
      </c>
      <c r="L34" s="34">
        <v>3610.5645890999999</v>
      </c>
      <c r="M34" s="34">
        <v>4460.2017391500003</v>
      </c>
      <c r="N34" s="34">
        <v>2627.8043526500001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1:28" ht="15.5">
      <c r="A35" s="62">
        <v>45443</v>
      </c>
      <c r="B35" s="33" cm="1">
        <f t="array" aca="1" ref="B35" ca="1">_xll.BDH(B$5,B$6,$A35)</f>
        <v>2212.2199999999998</v>
      </c>
      <c r="C35" s="34">
        <v>2785.8317356299999</v>
      </c>
      <c r="D35" s="34">
        <v>4731.9252786899997</v>
      </c>
      <c r="E35" s="34">
        <v>11035.05462271</v>
      </c>
      <c r="F35" s="34">
        <v>3313.97068253</v>
      </c>
      <c r="G35" s="34">
        <v>6984.1459422199996</v>
      </c>
      <c r="H35" s="34">
        <v>5252.9065914000003</v>
      </c>
      <c r="I35" s="34">
        <v>3516.9201816499999</v>
      </c>
      <c r="J35" s="34">
        <v>7605.8716561800002</v>
      </c>
      <c r="K35" s="34">
        <v>1258.8693765</v>
      </c>
      <c r="L35" s="34">
        <v>3788.2508646900001</v>
      </c>
      <c r="M35" s="34">
        <v>4363.13092478</v>
      </c>
      <c r="N35" s="34">
        <v>2603.6360915099999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28" ht="15.5">
      <c r="A36" s="62">
        <v>45412</v>
      </c>
      <c r="B36" s="33" cm="1">
        <f t="array" aca="1" ref="B36" ca="1">_xll.BDH(B$5,B$6,$A36)</f>
        <v>2114.09</v>
      </c>
      <c r="C36" s="34">
        <v>2709.8335116100002</v>
      </c>
      <c r="D36" s="34">
        <v>4738.30032949</v>
      </c>
      <c r="E36" s="34">
        <v>10717.37250861</v>
      </c>
      <c r="F36" s="34">
        <v>3172.2777030100001</v>
      </c>
      <c r="G36" s="34">
        <v>6817.8955831499998</v>
      </c>
      <c r="H36" s="34">
        <v>5192.1089929299997</v>
      </c>
      <c r="I36" s="34">
        <v>3505.1393945700001</v>
      </c>
      <c r="J36" s="34">
        <v>6969.0404345799998</v>
      </c>
      <c r="K36" s="34">
        <v>1195.3237767400001</v>
      </c>
      <c r="L36" s="34">
        <v>3505.6575472300001</v>
      </c>
      <c r="M36" s="34">
        <v>4438.3878777099999</v>
      </c>
      <c r="N36" s="34">
        <v>2449.6595596100001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28" ht="15.5">
      <c r="A37" s="62">
        <v>45379</v>
      </c>
      <c r="B37" s="33" cm="1">
        <f t="array" aca="1" ref="B37" ca="1">_xll.BDH(B$5,B$6,$A37)</f>
        <v>2206.36</v>
      </c>
      <c r="C37" s="34">
        <v>2808.8796289799998</v>
      </c>
      <c r="D37" s="34">
        <v>4768.0913651800001</v>
      </c>
      <c r="E37" s="34">
        <v>11286.979436060001</v>
      </c>
      <c r="F37" s="34">
        <v>3320.7422011799999</v>
      </c>
      <c r="G37" s="34">
        <v>7181.4263610899998</v>
      </c>
      <c r="H37" s="34">
        <v>5414.44474317</v>
      </c>
      <c r="I37" s="34">
        <v>3537.1454146400001</v>
      </c>
      <c r="J37" s="34">
        <v>7279.7751426200002</v>
      </c>
      <c r="K37" s="34">
        <v>1272.1285936700001</v>
      </c>
      <c r="L37" s="34">
        <v>3455.6730558600002</v>
      </c>
      <c r="M37" s="34">
        <v>4598.0948224100002</v>
      </c>
      <c r="N37" s="34">
        <v>2655.8329072299998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1:28" ht="15.5">
      <c r="A38" s="62">
        <v>45351</v>
      </c>
      <c r="B38" s="33" cm="1">
        <f t="array" aca="1" ref="B38" ca="1">_xll.BDH(B$5,B$6,$A38)</f>
        <v>2142.85</v>
      </c>
      <c r="C38" s="34">
        <v>2622.9432805900001</v>
      </c>
      <c r="D38" s="34">
        <v>4579.0257710400001</v>
      </c>
      <c r="E38" s="34">
        <v>11051.206480070001</v>
      </c>
      <c r="F38" s="34">
        <v>3150.7796983100002</v>
      </c>
      <c r="G38" s="34">
        <v>7020.45455391</v>
      </c>
      <c r="H38" s="34">
        <v>5226.27670227</v>
      </c>
      <c r="I38" s="34">
        <v>3204.8797906899999</v>
      </c>
      <c r="J38" s="34">
        <v>7120.00569163</v>
      </c>
      <c r="K38" s="34">
        <v>1235.15417192</v>
      </c>
      <c r="L38" s="34">
        <v>3236.9325890300001</v>
      </c>
      <c r="M38" s="34">
        <v>4531.67275445</v>
      </c>
      <c r="N38" s="34">
        <v>2557.1124186900001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28" ht="15.5">
      <c r="A39" s="62">
        <v>45322</v>
      </c>
      <c r="B39" s="33" cm="1">
        <f t="array" aca="1" ref="B39" ca="1">_xll.BDH(B$5,B$6,$A39)</f>
        <v>2037.76</v>
      </c>
      <c r="C39" s="34">
        <v>2508.6823480600001</v>
      </c>
      <c r="D39" s="34">
        <v>4543.4872390700002</v>
      </c>
      <c r="E39" s="34">
        <v>9959.5580728900004</v>
      </c>
      <c r="F39" s="34">
        <v>3017.7032604999999</v>
      </c>
      <c r="G39" s="34">
        <v>6793.1104065899999</v>
      </c>
      <c r="H39" s="34">
        <v>4929.0254928300001</v>
      </c>
      <c r="I39" s="34">
        <v>3106.9235811899998</v>
      </c>
      <c r="J39" s="34">
        <v>6671.4980008399998</v>
      </c>
      <c r="K39" s="34">
        <v>1289.1053503600001</v>
      </c>
      <c r="L39" s="34">
        <v>3157.3394476499998</v>
      </c>
      <c r="M39" s="34">
        <v>4389.5486996999998</v>
      </c>
      <c r="N39" s="34">
        <v>2344.7761036699999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1:28" ht="15.5">
      <c r="A40" s="62">
        <v>45289</v>
      </c>
      <c r="B40" s="33" cm="1">
        <f t="array" aca="1" ref="B40" ca="1">_xll.BDH(B$5,B$6,$A40)</f>
        <v>2006.89</v>
      </c>
      <c r="C40" s="34">
        <v>2592.53740371</v>
      </c>
      <c r="D40" s="34">
        <v>4489.3141611700003</v>
      </c>
      <c r="E40" s="34">
        <v>9765.7996548400006</v>
      </c>
      <c r="F40" s="34">
        <v>2941.8177367799999</v>
      </c>
      <c r="G40" s="34">
        <v>6597.84659139</v>
      </c>
      <c r="H40" s="34">
        <v>4925.2452904100001</v>
      </c>
      <c r="I40" s="34">
        <v>3135.2732179700001</v>
      </c>
      <c r="J40" s="34">
        <v>6423.2712851300003</v>
      </c>
      <c r="K40" s="34">
        <v>1220.5902852500001</v>
      </c>
      <c r="L40" s="34">
        <v>3228.4479399799998</v>
      </c>
      <c r="M40" s="34">
        <v>4384.3955676699998</v>
      </c>
      <c r="N40" s="34">
        <v>2162.0962749199998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1:28" ht="15.5">
      <c r="A41" s="62">
        <v>45260</v>
      </c>
      <c r="B41" s="33" cm="1">
        <f t="array" aca="1" ref="B41" ca="1">_xll.BDH(B$5,B$6,$A41)</f>
        <v>1920.27</v>
      </c>
      <c r="C41" s="34">
        <v>2491.95027132</v>
      </c>
      <c r="D41" s="34">
        <v>4431.8703716399996</v>
      </c>
      <c r="E41" s="34">
        <v>9189.7692734200009</v>
      </c>
      <c r="F41" s="34">
        <v>2784.7499275800001</v>
      </c>
      <c r="G41" s="34">
        <v>6329.6453315199997</v>
      </c>
      <c r="H41" s="34">
        <v>4611.69991854</v>
      </c>
      <c r="I41" s="34">
        <v>3128.9072748799999</v>
      </c>
      <c r="J41" s="34">
        <v>6159.1719995599997</v>
      </c>
      <c r="K41" s="34">
        <v>1190.2531525899999</v>
      </c>
      <c r="L41" s="34">
        <v>3158.7499219299998</v>
      </c>
      <c r="M41" s="34">
        <v>4102.3489190399996</v>
      </c>
      <c r="N41" s="34">
        <v>2125.6223650299999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1:28" ht="15.5">
      <c r="A42" s="62">
        <v>45230</v>
      </c>
      <c r="B42" s="33" cm="1">
        <f t="array" aca="1" ref="B42" ca="1">_xll.BDH(B$5,B$6,$A42)</f>
        <v>1759.22</v>
      </c>
      <c r="C42" s="34">
        <v>2316.9239961899998</v>
      </c>
      <c r="D42" s="34">
        <v>4275.2362737599997</v>
      </c>
      <c r="E42" s="34">
        <v>8526.7868785400005</v>
      </c>
      <c r="F42" s="34">
        <v>2508.1784385300002</v>
      </c>
      <c r="G42" s="34">
        <v>6002.9949748199997</v>
      </c>
      <c r="H42" s="34">
        <v>4189.2900187599998</v>
      </c>
      <c r="I42" s="34">
        <v>3144.1646367600001</v>
      </c>
      <c r="J42" s="34">
        <v>5473.5077914699996</v>
      </c>
      <c r="K42" s="34">
        <v>1157.14461226</v>
      </c>
      <c r="L42" s="34">
        <v>3000.3006018400001</v>
      </c>
      <c r="M42" s="34">
        <v>3723.6075963500002</v>
      </c>
      <c r="N42" s="34">
        <v>1902.40578495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1:28" ht="15.5">
      <c r="A43" s="62">
        <v>45198</v>
      </c>
      <c r="B43" s="33" cm="1">
        <f t="array" aca="1" ref="B43" ca="1">_xll.BDH(B$5,B$6,$A43)</f>
        <v>1800.95</v>
      </c>
      <c r="C43" s="34">
        <v>2375.0477290200001</v>
      </c>
      <c r="D43" s="34">
        <v>4332.2660717899998</v>
      </c>
      <c r="E43" s="34">
        <v>8445.18391376</v>
      </c>
      <c r="F43" s="34">
        <v>2577.36076478</v>
      </c>
      <c r="G43" s="34">
        <v>6216.0481052699997</v>
      </c>
      <c r="H43" s="34">
        <v>4333.33419598</v>
      </c>
      <c r="I43" s="34">
        <v>3357.2301829200001</v>
      </c>
      <c r="J43" s="34">
        <v>5512.8524602699999</v>
      </c>
      <c r="K43" s="34">
        <v>1151.9584552399999</v>
      </c>
      <c r="L43" s="34">
        <v>2948.4105883100001</v>
      </c>
      <c r="M43" s="34">
        <v>3863.1072869099999</v>
      </c>
      <c r="N43" s="34">
        <v>1858.77796435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 spans="1:28" ht="15.5">
      <c r="A44" s="62">
        <v>45169</v>
      </c>
      <c r="B44" s="33" cm="1">
        <f t="array" aca="1" ref="B44" ca="1">_xll.BDH(B$5,B$6,$A44)</f>
        <v>1890.68</v>
      </c>
      <c r="C44" s="34">
        <v>2496.51526513</v>
      </c>
      <c r="D44" s="34">
        <v>4507.1695661800004</v>
      </c>
      <c r="E44" s="34">
        <v>9036.7794494999998</v>
      </c>
      <c r="F44" s="34">
        <v>2635.0320030900002</v>
      </c>
      <c r="G44" s="34">
        <v>6427.8332873899999</v>
      </c>
      <c r="H44" s="34">
        <v>4600.3045625200002</v>
      </c>
      <c r="I44" s="34">
        <v>3282.42073712</v>
      </c>
      <c r="J44" s="34">
        <v>5864.1354677099998</v>
      </c>
      <c r="K44" s="34">
        <v>1200.7231906</v>
      </c>
      <c r="L44" s="34">
        <v>3108.5596617199999</v>
      </c>
      <c r="M44" s="34">
        <v>4059.2951192</v>
      </c>
      <c r="N44" s="34">
        <v>2022.52882862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 spans="1:28" ht="15.5">
      <c r="A45" s="62">
        <v>45138</v>
      </c>
      <c r="B45" s="33" cm="1">
        <f t="array" aca="1" ref="B45" ca="1">_xll.BDH(B$5,B$6,$A45)</f>
        <v>1925.67</v>
      </c>
      <c r="C45" s="34">
        <v>2579.8734760500001</v>
      </c>
      <c r="D45" s="34">
        <v>4693.1696973300004</v>
      </c>
      <c r="E45" s="34">
        <v>8961.9663277</v>
      </c>
      <c r="F45" s="34">
        <v>2717.1128927099999</v>
      </c>
      <c r="G45" s="34">
        <v>6443.5019729400001</v>
      </c>
      <c r="H45" s="34">
        <v>4670.55071864</v>
      </c>
      <c r="I45" s="34">
        <v>3244.9482919400002</v>
      </c>
      <c r="J45" s="34">
        <v>5963.0645490200004</v>
      </c>
      <c r="K45" s="34">
        <v>1139.98963628</v>
      </c>
      <c r="L45" s="34">
        <v>3300.8505996700001</v>
      </c>
      <c r="M45" s="34">
        <v>4235.9929126799998</v>
      </c>
      <c r="N45" s="34">
        <v>2092.3368780300002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 spans="1:28" ht="15.5">
      <c r="A46" s="62">
        <v>45107</v>
      </c>
      <c r="B46" s="33" cm="1">
        <f t="array" aca="1" ref="B46" ca="1">_xll.BDH(B$5,B$6,$A46)</f>
        <v>1864.26</v>
      </c>
      <c r="C46" s="34">
        <v>2482.4084318800001</v>
      </c>
      <c r="D46" s="34">
        <v>4600.6471362499997</v>
      </c>
      <c r="E46" s="34">
        <v>8687.9728003300006</v>
      </c>
      <c r="F46" s="34">
        <v>2563.7680008799998</v>
      </c>
      <c r="G46" s="34">
        <v>6383.9643832800002</v>
      </c>
      <c r="H46" s="34">
        <v>4536.59123654</v>
      </c>
      <c r="I46" s="34">
        <v>3028.5710444199999</v>
      </c>
      <c r="J46" s="34">
        <v>5717.1048761000002</v>
      </c>
      <c r="K46" s="34">
        <v>1137.33024114</v>
      </c>
      <c r="L46" s="34">
        <v>3240.4935006699998</v>
      </c>
      <c r="M46" s="34">
        <v>4099.9881520999998</v>
      </c>
      <c r="N46" s="34">
        <v>2089.0427376299999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 spans="1:28" ht="15.5">
      <c r="A47" s="62">
        <v>45077</v>
      </c>
      <c r="B47" s="33" cm="1">
        <f t="array" aca="1" ref="B47" ca="1">_xll.BDH(B$5,B$6,$A47)</f>
        <v>1751.46</v>
      </c>
      <c r="C47" s="34">
        <v>2240.7037684500001</v>
      </c>
      <c r="D47" s="34">
        <v>4452.9365817199996</v>
      </c>
      <c r="E47" s="34">
        <v>8080.0743022099996</v>
      </c>
      <c r="F47" s="34">
        <v>2406.1962585599999</v>
      </c>
      <c r="G47" s="34">
        <v>6118.2126344799999</v>
      </c>
      <c r="H47" s="34">
        <v>4131.7089002399998</v>
      </c>
      <c r="I47" s="34">
        <v>2853.3966528699998</v>
      </c>
      <c r="J47" s="34">
        <v>5401.4361480199996</v>
      </c>
      <c r="K47" s="34">
        <v>1094.9804897700001</v>
      </c>
      <c r="L47" s="34">
        <v>3168.1499779699998</v>
      </c>
      <c r="M47" s="34">
        <v>3782.5798543400001</v>
      </c>
      <c r="N47" s="34">
        <v>1943.71467785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 spans="1:28" ht="15.5">
      <c r="A48" s="62">
        <v>45044</v>
      </c>
      <c r="B48" s="33" cm="1">
        <f t="array" aca="1" ref="B48" ca="1">_xll.BDH(B$5,B$6,$A48)</f>
        <v>1743.69</v>
      </c>
      <c r="C48" s="34">
        <v>2428.2165620699998</v>
      </c>
      <c r="D48" s="34">
        <v>4737.6997461999999</v>
      </c>
      <c r="E48" s="34">
        <v>7860.8327377699998</v>
      </c>
      <c r="F48" s="34">
        <v>2505.98674368</v>
      </c>
      <c r="G48" s="34">
        <v>6386.01041996</v>
      </c>
      <c r="H48" s="34">
        <v>4271.75148326</v>
      </c>
      <c r="I48" s="34">
        <v>3154.7075043499999</v>
      </c>
      <c r="J48" s="34">
        <v>4880.5931310400001</v>
      </c>
      <c r="K48" s="34">
        <v>1142.3654462</v>
      </c>
      <c r="L48" s="34">
        <v>3352.5843575499998</v>
      </c>
      <c r="M48" s="34">
        <v>3970.3205056199999</v>
      </c>
      <c r="N48" s="34">
        <v>1959.48137376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1:28" ht="15.5">
      <c r="A49" s="62">
        <v>45016</v>
      </c>
      <c r="B49" s="33" cm="1">
        <f t="array" aca="1" ref="B49" ca="1">_xll.BDH(B$5,B$6,$A49)</f>
        <v>1721.95</v>
      </c>
      <c r="C49" s="34">
        <v>2445.84234539</v>
      </c>
      <c r="D49" s="34">
        <v>4553.2247334499998</v>
      </c>
      <c r="E49" s="34">
        <v>7700.8283268499999</v>
      </c>
      <c r="F49" s="34">
        <v>2430.16951973</v>
      </c>
      <c r="G49" s="34">
        <v>6197.0911029099998</v>
      </c>
      <c r="H49" s="34">
        <v>4288.1817020899998</v>
      </c>
      <c r="I49" s="34">
        <v>3087.5268307299998</v>
      </c>
      <c r="J49" s="34">
        <v>4815.9119338199998</v>
      </c>
      <c r="K49" s="34">
        <v>1157.3779502100001</v>
      </c>
      <c r="L49" s="34">
        <v>3287.8432762100001</v>
      </c>
      <c r="M49" s="34">
        <v>3801.80861516</v>
      </c>
      <c r="N49" s="34">
        <v>1981.7906819899999</v>
      </c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1:28" ht="15.5">
      <c r="A50" s="62">
        <v>44985</v>
      </c>
      <c r="B50" s="33" cm="1">
        <f t="array" aca="1" ref="B50" ca="1">_xll.BDH(B$5,B$6,$A50)</f>
        <v>1664.88</v>
      </c>
      <c r="C50" s="34">
        <v>2465.7738208400001</v>
      </c>
      <c r="D50" s="34">
        <v>4395.1922118100001</v>
      </c>
      <c r="E50" s="34">
        <v>7411.7663662100003</v>
      </c>
      <c r="F50" s="34">
        <v>2681.9463786900001</v>
      </c>
      <c r="G50" s="34">
        <v>6041.8697523600003</v>
      </c>
      <c r="H50" s="34">
        <v>4263.9658899200003</v>
      </c>
      <c r="I50" s="34">
        <v>3092.7828790100002</v>
      </c>
      <c r="J50" s="34">
        <v>4279.36971189</v>
      </c>
      <c r="K50" s="34">
        <v>1116.3679625100001</v>
      </c>
      <c r="L50" s="34">
        <v>3124.7132734500001</v>
      </c>
      <c r="M50" s="34">
        <v>3695.10474299</v>
      </c>
      <c r="N50" s="34">
        <v>1926.3558912599999</v>
      </c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8" ht="15.5">
      <c r="A51" s="62">
        <v>44957</v>
      </c>
      <c r="B51" s="33" cm="1">
        <f t="array" aca="1" ref="B51" ca="1">_xll.BDH(B$5,B$6,$A51)</f>
        <v>1708.34</v>
      </c>
      <c r="C51" s="34">
        <v>2540.25521394</v>
      </c>
      <c r="D51" s="34">
        <v>4498.8179821000003</v>
      </c>
      <c r="E51" s="34">
        <v>7883.54928604</v>
      </c>
      <c r="F51" s="34">
        <v>2745.8685632900001</v>
      </c>
      <c r="G51" s="34">
        <v>6326.7733850300001</v>
      </c>
      <c r="H51" s="34">
        <v>4364.2127707500003</v>
      </c>
      <c r="I51" s="34">
        <v>3321.8975040300002</v>
      </c>
      <c r="J51" s="34">
        <v>4251.8206199200004</v>
      </c>
      <c r="K51" s="34">
        <v>1161.9885370300001</v>
      </c>
      <c r="L51" s="34">
        <v>3307.0220626599998</v>
      </c>
      <c r="M51" s="34">
        <v>3760.3926606800001</v>
      </c>
      <c r="N51" s="34">
        <v>2040.6862798699999</v>
      </c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8" ht="15.5">
      <c r="A52" s="62">
        <v>44925</v>
      </c>
      <c r="B52" s="33" cm="1">
        <f t="array" aca="1" ref="B52" ca="1">_xll.BDH(B$5,B$6,$A52)</f>
        <v>1605.08</v>
      </c>
      <c r="C52" s="34">
        <v>2301.1906495399999</v>
      </c>
      <c r="D52" s="34">
        <v>4618.7219856499996</v>
      </c>
      <c r="E52" s="34">
        <v>7098.66329271</v>
      </c>
      <c r="F52" s="34">
        <v>2568.2071696799999</v>
      </c>
      <c r="G52" s="34">
        <v>6427.2857455399999</v>
      </c>
      <c r="H52" s="34">
        <v>4130.43597331</v>
      </c>
      <c r="I52" s="34">
        <v>3236.6076247300002</v>
      </c>
      <c r="J52" s="34">
        <v>3838.0044428599999</v>
      </c>
      <c r="K52" s="34">
        <v>1075.1654756099999</v>
      </c>
      <c r="L52" s="34">
        <v>3374.05148667</v>
      </c>
      <c r="M52" s="34">
        <v>3348.92681287</v>
      </c>
      <c r="N52" s="34">
        <v>1664.4395495399999</v>
      </c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8" ht="15.5">
      <c r="A53" s="62">
        <v>44895</v>
      </c>
      <c r="B53" s="33" cm="1">
        <f t="array" aca="1" ref="B53" ca="1">_xll.BDH(B$5,B$6,$A53)</f>
        <v>1706.72</v>
      </c>
      <c r="C53" s="34">
        <v>2424.20554047</v>
      </c>
      <c r="D53" s="34">
        <v>4702.9004350499999</v>
      </c>
      <c r="E53" s="34">
        <v>7776.5817268700002</v>
      </c>
      <c r="F53" s="34">
        <v>2713.7960339299998</v>
      </c>
      <c r="G53" s="34">
        <v>6537.6119726799998</v>
      </c>
      <c r="H53" s="34">
        <v>4298.2646387699997</v>
      </c>
      <c r="I53" s="34">
        <v>3355.96649935</v>
      </c>
      <c r="J53" s="34">
        <v>4212.6668169100003</v>
      </c>
      <c r="K53" s="34">
        <v>1130.46477493</v>
      </c>
      <c r="L53" s="34">
        <v>3410.1528318999999</v>
      </c>
      <c r="M53" s="34">
        <v>3583.7401045199999</v>
      </c>
      <c r="N53" s="34">
        <v>1818.52916192</v>
      </c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8" ht="15.5">
      <c r="A54" s="62">
        <v>44865</v>
      </c>
      <c r="B54" s="33" cm="1">
        <f t="array" aca="1" ref="B54" ca="1">_xll.BDH(B$5,B$6,$A54)</f>
        <v>1621.61</v>
      </c>
      <c r="C54" s="34">
        <v>2172.9118856700002</v>
      </c>
      <c r="D54" s="34">
        <v>4445.9767639000002</v>
      </c>
      <c r="E54" s="34">
        <v>7583.6410893800003</v>
      </c>
      <c r="F54" s="34">
        <v>2533.5282263600002</v>
      </c>
      <c r="G54" s="34">
        <v>6226.00933248</v>
      </c>
      <c r="H54" s="34">
        <v>4014.8533467100001</v>
      </c>
      <c r="I54" s="34">
        <v>3309.8950050899998</v>
      </c>
      <c r="J54" s="34">
        <v>3969.3953849999998</v>
      </c>
      <c r="K54" s="34">
        <v>1050.3858057499999</v>
      </c>
      <c r="L54" s="34">
        <v>3190.1771878099999</v>
      </c>
      <c r="M54" s="34">
        <v>3339.7256319799999</v>
      </c>
      <c r="N54" s="34">
        <v>1843.1961521000001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8" ht="15.5">
      <c r="A55" s="62">
        <v>44834</v>
      </c>
      <c r="B55" s="33" cm="1">
        <f t="array" aca="1" ref="B55" ca="1">_xll.BDH(B$5,B$6,$A55)</f>
        <v>1503.74</v>
      </c>
      <c r="C55" s="34">
        <v>1983.3611582999999</v>
      </c>
      <c r="D55" s="34">
        <v>4062.2413039100002</v>
      </c>
      <c r="E55" s="34">
        <v>7516.3689500800001</v>
      </c>
      <c r="F55" s="34">
        <v>2264.3201854600002</v>
      </c>
      <c r="G55" s="34">
        <v>5680.9645299000003</v>
      </c>
      <c r="H55" s="34">
        <v>3553.8195175000001</v>
      </c>
      <c r="I55" s="34">
        <v>2675.1974820099999</v>
      </c>
      <c r="J55" s="34">
        <v>3810.6093850900002</v>
      </c>
      <c r="K55" s="34">
        <v>945.83766178999997</v>
      </c>
      <c r="L55" s="34">
        <v>3134.8981399300001</v>
      </c>
      <c r="M55" s="34">
        <v>2998.35278354</v>
      </c>
      <c r="N55" s="34">
        <v>1637.1218149599999</v>
      </c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8" ht="15.5">
      <c r="A56" s="62">
        <v>44804</v>
      </c>
      <c r="B56" s="33" cm="1">
        <f t="array" aca="1" ref="B56" ca="1">_xll.BDH(B$5,B$6,$A56)</f>
        <v>1659.4</v>
      </c>
      <c r="C56" s="34">
        <v>2172.94587692</v>
      </c>
      <c r="D56" s="34">
        <v>4410.1183118500003</v>
      </c>
      <c r="E56" s="34">
        <v>8118.5675777500001</v>
      </c>
      <c r="F56" s="34">
        <v>2455.6769217599999</v>
      </c>
      <c r="G56" s="34">
        <v>5839.5507230499998</v>
      </c>
      <c r="H56" s="34">
        <v>3991.0093746299999</v>
      </c>
      <c r="I56" s="34">
        <v>2940.3809870800001</v>
      </c>
      <c r="J56" s="34">
        <v>4345.9501240099999</v>
      </c>
      <c r="K56" s="34">
        <v>1084.9329383100001</v>
      </c>
      <c r="L56" s="34">
        <v>3506.91240943</v>
      </c>
      <c r="M56" s="34">
        <v>3244.7933311000002</v>
      </c>
      <c r="N56" s="34">
        <v>1808.1054261500001</v>
      </c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8" ht="15.5">
      <c r="A57" s="62">
        <v>44771</v>
      </c>
      <c r="B57" s="33" cm="1">
        <f t="array" aca="1" ref="B57" ca="1">_xll.BDH(B$5,B$6,$A57)</f>
        <v>1730.21</v>
      </c>
      <c r="C57" s="34">
        <v>2243.7340260599999</v>
      </c>
      <c r="D57" s="34">
        <v>4451.6846572200002</v>
      </c>
      <c r="E57" s="34">
        <v>8443.3194989999993</v>
      </c>
      <c r="F57" s="34">
        <v>2509.21770711</v>
      </c>
      <c r="G57" s="34">
        <v>6219.00666482</v>
      </c>
      <c r="H57" s="34">
        <v>4150.4439785900004</v>
      </c>
      <c r="I57" s="34">
        <v>2861.5300687899999</v>
      </c>
      <c r="J57" s="34">
        <v>4620.7129071400004</v>
      </c>
      <c r="K57" s="34">
        <v>1130.2174233400001</v>
      </c>
      <c r="L57" s="34">
        <v>3477.5561347500002</v>
      </c>
      <c r="M57" s="34">
        <v>3312.3502453400001</v>
      </c>
      <c r="N57" s="34">
        <v>1752.9893112</v>
      </c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8" ht="15.5">
      <c r="A58" s="62">
        <v>44742</v>
      </c>
      <c r="B58" s="33" cm="1">
        <f t="array" aca="1" ref="B58" ca="1">_xll.BDH(B$5,B$6,$A58)</f>
        <v>1585.7</v>
      </c>
      <c r="C58" s="34">
        <v>2142.3339851699998</v>
      </c>
      <c r="D58" s="34">
        <v>4370.1917712699997</v>
      </c>
      <c r="E58" s="34">
        <v>7186.1916716200003</v>
      </c>
      <c r="F58" s="34">
        <v>2341.1375451399999</v>
      </c>
      <c r="G58" s="34">
        <v>6025.6057178199999</v>
      </c>
      <c r="H58" s="34">
        <v>3748.3687473999998</v>
      </c>
      <c r="I58" s="34">
        <v>2583.3436579600002</v>
      </c>
      <c r="J58" s="34">
        <v>4132.9557274500003</v>
      </c>
      <c r="K58" s="34">
        <v>1148.08841848</v>
      </c>
      <c r="L58" s="34">
        <v>3288.5602327500001</v>
      </c>
      <c r="M58" s="34">
        <v>3010.1250241299999</v>
      </c>
      <c r="N58" s="34">
        <v>1538.06015983</v>
      </c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8" ht="15.5">
      <c r="A59" s="62">
        <v>44712</v>
      </c>
      <c r="B59" s="33" cm="1">
        <f t="array" aca="1" ref="B59" ca="1">_xll.BDH(B$5,B$6,$A59)</f>
        <v>1730.28</v>
      </c>
      <c r="C59" s="34">
        <v>2489.8072944199998</v>
      </c>
      <c r="D59" s="34">
        <v>4520.2081876700004</v>
      </c>
      <c r="E59" s="34">
        <v>7855.3971716599999</v>
      </c>
      <c r="F59" s="34">
        <v>2622.8746994500002</v>
      </c>
      <c r="G59" s="34">
        <v>6167.7629007599999</v>
      </c>
      <c r="H59" s="34">
        <v>4118.0562865299999</v>
      </c>
      <c r="I59" s="34">
        <v>3068.1486107199999</v>
      </c>
      <c r="J59" s="34">
        <v>4539.0017476200001</v>
      </c>
      <c r="K59" s="34">
        <v>1210.1317287300001</v>
      </c>
      <c r="L59" s="34">
        <v>3465.5562311899998</v>
      </c>
      <c r="M59" s="34">
        <v>3383.81829973</v>
      </c>
      <c r="N59" s="34">
        <v>1815.0487510400001</v>
      </c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8" ht="15.5">
      <c r="A60" s="62">
        <v>44680</v>
      </c>
      <c r="B60" s="33" cm="1">
        <f t="array" aca="1" ref="B60" ca="1">_xll.BDH(B$5,B$6,$A60)</f>
        <v>1735.74</v>
      </c>
      <c r="C60" s="34">
        <v>2451.7035687299999</v>
      </c>
      <c r="D60" s="34">
        <v>4599.8495003099997</v>
      </c>
      <c r="E60" s="34">
        <v>8325.9553111099995</v>
      </c>
      <c r="F60" s="34">
        <v>2540.66064637</v>
      </c>
      <c r="G60" s="34">
        <v>6093.4039994200002</v>
      </c>
      <c r="H60" s="34">
        <v>4146.7836763599998</v>
      </c>
      <c r="I60" s="34">
        <v>2666.53112113</v>
      </c>
      <c r="J60" s="34">
        <v>4615.1400371500004</v>
      </c>
      <c r="K60" s="34">
        <v>1140.5888764700001</v>
      </c>
      <c r="L60" s="34">
        <v>3346.1749779699999</v>
      </c>
      <c r="M60" s="34">
        <v>3470.7496905600001</v>
      </c>
      <c r="N60" s="34">
        <v>1813.06112433</v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8" ht="15.5">
      <c r="A61" s="62">
        <v>44651</v>
      </c>
      <c r="B61" s="33" cm="1">
        <f t="array" aca="1" ref="B61" ca="1">_xll.BDH(B$5,B$6,$A61)</f>
        <v>1909.75</v>
      </c>
      <c r="C61" s="34">
        <v>2567.2313177800002</v>
      </c>
      <c r="D61" s="34">
        <v>4453.0709612199998</v>
      </c>
      <c r="E61" s="34">
        <v>9518.4762007299996</v>
      </c>
      <c r="F61" s="34">
        <v>2831.2404187400002</v>
      </c>
      <c r="G61" s="34">
        <v>6412.6811520900001</v>
      </c>
      <c r="H61" s="34">
        <v>4483.90930415</v>
      </c>
      <c r="I61" s="34">
        <v>2729.0053570800001</v>
      </c>
      <c r="J61" s="34">
        <v>5308.1477433399996</v>
      </c>
      <c r="K61" s="34">
        <v>1261.4079870999999</v>
      </c>
      <c r="L61" s="34">
        <v>3462.2756239199998</v>
      </c>
      <c r="M61" s="34">
        <v>3681.6361196299999</v>
      </c>
      <c r="N61" s="34">
        <v>2482.8193783199999</v>
      </c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8" ht="15.5">
      <c r="A62" s="62">
        <v>44620</v>
      </c>
      <c r="B62" s="33" cm="1">
        <f t="array" aca="1" ref="B62" ca="1">_xll.BDH(B$5,B$6,$A62)</f>
        <v>1847.41</v>
      </c>
      <c r="C62" s="34">
        <v>2355.6952832799998</v>
      </c>
      <c r="D62" s="34">
        <v>4432.9670434400005</v>
      </c>
      <c r="E62" s="34">
        <v>9182.1837450599996</v>
      </c>
      <c r="F62" s="34">
        <v>2816.7711488300001</v>
      </c>
      <c r="G62" s="34">
        <v>6073.8589543799999</v>
      </c>
      <c r="H62" s="34">
        <v>4382.3389036999997</v>
      </c>
      <c r="I62" s="34">
        <v>2507.8573417900002</v>
      </c>
      <c r="J62" s="34">
        <v>5143.60776764</v>
      </c>
      <c r="K62" s="34">
        <v>1271.2842871600001</v>
      </c>
      <c r="L62" s="34">
        <v>3142.76579726</v>
      </c>
      <c r="M62" s="34">
        <v>3688.34596741</v>
      </c>
      <c r="N62" s="34">
        <v>2604.6492975000001</v>
      </c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8" ht="15.5">
      <c r="A63" s="62">
        <v>44592</v>
      </c>
      <c r="B63" s="33" cm="1">
        <f t="array" aca="1" ref="B63" ca="1">_xll.BDH(B$5,B$6,$A63)</f>
        <v>1907.25</v>
      </c>
      <c r="C63" s="34">
        <v>2367.1386402899998</v>
      </c>
      <c r="D63" s="34">
        <v>4488.0129649199998</v>
      </c>
      <c r="E63" s="34">
        <v>9381.66028921</v>
      </c>
      <c r="F63" s="34">
        <v>2873.37423218</v>
      </c>
      <c r="G63" s="34">
        <v>6137.5412791500003</v>
      </c>
      <c r="H63" s="34">
        <v>4559.7798223199998</v>
      </c>
      <c r="I63" s="34">
        <v>2327.34190816</v>
      </c>
      <c r="J63" s="34">
        <v>5433.5465222399998</v>
      </c>
      <c r="K63" s="34">
        <v>1298.64511975</v>
      </c>
      <c r="L63" s="34">
        <v>3212.86707032</v>
      </c>
      <c r="M63" s="34">
        <v>3760.958815</v>
      </c>
      <c r="N63" s="34">
        <v>2601.3686057</v>
      </c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1:28" ht="15.5">
      <c r="A64" s="62">
        <v>44561</v>
      </c>
      <c r="B64" s="33" cm="1">
        <f t="array" aca="1" ref="B64" ca="1">_xll.BDH(B$5,B$6,$A64)</f>
        <v>2021.26</v>
      </c>
      <c r="C64" s="34">
        <v>2545.2748448799998</v>
      </c>
      <c r="D64" s="34">
        <v>4435.3627776800004</v>
      </c>
      <c r="E64" s="34">
        <v>10416.51852182</v>
      </c>
      <c r="F64" s="34">
        <v>2878.0806090800002</v>
      </c>
      <c r="G64" s="34">
        <v>6612.1916724700004</v>
      </c>
      <c r="H64" s="34">
        <v>4757.5356502599998</v>
      </c>
      <c r="I64" s="34">
        <v>1989.3240819499999</v>
      </c>
      <c r="J64" s="34">
        <v>5889.4752452800003</v>
      </c>
      <c r="K64" s="34">
        <v>1351.9785655600001</v>
      </c>
      <c r="L64" s="34">
        <v>3336.24070162</v>
      </c>
      <c r="M64" s="34">
        <v>4027.0560707</v>
      </c>
      <c r="N64" s="34">
        <v>3076.29903036</v>
      </c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:28" ht="15.5">
      <c r="A65" s="62">
        <v>44530</v>
      </c>
      <c r="B65" s="33" cm="1">
        <f t="array" aca="1" ref="B65" ca="1">_xll.BDH(B$5,B$6,$A65)</f>
        <v>1944.57</v>
      </c>
      <c r="C65" s="34">
        <v>2365.8711664900002</v>
      </c>
      <c r="D65" s="34">
        <v>3961.0061043199998</v>
      </c>
      <c r="E65" s="34">
        <v>10500.009157189999</v>
      </c>
      <c r="F65" s="34">
        <v>2794.4450845800002</v>
      </c>
      <c r="G65" s="34">
        <v>6113.8260237200002</v>
      </c>
      <c r="H65" s="34">
        <v>4461.1387054699999</v>
      </c>
      <c r="I65" s="34">
        <v>1965.6453869699999</v>
      </c>
      <c r="J65" s="34">
        <v>5794.7716262499998</v>
      </c>
      <c r="K65" s="34">
        <v>1270.1452842599999</v>
      </c>
      <c r="L65" s="34">
        <v>3058.5251518499999</v>
      </c>
      <c r="M65" s="34">
        <v>3709.5116285600002</v>
      </c>
      <c r="N65" s="34">
        <v>3089.0266720999998</v>
      </c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1:28" ht="15.5">
      <c r="A66" s="62">
        <v>44498</v>
      </c>
      <c r="B66" s="33" cm="1">
        <f t="array" aca="1" ref="B66" ca="1">_xll.BDH(B$5,B$6,$A66)</f>
        <v>1969.88</v>
      </c>
      <c r="C66" s="34">
        <v>2392.5706991699999</v>
      </c>
      <c r="D66" s="34">
        <v>4034.8237587899998</v>
      </c>
      <c r="E66" s="34">
        <v>10139.706666710001</v>
      </c>
      <c r="F66" s="34">
        <v>2949.1561873999999</v>
      </c>
      <c r="G66" s="34">
        <v>6326.4094720100002</v>
      </c>
      <c r="H66" s="34">
        <v>4696.23391971</v>
      </c>
      <c r="I66" s="34">
        <v>2058.54185869</v>
      </c>
      <c r="J66" s="34">
        <v>5612.5206155699998</v>
      </c>
      <c r="K66" s="34">
        <v>1329.6731098800001</v>
      </c>
      <c r="L66" s="34">
        <v>3103.2570842499999</v>
      </c>
      <c r="M66" s="34">
        <v>3964.7796275999999</v>
      </c>
      <c r="N66" s="34">
        <v>3370.2234528700001</v>
      </c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8" ht="15.5">
      <c r="A67" s="62">
        <v>44469</v>
      </c>
      <c r="B67" s="33" cm="1">
        <f t="array" aca="1" ref="B67" ca="1">_xll.BDH(B$5,B$6,$A67)</f>
        <v>1841.62</v>
      </c>
      <c r="C67" s="34">
        <v>2221.5096284699998</v>
      </c>
      <c r="D67" s="34">
        <v>3921.3512669900001</v>
      </c>
      <c r="E67" s="34">
        <v>9552.4077647400009</v>
      </c>
      <c r="F67" s="34">
        <v>2728.2285926499999</v>
      </c>
      <c r="G67" s="34">
        <v>6019.7925435099996</v>
      </c>
      <c r="H67" s="34">
        <v>4528.2389563200004</v>
      </c>
      <c r="I67" s="34">
        <v>1843.36249774</v>
      </c>
      <c r="J67" s="34">
        <v>5141.52765765</v>
      </c>
      <c r="K67" s="34">
        <v>1366.9032258499999</v>
      </c>
      <c r="L67" s="34">
        <v>2944.46758361</v>
      </c>
      <c r="M67" s="34">
        <v>3935.1982688399999</v>
      </c>
      <c r="N67" s="34">
        <v>3202.34624601</v>
      </c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8" ht="15.5">
      <c r="A68" s="62">
        <v>44439</v>
      </c>
      <c r="B68" s="33" cm="1">
        <f t="array" aca="1" ref="B68" ca="1">_xll.BDH(B$5,B$6,$A68)</f>
        <v>1935.11</v>
      </c>
      <c r="C68" s="34">
        <v>2395.3746554899999</v>
      </c>
      <c r="D68" s="34">
        <v>4071.5490023000002</v>
      </c>
      <c r="E68" s="34">
        <v>9945.6327882200003</v>
      </c>
      <c r="F68" s="34">
        <v>2791.9125863700001</v>
      </c>
      <c r="G68" s="34">
        <v>6375.5090989099999</v>
      </c>
      <c r="H68" s="34">
        <v>4818.0949539200001</v>
      </c>
      <c r="I68" s="34">
        <v>1700.34263887</v>
      </c>
      <c r="J68" s="34">
        <v>5497.1074531000004</v>
      </c>
      <c r="K68" s="34">
        <v>1451.9795269799999</v>
      </c>
      <c r="L68" s="34">
        <v>3126.8685117499999</v>
      </c>
      <c r="M68" s="34">
        <v>3967.3191859200001</v>
      </c>
      <c r="N68" s="34">
        <v>3264.7524238199999</v>
      </c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8" ht="15.5">
      <c r="A69" s="62">
        <v>44407</v>
      </c>
      <c r="B69" s="33" cm="1">
        <f t="array" aca="1" ref="B69" ca="1">_xll.BDH(B$5,B$6,$A69)</f>
        <v>1883.09</v>
      </c>
      <c r="C69" s="34">
        <v>2377.8845134500002</v>
      </c>
      <c r="D69" s="34">
        <v>4040.7943501599998</v>
      </c>
      <c r="E69" s="34">
        <v>9672.6544425800003</v>
      </c>
      <c r="F69" s="34">
        <v>2651.93763709</v>
      </c>
      <c r="G69" s="34">
        <v>6236.3600918499997</v>
      </c>
      <c r="H69" s="34">
        <v>4815.1631366700003</v>
      </c>
      <c r="I69" s="34">
        <v>1739.22808981</v>
      </c>
      <c r="J69" s="34">
        <v>5235.0674623000004</v>
      </c>
      <c r="K69" s="34">
        <v>1430.9674486900001</v>
      </c>
      <c r="L69" s="34">
        <v>3006.34545785</v>
      </c>
      <c r="M69" s="34">
        <v>3962.9303371000001</v>
      </c>
      <c r="N69" s="34">
        <v>3124.0995094</v>
      </c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8" ht="15.5">
      <c r="A70" s="62">
        <v>44377</v>
      </c>
      <c r="B70" s="33" cm="1">
        <f t="array" aca="1" ref="B70" ca="1">_xll.BDH(B$5,B$6,$A70)</f>
        <v>1842.84</v>
      </c>
      <c r="C70" s="34">
        <v>2307.8584775099998</v>
      </c>
      <c r="D70" s="34">
        <v>3968.46437272</v>
      </c>
      <c r="E70" s="34">
        <v>9694.6859311499993</v>
      </c>
      <c r="F70" s="34">
        <v>2664.5901072000001</v>
      </c>
      <c r="G70" s="34">
        <v>5938.0181288699996</v>
      </c>
      <c r="H70" s="34">
        <v>4726.39578944</v>
      </c>
      <c r="I70" s="34">
        <v>1887.23014941</v>
      </c>
      <c r="J70" s="34">
        <v>5027.80426506</v>
      </c>
      <c r="K70" s="34">
        <v>1408.0612696999999</v>
      </c>
      <c r="L70" s="34">
        <v>2885.7384578900001</v>
      </c>
      <c r="M70" s="34">
        <v>3890.3048718300001</v>
      </c>
      <c r="N70" s="34">
        <v>3184.4321500999999</v>
      </c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8" ht="15.5">
      <c r="A71" s="62">
        <v>44344</v>
      </c>
      <c r="B71" s="33" cm="1">
        <f t="array" aca="1" ref="B71" ca="1">_xll.BDH(B$5,B$6,$A71)</f>
        <v>1796.71</v>
      </c>
      <c r="C71" s="34">
        <v>2439.3563128300002</v>
      </c>
      <c r="D71" s="34">
        <v>4009.9178613200002</v>
      </c>
      <c r="E71" s="34">
        <v>9276.5914534700005</v>
      </c>
      <c r="F71" s="34">
        <v>2749.6526229400001</v>
      </c>
      <c r="G71" s="34">
        <v>5765.9385109499999</v>
      </c>
      <c r="H71" s="34">
        <v>4736.2604215800002</v>
      </c>
      <c r="I71" s="34">
        <v>1797.59716731</v>
      </c>
      <c r="J71" s="34">
        <v>4678.1101869599997</v>
      </c>
      <c r="K71" s="34">
        <v>1392.53598704</v>
      </c>
      <c r="L71" s="34">
        <v>2938.6987482700001</v>
      </c>
      <c r="M71" s="34">
        <v>3978.3752473700001</v>
      </c>
      <c r="N71" s="34">
        <v>3107.2657856599999</v>
      </c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8" ht="15.5">
      <c r="A72" s="62">
        <v>44316</v>
      </c>
      <c r="B72" s="33" cm="1">
        <f t="array" aca="1" ref="B72" ca="1">_xll.BDH(B$5,B$6,$A72)</f>
        <v>1790.3</v>
      </c>
      <c r="C72" s="34">
        <v>2285.6117904500002</v>
      </c>
      <c r="D72" s="34">
        <v>3916.9911183700001</v>
      </c>
      <c r="E72" s="34">
        <v>9665.7502621399999</v>
      </c>
      <c r="F72" s="34">
        <v>2630.5615697799999</v>
      </c>
      <c r="G72" s="34">
        <v>5681.0738260300004</v>
      </c>
      <c r="H72" s="34">
        <v>4682.7372619300004</v>
      </c>
      <c r="I72" s="34">
        <v>1701.74765035</v>
      </c>
      <c r="J72" s="34">
        <v>4709.6043774399996</v>
      </c>
      <c r="K72" s="34">
        <v>1382.2957248099999</v>
      </c>
      <c r="L72" s="34">
        <v>3003.2465078300002</v>
      </c>
      <c r="M72" s="34">
        <v>3987.6334987700002</v>
      </c>
      <c r="N72" s="34">
        <v>3212.2341355399999</v>
      </c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8" ht="15.5">
      <c r="A73" s="62">
        <v>44286</v>
      </c>
      <c r="B73" s="33" cm="1">
        <f t="array" aca="1" ref="B73" ca="1">_xll.BDH(B$5,B$6,$A73)</f>
        <v>1700.26</v>
      </c>
      <c r="C73" s="34">
        <v>2190.7101509300001</v>
      </c>
      <c r="D73" s="34">
        <v>3853.1993304900002</v>
      </c>
      <c r="E73" s="34">
        <v>8919.2006157699998</v>
      </c>
      <c r="F73" s="34">
        <v>2473.6165312399999</v>
      </c>
      <c r="G73" s="34">
        <v>5442.3796029599998</v>
      </c>
      <c r="H73" s="34">
        <v>4444.2337533500004</v>
      </c>
      <c r="I73" s="34">
        <v>1705.7061639999999</v>
      </c>
      <c r="J73" s="34">
        <v>4407.56170277</v>
      </c>
      <c r="K73" s="34">
        <v>1337.7804541099999</v>
      </c>
      <c r="L73" s="34">
        <v>2880.0897278500001</v>
      </c>
      <c r="M73" s="34">
        <v>3830.9480515099999</v>
      </c>
      <c r="N73" s="34">
        <v>3212.43836418</v>
      </c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1:28" ht="15.5">
      <c r="A74" s="62">
        <v>44253</v>
      </c>
      <c r="B74" s="33" cm="1">
        <f t="array" aca="1" ref="B74" ca="1">_xll.BDH(B$5,B$6,$A74)</f>
        <v>1638.4</v>
      </c>
      <c r="C74" s="34">
        <v>2018.5154852400001</v>
      </c>
      <c r="D74" s="34">
        <v>3616.8218125600001</v>
      </c>
      <c r="E74" s="34">
        <v>8499.5164761100004</v>
      </c>
      <c r="F74" s="34">
        <v>2372.2704304499998</v>
      </c>
      <c r="G74" s="34">
        <v>5281.8097701200004</v>
      </c>
      <c r="H74" s="34">
        <v>4184.44976795</v>
      </c>
      <c r="I74" s="34">
        <v>1652.90321047</v>
      </c>
      <c r="J74" s="34">
        <v>4328.5639256499999</v>
      </c>
      <c r="K74" s="34">
        <v>1269.90086058</v>
      </c>
      <c r="L74" s="34">
        <v>2604.5207319299998</v>
      </c>
      <c r="M74" s="34">
        <v>3765.7278695099999</v>
      </c>
      <c r="N74" s="34">
        <v>3348.32939867</v>
      </c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8" ht="15.5">
      <c r="A75" s="62">
        <v>44225</v>
      </c>
      <c r="B75" s="33" cm="1">
        <f t="array" aca="1" ref="B75" ca="1">_xll.BDH(B$5,B$6,$A75)</f>
        <v>1598.73</v>
      </c>
      <c r="C75" s="34">
        <v>1927.61288218</v>
      </c>
      <c r="D75" s="34">
        <v>3706.4345115900001</v>
      </c>
      <c r="E75" s="34">
        <v>8746.0421728300007</v>
      </c>
      <c r="F75" s="34">
        <v>2166.0098257</v>
      </c>
      <c r="G75" s="34">
        <v>5399.5603764400003</v>
      </c>
      <c r="H75" s="34">
        <v>3929.8229902600001</v>
      </c>
      <c r="I75" s="34">
        <v>1355.7588340499999</v>
      </c>
      <c r="J75" s="34">
        <v>4276.3143154600002</v>
      </c>
      <c r="K75" s="34">
        <v>1286.0578957800001</v>
      </c>
      <c r="L75" s="34">
        <v>2776.4950818299999</v>
      </c>
      <c r="M75" s="34">
        <v>3338.6009070599998</v>
      </c>
      <c r="N75" s="34">
        <v>3130.91723503</v>
      </c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1:28" ht="15.5">
      <c r="A76" s="62">
        <v>44196</v>
      </c>
      <c r="B76" s="33" cm="1">
        <f t="array" aca="1" ref="B76" ca="1">_xll.BDH(B$5,B$6,$A76)</f>
        <v>1615.53</v>
      </c>
      <c r="C76" s="34">
        <v>2002.65146607</v>
      </c>
      <c r="D76" s="34">
        <v>3735.9065116500001</v>
      </c>
      <c r="E76" s="34">
        <v>8834.8119204199993</v>
      </c>
      <c r="F76" s="34">
        <v>2229.97772992</v>
      </c>
      <c r="G76" s="34">
        <v>5309.7728787300002</v>
      </c>
      <c r="H76" s="34">
        <v>4092.5053260599998</v>
      </c>
      <c r="I76" s="34">
        <v>1305.10326433</v>
      </c>
      <c r="J76" s="34">
        <v>4251.0476137899996</v>
      </c>
      <c r="K76" s="34">
        <v>1319.2263431199999</v>
      </c>
      <c r="L76" s="34">
        <v>2800.8094612300001</v>
      </c>
      <c r="M76" s="34">
        <v>3593.7658893100001</v>
      </c>
      <c r="N76" s="34">
        <v>3246.7725552400002</v>
      </c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8" ht="15.5">
      <c r="A77" s="62">
        <v>44165</v>
      </c>
      <c r="B77" s="33" cm="1">
        <f t="array" aca="1" ref="B77" ca="1">_xll.BDH(B$5,B$6,$A77)</f>
        <v>1554.84</v>
      </c>
      <c r="C77" s="34">
        <v>1961.73372404</v>
      </c>
      <c r="D77" s="34">
        <v>3506.60662834</v>
      </c>
      <c r="E77" s="34">
        <v>8709.8143740100004</v>
      </c>
      <c r="F77" s="34">
        <v>2118.9016962000001</v>
      </c>
      <c r="G77" s="34">
        <v>5116.8023198499995</v>
      </c>
      <c r="H77" s="34">
        <v>3997.9930734200002</v>
      </c>
      <c r="I77" s="34">
        <v>1253.3629729300001</v>
      </c>
      <c r="J77" s="34">
        <v>4071.7197455700002</v>
      </c>
      <c r="K77" s="34">
        <v>1335.3574848000001</v>
      </c>
      <c r="L77" s="34">
        <v>2779.9226094400001</v>
      </c>
      <c r="M77" s="34">
        <v>3429.1045523500002</v>
      </c>
      <c r="N77" s="34">
        <v>2967.7998292500001</v>
      </c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8" ht="15.5">
      <c r="A78" s="62">
        <v>44134</v>
      </c>
      <c r="B78" s="33" cm="1">
        <f t="array" aca="1" ref="B78" ca="1">_xll.BDH(B$5,B$6,$A78)</f>
        <v>1395.8</v>
      </c>
      <c r="C78" s="34">
        <v>1717.9526957999999</v>
      </c>
      <c r="D78" s="34">
        <v>3101.3634608000002</v>
      </c>
      <c r="E78" s="34">
        <v>8091.0854459399998</v>
      </c>
      <c r="F78" s="34">
        <v>1846.81608474</v>
      </c>
      <c r="G78" s="34">
        <v>4736.7367398099996</v>
      </c>
      <c r="H78" s="34">
        <v>3454.2831211600001</v>
      </c>
      <c r="I78" s="34">
        <v>985.37705934999997</v>
      </c>
      <c r="J78" s="34">
        <v>3699.7394185200001</v>
      </c>
      <c r="K78" s="34">
        <v>1232.4341475199999</v>
      </c>
      <c r="L78" s="34">
        <v>2759.4634366400001</v>
      </c>
      <c r="M78" s="34">
        <v>2982.4487963500001</v>
      </c>
      <c r="N78" s="34">
        <v>2549.2855729500002</v>
      </c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8" ht="15.5">
      <c r="A79" s="62">
        <v>44104</v>
      </c>
      <c r="B79" s="33" cm="1">
        <f t="array" aca="1" ref="B79" ca="1">_xll.BDH(B$5,B$6,$A79)</f>
        <v>1436.11</v>
      </c>
      <c r="C79" s="34">
        <v>1768.76653272</v>
      </c>
      <c r="D79" s="34">
        <v>3210.2743224300002</v>
      </c>
      <c r="E79" s="34">
        <v>8359.8265750400005</v>
      </c>
      <c r="F79" s="34">
        <v>1900.9578705399999</v>
      </c>
      <c r="G79" s="34">
        <v>4931.5510382900002</v>
      </c>
      <c r="H79" s="34">
        <v>3514.0531454000002</v>
      </c>
      <c r="I79" s="34">
        <v>1028.2885073699999</v>
      </c>
      <c r="J79" s="34">
        <v>3796.1425345100001</v>
      </c>
      <c r="K79" s="34">
        <v>1279.27245356</v>
      </c>
      <c r="L79" s="34">
        <v>2631.4130712000001</v>
      </c>
      <c r="M79" s="34">
        <v>3040.0860995399999</v>
      </c>
      <c r="N79" s="34">
        <v>2657.1647671000001</v>
      </c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8" ht="15.5">
      <c r="A80" s="62">
        <v>44074</v>
      </c>
      <c r="B80" s="33" cm="1">
        <f t="array" aca="1" ref="B80" ca="1">_xll.BDH(B$5,B$6,$A80)</f>
        <v>1495.49</v>
      </c>
      <c r="C80" s="34">
        <v>1778.5387547299999</v>
      </c>
      <c r="D80" s="34">
        <v>3301.0418444900001</v>
      </c>
      <c r="E80" s="34">
        <v>8758.8432240999991</v>
      </c>
      <c r="F80" s="34">
        <v>1968.98464319</v>
      </c>
      <c r="G80" s="34">
        <v>5020.0997640300002</v>
      </c>
      <c r="H80" s="34">
        <v>3536.1020861400002</v>
      </c>
      <c r="I80" s="34">
        <v>1199.5671806800001</v>
      </c>
      <c r="J80" s="34">
        <v>4058.9558962599999</v>
      </c>
      <c r="K80" s="34">
        <v>1304.5670528600001</v>
      </c>
      <c r="L80" s="34">
        <v>2600.48994902</v>
      </c>
      <c r="M80" s="34">
        <v>3116.1962933</v>
      </c>
      <c r="N80" s="34">
        <v>2737.3791287200002</v>
      </c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8" ht="15.5">
      <c r="A81" s="62">
        <v>44043</v>
      </c>
      <c r="B81" s="33" cm="1">
        <f t="array" aca="1" ref="B81" ca="1">_xll.BDH(B$5,B$6,$A81)</f>
        <v>1391.96</v>
      </c>
      <c r="C81" s="34">
        <v>1700.9196505</v>
      </c>
      <c r="D81" s="34">
        <v>2964.2537990400001</v>
      </c>
      <c r="E81" s="34">
        <v>8089.9945192699997</v>
      </c>
      <c r="F81" s="34">
        <v>1880.24158704</v>
      </c>
      <c r="G81" s="34">
        <v>4899.14529752</v>
      </c>
      <c r="H81" s="34">
        <v>3296.2170976000002</v>
      </c>
      <c r="I81" s="34">
        <v>1209.2393535399999</v>
      </c>
      <c r="J81" s="34">
        <v>3611.7601069500001</v>
      </c>
      <c r="K81" s="34">
        <v>1266.3710486099999</v>
      </c>
      <c r="L81" s="34">
        <v>2669.2408965999998</v>
      </c>
      <c r="M81" s="34">
        <v>2728.9047870499999</v>
      </c>
      <c r="N81" s="34">
        <v>2538.1189814300001</v>
      </c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8" ht="15.5">
      <c r="A82" s="62">
        <v>44012</v>
      </c>
      <c r="B82" s="33" cm="1">
        <f t="array" aca="1" ref="B82" ca="1">_xll.BDH(B$5,B$6,$A82)</f>
        <v>1316.67</v>
      </c>
      <c r="C82" s="34">
        <v>1569.0811526499999</v>
      </c>
      <c r="D82" s="34">
        <v>2725.96400412</v>
      </c>
      <c r="E82" s="34">
        <v>7319.8196269800001</v>
      </c>
      <c r="F82" s="34">
        <v>1813.01058435</v>
      </c>
      <c r="G82" s="34">
        <v>4655.7240744199999</v>
      </c>
      <c r="H82" s="34">
        <v>3132.1564719500002</v>
      </c>
      <c r="I82" s="34">
        <v>1274.27453191</v>
      </c>
      <c r="J82" s="34">
        <v>3392.2923535300001</v>
      </c>
      <c r="K82" s="34">
        <v>1235.42647001</v>
      </c>
      <c r="L82" s="34">
        <v>2477.3196370700002</v>
      </c>
      <c r="M82" s="34">
        <v>2653.5194946800002</v>
      </c>
      <c r="N82" s="34">
        <v>2371.4695661400001</v>
      </c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8" ht="15.5">
      <c r="A83" s="62">
        <v>43980</v>
      </c>
      <c r="B83" s="33" cm="1">
        <f t="array" aca="1" ref="B83" ca="1">_xll.BDH(B$5,B$6,$A83)</f>
        <v>1289.8599999999999</v>
      </c>
      <c r="C83" s="34">
        <v>1522.65686074</v>
      </c>
      <c r="D83" s="34">
        <v>2657.7134362699999</v>
      </c>
      <c r="E83" s="34">
        <v>6918.5174384000002</v>
      </c>
      <c r="F83" s="34">
        <v>1811.2194568499999</v>
      </c>
      <c r="G83" s="34">
        <v>4765.24932171</v>
      </c>
      <c r="H83" s="34">
        <v>3058.97747308</v>
      </c>
      <c r="I83" s="34">
        <v>1285.9430142000001</v>
      </c>
      <c r="J83" s="34">
        <v>3182.82133849</v>
      </c>
      <c r="K83" s="34">
        <v>1267.4513941499999</v>
      </c>
      <c r="L83" s="34">
        <v>2604.1408819500002</v>
      </c>
      <c r="M83" s="34">
        <v>2716.6627743099998</v>
      </c>
      <c r="N83" s="34">
        <v>2351.8703770299999</v>
      </c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8" ht="15.5">
      <c r="A84" s="62">
        <v>43951</v>
      </c>
      <c r="B84" s="33" cm="1">
        <f t="array" aca="1" ref="B84" ca="1">_xll.BDH(B$5,B$6,$A84)</f>
        <v>1229.53</v>
      </c>
      <c r="C84" s="34">
        <v>1416.47097248</v>
      </c>
      <c r="D84" s="34">
        <v>2550.5328854300001</v>
      </c>
      <c r="E84" s="34">
        <v>6591.1812603500002</v>
      </c>
      <c r="F84" s="34">
        <v>1747.3234308200001</v>
      </c>
      <c r="G84" s="34">
        <v>4613.1443773199999</v>
      </c>
      <c r="H84" s="34">
        <v>2853.4588068399999</v>
      </c>
      <c r="I84" s="34">
        <v>1260.28696227</v>
      </c>
      <c r="J84" s="34">
        <v>2970.5417082399999</v>
      </c>
      <c r="K84" s="34">
        <v>1251.2994747099999</v>
      </c>
      <c r="L84" s="34">
        <v>2493.0487656800001</v>
      </c>
      <c r="M84" s="34">
        <v>2628.8108157800002</v>
      </c>
      <c r="N84" s="34">
        <v>2218.2480975200001</v>
      </c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8" ht="15.5">
      <c r="A85" s="62">
        <v>43921</v>
      </c>
      <c r="B85" s="33" cm="1">
        <f t="array" aca="1" ref="B85" ca="1">_xll.BDH(B$5,B$6,$A85)</f>
        <v>1088.43</v>
      </c>
      <c r="C85" s="34">
        <v>1208.77885644</v>
      </c>
      <c r="D85" s="34">
        <v>2316.9865919700001</v>
      </c>
      <c r="E85" s="34">
        <v>5488.7656273100001</v>
      </c>
      <c r="F85" s="34">
        <v>1589.6865567100001</v>
      </c>
      <c r="G85" s="34">
        <v>4073.5610987599998</v>
      </c>
      <c r="H85" s="34">
        <v>2572.5043368699999</v>
      </c>
      <c r="I85" s="34">
        <v>966.95790976000001</v>
      </c>
      <c r="J85" s="34">
        <v>2589.72890069</v>
      </c>
      <c r="K85" s="34">
        <v>1167.50515135</v>
      </c>
      <c r="L85" s="34">
        <v>2409.8660199000001</v>
      </c>
      <c r="M85" s="34">
        <v>2253.3254561099998</v>
      </c>
      <c r="N85" s="34">
        <v>1980.68578957</v>
      </c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8" ht="15.5">
      <c r="A86" s="62">
        <v>43889</v>
      </c>
      <c r="B86" s="33" cm="1">
        <f t="array" aca="1" ref="B86" ca="1">_xll.BDH(B$5,B$6,$A86)</f>
        <v>1248.74</v>
      </c>
      <c r="C86" s="34">
        <v>1424.0599661799999</v>
      </c>
      <c r="D86" s="34">
        <v>2609.5227457400001</v>
      </c>
      <c r="E86" s="34">
        <v>5813.2476458900001</v>
      </c>
      <c r="F86" s="34">
        <v>1980.27770362</v>
      </c>
      <c r="G86" s="34">
        <v>4245.5383118099999</v>
      </c>
      <c r="H86" s="34">
        <v>3106.9427689700001</v>
      </c>
      <c r="I86" s="34">
        <v>1489.21037153</v>
      </c>
      <c r="J86" s="34">
        <v>2835.6731174199999</v>
      </c>
      <c r="K86" s="34">
        <v>1292.3316400799999</v>
      </c>
      <c r="L86" s="34">
        <v>2688.1848650000002</v>
      </c>
      <c r="M86" s="34">
        <v>3000.05805315</v>
      </c>
      <c r="N86" s="34">
        <v>2294.9731186499998</v>
      </c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 spans="1:28" ht="15.5">
      <c r="A87" s="62">
        <v>43861</v>
      </c>
      <c r="B87" s="33" cm="1">
        <f t="array" aca="1" ref="B87" ca="1">_xll.BDH(B$5,B$6,$A87)</f>
        <v>1362.15</v>
      </c>
      <c r="C87" s="34">
        <v>1552.53098226</v>
      </c>
      <c r="D87" s="34">
        <v>2840.0303846699999</v>
      </c>
      <c r="E87" s="34">
        <v>6169.68581593</v>
      </c>
      <c r="F87" s="34">
        <v>2199.8523530100001</v>
      </c>
      <c r="G87" s="34">
        <v>4530.69090443</v>
      </c>
      <c r="H87" s="34">
        <v>3397.34771249</v>
      </c>
      <c r="I87" s="34">
        <v>1743.55875494</v>
      </c>
      <c r="J87" s="34">
        <v>3049.9864788499999</v>
      </c>
      <c r="K87" s="34">
        <v>1377.9043075500001</v>
      </c>
      <c r="L87" s="34">
        <v>2980.8377618599998</v>
      </c>
      <c r="M87" s="34">
        <v>3361.8594070700001</v>
      </c>
      <c r="N87" s="34">
        <v>2475.2227505300002</v>
      </c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8" ht="15.5">
      <c r="A88" s="62">
        <v>43830</v>
      </c>
      <c r="B88" s="33" cm="1">
        <f t="array" aca="1" ref="B88" ca="1">_xll.BDH(B$5,B$6,$A88)</f>
        <v>1360.87</v>
      </c>
      <c r="C88" s="34">
        <v>1675.0940899</v>
      </c>
      <c r="D88" s="34">
        <v>2808.2607973099998</v>
      </c>
      <c r="E88" s="34">
        <v>5974.4371523199998</v>
      </c>
      <c r="F88" s="34">
        <v>2216.3678101999999</v>
      </c>
      <c r="G88" s="34">
        <v>4656.4133986799998</v>
      </c>
      <c r="H88" s="34">
        <v>3400.89222406</v>
      </c>
      <c r="I88" s="34">
        <v>1957.44214923</v>
      </c>
      <c r="J88" s="34">
        <v>2928.3170334800002</v>
      </c>
      <c r="K88" s="34">
        <v>1407.5831824500001</v>
      </c>
      <c r="L88" s="34">
        <v>2791.7816574600001</v>
      </c>
      <c r="M88" s="34">
        <v>3444.1391606000002</v>
      </c>
      <c r="N88" s="34">
        <v>2511.7867099700002</v>
      </c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1:28" ht="15.5">
      <c r="A89" s="62">
        <v>43798</v>
      </c>
      <c r="B89" s="33" cm="1">
        <f t="array" aca="1" ref="B89" ca="1">_xll.BDH(B$5,B$6,$A89)</f>
        <v>1323.18</v>
      </c>
      <c r="C89" s="34">
        <v>1625.0001821599999</v>
      </c>
      <c r="D89" s="34">
        <v>2702.4020202699999</v>
      </c>
      <c r="E89" s="34">
        <v>5880.5147690900003</v>
      </c>
      <c r="F89" s="34">
        <v>2166.2176914000001</v>
      </c>
      <c r="G89" s="34">
        <v>4491.0549960799999</v>
      </c>
      <c r="H89" s="34">
        <v>3384.1578222899998</v>
      </c>
      <c r="I89" s="34">
        <v>1846.6442443399999</v>
      </c>
      <c r="J89" s="34">
        <v>2802.2636383399999</v>
      </c>
      <c r="K89" s="34">
        <v>1370.3426192500001</v>
      </c>
      <c r="L89" s="34">
        <v>2699.1990382099998</v>
      </c>
      <c r="M89" s="34">
        <v>3302.6266268499999</v>
      </c>
      <c r="N89" s="34">
        <v>2525.16274312</v>
      </c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8" ht="15.5">
      <c r="A90" s="62">
        <v>43769</v>
      </c>
      <c r="B90" s="33" cm="1">
        <f t="array" aca="1" ref="B90" ca="1">_xll.BDH(B$5,B$6,$A90)</f>
        <v>1278.27</v>
      </c>
      <c r="C90" s="34">
        <v>1563.8270777800001</v>
      </c>
      <c r="D90" s="34">
        <v>2660.8767620499998</v>
      </c>
      <c r="E90" s="34">
        <v>5777.3380388899996</v>
      </c>
      <c r="F90" s="34">
        <v>2087.5239726899999</v>
      </c>
      <c r="G90" s="34">
        <v>4275.9857970000003</v>
      </c>
      <c r="H90" s="34">
        <v>3225.7966241300001</v>
      </c>
      <c r="I90" s="34">
        <v>1816.0543883600001</v>
      </c>
      <c r="J90" s="34">
        <v>2660.4516921700001</v>
      </c>
      <c r="K90" s="34">
        <v>1391.0329239499999</v>
      </c>
      <c r="L90" s="34">
        <v>2748.00096407</v>
      </c>
      <c r="M90" s="34">
        <v>3277.1815163000001</v>
      </c>
      <c r="N90" s="34">
        <v>2385.0365654500001</v>
      </c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8" ht="15.5">
      <c r="A91" s="62">
        <v>43738</v>
      </c>
      <c r="B91" s="33" cm="1">
        <f t="array" aca="1" ref="B91" ca="1">_xll.BDH(B$5,B$6,$A91)</f>
        <v>1252.51</v>
      </c>
      <c r="C91" s="34">
        <v>1556.61055902</v>
      </c>
      <c r="D91" s="34">
        <v>2653.1857626000001</v>
      </c>
      <c r="E91" s="34">
        <v>5664.1282624699998</v>
      </c>
      <c r="F91" s="34">
        <v>2047.4813773000001</v>
      </c>
      <c r="G91" s="34">
        <v>4050.26123874</v>
      </c>
      <c r="H91" s="34">
        <v>3208.68826352</v>
      </c>
      <c r="I91" s="34">
        <v>1855.6941336299999</v>
      </c>
      <c r="J91" s="34">
        <v>2553.60805067</v>
      </c>
      <c r="K91" s="34">
        <v>1358.8761567399999</v>
      </c>
      <c r="L91" s="34">
        <v>2774.9943351299999</v>
      </c>
      <c r="M91" s="34">
        <v>3346.2950401600001</v>
      </c>
      <c r="N91" s="34">
        <v>2340.4675336599998</v>
      </c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8" ht="15.5">
      <c r="A92" s="62">
        <v>43707</v>
      </c>
      <c r="B92" s="33" cm="1">
        <f t="array" aca="1" ref="B92" ca="1">_xll.BDH(B$5,B$6,$A92)</f>
        <v>1231.26</v>
      </c>
      <c r="C92" s="34">
        <v>1496.24708285</v>
      </c>
      <c r="D92" s="34">
        <v>2574.9838911799998</v>
      </c>
      <c r="E92" s="34">
        <v>5688.1834861200005</v>
      </c>
      <c r="F92" s="34">
        <v>1987.99626928</v>
      </c>
      <c r="G92" s="34">
        <v>4074.2468678300002</v>
      </c>
      <c r="H92" s="34">
        <v>3148.6225718400001</v>
      </c>
      <c r="I92" s="34">
        <v>1784.6760897900001</v>
      </c>
      <c r="J92" s="34">
        <v>2499.71882246</v>
      </c>
      <c r="K92" s="34">
        <v>1289.4389517899999</v>
      </c>
      <c r="L92" s="34">
        <v>2662.0018805599998</v>
      </c>
      <c r="M92" s="34">
        <v>3395.9385277400002</v>
      </c>
      <c r="N92" s="34">
        <v>2384.06953939</v>
      </c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1:28" ht="15.5">
      <c r="A93" s="62">
        <v>43677</v>
      </c>
      <c r="B93" s="33" cm="1">
        <f t="array" aca="1" ref="B93" ca="1">_xll.BDH(B$5,B$6,$A93)</f>
        <v>1256.22</v>
      </c>
      <c r="C93" s="34">
        <v>1569.8987840699999</v>
      </c>
      <c r="D93" s="34">
        <v>2584.0556717499999</v>
      </c>
      <c r="E93" s="34">
        <v>5736.4790074100001</v>
      </c>
      <c r="F93" s="34">
        <v>2037.3796338</v>
      </c>
      <c r="G93" s="34">
        <v>4101.1423526999997</v>
      </c>
      <c r="H93" s="34">
        <v>3209.4567366199999</v>
      </c>
      <c r="I93" s="34">
        <v>1944.2472623900001</v>
      </c>
      <c r="J93" s="34">
        <v>2570.2587179299999</v>
      </c>
      <c r="K93" s="34">
        <v>1242.8730239500001</v>
      </c>
      <c r="L93" s="34">
        <v>2541.8856538599998</v>
      </c>
      <c r="M93" s="34">
        <v>3396.5969931899999</v>
      </c>
      <c r="N93" s="34">
        <v>2438.3029032099998</v>
      </c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8" ht="15.5">
      <c r="A94" s="62">
        <v>43644</v>
      </c>
      <c r="B94" s="33" cm="1">
        <f t="array" aca="1" ref="B94" ca="1">_xll.BDH(B$5,B$6,$A94)</f>
        <v>1238.8900000000001</v>
      </c>
      <c r="C94" s="34">
        <v>1592.90596542</v>
      </c>
      <c r="D94" s="34">
        <v>2528.9822078500001</v>
      </c>
      <c r="E94" s="34">
        <v>5760.6430128100001</v>
      </c>
      <c r="F94" s="34">
        <v>1988.9797988099999</v>
      </c>
      <c r="G94" s="34">
        <v>4167.4491839399998</v>
      </c>
      <c r="H94" s="34">
        <v>3177.81164244</v>
      </c>
      <c r="I94" s="34">
        <v>1982.2341677100001</v>
      </c>
      <c r="J94" s="34">
        <v>2458.5466873099999</v>
      </c>
      <c r="K94" s="34">
        <v>1231.1730694299999</v>
      </c>
      <c r="L94" s="34">
        <v>2558.1947448999999</v>
      </c>
      <c r="M94" s="34">
        <v>3306.0783323199998</v>
      </c>
      <c r="N94" s="34">
        <v>2392.0124075600002</v>
      </c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8" ht="15.5">
      <c r="A95" s="62">
        <v>43616</v>
      </c>
      <c r="B95" s="33" cm="1">
        <f t="array" aca="1" ref="B95" ca="1">_xll.BDH(B$5,B$6,$A95)</f>
        <v>1159.3699999999999</v>
      </c>
      <c r="C95" s="34">
        <v>1421.06210326</v>
      </c>
      <c r="D95" s="34">
        <v>2382.1199876300002</v>
      </c>
      <c r="E95" s="34">
        <v>5362.0161086300004</v>
      </c>
      <c r="F95" s="34">
        <v>1880.2581295099999</v>
      </c>
      <c r="G95" s="34">
        <v>3909.7292614399998</v>
      </c>
      <c r="H95" s="34">
        <v>2954.85409605</v>
      </c>
      <c r="I95" s="34">
        <v>1819.07312447</v>
      </c>
      <c r="J95" s="34">
        <v>2277.0047588699999</v>
      </c>
      <c r="K95" s="34">
        <v>1150.0485903599999</v>
      </c>
      <c r="L95" s="34">
        <v>2470.0283469800002</v>
      </c>
      <c r="M95" s="34">
        <v>3061.5456770999999</v>
      </c>
      <c r="N95" s="34">
        <v>2277.7736987500002</v>
      </c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8" ht="15.5">
      <c r="A96" s="62">
        <v>43585</v>
      </c>
      <c r="B96" s="33" cm="1">
        <f t="array" aca="1" ref="B96" ca="1">_xll.BDH(B$5,B$6,$A96)</f>
        <v>1241.1500000000001</v>
      </c>
      <c r="C96" s="34">
        <v>1562.87186382</v>
      </c>
      <c r="D96" s="34">
        <v>2539.4526696500002</v>
      </c>
      <c r="E96" s="34">
        <v>5740.9189551700001</v>
      </c>
      <c r="F96" s="34">
        <v>1979.65313027</v>
      </c>
      <c r="G96" s="34">
        <v>4008.86316278</v>
      </c>
      <c r="H96" s="34">
        <v>3161.7136055699998</v>
      </c>
      <c r="I96" s="34">
        <v>2043.0178514199999</v>
      </c>
      <c r="J96" s="34">
        <v>2519.9989942699999</v>
      </c>
      <c r="K96" s="34">
        <v>1183.82789656</v>
      </c>
      <c r="L96" s="34">
        <v>2501.6789815000002</v>
      </c>
      <c r="M96" s="34">
        <v>3217.59174416</v>
      </c>
      <c r="N96" s="34">
        <v>2389.0945038999998</v>
      </c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ht="15.5">
      <c r="A97" s="62">
        <v>43553</v>
      </c>
      <c r="B97" s="33" cm="1">
        <f t="array" aca="1" ref="B97" ca="1">_xll.BDH(B$5,B$6,$A97)</f>
        <v>1194.02</v>
      </c>
      <c r="C97" s="34">
        <v>1515.38841828</v>
      </c>
      <c r="D97" s="34">
        <v>2461.3417607900001</v>
      </c>
      <c r="E97" s="34">
        <v>5449.9833567599999</v>
      </c>
      <c r="F97" s="34">
        <v>1850.4053242499999</v>
      </c>
      <c r="G97" s="34">
        <v>4131.6875008500001</v>
      </c>
      <c r="H97" s="34">
        <v>3038.5514008</v>
      </c>
      <c r="I97" s="34">
        <v>2044.5871328999999</v>
      </c>
      <c r="J97" s="34">
        <v>2360.3688673500001</v>
      </c>
      <c r="K97" s="34">
        <v>1193.8815184499999</v>
      </c>
      <c r="L97" s="34">
        <v>2470.45978285</v>
      </c>
      <c r="M97" s="34">
        <v>3049.8464637500001</v>
      </c>
      <c r="N97" s="34">
        <v>2109.8785000100002</v>
      </c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5.5">
      <c r="A98" s="62">
        <v>43524</v>
      </c>
      <c r="B98" s="33" cm="1">
        <f t="array" aca="1" ref="B98" ca="1">_xll.BDH(B$5,B$6,$A98)</f>
        <v>1173.6600000000001</v>
      </c>
      <c r="C98" s="34">
        <v>1505.48571986</v>
      </c>
      <c r="D98" s="34">
        <v>2382.1721754499999</v>
      </c>
      <c r="E98" s="34">
        <v>5162.3958906999997</v>
      </c>
      <c r="F98" s="34">
        <v>1860.07019229</v>
      </c>
      <c r="G98" s="34">
        <v>4108.1711853500001</v>
      </c>
      <c r="H98" s="34">
        <v>3021.5682350500001</v>
      </c>
      <c r="I98" s="34">
        <v>1999.8888121</v>
      </c>
      <c r="J98" s="34">
        <v>2260.4266957899999</v>
      </c>
      <c r="K98" s="34">
        <v>1173.77055733</v>
      </c>
      <c r="L98" s="34">
        <v>2401.1194702299999</v>
      </c>
      <c r="M98" s="34">
        <v>2993.6890811100002</v>
      </c>
      <c r="N98" s="34">
        <v>2130.3770253100001</v>
      </c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1:28" ht="15.5">
      <c r="A99" s="62">
        <v>43496</v>
      </c>
      <c r="B99" s="33" cm="1">
        <f t="array" aca="1" ref="B99" ca="1">_xll.BDH(B$5,B$6,$A99)</f>
        <v>1138.58</v>
      </c>
      <c r="C99" s="34">
        <v>1460.59950009</v>
      </c>
      <c r="D99" s="34">
        <v>2336.3250918099998</v>
      </c>
      <c r="E99" s="34">
        <v>5121.5381718600001</v>
      </c>
      <c r="F99" s="34">
        <v>1808.7962996799999</v>
      </c>
      <c r="G99" s="34">
        <v>4060.1298001599998</v>
      </c>
      <c r="H99" s="34">
        <v>2821.55672336</v>
      </c>
      <c r="I99" s="34">
        <v>1952.9728253799999</v>
      </c>
      <c r="J99" s="34">
        <v>2152.7253786699998</v>
      </c>
      <c r="K99" s="34">
        <v>1140.4007303799999</v>
      </c>
      <c r="L99" s="34">
        <v>2300.8543435699999</v>
      </c>
      <c r="M99" s="34">
        <v>2934.15966931</v>
      </c>
      <c r="N99" s="34">
        <v>2071.5257857699999</v>
      </c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ht="15.5">
      <c r="A100" s="62">
        <v>43465</v>
      </c>
      <c r="B100" s="33" cm="1">
        <f t="array" aca="1" ref="B100" ca="1">_xll.BDH(B$5,B$6,$A100)</f>
        <v>1054.43</v>
      </c>
      <c r="C100" s="34">
        <v>1386.4482974</v>
      </c>
      <c r="D100" s="34">
        <v>2178.2497610800001</v>
      </c>
      <c r="E100" s="34">
        <v>4621.2549825100004</v>
      </c>
      <c r="F100" s="34">
        <v>1660.3337315599999</v>
      </c>
      <c r="G100" s="34">
        <v>3881.3117863699999</v>
      </c>
      <c r="H100" s="34">
        <v>2543.42597114</v>
      </c>
      <c r="I100" s="34">
        <v>1757.4540406799999</v>
      </c>
      <c r="J100" s="34">
        <v>1979.7382742899999</v>
      </c>
      <c r="K100" s="34">
        <v>1106.7694568700001</v>
      </c>
      <c r="L100" s="34">
        <v>2213.0901841999998</v>
      </c>
      <c r="M100" s="34">
        <v>2744.02606655</v>
      </c>
      <c r="N100" s="34">
        <v>1938.2648382</v>
      </c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ht="15.5">
      <c r="A101" s="62">
        <v>43434</v>
      </c>
      <c r="B101" s="33" cm="1">
        <f t="array" aca="1" ref="B101" ca="1">_xll.BDH(B$5,B$6,$A101)</f>
        <v>1160.8399999999999</v>
      </c>
      <c r="C101" s="34">
        <v>1487.4340984200001</v>
      </c>
      <c r="D101" s="34">
        <v>2394.6351042199999</v>
      </c>
      <c r="E101" s="34">
        <v>5030.8030881799996</v>
      </c>
      <c r="F101" s="34">
        <v>1846.7564709200001</v>
      </c>
      <c r="G101" s="34">
        <v>4235.9974928399997</v>
      </c>
      <c r="H101" s="34">
        <v>2824.3294446499999</v>
      </c>
      <c r="I101" s="34">
        <v>2014.1684871499999</v>
      </c>
      <c r="J101" s="34">
        <v>2153.14497691</v>
      </c>
      <c r="K101" s="34">
        <v>1203.53655211</v>
      </c>
      <c r="L101" s="34">
        <v>2305.1734990999998</v>
      </c>
      <c r="M101" s="34">
        <v>2987.8754514500001</v>
      </c>
      <c r="N101" s="34">
        <v>2137.43575495</v>
      </c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ht="15.5">
      <c r="A102" s="62">
        <v>43404</v>
      </c>
      <c r="B102" s="33" cm="1">
        <f t="array" aca="1" ref="B102" ca="1">_xll.BDH(B$5,B$6,$A102)</f>
        <v>1141.1099999999999</v>
      </c>
      <c r="C102" s="34">
        <v>1448.3024124900001</v>
      </c>
      <c r="D102" s="34">
        <v>2369.9602167799999</v>
      </c>
      <c r="E102" s="34">
        <v>4971.3270099299998</v>
      </c>
      <c r="F102" s="34">
        <v>1791.21557833</v>
      </c>
      <c r="G102" s="34">
        <v>3960.7766947199998</v>
      </c>
      <c r="H102" s="34">
        <v>2729.1183415800001</v>
      </c>
      <c r="I102" s="34">
        <v>2049.3056961399998</v>
      </c>
      <c r="J102" s="34">
        <v>2205.1628793099999</v>
      </c>
      <c r="K102" s="34">
        <v>1166.05392033</v>
      </c>
      <c r="L102" s="34">
        <v>2224.7528802299998</v>
      </c>
      <c r="M102" s="34">
        <v>2805.94975557</v>
      </c>
      <c r="N102" s="34">
        <v>2097.6157198000001</v>
      </c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15.5">
      <c r="A103" s="62">
        <v>43371</v>
      </c>
      <c r="B103" s="33" cm="1">
        <f t="array" aca="1" ref="B103" ca="1">_xll.BDH(B$5,B$6,$A103)</f>
        <v>1226.71</v>
      </c>
      <c r="C103" s="34">
        <v>1601.12428658</v>
      </c>
      <c r="D103" s="34">
        <v>2403.2661162999998</v>
      </c>
      <c r="E103" s="34">
        <v>5705.7401281399998</v>
      </c>
      <c r="F103" s="34">
        <v>1883.89971848</v>
      </c>
      <c r="G103" s="34">
        <v>4238.7664639900004</v>
      </c>
      <c r="H103" s="34">
        <v>3041.8382934299998</v>
      </c>
      <c r="I103" s="34">
        <v>2310.8487019200002</v>
      </c>
      <c r="J103" s="34">
        <v>2400.5833052799999</v>
      </c>
      <c r="K103" s="34">
        <v>1168.5466954399999</v>
      </c>
      <c r="L103" s="34">
        <v>2185.8285503699999</v>
      </c>
      <c r="M103" s="34">
        <v>2939.2785492799999</v>
      </c>
      <c r="N103" s="34">
        <v>2085.6072845200001</v>
      </c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5.5">
      <c r="A104" s="62">
        <v>43343</v>
      </c>
      <c r="B104" s="33" cm="1">
        <f t="array" aca="1" ref="B104" ca="1">_xll.BDH(B$5,B$6,$A104)</f>
        <v>1222.3399999999999</v>
      </c>
      <c r="C104" s="34">
        <v>1641.91389512</v>
      </c>
      <c r="D104" s="34">
        <v>2380.8627020600002</v>
      </c>
      <c r="E104" s="34">
        <v>5668.7806718100001</v>
      </c>
      <c r="F104" s="34">
        <v>1919.0056157500001</v>
      </c>
      <c r="G104" s="34">
        <v>4125.63795983</v>
      </c>
      <c r="H104" s="34">
        <v>2985.6740005500001</v>
      </c>
      <c r="I104" s="34">
        <v>2250.6720902400002</v>
      </c>
      <c r="J104" s="34">
        <v>2411.7710361499999</v>
      </c>
      <c r="K104" s="34">
        <v>1147.3599240999999</v>
      </c>
      <c r="L104" s="34">
        <v>2196.6236199300001</v>
      </c>
      <c r="M104" s="34">
        <v>2892.8166386299999</v>
      </c>
      <c r="N104" s="34">
        <v>2049.7429429200001</v>
      </c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1:28" ht="15.5">
      <c r="A105" s="62">
        <v>43312</v>
      </c>
      <c r="B105" s="33" cm="1">
        <f t="array" aca="1" ref="B105" ca="1">_xll.BDH(B$5,B$6,$A105)</f>
        <v>1186.56</v>
      </c>
      <c r="C105" s="34">
        <v>1655.2311862700001</v>
      </c>
      <c r="D105" s="34">
        <v>2407.85640672</v>
      </c>
      <c r="E105" s="34">
        <v>5202.0456365199998</v>
      </c>
      <c r="F105" s="34">
        <v>1879.65429352</v>
      </c>
      <c r="G105" s="34">
        <v>3964.51220719</v>
      </c>
      <c r="H105" s="34">
        <v>2941.60631186</v>
      </c>
      <c r="I105" s="34">
        <v>2324.0833231699999</v>
      </c>
      <c r="J105" s="34">
        <v>2251.4435410900001</v>
      </c>
      <c r="K105" s="34">
        <v>1109.99887362</v>
      </c>
      <c r="L105" s="34">
        <v>2172.7716893000002</v>
      </c>
      <c r="M105" s="34">
        <v>2852.4218253200002</v>
      </c>
      <c r="N105" s="34">
        <v>2027.5764559300001</v>
      </c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ht="15.5">
      <c r="A106" s="62">
        <v>43280</v>
      </c>
      <c r="B106" s="33" cm="1">
        <f t="array" aca="1" ref="B106" ca="1">_xll.BDH(B$5,B$6,$A106)</f>
        <v>1146.93</v>
      </c>
      <c r="C106" s="34">
        <v>1601.5157641599999</v>
      </c>
      <c r="D106" s="34">
        <v>2368.6652183400001</v>
      </c>
      <c r="E106" s="34">
        <v>5100.4980109400003</v>
      </c>
      <c r="F106" s="34">
        <v>1801.6179438500001</v>
      </c>
      <c r="G106" s="34">
        <v>3704.4815978400002</v>
      </c>
      <c r="H106" s="34">
        <v>2788.59072947</v>
      </c>
      <c r="I106" s="34">
        <v>2295.0310153</v>
      </c>
      <c r="J106" s="34">
        <v>2198.2689542200001</v>
      </c>
      <c r="K106" s="34">
        <v>1085.72663373</v>
      </c>
      <c r="L106" s="34">
        <v>2132.8977893000001</v>
      </c>
      <c r="M106" s="34">
        <v>2792.8854728699998</v>
      </c>
      <c r="N106" s="34">
        <v>1968.1758938099999</v>
      </c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ht="15.5">
      <c r="A107" s="62">
        <v>43251</v>
      </c>
      <c r="B107" s="33" cm="1">
        <f t="array" aca="1" ref="B107" ca="1">_xll.BDH(B$5,B$6,$A107)</f>
        <v>1140.94</v>
      </c>
      <c r="C107" s="34">
        <v>1593.1577937100001</v>
      </c>
      <c r="D107" s="34">
        <v>2273.9214031000001</v>
      </c>
      <c r="E107" s="34">
        <v>4868.6970577399998</v>
      </c>
      <c r="F107" s="34">
        <v>1810.87824774</v>
      </c>
      <c r="G107" s="34">
        <v>3635.9586546999999</v>
      </c>
      <c r="H107" s="34">
        <v>2845.0705270899998</v>
      </c>
      <c r="I107" s="34">
        <v>2278.21144921</v>
      </c>
      <c r="J107" s="34">
        <v>2218.7734424599998</v>
      </c>
      <c r="K107" s="34">
        <v>1058.23902436</v>
      </c>
      <c r="L107" s="34">
        <v>2075.5505448099998</v>
      </c>
      <c r="M107" s="34">
        <v>2918.13664002</v>
      </c>
      <c r="N107" s="34">
        <v>1816.60137517</v>
      </c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ht="15.5">
      <c r="A108" s="63">
        <v>43220</v>
      </c>
      <c r="B108" s="33" cm="1">
        <f t="array" aca="1" ref="B108" ca="1">_xll.BDH(B$5,B$6,$A108)</f>
        <v>1116.55</v>
      </c>
      <c r="C108" s="35">
        <v>1565.8112776600001</v>
      </c>
      <c r="D108" s="35">
        <v>2267.1287547900001</v>
      </c>
      <c r="E108" s="35">
        <v>4718.5390854899997</v>
      </c>
      <c r="F108" s="35">
        <v>1808.8695829200001</v>
      </c>
      <c r="G108" s="35">
        <v>3603.1174424999999</v>
      </c>
      <c r="H108" s="35">
        <v>2749.9764565300002</v>
      </c>
      <c r="I108" s="35">
        <v>2204.0467035299998</v>
      </c>
      <c r="J108" s="35">
        <v>2061.5804216299998</v>
      </c>
      <c r="K108" s="35">
        <v>1085.9992374799999</v>
      </c>
      <c r="L108" s="35">
        <v>2098.94305141</v>
      </c>
      <c r="M108" s="35">
        <v>2955.2496497100001</v>
      </c>
      <c r="N108" s="35">
        <v>1833.8854807299999</v>
      </c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ht="15.5">
      <c r="A109" s="63">
        <v>43188</v>
      </c>
      <c r="B109" s="33" cm="1">
        <f t="array" aca="1" ref="B109" ca="1">_xll.BDH(B$5,B$6,$A109)</f>
        <v>1113.44</v>
      </c>
      <c r="C109" s="35">
        <v>1558.14043444</v>
      </c>
      <c r="D109" s="35">
        <v>2356.2429637199998</v>
      </c>
      <c r="E109" s="35">
        <v>4520.2978878800004</v>
      </c>
      <c r="F109" s="35">
        <v>1811.23716233</v>
      </c>
      <c r="G109" s="35">
        <v>3562.8982234099999</v>
      </c>
      <c r="H109" s="35">
        <v>2813.6294490199998</v>
      </c>
      <c r="I109" s="35">
        <v>2014.38481269</v>
      </c>
      <c r="J109" s="35">
        <v>2064.5574210899999</v>
      </c>
      <c r="K109" s="35">
        <v>1095.6824629800001</v>
      </c>
      <c r="L109" s="35">
        <v>2055.59339258</v>
      </c>
      <c r="M109" s="35">
        <v>2898.8982299899999</v>
      </c>
      <c r="N109" s="35">
        <v>1896.00424838</v>
      </c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5.5">
      <c r="A110" s="63">
        <v>43159</v>
      </c>
      <c r="B110" s="33" cm="1">
        <f t="array" aca="1" ref="B110" ca="1">_xll.BDH(B$5,B$6,$A110)</f>
        <v>1143.7</v>
      </c>
      <c r="C110" s="35">
        <v>1628.7564836199999</v>
      </c>
      <c r="D110" s="35">
        <v>2386.6538906199999</v>
      </c>
      <c r="E110" s="35">
        <v>4652.2370103200001</v>
      </c>
      <c r="F110" s="35">
        <v>1862.3141917299999</v>
      </c>
      <c r="G110" s="35">
        <v>3674.7282879999998</v>
      </c>
      <c r="H110" s="35">
        <v>2892.55395572</v>
      </c>
      <c r="I110" s="35">
        <v>1979.33865208</v>
      </c>
      <c r="J110" s="35">
        <v>2150.0232903199999</v>
      </c>
      <c r="K110" s="35">
        <v>1106.40810536</v>
      </c>
      <c r="L110" s="35">
        <v>1981.0127379400001</v>
      </c>
      <c r="M110" s="35">
        <v>2901.2334270299998</v>
      </c>
      <c r="N110" s="35">
        <v>1967.7051967699999</v>
      </c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1:28" ht="15.5">
      <c r="A111" s="63">
        <v>43131</v>
      </c>
      <c r="B111" s="33" cm="1">
        <f t="array" aca="1" ref="B111" ca="1">_xll.BDH(B$5,B$6,$A111)</f>
        <v>1189.43</v>
      </c>
      <c r="C111" s="35">
        <v>1736.3458762600001</v>
      </c>
      <c r="D111" s="35">
        <v>2541.2889928899999</v>
      </c>
      <c r="E111" s="35">
        <v>4764.7696218700003</v>
      </c>
      <c r="F111" s="35">
        <v>1920.4190948800001</v>
      </c>
      <c r="G111" s="35">
        <v>3841.1219119399998</v>
      </c>
      <c r="H111" s="35">
        <v>3007.5365136700002</v>
      </c>
      <c r="I111" s="35">
        <v>2222.1577414899998</v>
      </c>
      <c r="J111" s="35">
        <v>2139.2036060700002</v>
      </c>
      <c r="K111" s="35">
        <v>1189.9786469400001</v>
      </c>
      <c r="L111" s="35">
        <v>2059.7574598900001</v>
      </c>
      <c r="M111" s="35">
        <v>2991.2393876900001</v>
      </c>
      <c r="N111" s="35">
        <v>2128.5112261999998</v>
      </c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ht="15.5">
      <c r="A112" s="63">
        <v>43098</v>
      </c>
      <c r="B112" s="33" cm="1">
        <f t="array" aca="1" ref="B112" ca="1">_xll.BDH(B$5,B$6,$A112)</f>
        <v>1125.78</v>
      </c>
      <c r="C112" s="35">
        <v>1665.27011844</v>
      </c>
      <c r="D112" s="35">
        <v>2493.90345153</v>
      </c>
      <c r="E112" s="35">
        <v>4165.0017969800001</v>
      </c>
      <c r="F112" s="35">
        <v>1822.5632854999999</v>
      </c>
      <c r="G112" s="35">
        <v>3603.0618990299999</v>
      </c>
      <c r="H112" s="35">
        <v>2834.5533196800002</v>
      </c>
      <c r="I112" s="35">
        <v>2144.2636646699998</v>
      </c>
      <c r="J112" s="35">
        <v>1996.03140781</v>
      </c>
      <c r="K112" s="35">
        <v>1183.6694646399999</v>
      </c>
      <c r="L112" s="35">
        <v>2115.7165903599998</v>
      </c>
      <c r="M112" s="35">
        <v>2855.1131512299999</v>
      </c>
      <c r="N112" s="35">
        <v>2018.47768367</v>
      </c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8" ht="15.5">
      <c r="A113" s="63">
        <v>43069</v>
      </c>
      <c r="B113" s="33" cm="1">
        <f t="array" aca="1" ref="B113" ca="1">_xll.BDH(B$5,B$6,$A113)</f>
        <v>1114.48</v>
      </c>
      <c r="C113" s="35">
        <v>1619.0073614400001</v>
      </c>
      <c r="D113" s="35">
        <v>2448.3768356300002</v>
      </c>
      <c r="E113" s="35">
        <v>4043.14295021</v>
      </c>
      <c r="F113" s="35">
        <v>1796.1482374699999</v>
      </c>
      <c r="G113" s="35">
        <v>3627.9434919099999</v>
      </c>
      <c r="H113" s="35">
        <v>2796.0696784400002</v>
      </c>
      <c r="I113" s="35">
        <v>2039.68894877</v>
      </c>
      <c r="J113" s="35">
        <v>1997.5389387499999</v>
      </c>
      <c r="K113" s="35">
        <v>1120.4428688999999</v>
      </c>
      <c r="L113" s="35">
        <v>2246.8852018100001</v>
      </c>
      <c r="M113" s="35">
        <v>2831.4056938200001</v>
      </c>
      <c r="N113" s="35">
        <v>1937.2557450300001</v>
      </c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8" ht="15.5">
      <c r="A114" s="63">
        <v>43039</v>
      </c>
      <c r="B114" s="33" cm="1">
        <f t="array" aca="1" ref="B114" ca="1">_xll.BDH(B$5,B$6,$A114)</f>
        <v>1084.48</v>
      </c>
      <c r="C114" s="35">
        <v>1598.9608742999999</v>
      </c>
      <c r="D114" s="35">
        <v>2372.0429563799999</v>
      </c>
      <c r="E114" s="35">
        <v>3756.15159494</v>
      </c>
      <c r="F114" s="35">
        <v>1738.76356878</v>
      </c>
      <c r="G114" s="35">
        <v>3523.72727717</v>
      </c>
      <c r="H114" s="35">
        <v>2708.9032317199999</v>
      </c>
      <c r="I114" s="35">
        <v>2000.6921873399999</v>
      </c>
      <c r="J114" s="35">
        <v>1974.2273690699999</v>
      </c>
      <c r="K114" s="35">
        <v>1059.4104428400001</v>
      </c>
      <c r="L114" s="35">
        <v>2190.2813409400001</v>
      </c>
      <c r="M114" s="35">
        <v>2758.9088918699999</v>
      </c>
      <c r="N114" s="35">
        <v>1863.21848677</v>
      </c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8" ht="15.5">
      <c r="A115" s="63">
        <v>43007</v>
      </c>
      <c r="B115" s="33" cm="1">
        <f t="array" aca="1" ref="B115" ca="1">_xll.BDH(B$5,B$6,$A115)</f>
        <v>1061.48</v>
      </c>
      <c r="C115" s="35">
        <v>1544.04300921</v>
      </c>
      <c r="D115" s="35">
        <v>2372.5526334299998</v>
      </c>
      <c r="E115" s="35">
        <v>3568.4516610300002</v>
      </c>
      <c r="F115" s="35">
        <v>1694.79060787</v>
      </c>
      <c r="G115" s="35">
        <v>3555.4577558800001</v>
      </c>
      <c r="H115" s="35">
        <v>2661.61335719</v>
      </c>
      <c r="I115" s="35">
        <v>2014.4093810700001</v>
      </c>
      <c r="J115" s="35">
        <v>1826.91651701</v>
      </c>
      <c r="K115" s="35">
        <v>1145.9077633500001</v>
      </c>
      <c r="L115" s="35">
        <v>2111.1237354700002</v>
      </c>
      <c r="M115" s="35">
        <v>2689.1599868600001</v>
      </c>
      <c r="N115" s="35">
        <v>1953.5699988199999</v>
      </c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8" ht="15.5">
      <c r="A116" s="63">
        <v>42978</v>
      </c>
      <c r="B116" s="33" cm="1">
        <f t="array" aca="1" ref="B116" ca="1">_xll.BDH(B$5,B$6,$A116)</f>
        <v>1041.3900000000001</v>
      </c>
      <c r="C116" s="35">
        <v>1482.0985025</v>
      </c>
      <c r="D116" s="35">
        <v>2372.25609902</v>
      </c>
      <c r="E116" s="35">
        <v>3447.9976581000001</v>
      </c>
      <c r="F116" s="35">
        <v>1634.69373946</v>
      </c>
      <c r="G116" s="35">
        <v>3523.3230737099998</v>
      </c>
      <c r="H116" s="35">
        <v>2561.80999647</v>
      </c>
      <c r="I116" s="35">
        <v>1830.03061</v>
      </c>
      <c r="J116" s="35">
        <v>1820.7572381099999</v>
      </c>
      <c r="K116" s="35">
        <v>1111.46064396</v>
      </c>
      <c r="L116" s="35">
        <v>2166.46017583</v>
      </c>
      <c r="M116" s="35">
        <v>2704.1091860500001</v>
      </c>
      <c r="N116" s="35">
        <v>2019.4884117700001</v>
      </c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1:28" ht="15.5">
      <c r="A117" s="63">
        <v>42947</v>
      </c>
      <c r="B117" s="33" cm="1">
        <f t="array" aca="1" ref="B117" ca="1">_xll.BDH(B$5,B$6,$A117)</f>
        <v>1039.9100000000001</v>
      </c>
      <c r="C117" s="35">
        <v>1457.2575214999999</v>
      </c>
      <c r="D117" s="35">
        <v>2388.1822875900002</v>
      </c>
      <c r="E117" s="35">
        <v>3497.3443055900002</v>
      </c>
      <c r="F117" s="35">
        <v>1646.61715243</v>
      </c>
      <c r="G117" s="35">
        <v>3455.3619923000001</v>
      </c>
      <c r="H117" s="35">
        <v>2546.26515174</v>
      </c>
      <c r="I117" s="35">
        <v>1928.77236726</v>
      </c>
      <c r="J117" s="35">
        <v>1753.54505331</v>
      </c>
      <c r="K117" s="35">
        <v>1142.0857194600001</v>
      </c>
      <c r="L117" s="35">
        <v>2101.8546732999998</v>
      </c>
      <c r="M117" s="35">
        <v>2707.49130216</v>
      </c>
      <c r="N117" s="35">
        <v>2091.0313737500001</v>
      </c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8" ht="15.5">
      <c r="A118" s="63">
        <v>42916</v>
      </c>
      <c r="B118" s="33" cm="1">
        <f t="array" aca="1" ref="B118" ca="1">_xll.BDH(B$5,B$6,$A118)</f>
        <v>1020.17</v>
      </c>
      <c r="C118" s="35">
        <v>1418.60023544</v>
      </c>
      <c r="D118" s="35">
        <v>2385.5326733000002</v>
      </c>
      <c r="E118" s="35">
        <v>3439.9639851299999</v>
      </c>
      <c r="F118" s="35">
        <v>1612.87702038</v>
      </c>
      <c r="G118" s="35">
        <v>3425.2475210500002</v>
      </c>
      <c r="H118" s="35">
        <v>2519.1402483500001</v>
      </c>
      <c r="I118" s="35">
        <v>1889.59863991</v>
      </c>
      <c r="J118" s="35">
        <v>1690.01023235</v>
      </c>
      <c r="K118" s="35">
        <v>1077.2354842699999</v>
      </c>
      <c r="L118" s="35">
        <v>2047.3662074399999</v>
      </c>
      <c r="M118" s="35">
        <v>2701.4679350900001</v>
      </c>
      <c r="N118" s="35">
        <v>1997.20083656</v>
      </c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8" ht="15.5">
      <c r="A119" s="63">
        <v>42886</v>
      </c>
      <c r="B119" s="33" cm="1">
        <f t="array" aca="1" ref="B119" ca="1">_xll.BDH(B$5,B$6,$A119)</f>
        <v>1015.13</v>
      </c>
      <c r="C119" s="35">
        <v>1398.0976196900001</v>
      </c>
      <c r="D119" s="35">
        <v>2389.7635707300001</v>
      </c>
      <c r="E119" s="35">
        <v>3554.5022769299999</v>
      </c>
      <c r="F119" s="35">
        <v>1537.9219919699999</v>
      </c>
      <c r="G119" s="35">
        <v>3269.55316945</v>
      </c>
      <c r="H119" s="35">
        <v>2488.2482131299998</v>
      </c>
      <c r="I119" s="35">
        <v>1893.0192693700001</v>
      </c>
      <c r="J119" s="35">
        <v>1742.91226009</v>
      </c>
      <c r="K119" s="35">
        <v>1113.1881871099999</v>
      </c>
      <c r="L119" s="35">
        <v>2100.7281848799998</v>
      </c>
      <c r="M119" s="35">
        <v>2719.3975963299999</v>
      </c>
      <c r="N119" s="35">
        <v>2029.62654823</v>
      </c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8" ht="15.5">
      <c r="A120" s="63">
        <v>42853</v>
      </c>
      <c r="B120" s="33" cm="1">
        <f t="array" aca="1" ref="B120" ca="1">_xll.BDH(B$5,B$6,$A120)</f>
        <v>1003.8</v>
      </c>
      <c r="C120" s="35">
        <v>1406.35594621</v>
      </c>
      <c r="D120" s="35">
        <v>2316.34154081</v>
      </c>
      <c r="E120" s="35">
        <v>3490.19807008</v>
      </c>
      <c r="F120" s="35">
        <v>1544.8051095799999</v>
      </c>
      <c r="G120" s="35">
        <v>3258.0840683900001</v>
      </c>
      <c r="H120" s="35">
        <v>2448.0620921099999</v>
      </c>
      <c r="I120" s="35">
        <v>1962.1068844199999</v>
      </c>
      <c r="J120" s="35">
        <v>1670.1220595899999</v>
      </c>
      <c r="K120" s="35">
        <v>1126.13975719</v>
      </c>
      <c r="L120" s="35">
        <v>2016.23250396</v>
      </c>
      <c r="M120" s="35">
        <v>2568.9178414600001</v>
      </c>
      <c r="N120" s="35">
        <v>2064.1661951999999</v>
      </c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8" ht="15.5">
      <c r="A121" s="63">
        <v>42825</v>
      </c>
      <c r="B121" s="33" cm="1">
        <f t="array" aca="1" ref="B121" ca="1">_xll.BDH(B$5,B$6,$A121)</f>
        <v>994.37</v>
      </c>
      <c r="C121" s="35">
        <v>1398.31426205</v>
      </c>
      <c r="D121" s="35">
        <v>2306.5146375899999</v>
      </c>
      <c r="E121" s="35">
        <v>3379.1536962</v>
      </c>
      <c r="F121" s="35">
        <v>1549.43508769</v>
      </c>
      <c r="G121" s="35">
        <v>3198.0113747599999</v>
      </c>
      <c r="H121" s="35">
        <v>2400.21224179</v>
      </c>
      <c r="I121" s="35">
        <v>2020.26573183</v>
      </c>
      <c r="J121" s="35">
        <v>1631.7158667900001</v>
      </c>
      <c r="K121" s="35">
        <v>1160.9737164200001</v>
      </c>
      <c r="L121" s="35">
        <v>2002.8338466299999</v>
      </c>
      <c r="M121" s="35">
        <v>2443.3455685600002</v>
      </c>
      <c r="N121" s="35">
        <v>2038.2883093999999</v>
      </c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1:28" ht="15.5">
      <c r="A122" s="63">
        <v>42794</v>
      </c>
      <c r="B122" s="33" cm="1">
        <f t="array" aca="1" ref="B122" ca="1">_xll.BDH(B$5,B$6,$A122)</f>
        <v>994.33</v>
      </c>
      <c r="C122" s="35">
        <v>1390.4019980400001</v>
      </c>
      <c r="D122" s="35">
        <v>2293.9377268200001</v>
      </c>
      <c r="E122" s="35">
        <v>3318.5446645100001</v>
      </c>
      <c r="F122" s="35">
        <v>1582.9431780899999</v>
      </c>
      <c r="G122" s="35">
        <v>3212.5354344000002</v>
      </c>
      <c r="H122" s="35">
        <v>2405.5538797700001</v>
      </c>
      <c r="I122" s="35">
        <v>2041.5037090400001</v>
      </c>
      <c r="J122" s="35">
        <v>1589.0587422900001</v>
      </c>
      <c r="K122" s="35">
        <v>1173.5165275300001</v>
      </c>
      <c r="L122" s="35">
        <v>2006.3049578299999</v>
      </c>
      <c r="M122" s="35">
        <v>2374.6087263200002</v>
      </c>
      <c r="N122" s="35">
        <v>2000.87941987</v>
      </c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 spans="1:28" ht="15.5">
      <c r="A123" s="63">
        <v>42766</v>
      </c>
      <c r="B123" s="33" cm="1">
        <f t="array" aca="1" ref="B123" ca="1">_xll.BDH(B$5,B$6,$A123)</f>
        <v>959.02</v>
      </c>
      <c r="C123" s="35">
        <v>1371.10962015</v>
      </c>
      <c r="D123" s="35">
        <v>2195.7787066199999</v>
      </c>
      <c r="E123" s="35">
        <v>3219.7582404899999</v>
      </c>
      <c r="F123" s="35">
        <v>1506.54119335</v>
      </c>
      <c r="G123" s="35">
        <v>3015.6090564699998</v>
      </c>
      <c r="H123" s="35">
        <v>2325.5446336</v>
      </c>
      <c r="I123" s="35">
        <v>2081.7533697099998</v>
      </c>
      <c r="J123" s="35">
        <v>1513.0765265499999</v>
      </c>
      <c r="K123" s="35">
        <v>1178.53410904</v>
      </c>
      <c r="L123" s="35">
        <v>1908.0774427399999</v>
      </c>
      <c r="M123" s="35">
        <v>2298.7318100299999</v>
      </c>
      <c r="N123" s="35">
        <v>1996.63239862</v>
      </c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1:28" ht="15.5">
      <c r="A124" s="63">
        <v>42734</v>
      </c>
      <c r="B124" s="33" cm="1">
        <f t="array" aca="1" ref="B124" ca="1">_xll.BDH(B$5,B$6,$A124)</f>
        <v>940.32</v>
      </c>
      <c r="C124" s="35">
        <v>1300.87560562</v>
      </c>
      <c r="D124" s="35">
        <v>2132.0901841499999</v>
      </c>
      <c r="E124" s="35">
        <v>3139.69570737</v>
      </c>
      <c r="F124" s="35">
        <v>1497.9616368100001</v>
      </c>
      <c r="G124" s="35">
        <v>2951.9542636199999</v>
      </c>
      <c r="H124" s="35">
        <v>2284.2724028600001</v>
      </c>
      <c r="I124" s="35">
        <v>2155.08510157</v>
      </c>
      <c r="J124" s="35">
        <v>1441.7236413600001</v>
      </c>
      <c r="K124" s="35">
        <v>1201.86600131</v>
      </c>
      <c r="L124" s="35">
        <v>1885.4680990500001</v>
      </c>
      <c r="M124" s="35">
        <v>2225.42607524</v>
      </c>
      <c r="N124" s="35">
        <v>1864.9761090500001</v>
      </c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1:28" ht="15.5">
      <c r="A125" s="63">
        <v>42704</v>
      </c>
      <c r="B125" s="33" cm="1">
        <f t="array" aca="1" ref="B125" ca="1">_xll.BDH(B$5,B$6,$A125)</f>
        <v>924.21</v>
      </c>
      <c r="C125" s="35">
        <v>1304.0817466999999</v>
      </c>
      <c r="D125" s="35">
        <v>2075.23116519</v>
      </c>
      <c r="E125" s="35">
        <v>3140.2167757900002</v>
      </c>
      <c r="F125" s="35">
        <v>1443.7853498100001</v>
      </c>
      <c r="G125" s="35">
        <v>2930.8053708299999</v>
      </c>
      <c r="H125" s="35">
        <v>2275.47758836</v>
      </c>
      <c r="I125" s="35">
        <v>2114.2098114300002</v>
      </c>
      <c r="J125" s="35">
        <v>1422.8758523900001</v>
      </c>
      <c r="K125" s="35">
        <v>1113.15182448</v>
      </c>
      <c r="L125" s="35">
        <v>1797.1353135500001</v>
      </c>
      <c r="M125" s="35">
        <v>2252.3957370200001</v>
      </c>
      <c r="N125" s="35">
        <v>1830.5679841799999</v>
      </c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8" ht="15.5">
      <c r="A126" s="63">
        <v>42674</v>
      </c>
      <c r="B126" s="33" cm="1">
        <f t="array" aca="1" ref="B126" ca="1">_xll.BDH(B$5,B$6,$A126)</f>
        <v>893.66</v>
      </c>
      <c r="C126" s="35">
        <v>1213.60454811</v>
      </c>
      <c r="D126" s="35">
        <v>2146.2451589399998</v>
      </c>
      <c r="E126" s="35">
        <v>3059.0159525600002</v>
      </c>
      <c r="F126" s="35">
        <v>1322.1177818199999</v>
      </c>
      <c r="G126" s="35">
        <v>2869.07795923</v>
      </c>
      <c r="H126" s="35">
        <v>2120.0850327500002</v>
      </c>
      <c r="I126" s="35">
        <v>1953.7721103700001</v>
      </c>
      <c r="J126" s="35">
        <v>1423.4163000200001</v>
      </c>
      <c r="K126" s="35">
        <v>1074.90023445</v>
      </c>
      <c r="L126" s="35">
        <v>1894.0151915500001</v>
      </c>
      <c r="M126" s="35">
        <v>2109.9037960300002</v>
      </c>
      <c r="N126" s="35">
        <v>1708.51668073</v>
      </c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8" ht="15.5">
      <c r="A127" s="63">
        <v>42643</v>
      </c>
      <c r="B127" s="33" cm="1">
        <f t="array" aca="1" ref="B127" ca="1">_xll.BDH(B$5,B$6,$A127)</f>
        <v>911.74</v>
      </c>
      <c r="C127" s="35">
        <v>1234.28993034</v>
      </c>
      <c r="D127" s="35">
        <v>2177.1257310300002</v>
      </c>
      <c r="E127" s="35">
        <v>3157.6828178599999</v>
      </c>
      <c r="F127" s="35">
        <v>1313.1575531200001</v>
      </c>
      <c r="G127" s="35">
        <v>3067.5593254199998</v>
      </c>
      <c r="H127" s="35">
        <v>2166.34150232</v>
      </c>
      <c r="I127" s="35">
        <v>2011.8321121500001</v>
      </c>
      <c r="J127" s="35">
        <v>1422.8305941399999</v>
      </c>
      <c r="K127" s="35">
        <v>1143.4108198399999</v>
      </c>
      <c r="L127" s="35">
        <v>1880.8785527</v>
      </c>
      <c r="M127" s="35">
        <v>2122.9472593800001</v>
      </c>
      <c r="N127" s="35">
        <v>1739.05619207</v>
      </c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8" ht="15.5">
      <c r="A128" s="63">
        <v>42613</v>
      </c>
      <c r="B128" s="33" cm="1">
        <f t="array" aca="1" ref="B128" ca="1">_xll.BDH(B$5,B$6,$A128)</f>
        <v>912.18</v>
      </c>
      <c r="C128" s="35">
        <v>1246.01677002</v>
      </c>
      <c r="D128" s="35">
        <v>2211.13786127</v>
      </c>
      <c r="E128" s="35">
        <v>3141.8582684399998</v>
      </c>
      <c r="F128" s="35">
        <v>1339.2282078799999</v>
      </c>
      <c r="G128" s="35">
        <v>3072.0319294599999</v>
      </c>
      <c r="H128" s="35">
        <v>2165.8791937800002</v>
      </c>
      <c r="I128" s="35">
        <v>1952.4961589699999</v>
      </c>
      <c r="J128" s="35">
        <v>1389.62368023</v>
      </c>
      <c r="K128" s="35">
        <v>1152.95428971</v>
      </c>
      <c r="L128" s="35">
        <v>1870.8695336599999</v>
      </c>
      <c r="M128" s="35">
        <v>2098.9491085099999</v>
      </c>
      <c r="N128" s="35">
        <v>1717.58097791</v>
      </c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1:28" ht="15.5">
      <c r="A129" s="63">
        <v>42580</v>
      </c>
      <c r="B129" s="33" cm="1">
        <f t="array" aca="1" ref="B129" ca="1">_xll.BDH(B$5,B$6,$A129)</f>
        <v>912.95</v>
      </c>
      <c r="C129" s="35">
        <v>1238.86196836</v>
      </c>
      <c r="D129" s="35">
        <v>2216.06376615</v>
      </c>
      <c r="E129" s="35">
        <v>3201.78088579</v>
      </c>
      <c r="F129" s="35">
        <v>1291.4962384400001</v>
      </c>
      <c r="G129" s="35">
        <v>3180.86242481</v>
      </c>
      <c r="H129" s="35">
        <v>2150.1035118300001</v>
      </c>
      <c r="I129" s="35">
        <v>1932.2242401399999</v>
      </c>
      <c r="J129" s="35">
        <v>1359.3516559</v>
      </c>
      <c r="K129" s="35">
        <v>1218.3826706</v>
      </c>
      <c r="L129" s="35">
        <v>1978.5789636</v>
      </c>
      <c r="M129" s="35">
        <v>2110.2468959299999</v>
      </c>
      <c r="N129" s="35">
        <v>1743.2031639700001</v>
      </c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1:28" ht="15.5">
      <c r="A130" s="63">
        <v>42551</v>
      </c>
      <c r="B130" s="33" cm="1">
        <f t="array" aca="1" ref="B130" ca="1">_xll.BDH(B$5,B$6,$A130)</f>
        <v>881.05</v>
      </c>
      <c r="C130" s="35">
        <v>1177.12295363</v>
      </c>
      <c r="D130" s="35">
        <v>2191.4723398199999</v>
      </c>
      <c r="E130" s="35">
        <v>3013.7111690500001</v>
      </c>
      <c r="F130" s="35">
        <v>1245.93344824</v>
      </c>
      <c r="G130" s="35">
        <v>3023.7993686200002</v>
      </c>
      <c r="H130" s="35">
        <v>2087.8637705900001</v>
      </c>
      <c r="I130" s="35">
        <v>1970.1815124300001</v>
      </c>
      <c r="J130" s="35">
        <v>1254.2137677600001</v>
      </c>
      <c r="K130" s="35">
        <v>1200.28388305</v>
      </c>
      <c r="L130" s="35">
        <v>1994.6803216799999</v>
      </c>
      <c r="M130" s="35">
        <v>2022.2999226100001</v>
      </c>
      <c r="N130" s="35">
        <v>1703.92214515</v>
      </c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8" ht="15.5">
      <c r="A131" s="63">
        <v>42521</v>
      </c>
      <c r="B131" s="33" cm="1">
        <f t="array" aca="1" ref="B131" ca="1">_xll.BDH(B$5,B$6,$A131)</f>
        <v>880.44</v>
      </c>
      <c r="C131" s="35">
        <v>1181.55670805</v>
      </c>
      <c r="D131" s="35">
        <v>2127.94486861</v>
      </c>
      <c r="E131" s="35">
        <v>3019.6525508</v>
      </c>
      <c r="F131" s="35">
        <v>1287.5511635400001</v>
      </c>
      <c r="G131" s="35">
        <v>3000.7695334</v>
      </c>
      <c r="H131" s="35">
        <v>2059.9065091699999</v>
      </c>
      <c r="I131" s="35">
        <v>1909.0176774399999</v>
      </c>
      <c r="J131" s="35">
        <v>1287.1540560799999</v>
      </c>
      <c r="K131" s="35">
        <v>1099.0084910400001</v>
      </c>
      <c r="L131" s="35">
        <v>1849.9834675</v>
      </c>
      <c r="M131" s="35">
        <v>2053.0327275599998</v>
      </c>
      <c r="N131" s="35">
        <v>1725.81336455</v>
      </c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1:28" ht="15.5">
      <c r="A132" s="63">
        <v>42489</v>
      </c>
      <c r="B132" s="33" cm="1">
        <f t="array" aca="1" ref="B132" ca="1">_xll.BDH(B$5,B$6,$A132)</f>
        <v>866.82</v>
      </c>
      <c r="C132" s="35">
        <v>1220.4041945900001</v>
      </c>
      <c r="D132" s="35">
        <v>2108.7465846300001</v>
      </c>
      <c r="E132" s="35">
        <v>2949.7748016</v>
      </c>
      <c r="F132" s="35">
        <v>1261.3835332399999</v>
      </c>
      <c r="G132" s="35">
        <v>2934.3728111800001</v>
      </c>
      <c r="H132" s="35">
        <v>2048.01171058</v>
      </c>
      <c r="I132" s="35">
        <v>1929.9896127500001</v>
      </c>
      <c r="J132" s="35">
        <v>1214.1940541700001</v>
      </c>
      <c r="K132" s="35">
        <v>1097.1234709600001</v>
      </c>
      <c r="L132" s="35">
        <v>1818.66870608</v>
      </c>
      <c r="M132" s="35">
        <v>2089.3306215799998</v>
      </c>
      <c r="N132" s="35">
        <v>1727.47445705</v>
      </c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8" ht="15.5">
      <c r="A133" s="63">
        <v>42460</v>
      </c>
      <c r="B133" s="33" cm="1">
        <f t="array" aca="1" ref="B133" ca="1">_xll.BDH(B$5,B$6,$A133)</f>
        <v>863.52</v>
      </c>
      <c r="C133" s="35">
        <v>1161.2704644400001</v>
      </c>
      <c r="D133" s="35">
        <v>2116.8422374000002</v>
      </c>
      <c r="E133" s="35">
        <v>2952.2770620800002</v>
      </c>
      <c r="F133" s="35">
        <v>1223.12057082</v>
      </c>
      <c r="G133" s="35">
        <v>2845.6293932600001</v>
      </c>
      <c r="H133" s="35">
        <v>2021.3856506899999</v>
      </c>
      <c r="I133" s="35">
        <v>1782.4277459699999</v>
      </c>
      <c r="J133" s="35">
        <v>1290.9133842599999</v>
      </c>
      <c r="K133" s="35">
        <v>1118.3572412399999</v>
      </c>
      <c r="L133" s="35">
        <v>1858.7373661900001</v>
      </c>
      <c r="M133" s="35">
        <v>2157.8438457699999</v>
      </c>
      <c r="N133" s="35">
        <v>1691.3174661200001</v>
      </c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8" ht="15.5">
      <c r="A134" s="63">
        <v>42429</v>
      </c>
      <c r="B134" s="33" cm="1">
        <f t="array" aca="1" ref="B134" ca="1">_xll.BDH(B$5,B$6,$A134)</f>
        <v>809.25</v>
      </c>
      <c r="C134" s="35">
        <v>1064.7703254200001</v>
      </c>
      <c r="D134" s="35">
        <v>2005.48530759</v>
      </c>
      <c r="E134" s="35">
        <v>2766.5472460999999</v>
      </c>
      <c r="F134" s="35">
        <v>1141.3886064799999</v>
      </c>
      <c r="G134" s="35">
        <v>2765.7496214600001</v>
      </c>
      <c r="H134" s="35">
        <v>1879.9187358500001</v>
      </c>
      <c r="I134" s="35">
        <v>1631.20443839</v>
      </c>
      <c r="J134" s="35">
        <v>1178.39669331</v>
      </c>
      <c r="K134" s="35">
        <v>1052.6042287299999</v>
      </c>
      <c r="L134" s="35">
        <v>1714.42038396</v>
      </c>
      <c r="M134" s="35">
        <v>2032.5535614600001</v>
      </c>
      <c r="N134" s="35">
        <v>1590.81461975</v>
      </c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1:28" ht="15.5">
      <c r="A135" s="63">
        <v>42398</v>
      </c>
      <c r="B135" s="33" cm="1">
        <f t="array" aca="1" ref="B135" ca="1">_xll.BDH(B$5,B$6,$A135)</f>
        <v>812.55</v>
      </c>
      <c r="C135" s="35">
        <v>985.70791498999995</v>
      </c>
      <c r="D135" s="35">
        <v>1997.8679168000001</v>
      </c>
      <c r="E135" s="35">
        <v>2799.2825618699999</v>
      </c>
      <c r="F135" s="35">
        <v>1171.77546074</v>
      </c>
      <c r="G135" s="35">
        <v>2774.4705562600002</v>
      </c>
      <c r="H135" s="35">
        <v>1825.11487012</v>
      </c>
      <c r="I135" s="35">
        <v>1662.4514819200001</v>
      </c>
      <c r="J135" s="35">
        <v>1192.6077861599999</v>
      </c>
      <c r="K135" s="35">
        <v>1028.4183972400001</v>
      </c>
      <c r="L135" s="35">
        <v>1683.36533472</v>
      </c>
      <c r="M135" s="35">
        <v>1980.5759158599999</v>
      </c>
      <c r="N135" s="35">
        <v>1584.1097095499999</v>
      </c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8" ht="15.5">
      <c r="A136" s="63">
        <v>42369</v>
      </c>
      <c r="B136" s="33" cm="1">
        <f t="array" aca="1" ref="B136" ca="1">_xll.BDH(B$5,B$6,$A136)</f>
        <v>858.97</v>
      </c>
      <c r="C136" s="35">
        <v>1106.1421143800001</v>
      </c>
      <c r="D136" s="35">
        <v>2032.36970202</v>
      </c>
      <c r="E136" s="35">
        <v>2947.5467593399999</v>
      </c>
      <c r="F136" s="35">
        <v>1280.0382784799999</v>
      </c>
      <c r="G136" s="35">
        <v>3016.7678194099999</v>
      </c>
      <c r="H136" s="35">
        <v>1934.6781833499999</v>
      </c>
      <c r="I136" s="35">
        <v>1720.79278464</v>
      </c>
      <c r="J136" s="35">
        <v>1259.4658605100001</v>
      </c>
      <c r="K136" s="35">
        <v>968.55541659999994</v>
      </c>
      <c r="L136" s="35">
        <v>1602.1253803499999</v>
      </c>
      <c r="M136" s="35">
        <v>2104.8260275299999</v>
      </c>
      <c r="N136" s="35">
        <v>1641.8090089899999</v>
      </c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8" ht="15.5">
      <c r="A137" s="63">
        <v>42338</v>
      </c>
      <c r="B137" s="33" cm="1">
        <f t="array" aca="1" ref="B137" ca="1">_xll.BDH(B$5,B$6,$A137)</f>
        <v>875.4</v>
      </c>
      <c r="C137" s="35">
        <v>1160.1560999799999</v>
      </c>
      <c r="D137" s="35">
        <v>2016.4159930200001</v>
      </c>
      <c r="E137" s="35">
        <v>2965.6575001900001</v>
      </c>
      <c r="F137" s="35">
        <v>1307.2824064199999</v>
      </c>
      <c r="G137" s="35">
        <v>2964.98338208</v>
      </c>
      <c r="H137" s="35">
        <v>1987.1677164</v>
      </c>
      <c r="I137" s="35">
        <v>1919.1196702300001</v>
      </c>
      <c r="J137" s="35">
        <v>1292.4142261899999</v>
      </c>
      <c r="K137" s="35">
        <v>950.99982232000002</v>
      </c>
      <c r="L137" s="35">
        <v>1571.5189477900001</v>
      </c>
      <c r="M137" s="35">
        <v>2091.8920053100001</v>
      </c>
      <c r="N137" s="35">
        <v>1737.71317187</v>
      </c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8" ht="15.5">
      <c r="A138" s="63">
        <v>42307</v>
      </c>
      <c r="B138" s="33" cm="1">
        <f t="array" aca="1" ref="B138" ca="1">_xll.BDH(B$5,B$6,$A138)</f>
        <v>874.79</v>
      </c>
      <c r="C138" s="35">
        <v>1151.86899472</v>
      </c>
      <c r="D138" s="35">
        <v>2028.7630289399999</v>
      </c>
      <c r="E138" s="35">
        <v>2902.4430811100001</v>
      </c>
      <c r="F138" s="35">
        <v>1283.85667066</v>
      </c>
      <c r="G138" s="35">
        <v>2978.7041953500002</v>
      </c>
      <c r="H138" s="35">
        <v>1962.55795158</v>
      </c>
      <c r="I138" s="35">
        <v>1923.7394284100001</v>
      </c>
      <c r="J138" s="35">
        <v>1280.6887399</v>
      </c>
      <c r="K138" s="35">
        <v>969.18100652999999</v>
      </c>
      <c r="L138" s="35">
        <v>1607.99801671</v>
      </c>
      <c r="M138" s="35">
        <v>2199.50034555</v>
      </c>
      <c r="N138" s="35">
        <v>1767.30707291</v>
      </c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8" ht="15.5">
      <c r="A139" s="63">
        <v>42277</v>
      </c>
      <c r="B139" s="33" cm="1">
        <f t="array" aca="1" ref="B139" ca="1">_xll.BDH(B$5,B$6,$A139)</f>
        <v>809.53</v>
      </c>
      <c r="C139" s="35">
        <v>1007.35824359</v>
      </c>
      <c r="D139" s="35">
        <v>1896.49359284</v>
      </c>
      <c r="E139" s="35">
        <v>2723.1497148499998</v>
      </c>
      <c r="F139" s="35">
        <v>1206.77364173</v>
      </c>
      <c r="G139" s="35">
        <v>2766.2337290999999</v>
      </c>
      <c r="H139" s="35">
        <v>1799.8998940900001</v>
      </c>
      <c r="I139" s="35">
        <v>1724.68999039</v>
      </c>
      <c r="J139" s="35">
        <v>1161.3875998599999</v>
      </c>
      <c r="K139" s="35">
        <v>904.57632087000002</v>
      </c>
      <c r="L139" s="35">
        <v>1587.95797395</v>
      </c>
      <c r="M139" s="35">
        <v>1975.70978238</v>
      </c>
      <c r="N139" s="35">
        <v>1600.9758517299999</v>
      </c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8" ht="15.5">
      <c r="A140" s="63">
        <v>42247</v>
      </c>
      <c r="B140" s="33" cm="1">
        <f t="array" aca="1" ref="B140" ca="1">_xll.BDH(B$5,B$6,$A140)</f>
        <v>833.3</v>
      </c>
      <c r="C140" s="35">
        <v>1079.1666316200001</v>
      </c>
      <c r="D140" s="35">
        <v>1893.4548299200001</v>
      </c>
      <c r="E140" s="35">
        <v>2754.2042173300001</v>
      </c>
      <c r="F140" s="35">
        <v>1242.1542273</v>
      </c>
      <c r="G140" s="35">
        <v>2943.2920073</v>
      </c>
      <c r="H140" s="35">
        <v>1838.5368471100001</v>
      </c>
      <c r="I140" s="35">
        <v>1854.08483013</v>
      </c>
      <c r="J140" s="35">
        <v>1174.26564261</v>
      </c>
      <c r="K140" s="35">
        <v>941.74502026000005</v>
      </c>
      <c r="L140" s="35">
        <v>1547.0902917799999</v>
      </c>
      <c r="M140" s="35">
        <v>1989.74488638</v>
      </c>
      <c r="N140" s="35">
        <v>1622.4800007900001</v>
      </c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1:28" ht="15.5">
      <c r="A141" s="63">
        <v>42216</v>
      </c>
      <c r="B141" s="33" cm="1">
        <f t="array" aca="1" ref="B141" ca="1">_xll.BDH(B$5,B$6,$A141)</f>
        <v>888.63</v>
      </c>
      <c r="C141" s="35">
        <v>1153.9093740400001</v>
      </c>
      <c r="D141" s="35">
        <v>1990.2093480999999</v>
      </c>
      <c r="E141" s="35">
        <v>2850.8275787900002</v>
      </c>
      <c r="F141" s="35">
        <v>1328.5104514</v>
      </c>
      <c r="G141" s="35">
        <v>3192.0904342399999</v>
      </c>
      <c r="H141" s="35">
        <v>1944.79490788</v>
      </c>
      <c r="I141" s="35">
        <v>1933.1762972700001</v>
      </c>
      <c r="J141" s="35">
        <v>1246.3307469399999</v>
      </c>
      <c r="K141" s="35">
        <v>970.18227278999996</v>
      </c>
      <c r="L141" s="35">
        <v>1610.4041198499999</v>
      </c>
      <c r="M141" s="35">
        <v>2097.9078471399998</v>
      </c>
      <c r="N141" s="35">
        <v>1852.9883222999999</v>
      </c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28" ht="15.5">
      <c r="A142" s="63">
        <v>42185</v>
      </c>
      <c r="B142" s="33" cm="1">
        <f t="array" aca="1" ref="B142" ca="1">_xll.BDH(B$5,B$6,$A142)</f>
        <v>872.39</v>
      </c>
      <c r="C142" s="35">
        <v>1241.0435169100001</v>
      </c>
      <c r="D142" s="35">
        <v>1925.97316353</v>
      </c>
      <c r="E142" s="35">
        <v>2647.9474727500001</v>
      </c>
      <c r="F142" s="35">
        <v>1282.9692023499999</v>
      </c>
      <c r="G142" s="35">
        <v>3101.3826888799999</v>
      </c>
      <c r="H142" s="35">
        <v>1941.7101330200001</v>
      </c>
      <c r="I142" s="35">
        <v>2096.8676422399999</v>
      </c>
      <c r="J142" s="35">
        <v>1217.5795314500001</v>
      </c>
      <c r="K142" s="35">
        <v>970.37662851000005</v>
      </c>
      <c r="L142" s="35">
        <v>1518.8195992200001</v>
      </c>
      <c r="M142" s="35">
        <v>1987.5473635799999</v>
      </c>
      <c r="N142" s="35">
        <v>1795.2796705000001</v>
      </c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28" ht="15.5">
      <c r="A143" s="63">
        <v>42153</v>
      </c>
      <c r="B143" s="33" cm="1">
        <f t="array" aca="1" ref="B143" ca="1">_xll.BDH(B$5,B$6,$A143)</f>
        <v>890.97</v>
      </c>
      <c r="C143" s="35">
        <v>1287.0282493499999</v>
      </c>
      <c r="D143" s="35">
        <v>1953.0889646000001</v>
      </c>
      <c r="E143" s="35">
        <v>2661.4436633800001</v>
      </c>
      <c r="F143" s="35">
        <v>1288.88450418</v>
      </c>
      <c r="G143" s="35">
        <v>3101.1919702599998</v>
      </c>
      <c r="H143" s="35">
        <v>1989.8991889900001</v>
      </c>
      <c r="I143" s="35">
        <v>2170.1152251799999</v>
      </c>
      <c r="J143" s="35">
        <v>1277.04281874</v>
      </c>
      <c r="K143" s="35">
        <v>991.28232877999994</v>
      </c>
      <c r="L143" s="35">
        <v>1618.0336207099999</v>
      </c>
      <c r="M143" s="35">
        <v>1989.76845131</v>
      </c>
      <c r="N143" s="35">
        <v>1789.8832812999999</v>
      </c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8" ht="15.5">
      <c r="A144" s="63">
        <v>42124</v>
      </c>
      <c r="B144" s="33" cm="1">
        <f t="array" aca="1" ref="B144" ca="1">_xll.BDH(B$5,B$6,$A144)</f>
        <v>881.36</v>
      </c>
      <c r="C144" s="35">
        <v>1292.3889253899999</v>
      </c>
      <c r="D144" s="35">
        <v>1928.99817824</v>
      </c>
      <c r="E144" s="35">
        <v>2628.8888657500002</v>
      </c>
      <c r="F144" s="35">
        <v>1264.21987294</v>
      </c>
      <c r="G144" s="35">
        <v>2958.2359737000002</v>
      </c>
      <c r="H144" s="35">
        <v>1976.1353231400001</v>
      </c>
      <c r="I144" s="35">
        <v>2278.3666451099998</v>
      </c>
      <c r="J144" s="35">
        <v>1250.2290233799999</v>
      </c>
      <c r="K144" s="35">
        <v>1007.98180583</v>
      </c>
      <c r="L144" s="35">
        <v>1613.5979797099999</v>
      </c>
      <c r="M144" s="35">
        <v>1988.77867158</v>
      </c>
      <c r="N144" s="35">
        <v>1759.30867696</v>
      </c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1:28" ht="15.5">
      <c r="A145" s="63">
        <v>42094</v>
      </c>
      <c r="B145" s="33" cm="1">
        <f t="array" aca="1" ref="B145" ca="1">_xll.BDH(B$5,B$6,$A145)</f>
        <v>874.42</v>
      </c>
      <c r="C145" s="35">
        <v>1240.8691715699999</v>
      </c>
      <c r="D145" s="35">
        <v>1931.1677122399999</v>
      </c>
      <c r="E145" s="35">
        <v>2665.96032371</v>
      </c>
      <c r="F145" s="35">
        <v>1260.73838957</v>
      </c>
      <c r="G145" s="35">
        <v>2997.6104895799999</v>
      </c>
      <c r="H145" s="35">
        <v>1981.539041</v>
      </c>
      <c r="I145" s="35">
        <v>2134.8224606200001</v>
      </c>
      <c r="J145" s="35">
        <v>1221.9111424099999</v>
      </c>
      <c r="K145" s="35">
        <v>954.18440249000002</v>
      </c>
      <c r="L145" s="35">
        <v>1622.3187029999999</v>
      </c>
      <c r="M145" s="35">
        <v>1995.5685122699999</v>
      </c>
      <c r="N145" s="35">
        <v>1725.33015662</v>
      </c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1:28" ht="15.5">
      <c r="A146" s="63">
        <v>42062</v>
      </c>
      <c r="B146" s="33" cm="1">
        <f t="array" aca="1" ref="B146" ca="1">_xll.BDH(B$5,B$6,$A146)</f>
        <v>888.9</v>
      </c>
      <c r="C146" s="35">
        <v>1304.8285289600001</v>
      </c>
      <c r="D146" s="35">
        <v>1973.59311237</v>
      </c>
      <c r="E146" s="35">
        <v>2650.3912171000002</v>
      </c>
      <c r="F146" s="35">
        <v>1268.9912827600001</v>
      </c>
      <c r="G146" s="35">
        <v>2972.4379796399999</v>
      </c>
      <c r="H146" s="35">
        <v>2025.8295543700001</v>
      </c>
      <c r="I146" s="35">
        <v>2179.7099309199998</v>
      </c>
      <c r="J146" s="35">
        <v>1263.73025435</v>
      </c>
      <c r="K146" s="35">
        <v>991.82570461</v>
      </c>
      <c r="L146" s="35">
        <v>1633.53547609</v>
      </c>
      <c r="M146" s="35">
        <v>2011.6141953700001</v>
      </c>
      <c r="N146" s="35">
        <v>1751.3361077300001</v>
      </c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1:28" ht="15.5">
      <c r="A147" s="63">
        <v>42034</v>
      </c>
      <c r="B147" s="33" cm="1">
        <f t="array" aca="1" ref="B147" ca="1">_xll.BDH(B$5,B$6,$A147)</f>
        <v>841.96</v>
      </c>
      <c r="C147" s="35">
        <v>1205.9121938599999</v>
      </c>
      <c r="D147" s="35">
        <v>1880.7657166700001</v>
      </c>
      <c r="E147" s="35">
        <v>2495.2637330900002</v>
      </c>
      <c r="F147" s="35">
        <v>1199.29799551</v>
      </c>
      <c r="G147" s="35">
        <v>2856.2593611100001</v>
      </c>
      <c r="H147" s="35">
        <v>1900.1917022099999</v>
      </c>
      <c r="I147" s="35">
        <v>2088.8253378200002</v>
      </c>
      <c r="J147" s="35">
        <v>1167.25148036</v>
      </c>
      <c r="K147" s="35">
        <v>929.21652110000002</v>
      </c>
      <c r="L147" s="35">
        <v>1731.46088478</v>
      </c>
      <c r="M147" s="35">
        <v>1861.8825250299999</v>
      </c>
      <c r="N147" s="35">
        <v>1586.4400436000001</v>
      </c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1:28" ht="15.5">
      <c r="A148" s="63">
        <v>42004</v>
      </c>
      <c r="B148" s="33" cm="1">
        <f t="array" aca="1" ref="B148" ca="1">_xll.BDH(B$5,B$6,$A148)</f>
        <v>867.87</v>
      </c>
      <c r="C148" s="35">
        <v>1240.7362853100001</v>
      </c>
      <c r="D148" s="35">
        <v>1920.1903438100001</v>
      </c>
      <c r="E148" s="35">
        <v>2490.5310315900001</v>
      </c>
      <c r="F148" s="35">
        <v>1278.65533183</v>
      </c>
      <c r="G148" s="35">
        <v>2818.6820714300002</v>
      </c>
      <c r="H148" s="35">
        <v>1966.1617356700001</v>
      </c>
      <c r="I148" s="35">
        <v>2189.97163774</v>
      </c>
      <c r="J148" s="35">
        <v>1212.23528704</v>
      </c>
      <c r="K148" s="35">
        <v>935.46695112999998</v>
      </c>
      <c r="L148" s="35">
        <v>1702.2743475899999</v>
      </c>
      <c r="M148" s="35">
        <v>1914.8093334</v>
      </c>
      <c r="N148" s="35">
        <v>1701.4492251900001</v>
      </c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1:28" ht="15.5">
      <c r="A149" s="63">
        <v>41971</v>
      </c>
      <c r="B149" s="33" cm="1">
        <f t="array" aca="1" ref="B149" ca="1">_xll.BDH(B$5,B$6,$A149)</f>
        <v>872.27</v>
      </c>
      <c r="C149" s="35">
        <v>1261.3696740299999</v>
      </c>
      <c r="D149" s="35">
        <v>1955.0067258700001</v>
      </c>
      <c r="E149" s="35">
        <v>2445.4840709199998</v>
      </c>
      <c r="F149" s="35">
        <v>1257.9501065899999</v>
      </c>
      <c r="G149" s="35">
        <v>2856.3461848799998</v>
      </c>
      <c r="H149" s="35">
        <v>1969.1561849699999</v>
      </c>
      <c r="I149" s="35">
        <v>2180.6818694600001</v>
      </c>
      <c r="J149" s="35">
        <v>1237.8977485099999</v>
      </c>
      <c r="K149" s="35">
        <v>998.98417656000004</v>
      </c>
      <c r="L149" s="35">
        <v>1655.17644954</v>
      </c>
      <c r="M149" s="35">
        <v>1932.48787066</v>
      </c>
      <c r="N149" s="35">
        <v>1686.0293207100001</v>
      </c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1:28" ht="15.5">
      <c r="A150" s="63">
        <v>41943</v>
      </c>
      <c r="B150" s="33" cm="1">
        <f t="array" aca="1" ref="B150" ca="1">_xll.BDH(B$5,B$6,$A150)</f>
        <v>851.77</v>
      </c>
      <c r="C150" s="35">
        <v>1254.6441440999999</v>
      </c>
      <c r="D150" s="35">
        <v>1864.6905711300001</v>
      </c>
      <c r="E150" s="35">
        <v>2262.8190657599998</v>
      </c>
      <c r="F150" s="35">
        <v>1226.78704156</v>
      </c>
      <c r="G150" s="35">
        <v>2761.9441994899998</v>
      </c>
      <c r="H150" s="35">
        <v>1914.87121351</v>
      </c>
      <c r="I150" s="35">
        <v>2401.9662478999999</v>
      </c>
      <c r="J150" s="35">
        <v>1176.0833417599999</v>
      </c>
      <c r="K150" s="35">
        <v>986.89513381999996</v>
      </c>
      <c r="L150" s="35">
        <v>1640.8113900599999</v>
      </c>
      <c r="M150" s="35">
        <v>1854.6682525399999</v>
      </c>
      <c r="N150" s="35">
        <v>1619.2452956100001</v>
      </c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1:28" ht="15.5">
      <c r="A151" s="63">
        <v>41912</v>
      </c>
      <c r="B151" s="33" cm="1">
        <f t="array" aca="1" ref="B151" ca="1">_xll.BDH(B$5,B$6,$A151)</f>
        <v>833.04</v>
      </c>
      <c r="C151" s="35">
        <v>1302.42430651</v>
      </c>
      <c r="D151" s="35">
        <v>1804.2090044500001</v>
      </c>
      <c r="E151" s="35">
        <v>2223.0631960400001</v>
      </c>
      <c r="F151" s="35">
        <v>1183.5024522900001</v>
      </c>
      <c r="G151" s="35">
        <v>2615.38011216</v>
      </c>
      <c r="H151" s="35">
        <v>1844.9784654099999</v>
      </c>
      <c r="I151" s="35">
        <v>2488.7423882500002</v>
      </c>
      <c r="J151" s="35">
        <v>1167.7981593100001</v>
      </c>
      <c r="K151" s="35">
        <v>978.30112871999995</v>
      </c>
      <c r="L151" s="35">
        <v>1529.12949669</v>
      </c>
      <c r="M151" s="35">
        <v>1846.9463591000001</v>
      </c>
      <c r="N151" s="35">
        <v>1585.09871617</v>
      </c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1:28" ht="15.5">
      <c r="A152" s="63">
        <v>41880</v>
      </c>
      <c r="B152" s="33" cm="1">
        <f t="array" aca="1" ref="B152" ca="1">_xll.BDH(B$5,B$6,$A152)</f>
        <v>847.71</v>
      </c>
      <c r="C152" s="35">
        <v>1325.1926509299999</v>
      </c>
      <c r="D152" s="35">
        <v>1825.31655052</v>
      </c>
      <c r="E152" s="35">
        <v>2247.1829637999999</v>
      </c>
      <c r="F152" s="35">
        <v>1191.21539244</v>
      </c>
      <c r="G152" s="35">
        <v>2608.6147005600001</v>
      </c>
      <c r="H152" s="35">
        <v>1872.0024267399999</v>
      </c>
      <c r="I152" s="35">
        <v>2694.0200728700001</v>
      </c>
      <c r="J152" s="35">
        <v>1175.6351088900001</v>
      </c>
      <c r="K152" s="35">
        <v>974.17726176999997</v>
      </c>
      <c r="L152" s="35">
        <v>1565.30957754</v>
      </c>
      <c r="M152" s="35">
        <v>1886.5455598000001</v>
      </c>
      <c r="N152" s="35">
        <v>1631.9493150400001</v>
      </c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</row>
    <row r="153" spans="1:28" ht="15.5">
      <c r="A153" s="63">
        <v>41851</v>
      </c>
      <c r="B153" s="33" cm="1">
        <f t="array" aca="1" ref="B153" ca="1">_xll.BDH(B$5,B$6,$A153)</f>
        <v>816.55</v>
      </c>
      <c r="C153" s="35">
        <v>1274.9156568000001</v>
      </c>
      <c r="D153" s="35">
        <v>1734.9325326400001</v>
      </c>
      <c r="E153" s="35">
        <v>2083.7406870200002</v>
      </c>
      <c r="F153" s="35">
        <v>1144.7949996499999</v>
      </c>
      <c r="G153" s="35">
        <v>2481.89703491</v>
      </c>
      <c r="H153" s="35">
        <v>1796.8053578700001</v>
      </c>
      <c r="I153" s="35">
        <v>2629.3830584900002</v>
      </c>
      <c r="J153" s="35">
        <v>1128.66199779</v>
      </c>
      <c r="K153" s="35">
        <v>987.21970906000001</v>
      </c>
      <c r="L153" s="35">
        <v>1490.3038532600001</v>
      </c>
      <c r="M153" s="35">
        <v>1865.18550916</v>
      </c>
      <c r="N153" s="35">
        <v>1591.09053453</v>
      </c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1:28" ht="15.5">
      <c r="A154" s="63">
        <v>41820</v>
      </c>
      <c r="B154" s="33" cm="1">
        <f t="array" aca="1" ref="B154" ca="1">_xll.BDH(B$5,B$6,$A154)</f>
        <v>829.57</v>
      </c>
      <c r="C154" s="35">
        <v>1286.4712171199999</v>
      </c>
      <c r="D154" s="35">
        <v>1806.96155159</v>
      </c>
      <c r="E154" s="35">
        <v>2093.1386883999999</v>
      </c>
      <c r="F154" s="35">
        <v>1160.2820012100001</v>
      </c>
      <c r="G154" s="35">
        <v>2482.8233872300002</v>
      </c>
      <c r="H154" s="35">
        <v>1866.6411253900001</v>
      </c>
      <c r="I154" s="35">
        <v>2721.0050799599999</v>
      </c>
      <c r="J154" s="35">
        <v>1112.7885776600001</v>
      </c>
      <c r="K154" s="35">
        <v>955.59944831999996</v>
      </c>
      <c r="L154" s="35">
        <v>1594.73738916</v>
      </c>
      <c r="M154" s="35">
        <v>1896.1371722900001</v>
      </c>
      <c r="N154" s="35">
        <v>1591.55714741</v>
      </c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 spans="1:28" ht="15.5">
      <c r="A155" s="63">
        <v>41789</v>
      </c>
      <c r="B155" s="33" cm="1">
        <f t="array" aca="1" ref="B155" ca="1">_xll.BDH(B$5,B$6,$A155)</f>
        <v>813.56</v>
      </c>
      <c r="C155" s="35">
        <v>1267.52903896</v>
      </c>
      <c r="D155" s="35">
        <v>1794.0549430200001</v>
      </c>
      <c r="E155" s="35">
        <v>2068.15424467</v>
      </c>
      <c r="F155" s="35">
        <v>1136.3033383500001</v>
      </c>
      <c r="G155" s="35">
        <v>2420.3392622800002</v>
      </c>
      <c r="H155" s="35">
        <v>1856.11944169</v>
      </c>
      <c r="I155" s="35">
        <v>2587.8076357499999</v>
      </c>
      <c r="J155" s="35">
        <v>1082.2396479399999</v>
      </c>
      <c r="K155" s="35">
        <v>967.88601474999996</v>
      </c>
      <c r="L155" s="35">
        <v>1528.98693903</v>
      </c>
      <c r="M155" s="35">
        <v>1884.9924778100001</v>
      </c>
      <c r="N155" s="35">
        <v>1547.86139338</v>
      </c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1:28" ht="15.5">
      <c r="A156" s="63">
        <v>41759</v>
      </c>
      <c r="B156" s="33" cm="1">
        <f t="array" aca="1" ref="B156" ca="1">_xll.BDH(B$5,B$6,$A156)</f>
        <v>796.41</v>
      </c>
      <c r="C156" s="35">
        <v>1241.3216801000001</v>
      </c>
      <c r="D156" s="35">
        <v>1752.18345428</v>
      </c>
      <c r="E156" s="35">
        <v>2061.1809769199999</v>
      </c>
      <c r="F156" s="35">
        <v>1117.2541706300001</v>
      </c>
      <c r="G156" s="35">
        <v>2358.07006624</v>
      </c>
      <c r="H156" s="35">
        <v>1822.9828311000001</v>
      </c>
      <c r="I156" s="35">
        <v>2548.8040264900001</v>
      </c>
      <c r="J156" s="35">
        <v>1040.7171362199999</v>
      </c>
      <c r="K156" s="35">
        <v>930.68421787</v>
      </c>
      <c r="L156" s="35">
        <v>1538.2025537300001</v>
      </c>
      <c r="M156" s="35">
        <v>1812.57392865</v>
      </c>
      <c r="N156" s="35">
        <v>1484.84215548</v>
      </c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1:28" ht="15.5">
      <c r="A157" s="63">
        <v>41729</v>
      </c>
      <c r="B157" s="33" cm="1">
        <f t="array" aca="1" ref="B157" ca="1">_xll.BDH(B$5,B$6,$A157)</f>
        <v>792.35</v>
      </c>
      <c r="C157" s="35">
        <v>1221.14074566</v>
      </c>
      <c r="D157" s="35">
        <v>1718.1082977000001</v>
      </c>
      <c r="E157" s="35">
        <v>2107.2662974999998</v>
      </c>
      <c r="F157" s="35">
        <v>1134.88600458</v>
      </c>
      <c r="G157" s="35">
        <v>2370.2389807099999</v>
      </c>
      <c r="H157" s="35">
        <v>1805.5877209600001</v>
      </c>
      <c r="I157" s="35">
        <v>2425.4340946500001</v>
      </c>
      <c r="J157" s="35">
        <v>1036.21117413</v>
      </c>
      <c r="K157" s="35">
        <v>920.79022470999996</v>
      </c>
      <c r="L157" s="35">
        <v>1473.4693954100001</v>
      </c>
      <c r="M157" s="35">
        <v>1832.0011900699999</v>
      </c>
      <c r="N157" s="35">
        <v>1484.32917241</v>
      </c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1:28" ht="15.5">
      <c r="A158" s="63">
        <v>41698</v>
      </c>
      <c r="B158" s="33" cm="1">
        <f t="array" aca="1" ref="B158" ca="1">_xll.BDH(B$5,B$6,$A158)</f>
        <v>787.47</v>
      </c>
      <c r="C158" s="35">
        <v>1212.3280305799999</v>
      </c>
      <c r="D158" s="35">
        <v>1690.1120563699999</v>
      </c>
      <c r="E158" s="35">
        <v>2174.7405469300002</v>
      </c>
      <c r="F158" s="35">
        <v>1105.38716322</v>
      </c>
      <c r="G158" s="35">
        <v>2402.46250065</v>
      </c>
      <c r="H158" s="35">
        <v>1798.88007614</v>
      </c>
      <c r="I158" s="35">
        <v>2366.1584297999998</v>
      </c>
      <c r="J158" s="35">
        <v>1028.9170639900001</v>
      </c>
      <c r="K158" s="35">
        <v>880.08422474999998</v>
      </c>
      <c r="L158" s="35">
        <v>1428.45510436</v>
      </c>
      <c r="M158" s="35">
        <v>1869.57927574</v>
      </c>
      <c r="N158" s="35">
        <v>1527.02097002</v>
      </c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</row>
    <row r="159" spans="1:28" ht="15.5">
      <c r="A159" s="63">
        <v>41670</v>
      </c>
      <c r="B159" s="33" cm="1">
        <f t="array" aca="1" ref="B159" ca="1">_xll.BDH(B$5,B$6,$A159)</f>
        <v>754.41</v>
      </c>
      <c r="C159" s="35">
        <v>1131.90245931</v>
      </c>
      <c r="D159" s="35">
        <v>1629.8488276999999</v>
      </c>
      <c r="E159" s="35">
        <v>2053.5385280400001</v>
      </c>
      <c r="F159" s="35">
        <v>1070.98419343</v>
      </c>
      <c r="G159" s="35">
        <v>2256.3216350900002</v>
      </c>
      <c r="H159" s="35">
        <v>1732.2306625399999</v>
      </c>
      <c r="I159" s="35">
        <v>2243.13133255</v>
      </c>
      <c r="J159" s="35">
        <v>983.08770144000005</v>
      </c>
      <c r="K159" s="35">
        <v>891.51209985000003</v>
      </c>
      <c r="L159" s="35">
        <v>1382.2195134599999</v>
      </c>
      <c r="M159" s="35">
        <v>1735.8047998100001</v>
      </c>
      <c r="N159" s="35">
        <v>1447.18140137</v>
      </c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1:28" ht="15.5">
      <c r="A160" s="63">
        <v>41639</v>
      </c>
      <c r="B160" s="33" cm="1">
        <f t="array" aca="1" ref="B160" ca="1">_xll.BDH(B$5,B$6,$A160)</f>
        <v>781.67</v>
      </c>
      <c r="C160" s="35">
        <v>1183.9904731300001</v>
      </c>
      <c r="D160" s="35">
        <v>1726.45898225</v>
      </c>
      <c r="E160" s="35">
        <v>2217.0447758599998</v>
      </c>
      <c r="F160" s="35">
        <v>1110.66727558</v>
      </c>
      <c r="G160" s="35">
        <v>2230.2077669300002</v>
      </c>
      <c r="H160" s="35">
        <v>1814.4644109400001</v>
      </c>
      <c r="I160" s="35">
        <v>2395.5017627699999</v>
      </c>
      <c r="J160" s="35">
        <v>1001.88438503</v>
      </c>
      <c r="K160" s="35">
        <v>924.62416771999995</v>
      </c>
      <c r="L160" s="35">
        <v>1344.2659512499999</v>
      </c>
      <c r="M160" s="35">
        <v>1794.4416306000001</v>
      </c>
      <c r="N160" s="35">
        <v>1513.24399432</v>
      </c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 spans="1:28" ht="15.5">
      <c r="A161" s="63">
        <v>41607</v>
      </c>
      <c r="B161" s="33" cm="1">
        <f t="array" aca="1" ref="B161" ca="1">_xll.BDH(B$5,B$6,$A161)</f>
        <v>762.38</v>
      </c>
      <c r="C161" s="35">
        <v>1124.8865829199999</v>
      </c>
      <c r="D161" s="35">
        <v>1709.5975699200001</v>
      </c>
      <c r="E161" s="35">
        <v>2199.2759918800002</v>
      </c>
      <c r="F161" s="35">
        <v>1082.7693741099999</v>
      </c>
      <c r="G161" s="35">
        <v>2209.8363524800002</v>
      </c>
      <c r="H161" s="35">
        <v>1737.39470598</v>
      </c>
      <c r="I161" s="35">
        <v>2326.3222415300002</v>
      </c>
      <c r="J161" s="35">
        <v>961.35089293999999</v>
      </c>
      <c r="K161" s="35">
        <v>916.87184950999995</v>
      </c>
      <c r="L161" s="35">
        <v>1328.8858662600001</v>
      </c>
      <c r="M161" s="35">
        <v>1759.3380316</v>
      </c>
      <c r="N161" s="35">
        <v>1436.8568793100001</v>
      </c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</row>
    <row r="162" spans="1:28" ht="15.5">
      <c r="A162" s="63">
        <v>41578</v>
      </c>
      <c r="B162" s="33" cm="1">
        <f t="array" aca="1" ref="B162" ca="1">_xll.BDH(B$5,B$6,$A162)</f>
        <v>742.74</v>
      </c>
      <c r="C162" s="35">
        <v>1123.133024</v>
      </c>
      <c r="D162" s="35">
        <v>1675.94356389</v>
      </c>
      <c r="E162" s="35">
        <v>2126.01841289</v>
      </c>
      <c r="F162" s="35">
        <v>1040.0421629099999</v>
      </c>
      <c r="G162" s="35">
        <v>2111.8245909699999</v>
      </c>
      <c r="H162" s="35">
        <v>1678.0833481300001</v>
      </c>
      <c r="I162" s="35">
        <v>2309.7916396999999</v>
      </c>
      <c r="J162" s="35">
        <v>928.86043964999999</v>
      </c>
      <c r="K162" s="35">
        <v>937.80723761000002</v>
      </c>
      <c r="L162" s="35">
        <v>1356.6432730700001</v>
      </c>
      <c r="M162" s="35">
        <v>1677.34396715</v>
      </c>
      <c r="N162" s="35">
        <v>1401.5168983999999</v>
      </c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1:28" ht="15.5">
      <c r="A163" s="63">
        <v>41547</v>
      </c>
      <c r="B163" s="33" cm="1">
        <f t="array" aca="1" ref="B163" ca="1">_xll.BDH(B$5,B$6,$A163)</f>
        <v>711.98</v>
      </c>
      <c r="C163" s="35">
        <v>1071.1468701199999</v>
      </c>
      <c r="D163" s="35">
        <v>1595.37672752</v>
      </c>
      <c r="E163" s="35">
        <v>2035.29836495</v>
      </c>
      <c r="F163" s="35">
        <v>1006.3289878099999</v>
      </c>
      <c r="G163" s="35">
        <v>2028.86315362</v>
      </c>
      <c r="H163" s="35">
        <v>1608.5055867399999</v>
      </c>
      <c r="I163" s="35">
        <v>2218.2257117899999</v>
      </c>
      <c r="J163" s="35">
        <v>886.74780708000003</v>
      </c>
      <c r="K163" s="35">
        <v>864.46506677000002</v>
      </c>
      <c r="L163" s="35">
        <v>1306.1643634</v>
      </c>
      <c r="M163" s="35">
        <v>1608.1938764399999</v>
      </c>
      <c r="N163" s="35">
        <v>1341.2175838799999</v>
      </c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spans="1:28" ht="15.5">
      <c r="A164" s="63">
        <v>41516</v>
      </c>
      <c r="B164" s="33" cm="1">
        <f t="array" aca="1" ref="B164" ca="1">_xll.BDH(B$5,B$6,$A164)</f>
        <v>690.39</v>
      </c>
      <c r="C164" s="35">
        <v>1027.39020336</v>
      </c>
      <c r="D164" s="35">
        <v>1563.5115543500001</v>
      </c>
      <c r="E164" s="35">
        <v>1947.1332266899999</v>
      </c>
      <c r="F164" s="35">
        <v>975.34537771999999</v>
      </c>
      <c r="G164" s="35">
        <v>1970.6449933399999</v>
      </c>
      <c r="H164" s="35">
        <v>1524.46140709</v>
      </c>
      <c r="I164" s="35">
        <v>2177.3359440200002</v>
      </c>
      <c r="J164" s="35">
        <v>861.76189018000002</v>
      </c>
      <c r="K164" s="35">
        <v>866.82708996999997</v>
      </c>
      <c r="L164" s="35">
        <v>1290.4907017200001</v>
      </c>
      <c r="M164" s="35">
        <v>1527.8080827700001</v>
      </c>
      <c r="N164" s="35">
        <v>1260.6683146800001</v>
      </c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1:28" ht="15.5">
      <c r="A165" s="63">
        <v>41486</v>
      </c>
      <c r="B165" s="33" cm="1">
        <f t="array" aca="1" ref="B165" ca="1">_xll.BDH(B$5,B$6,$A165)</f>
        <v>711.77</v>
      </c>
      <c r="C165" s="35">
        <v>1023.30141152</v>
      </c>
      <c r="D165" s="35">
        <v>1618.06212467</v>
      </c>
      <c r="E165" s="35">
        <v>2036.6031475</v>
      </c>
      <c r="F165" s="35">
        <v>1023.9663786</v>
      </c>
      <c r="G165" s="35">
        <v>2044.38542306</v>
      </c>
      <c r="H165" s="35">
        <v>1557.31644065</v>
      </c>
      <c r="I165" s="35">
        <v>2210.54966934</v>
      </c>
      <c r="J165" s="35">
        <v>862.26904101000002</v>
      </c>
      <c r="K165" s="35">
        <v>900.99354158999995</v>
      </c>
      <c r="L165" s="35">
        <v>1359.1359751099999</v>
      </c>
      <c r="M165" s="35">
        <v>1542.73529469</v>
      </c>
      <c r="N165" s="35">
        <v>1302.93151788</v>
      </c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1:28" ht="15.5">
      <c r="A166" s="63">
        <v>41453</v>
      </c>
      <c r="B166" s="33" cm="1">
        <f t="array" aca="1" ref="B166" ca="1">_xll.BDH(B$5,B$6,$A166)</f>
        <v>677.05</v>
      </c>
      <c r="C166" s="35">
        <v>960.70751321</v>
      </c>
      <c r="D166" s="35">
        <v>1560.64227508</v>
      </c>
      <c r="E166" s="35">
        <v>1930.0536783099999</v>
      </c>
      <c r="F166" s="35">
        <v>975.58316419000005</v>
      </c>
      <c r="G166" s="35">
        <v>1903.62825963</v>
      </c>
      <c r="H166" s="35">
        <v>1470.47317432</v>
      </c>
      <c r="I166" s="35">
        <v>2102.5581794599998</v>
      </c>
      <c r="J166" s="35">
        <v>818.87953503999995</v>
      </c>
      <c r="K166" s="35">
        <v>898.13606392999998</v>
      </c>
      <c r="L166" s="35">
        <v>1306.4665493499999</v>
      </c>
      <c r="M166" s="35">
        <v>1476.5956637100001</v>
      </c>
      <c r="N166" s="35">
        <v>1233.9008948999999</v>
      </c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8" ht="15.5">
      <c r="A167" s="63">
        <v>41425</v>
      </c>
      <c r="B167" s="33" cm="1">
        <f t="array" aca="1" ref="B167" ca="1">_xll.BDH(B$5,B$6,$A167)</f>
        <v>687.24</v>
      </c>
      <c r="C167" s="35">
        <v>1014.7659344899999</v>
      </c>
      <c r="D167" s="35">
        <v>1564.8391935100001</v>
      </c>
      <c r="E167" s="35">
        <v>1934.9332011700001</v>
      </c>
      <c r="F167" s="35">
        <v>989.57405700000004</v>
      </c>
      <c r="G167" s="35">
        <v>1917.92492122</v>
      </c>
      <c r="H167" s="35">
        <v>1491.75722703</v>
      </c>
      <c r="I167" s="35">
        <v>2146.7320723100001</v>
      </c>
      <c r="J167" s="35">
        <v>851.67426700999999</v>
      </c>
      <c r="K167" s="35">
        <v>880.40982774999998</v>
      </c>
      <c r="L167" s="35">
        <v>1287.0536730599999</v>
      </c>
      <c r="M167" s="35">
        <v>1472.4909832799999</v>
      </c>
      <c r="N167" s="35">
        <v>1207.5067592299999</v>
      </c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1:28" ht="15.5">
      <c r="A168" s="63">
        <v>41394</v>
      </c>
      <c r="B168" s="33" cm="1">
        <f t="array" aca="1" ref="B168" ca="1">_xll.BDH(B$5,B$6,$A168)</f>
        <v>674.07</v>
      </c>
      <c r="C168" s="35">
        <v>987.86957761999997</v>
      </c>
      <c r="D168" s="35">
        <v>1580.0897834499999</v>
      </c>
      <c r="E168" s="35">
        <v>1878.5491952</v>
      </c>
      <c r="F168" s="35">
        <v>940.12590880000005</v>
      </c>
      <c r="G168" s="35">
        <v>1887.7572982700001</v>
      </c>
      <c r="H168" s="35">
        <v>1428.89783257</v>
      </c>
      <c r="I168" s="35">
        <v>2095.6618493599999</v>
      </c>
      <c r="J168" s="35">
        <v>817.63900789000002</v>
      </c>
      <c r="K168" s="35">
        <v>944.59404069000004</v>
      </c>
      <c r="L168" s="35">
        <v>1410.0227990999999</v>
      </c>
      <c r="M168" s="35">
        <v>1450.63458283</v>
      </c>
      <c r="N168" s="35">
        <v>1186.76375145</v>
      </c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1:28" ht="15.5">
      <c r="A169" s="63">
        <v>41361</v>
      </c>
      <c r="B169" s="33" cm="1">
        <f t="array" aca="1" ref="B169" ca="1">_xll.BDH(B$5,B$6,$A169)</f>
        <v>661.79</v>
      </c>
      <c r="C169" s="35">
        <v>979.98952842999995</v>
      </c>
      <c r="D169" s="35">
        <v>1531.36123152</v>
      </c>
      <c r="E169" s="35">
        <v>1829.0799411800001</v>
      </c>
      <c r="F169" s="35">
        <v>915.57875831000001</v>
      </c>
      <c r="G169" s="35">
        <v>1825.6288157399999</v>
      </c>
      <c r="H169" s="35">
        <v>1433.2437835000001</v>
      </c>
      <c r="I169" s="35">
        <v>2114.0842361999999</v>
      </c>
      <c r="J169" s="35">
        <v>811.5141615</v>
      </c>
      <c r="K169" s="35">
        <v>884.40891839999995</v>
      </c>
      <c r="L169" s="35">
        <v>1333.3148317800001</v>
      </c>
      <c r="M169" s="35">
        <v>1419.4802207600001</v>
      </c>
      <c r="N169" s="35">
        <v>1159.48282965</v>
      </c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1:28" ht="15.5">
      <c r="A170" s="63">
        <v>41333</v>
      </c>
      <c r="B170" s="33" cm="1">
        <f t="array" aca="1" ref="B170" ca="1">_xll.BDH(B$5,B$6,$A170)</f>
        <v>638.63</v>
      </c>
      <c r="C170" s="35">
        <v>963.62</v>
      </c>
      <c r="D170" s="35">
        <v>1469.06</v>
      </c>
      <c r="E170" s="35">
        <v>1764.09</v>
      </c>
      <c r="F170" s="35">
        <v>880.44</v>
      </c>
      <c r="G170" s="35">
        <v>1711.73</v>
      </c>
      <c r="H170" s="35">
        <v>1397.57</v>
      </c>
      <c r="I170" s="35">
        <v>2073.37</v>
      </c>
      <c r="J170" s="35">
        <v>793.61</v>
      </c>
      <c r="K170" s="35">
        <v>855.29</v>
      </c>
      <c r="L170" s="35">
        <v>1263.42</v>
      </c>
      <c r="M170" s="35">
        <v>1354.49</v>
      </c>
      <c r="N170" s="35">
        <v>1087.29</v>
      </c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1:28" ht="15.5">
      <c r="A171" s="63">
        <v>41305</v>
      </c>
      <c r="B171" s="33" cm="1">
        <f t="array" aca="1" ref="B171" ca="1">_xll.BDH(B$5,B$6,$A171)</f>
        <v>631.91999999999996</v>
      </c>
      <c r="C171" s="35">
        <v>985.71</v>
      </c>
      <c r="D171" s="35">
        <v>1424.23</v>
      </c>
      <c r="E171" s="35">
        <v>1753.12</v>
      </c>
      <c r="F171" s="35">
        <v>868.14</v>
      </c>
      <c r="G171" s="35">
        <v>1690.75</v>
      </c>
      <c r="H171" s="35">
        <v>1361.92</v>
      </c>
      <c r="I171" s="35">
        <v>2065.54</v>
      </c>
      <c r="J171" s="35">
        <v>790.97</v>
      </c>
      <c r="K171" s="35">
        <v>832.09</v>
      </c>
      <c r="L171" s="35">
        <v>1235.28</v>
      </c>
      <c r="M171" s="35">
        <v>1363.09</v>
      </c>
      <c r="N171" s="35">
        <v>1072.75</v>
      </c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1:28" ht="15.5">
      <c r="A172" s="63">
        <v>41274</v>
      </c>
      <c r="B172" s="33" cm="1">
        <f t="array" aca="1" ref="B172" ca="1">_xll.BDH(B$5,B$6,$A172)</f>
        <v>600.86</v>
      </c>
      <c r="C172" s="35">
        <v>957.05</v>
      </c>
      <c r="D172" s="35">
        <v>1346.96</v>
      </c>
      <c r="E172" s="35">
        <v>1655.26</v>
      </c>
      <c r="F172" s="35">
        <v>819.31</v>
      </c>
      <c r="G172" s="35">
        <v>1574.17</v>
      </c>
      <c r="H172" s="35">
        <v>1287.52</v>
      </c>
      <c r="I172" s="35">
        <v>1913.14</v>
      </c>
      <c r="J172" s="35">
        <v>782.37</v>
      </c>
      <c r="K172" s="35">
        <v>805.07</v>
      </c>
      <c r="L172" s="35">
        <v>1178.05</v>
      </c>
      <c r="M172" s="35">
        <v>1270.8</v>
      </c>
      <c r="N172" s="35">
        <v>1015.58</v>
      </c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1:28" ht="15.5">
      <c r="A173" s="63">
        <v>41243</v>
      </c>
      <c r="B173" s="33" cm="1">
        <f t="array" aca="1" ref="B173" ca="1">_xll.BDH(B$5,B$6,$A173)</f>
        <v>596.53</v>
      </c>
      <c r="C173" s="35">
        <v>921.71</v>
      </c>
      <c r="D173" s="35">
        <v>1363.71</v>
      </c>
      <c r="E173" s="35">
        <v>1711.72</v>
      </c>
      <c r="F173" s="35">
        <v>786.24</v>
      </c>
      <c r="G173" s="35">
        <v>1579.16</v>
      </c>
      <c r="H173" s="35">
        <v>1258.3699999999999</v>
      </c>
      <c r="I173" s="35">
        <v>1900.85</v>
      </c>
      <c r="J173" s="35">
        <v>782.42</v>
      </c>
      <c r="K173" s="35">
        <v>810.71</v>
      </c>
      <c r="L173" s="35">
        <v>1178.05</v>
      </c>
      <c r="M173" s="35">
        <v>1253.73</v>
      </c>
      <c r="N173" s="35">
        <v>988.54</v>
      </c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1:28" ht="15.5">
      <c r="A174" s="63">
        <v>41213</v>
      </c>
      <c r="B174" s="33" cm="1">
        <f t="array" aca="1" ref="B174" ca="1">_xll.BDH(B$5,B$6,$A174)</f>
        <v>594.61</v>
      </c>
      <c r="C174" s="35">
        <v>920.05</v>
      </c>
      <c r="D174" s="35">
        <v>1326.62</v>
      </c>
      <c r="E174" s="35">
        <v>1670.26</v>
      </c>
      <c r="F174" s="35">
        <v>788.27</v>
      </c>
      <c r="G174" s="35">
        <v>1568.65</v>
      </c>
      <c r="H174" s="35">
        <v>1234.68</v>
      </c>
      <c r="I174" s="35">
        <v>1927.7</v>
      </c>
      <c r="J174" s="35">
        <v>776.9</v>
      </c>
      <c r="K174" s="35">
        <v>817.71</v>
      </c>
      <c r="L174" s="35">
        <v>1227.72</v>
      </c>
      <c r="M174" s="35">
        <v>1206.58</v>
      </c>
      <c r="N174" s="35">
        <v>980.93</v>
      </c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1:28" ht="15.5">
      <c r="A175" s="63">
        <v>41180</v>
      </c>
      <c r="B175" s="33" cm="1">
        <f t="array" aca="1" ref="B175" ca="1">_xll.BDH(B$5,B$6,$A175)</f>
        <v>606.07000000000005</v>
      </c>
      <c r="C175" s="35">
        <v>925.43</v>
      </c>
      <c r="D175" s="35">
        <v>1337.03</v>
      </c>
      <c r="E175" s="35">
        <v>1682.91</v>
      </c>
      <c r="F175" s="35">
        <v>776.12</v>
      </c>
      <c r="G175" s="35">
        <v>1579.59</v>
      </c>
      <c r="H175" s="35">
        <v>1242.83</v>
      </c>
      <c r="I175" s="35">
        <v>1973.1</v>
      </c>
      <c r="J175" s="35">
        <v>838.05</v>
      </c>
      <c r="K175" s="35">
        <v>851.74</v>
      </c>
      <c r="L175" s="35">
        <v>1212.76</v>
      </c>
      <c r="M175" s="35">
        <v>1254.47</v>
      </c>
      <c r="N175" s="35">
        <v>989.89</v>
      </c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1:28" ht="15.5">
      <c r="A176" s="63">
        <v>41152</v>
      </c>
      <c r="B176" s="33" cm="1">
        <f t="array" aca="1" ref="B176" ca="1">_xll.BDH(B$5,B$6,$A176)</f>
        <v>591.84</v>
      </c>
      <c r="C176" s="35">
        <v>896.51</v>
      </c>
      <c r="D176" s="35">
        <v>1316.3</v>
      </c>
      <c r="E176" s="35">
        <v>1659.71</v>
      </c>
      <c r="F176" s="35">
        <v>751.14</v>
      </c>
      <c r="G176" s="35">
        <v>1516.55</v>
      </c>
      <c r="H176" s="35">
        <v>1220.42</v>
      </c>
      <c r="I176" s="35">
        <v>1906.91</v>
      </c>
      <c r="J176" s="35">
        <v>830.63</v>
      </c>
      <c r="K176" s="35">
        <v>817.94</v>
      </c>
      <c r="L176" s="35">
        <v>1196.72</v>
      </c>
      <c r="M176" s="35">
        <v>1201.8599999999999</v>
      </c>
      <c r="N176" s="35">
        <v>941.05</v>
      </c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ht="15.5">
      <c r="A177" s="63">
        <v>41121</v>
      </c>
      <c r="B177" s="33" cm="1">
        <f t="array" aca="1" ref="B177" ca="1">_xll.BDH(B$5,B$6,$A177)</f>
        <v>580.29</v>
      </c>
      <c r="C177" s="35">
        <v>869.66</v>
      </c>
      <c r="D177" s="35">
        <v>1310.21</v>
      </c>
      <c r="E177" s="35">
        <v>1593.4</v>
      </c>
      <c r="F177" s="35">
        <v>731.23</v>
      </c>
      <c r="G177" s="35">
        <v>1494.99</v>
      </c>
      <c r="H177" s="35">
        <v>1199.45</v>
      </c>
      <c r="I177" s="35">
        <v>1864.35</v>
      </c>
      <c r="J177" s="35">
        <v>789.84</v>
      </c>
      <c r="K177" s="35">
        <v>838.37</v>
      </c>
      <c r="L177" s="35">
        <v>1247.3900000000001</v>
      </c>
      <c r="M177" s="35">
        <v>1181.95</v>
      </c>
      <c r="N177" s="35">
        <v>901.96</v>
      </c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ht="15.5">
      <c r="A178" s="63">
        <v>41089</v>
      </c>
      <c r="B178" s="33" cm="1">
        <f t="array" aca="1" ref="B178" ca="1">_xll.BDH(B$5,B$6,$A178)</f>
        <v>573.24</v>
      </c>
      <c r="C178" s="35">
        <v>882.33</v>
      </c>
      <c r="D178" s="35">
        <v>1284.8499999999999</v>
      </c>
      <c r="E178" s="35">
        <v>1558.01</v>
      </c>
      <c r="F178" s="35">
        <v>728.22</v>
      </c>
      <c r="G178" s="35">
        <v>1476.98</v>
      </c>
      <c r="H178" s="35">
        <v>1194.6300000000001</v>
      </c>
      <c r="I178" s="35">
        <v>1788.46</v>
      </c>
      <c r="J178" s="35">
        <v>785.77</v>
      </c>
      <c r="K178" s="35">
        <v>787.3</v>
      </c>
      <c r="L178" s="35">
        <v>1216.78</v>
      </c>
      <c r="M178" s="35">
        <v>1242.45</v>
      </c>
      <c r="N178" s="35">
        <v>881.39</v>
      </c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ht="15.5">
      <c r="A179" s="63">
        <v>41060</v>
      </c>
      <c r="B179" s="33" cm="1">
        <f t="array" aca="1" ref="B179" ca="1">_xll.BDH(B$5,B$6,$A179)</f>
        <v>551.91999999999996</v>
      </c>
      <c r="C179" s="35">
        <v>845.87</v>
      </c>
      <c r="D179" s="35">
        <v>1265.5999999999999</v>
      </c>
      <c r="E179" s="35">
        <v>1501.2</v>
      </c>
      <c r="F179" s="35">
        <v>693.49</v>
      </c>
      <c r="G179" s="35">
        <v>1398.78</v>
      </c>
      <c r="H179" s="35">
        <v>1152.42</v>
      </c>
      <c r="I179" s="35">
        <v>1690.87</v>
      </c>
      <c r="J179" s="35">
        <v>764.79</v>
      </c>
      <c r="K179" s="35">
        <v>745.7</v>
      </c>
      <c r="L179" s="35">
        <v>1172.04</v>
      </c>
      <c r="M179" s="35">
        <v>1250.25</v>
      </c>
      <c r="N179" s="35">
        <v>816.35</v>
      </c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ht="15.5">
      <c r="A180" s="63">
        <v>41029</v>
      </c>
      <c r="B180" s="33" cm="1">
        <f t="array" aca="1" ref="B180" ca="1">_xll.BDH(B$5,B$6,$A180)</f>
        <v>588.82000000000005</v>
      </c>
      <c r="C180" s="35">
        <v>936.61</v>
      </c>
      <c r="D180" s="35">
        <v>1308.8900000000001</v>
      </c>
      <c r="E180" s="35">
        <v>1533.24</v>
      </c>
      <c r="F180" s="35">
        <v>758.27</v>
      </c>
      <c r="G180" s="35">
        <v>1445.27</v>
      </c>
      <c r="H180" s="35">
        <v>1230.28</v>
      </c>
      <c r="I180" s="35">
        <v>1883.44</v>
      </c>
      <c r="J180" s="35">
        <v>830.83</v>
      </c>
      <c r="K180" s="35">
        <v>730.46</v>
      </c>
      <c r="L180" s="35">
        <v>1171.81</v>
      </c>
      <c r="M180" s="35">
        <v>1348.33</v>
      </c>
      <c r="N180" s="35">
        <v>847.75</v>
      </c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ht="15.5">
      <c r="A181" s="63">
        <v>40998</v>
      </c>
      <c r="B181" s="33" cm="1">
        <f t="array" aca="1" ref="B181" ca="1">_xll.BDH(B$5,B$6,$A181)</f>
        <v>592.9</v>
      </c>
      <c r="C181" s="35">
        <v>942.2</v>
      </c>
      <c r="D181" s="35">
        <v>1309.01</v>
      </c>
      <c r="E181" s="35">
        <v>1502.3</v>
      </c>
      <c r="F181" s="35">
        <v>770.07</v>
      </c>
      <c r="G181" s="35">
        <v>1445.78</v>
      </c>
      <c r="H181" s="35">
        <v>1240.26</v>
      </c>
      <c r="I181" s="35">
        <v>1903.67</v>
      </c>
      <c r="J181" s="35">
        <v>850.93</v>
      </c>
      <c r="K181" s="35">
        <v>695.49</v>
      </c>
      <c r="L181" s="35">
        <v>1152.4000000000001</v>
      </c>
      <c r="M181" s="35">
        <v>1325.09</v>
      </c>
      <c r="N181" s="35">
        <v>851.1</v>
      </c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ht="15.5">
      <c r="A182" s="63">
        <v>40968</v>
      </c>
      <c r="B182" s="33" cm="1">
        <f t="array" aca="1" ref="B182" ca="1">_xll.BDH(B$5,B$6,$A182)</f>
        <v>575.35</v>
      </c>
      <c r="C182" s="35">
        <v>950.86</v>
      </c>
      <c r="D182" s="35">
        <v>1269.56</v>
      </c>
      <c r="E182" s="35">
        <v>1420.08</v>
      </c>
      <c r="F182" s="35">
        <v>720.65</v>
      </c>
      <c r="G182" s="35">
        <v>1383.98</v>
      </c>
      <c r="H182" s="35">
        <v>1219.26</v>
      </c>
      <c r="I182" s="35">
        <v>1968.17</v>
      </c>
      <c r="J182" s="35">
        <v>809.15</v>
      </c>
      <c r="K182" s="35">
        <v>688.22</v>
      </c>
      <c r="L182" s="35">
        <v>1135.3499999999999</v>
      </c>
      <c r="M182" s="35">
        <v>1264.19</v>
      </c>
      <c r="N182" s="35">
        <v>825.6</v>
      </c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ht="15.5">
      <c r="A183" s="63">
        <v>40939</v>
      </c>
      <c r="B183" s="33" cm="1">
        <f t="array" aca="1" ref="B183" ca="1">_xll.BDH(B$5,B$6,$A183)</f>
        <v>552.70000000000005</v>
      </c>
      <c r="C183" s="35">
        <v>952.42</v>
      </c>
      <c r="D183" s="35">
        <v>1215.8699999999999</v>
      </c>
      <c r="E183" s="35">
        <v>1382.35</v>
      </c>
      <c r="F183" s="35">
        <v>684.32</v>
      </c>
      <c r="G183" s="35">
        <v>1364.69</v>
      </c>
      <c r="H183" s="35">
        <v>1184.77</v>
      </c>
      <c r="I183" s="35">
        <v>1855.68</v>
      </c>
      <c r="J183" s="35">
        <v>754.12</v>
      </c>
      <c r="K183" s="35">
        <v>666.07</v>
      </c>
      <c r="L183" s="35">
        <v>1125.31</v>
      </c>
      <c r="M183" s="35">
        <v>1221.3499999999999</v>
      </c>
      <c r="N183" s="35">
        <v>775.47</v>
      </c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ht="15.5">
      <c r="A184" s="63">
        <v>40907</v>
      </c>
      <c r="B184" s="33" cm="1">
        <f t="array" aca="1" ref="B184" ca="1">_xll.BDH(B$5,B$6,$A184)</f>
        <v>528.29</v>
      </c>
      <c r="C184" s="35">
        <v>859.18</v>
      </c>
      <c r="D184" s="35">
        <v>1208.5</v>
      </c>
      <c r="E184" s="35">
        <v>1326.49</v>
      </c>
      <c r="F184" s="35">
        <v>639.04999999999995</v>
      </c>
      <c r="G184" s="35">
        <v>1318.94</v>
      </c>
      <c r="H184" s="35">
        <v>1103.0999999999999</v>
      </c>
      <c r="I184" s="35">
        <v>1824.76</v>
      </c>
      <c r="J184" s="35">
        <v>695.38</v>
      </c>
      <c r="K184" s="35">
        <v>676.99</v>
      </c>
      <c r="L184" s="35">
        <v>1163.82</v>
      </c>
      <c r="M184" s="35">
        <v>1154.3</v>
      </c>
      <c r="N184" s="35">
        <v>730.97</v>
      </c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ht="15.5">
      <c r="A185" s="63">
        <v>40877</v>
      </c>
      <c r="B185" s="33" cm="1">
        <f t="array" aca="1" ref="B185" ca="1">_xll.BDH(B$5,B$6,$A185)</f>
        <v>524.49</v>
      </c>
      <c r="C185" s="35">
        <v>887.33</v>
      </c>
      <c r="D185" s="35">
        <v>1185.9000000000001</v>
      </c>
      <c r="E185" s="35">
        <v>1320.58</v>
      </c>
      <c r="F185" s="35">
        <v>627.62</v>
      </c>
      <c r="G185" s="35">
        <v>1277.0999999999999</v>
      </c>
      <c r="H185" s="35">
        <v>1094.68</v>
      </c>
      <c r="I185" s="35">
        <v>1843.34</v>
      </c>
      <c r="J185" s="35">
        <v>705.15</v>
      </c>
      <c r="K185" s="35">
        <v>652.83000000000004</v>
      </c>
      <c r="L185" s="35">
        <v>1124.93</v>
      </c>
      <c r="M185" s="35">
        <v>1140.21</v>
      </c>
      <c r="N185" s="35">
        <v>708.38</v>
      </c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ht="15.5">
      <c r="A186" s="63">
        <v>40847</v>
      </c>
      <c r="B186" s="33" cm="1">
        <f t="array" aca="1" ref="B186" ca="1">_xll.BDH(B$5,B$6,$A186)</f>
        <v>527.44000000000005</v>
      </c>
      <c r="C186" s="35">
        <v>891.65</v>
      </c>
      <c r="D186" s="35">
        <v>1172.26</v>
      </c>
      <c r="E186" s="35">
        <v>1320.61</v>
      </c>
      <c r="F186" s="35">
        <v>652.55999999999995</v>
      </c>
      <c r="G186" s="35">
        <v>1264.79</v>
      </c>
      <c r="H186" s="35">
        <v>1086.27</v>
      </c>
      <c r="I186" s="35">
        <v>1804.02</v>
      </c>
      <c r="J186" s="35">
        <v>719.15</v>
      </c>
      <c r="K186" s="35">
        <v>649.74</v>
      </c>
      <c r="L186" s="35">
        <v>1113.98</v>
      </c>
      <c r="M186" s="35">
        <v>1134.1400000000001</v>
      </c>
      <c r="N186" s="35">
        <v>707.78</v>
      </c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ht="15.5">
      <c r="A187" s="63">
        <v>40816</v>
      </c>
      <c r="B187" s="33" cm="1">
        <f t="array" aca="1" ref="B187" ca="1">_xll.BDH(B$5,B$6,$A187)</f>
        <v>476.03</v>
      </c>
      <c r="C187" s="35">
        <v>749.63</v>
      </c>
      <c r="D187" s="35">
        <v>1094</v>
      </c>
      <c r="E187" s="35">
        <v>1217.69</v>
      </c>
      <c r="F187" s="35">
        <v>574.09</v>
      </c>
      <c r="G187" s="35">
        <v>1201.03</v>
      </c>
      <c r="H187" s="35">
        <v>950.78</v>
      </c>
      <c r="I187" s="35">
        <v>1545.08</v>
      </c>
      <c r="J187" s="35">
        <v>645.44000000000005</v>
      </c>
      <c r="K187" s="35">
        <v>631.54999999999995</v>
      </c>
      <c r="L187" s="35">
        <v>1071.3699999999999</v>
      </c>
      <c r="M187" s="35">
        <v>1014.7</v>
      </c>
      <c r="N187" s="35">
        <v>627.72</v>
      </c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ht="15.5">
      <c r="A188" s="63">
        <v>40786</v>
      </c>
      <c r="B188" s="33" cm="1">
        <f t="array" aca="1" ref="B188" ca="1">_xll.BDH(B$5,B$6,$A188)</f>
        <v>513.12</v>
      </c>
      <c r="C188" s="35">
        <v>927.42</v>
      </c>
      <c r="D188" s="35">
        <v>1150.6500000000001</v>
      </c>
      <c r="E188" s="35">
        <v>1252.71</v>
      </c>
      <c r="F188" s="35">
        <v>641.98</v>
      </c>
      <c r="G188" s="35">
        <v>1254.6500000000001</v>
      </c>
      <c r="H188" s="35">
        <v>1044.32</v>
      </c>
      <c r="I188" s="35">
        <v>1765.22</v>
      </c>
      <c r="J188" s="35">
        <v>665.68</v>
      </c>
      <c r="K188" s="35">
        <v>645.84</v>
      </c>
      <c r="L188" s="35">
        <v>1072.3499999999999</v>
      </c>
      <c r="M188" s="35">
        <v>1108.8399999999999</v>
      </c>
      <c r="N188" s="35">
        <v>687.35</v>
      </c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ht="15.5">
      <c r="A189" s="63">
        <v>40753</v>
      </c>
      <c r="B189" s="33" cm="1">
        <f t="array" aca="1" ref="B189" ca="1">_xll.BDH(B$5,B$6,$A189)</f>
        <v>544.34</v>
      </c>
      <c r="C189" s="35">
        <v>998.05</v>
      </c>
      <c r="D189" s="35">
        <v>1159.8900000000001</v>
      </c>
      <c r="E189" s="35">
        <v>1291.57</v>
      </c>
      <c r="F189" s="35">
        <v>701.03</v>
      </c>
      <c r="G189" s="35">
        <v>1287.79</v>
      </c>
      <c r="H189" s="35">
        <v>1120.3399999999999</v>
      </c>
      <c r="I189" s="35">
        <v>1960.59</v>
      </c>
      <c r="J189" s="35">
        <v>709.92</v>
      </c>
      <c r="K189" s="35">
        <v>657.07</v>
      </c>
      <c r="L189" s="35">
        <v>1051.45</v>
      </c>
      <c r="M189" s="35">
        <v>1126.9000000000001</v>
      </c>
      <c r="N189" s="35">
        <v>744.47</v>
      </c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ht="15.5">
      <c r="A190" s="63">
        <v>40724</v>
      </c>
      <c r="B190" s="33" cm="1">
        <f t="array" aca="1" ref="B190" ca="1">_xll.BDH(B$5,B$6,$A190)</f>
        <v>556.28</v>
      </c>
      <c r="C190" s="35">
        <v>1025.48</v>
      </c>
      <c r="D190" s="35">
        <v>1182.18</v>
      </c>
      <c r="E190" s="35">
        <v>1284.0899999999999</v>
      </c>
      <c r="F190" s="35">
        <v>726.26</v>
      </c>
      <c r="G190" s="35">
        <v>1335.95</v>
      </c>
      <c r="H190" s="35">
        <v>1202.08</v>
      </c>
      <c r="I190" s="35">
        <v>1941.47</v>
      </c>
      <c r="J190" s="35">
        <v>697.8</v>
      </c>
      <c r="K190" s="35">
        <v>693.94</v>
      </c>
      <c r="L190" s="35">
        <v>1060.8399999999999</v>
      </c>
      <c r="M190" s="35">
        <v>1120.4100000000001</v>
      </c>
      <c r="N190" s="35">
        <v>776.6</v>
      </c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ht="15.5">
      <c r="A191" s="63">
        <v>40694</v>
      </c>
      <c r="B191" s="33" cm="1">
        <f t="array" aca="1" ref="B191" ca="1">_xll.BDH(B$5,B$6,$A191)</f>
        <v>566.95000000000005</v>
      </c>
      <c r="C191" s="35">
        <v>1037.1300000000001</v>
      </c>
      <c r="D191" s="35">
        <v>1204.46</v>
      </c>
      <c r="E191" s="35">
        <v>1295.83</v>
      </c>
      <c r="F191" s="35">
        <v>745.11</v>
      </c>
      <c r="G191" s="35">
        <v>1352.78</v>
      </c>
      <c r="H191" s="35">
        <v>1212.27</v>
      </c>
      <c r="I191" s="35">
        <v>1978.23</v>
      </c>
      <c r="J191" s="35">
        <v>717.99</v>
      </c>
      <c r="K191" s="35">
        <v>705.96</v>
      </c>
      <c r="L191" s="35">
        <v>1062.52</v>
      </c>
      <c r="M191" s="35">
        <v>1116.51</v>
      </c>
      <c r="N191" s="35">
        <v>787.43</v>
      </c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ht="15.5">
      <c r="A192" s="63">
        <v>40662</v>
      </c>
      <c r="B192" s="33" cm="1">
        <f t="array" aca="1" ref="B192" ca="1">_xll.BDH(B$5,B$6,$A192)</f>
        <v>574.48</v>
      </c>
      <c r="C192" s="35">
        <v>1078.01</v>
      </c>
      <c r="D192" s="35">
        <v>1183.3399999999999</v>
      </c>
      <c r="E192" s="35">
        <v>1305.95</v>
      </c>
      <c r="F192" s="35">
        <v>765.53</v>
      </c>
      <c r="G192" s="35">
        <v>1323.2</v>
      </c>
      <c r="H192" s="35">
        <v>1240.95</v>
      </c>
      <c r="I192" s="35">
        <v>2069.21</v>
      </c>
      <c r="J192" s="35">
        <v>730.32</v>
      </c>
      <c r="K192" s="35">
        <v>694.83</v>
      </c>
      <c r="L192" s="35">
        <v>1044.29</v>
      </c>
      <c r="M192" s="35">
        <v>1093.96</v>
      </c>
      <c r="N192" s="35">
        <v>791.05</v>
      </c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8" ht="15.5">
      <c r="A193" s="63">
        <v>40633</v>
      </c>
      <c r="B193" s="33" cm="1">
        <f t="array" aca="1" ref="B193" ca="1">_xll.BDH(B$5,B$6,$A193)</f>
        <v>558.30999999999995</v>
      </c>
      <c r="C193" s="35">
        <v>1055.8900000000001</v>
      </c>
      <c r="D193" s="35">
        <v>1134.81</v>
      </c>
      <c r="E193" s="35">
        <v>1237.53</v>
      </c>
      <c r="F193" s="35">
        <v>762.39</v>
      </c>
      <c r="G193" s="35">
        <v>1242.54</v>
      </c>
      <c r="H193" s="35">
        <v>1204.94</v>
      </c>
      <c r="I193" s="35">
        <v>2040.89</v>
      </c>
      <c r="J193" s="35">
        <v>709.44</v>
      </c>
      <c r="K193" s="35">
        <v>680.34</v>
      </c>
      <c r="L193" s="35">
        <v>1003.01</v>
      </c>
      <c r="M193" s="35">
        <v>1060.95</v>
      </c>
      <c r="N193" s="35">
        <v>759.04</v>
      </c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8" ht="15.5">
      <c r="A194" s="63">
        <v>40602</v>
      </c>
      <c r="B194" s="33" cm="1">
        <f t="array" aca="1" ref="B194" ca="1">_xll.BDH(B$5,B$6,$A194)</f>
        <v>558.85</v>
      </c>
      <c r="C194" s="35">
        <v>1029.6500000000001</v>
      </c>
      <c r="D194" s="35">
        <v>1121.69</v>
      </c>
      <c r="E194" s="35">
        <v>1240.56</v>
      </c>
      <c r="F194" s="35">
        <v>780.8</v>
      </c>
      <c r="G194" s="35">
        <v>1218.97</v>
      </c>
      <c r="H194" s="35">
        <v>1184.68</v>
      </c>
      <c r="I194" s="35">
        <v>2014.63</v>
      </c>
      <c r="J194" s="35">
        <v>729.01</v>
      </c>
      <c r="K194" s="35">
        <v>646.54999999999995</v>
      </c>
      <c r="L194" s="35">
        <v>1000.34</v>
      </c>
      <c r="M194" s="35">
        <v>1052.71</v>
      </c>
      <c r="N194" s="35">
        <v>770.94</v>
      </c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8" ht="15.5">
      <c r="A195" s="63">
        <v>40574</v>
      </c>
      <c r="B195" s="33" cm="1">
        <f t="array" aca="1" ref="B195" ca="1">_xll.BDH(B$5,B$6,$A195)</f>
        <v>541.92999999999995</v>
      </c>
      <c r="C195" s="35">
        <v>1000.7</v>
      </c>
      <c r="D195" s="35">
        <v>1088.44</v>
      </c>
      <c r="E195" s="35">
        <v>1222.3900000000001</v>
      </c>
      <c r="F195" s="35">
        <v>758.57</v>
      </c>
      <c r="G195" s="35">
        <v>1178.74</v>
      </c>
      <c r="H195" s="35">
        <v>1155</v>
      </c>
      <c r="I195" s="35">
        <v>1878.95</v>
      </c>
      <c r="J195" s="35">
        <v>717.79</v>
      </c>
      <c r="K195" s="35">
        <v>633.04999999999995</v>
      </c>
      <c r="L195" s="35">
        <v>987.13</v>
      </c>
      <c r="M195" s="35">
        <v>1030.55</v>
      </c>
      <c r="N195" s="35">
        <v>689.36</v>
      </c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8" ht="15.5">
      <c r="A196" s="63">
        <v>40543</v>
      </c>
      <c r="B196" s="33" cm="1">
        <f t="array" aca="1" ref="B196" ca="1">_xll.BDH(B$5,B$6,$A196)</f>
        <v>530.19000000000005</v>
      </c>
      <c r="C196" s="35">
        <v>1007.63</v>
      </c>
      <c r="D196" s="35">
        <v>1109.55</v>
      </c>
      <c r="E196" s="35">
        <v>1225.3</v>
      </c>
      <c r="F196" s="35">
        <v>738.71</v>
      </c>
      <c r="G196" s="35">
        <v>1171.9000000000001</v>
      </c>
      <c r="H196" s="35">
        <v>1105.03</v>
      </c>
      <c r="I196" s="35">
        <v>1749.04</v>
      </c>
      <c r="J196" s="35">
        <v>691.29</v>
      </c>
      <c r="K196" s="35">
        <v>651.26</v>
      </c>
      <c r="L196" s="35">
        <v>974.32</v>
      </c>
      <c r="M196" s="35">
        <v>1051.19</v>
      </c>
      <c r="N196" s="35">
        <v>672.56</v>
      </c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8" ht="15.5">
      <c r="A197" s="63">
        <v>40512</v>
      </c>
      <c r="B197" s="33" cm="1">
        <f t="array" aca="1" ref="B197" ca="1">_xll.BDH(B$5,B$6,$A197)</f>
        <v>497.74</v>
      </c>
      <c r="C197" s="35">
        <v>912.28</v>
      </c>
      <c r="D197" s="35">
        <v>1056.43</v>
      </c>
      <c r="E197" s="35">
        <v>1195.72</v>
      </c>
      <c r="F197" s="35">
        <v>673.32</v>
      </c>
      <c r="G197" s="35">
        <v>1124.73</v>
      </c>
      <c r="H197" s="35">
        <v>1021.92</v>
      </c>
      <c r="I197" s="35">
        <v>1605.73</v>
      </c>
      <c r="J197" s="35">
        <v>652.58000000000004</v>
      </c>
      <c r="K197" s="35">
        <v>603.79</v>
      </c>
      <c r="L197" s="35">
        <v>945.13</v>
      </c>
      <c r="M197" s="35">
        <v>1041.8699999999999</v>
      </c>
      <c r="N197" s="35">
        <v>637.6</v>
      </c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1:28" ht="15.5">
      <c r="A198" s="63">
        <v>40480</v>
      </c>
      <c r="B198" s="33" cm="1">
        <f t="array" aca="1" ref="B198" ca="1">_xll.BDH(B$5,B$6,$A198)</f>
        <v>499.02</v>
      </c>
      <c r="C198" s="35">
        <v>897.73</v>
      </c>
      <c r="D198" s="35">
        <v>1064.95</v>
      </c>
      <c r="E198" s="35">
        <v>1152.01</v>
      </c>
      <c r="F198" s="35">
        <v>678.04</v>
      </c>
      <c r="G198" s="35">
        <v>1156.8699999999999</v>
      </c>
      <c r="H198" s="35">
        <v>1010.53</v>
      </c>
      <c r="I198" s="35">
        <v>1523.85</v>
      </c>
      <c r="J198" s="35">
        <v>664.9</v>
      </c>
      <c r="K198" s="35">
        <v>614.58000000000004</v>
      </c>
      <c r="L198" s="35">
        <v>973.1</v>
      </c>
      <c r="M198" s="35">
        <v>1019.42</v>
      </c>
      <c r="N198" s="35">
        <v>649.74</v>
      </c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1:28" ht="15.5">
      <c r="A199" s="63">
        <v>40451</v>
      </c>
      <c r="B199" s="33" cm="1">
        <f t="array" aca="1" ref="B199" ca="1">_xll.BDH(B$5,B$6,$A199)</f>
        <v>480.86</v>
      </c>
      <c r="C199" s="35">
        <v>843.93</v>
      </c>
      <c r="D199" s="35">
        <v>1017</v>
      </c>
      <c r="E199" s="35">
        <v>1129.8800000000001</v>
      </c>
      <c r="F199" s="35">
        <v>668.01</v>
      </c>
      <c r="G199" s="35">
        <v>1134.43</v>
      </c>
      <c r="H199" s="35">
        <v>981.8</v>
      </c>
      <c r="I199" s="35">
        <v>1446.32</v>
      </c>
      <c r="J199" s="35">
        <v>622.63</v>
      </c>
      <c r="K199" s="35">
        <v>607.75</v>
      </c>
      <c r="L199" s="35">
        <v>961.5</v>
      </c>
      <c r="M199" s="35">
        <v>936.99</v>
      </c>
      <c r="N199" s="35">
        <v>598.49</v>
      </c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8" ht="15.5">
      <c r="A200" s="63">
        <v>40421</v>
      </c>
      <c r="B200" s="33" cm="1">
        <f t="array" aca="1" ref="B200" ca="1">_xll.BDH(B$5,B$6,$A200)</f>
        <v>441.69</v>
      </c>
      <c r="C200" s="35">
        <v>764.68</v>
      </c>
      <c r="D200" s="35">
        <v>964.48</v>
      </c>
      <c r="E200" s="35">
        <v>1008</v>
      </c>
      <c r="F200" s="35">
        <v>628.41999999999996</v>
      </c>
      <c r="G200" s="35">
        <v>1040.3800000000001</v>
      </c>
      <c r="H200" s="35">
        <v>879.8</v>
      </c>
      <c r="I200" s="35">
        <v>1320.37</v>
      </c>
      <c r="J200" s="35">
        <v>554.88</v>
      </c>
      <c r="K200" s="35">
        <v>562.08000000000004</v>
      </c>
      <c r="L200" s="35">
        <v>931.62</v>
      </c>
      <c r="M200" s="35">
        <v>848.45</v>
      </c>
      <c r="N200" s="35">
        <v>555.94000000000005</v>
      </c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 spans="1:28" ht="15.5">
      <c r="A201" s="63">
        <v>40389</v>
      </c>
      <c r="B201" s="33" cm="1">
        <f t="array" aca="1" ref="B201" ca="1">_xll.BDH(B$5,B$6,$A201)</f>
        <v>463.42</v>
      </c>
      <c r="C201" s="35">
        <v>780.81</v>
      </c>
      <c r="D201" s="35">
        <v>982.02</v>
      </c>
      <c r="E201" s="35">
        <v>1026.57</v>
      </c>
      <c r="F201" s="35">
        <v>677.81</v>
      </c>
      <c r="G201" s="35">
        <v>1054.92</v>
      </c>
      <c r="H201" s="35">
        <v>944.72</v>
      </c>
      <c r="I201" s="35">
        <v>1375.79</v>
      </c>
      <c r="J201" s="35">
        <v>598.98</v>
      </c>
      <c r="K201" s="35">
        <v>552.16</v>
      </c>
      <c r="L201" s="35">
        <v>919.63</v>
      </c>
      <c r="M201" s="35">
        <v>849.96</v>
      </c>
      <c r="N201" s="35">
        <v>587</v>
      </c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1:28" ht="15.5">
      <c r="A202" s="63">
        <v>40359</v>
      </c>
      <c r="B202" s="33" cm="1">
        <f t="array" aca="1" ref="B202" ca="1">_xll.BDH(B$5,B$6,$A202)</f>
        <v>434.13</v>
      </c>
      <c r="C202" s="35">
        <v>700.17</v>
      </c>
      <c r="D202" s="35">
        <v>914.95</v>
      </c>
      <c r="E202" s="35">
        <v>977.96</v>
      </c>
      <c r="F202" s="35">
        <v>637.92999999999995</v>
      </c>
      <c r="G202" s="35">
        <v>1042.08</v>
      </c>
      <c r="H202" s="35">
        <v>862.73</v>
      </c>
      <c r="I202" s="35">
        <v>1274.73</v>
      </c>
      <c r="J202" s="35">
        <v>557.94000000000005</v>
      </c>
      <c r="K202" s="35">
        <v>502.24</v>
      </c>
      <c r="L202" s="35">
        <v>856.11</v>
      </c>
      <c r="M202" s="35">
        <v>775.41</v>
      </c>
      <c r="N202" s="35">
        <v>537.62</v>
      </c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 spans="1:28" ht="15.5">
      <c r="A203" s="63">
        <v>40326</v>
      </c>
      <c r="B203" s="33" cm="1">
        <f t="array" aca="1" ref="B203" ca="1">_xll.BDH(B$5,B$6,$A203)</f>
        <v>458.92</v>
      </c>
      <c r="C203" s="35">
        <v>747.6</v>
      </c>
      <c r="D203" s="35">
        <v>939.16</v>
      </c>
      <c r="E203" s="35">
        <v>1091.27</v>
      </c>
      <c r="F203" s="35">
        <v>674.06</v>
      </c>
      <c r="G203" s="35">
        <v>1059.2</v>
      </c>
      <c r="H203" s="35">
        <v>927.34</v>
      </c>
      <c r="I203" s="35">
        <v>1355</v>
      </c>
      <c r="J203" s="35">
        <v>595.64</v>
      </c>
      <c r="K203" s="35">
        <v>507.5</v>
      </c>
      <c r="L203" s="35">
        <v>862.38</v>
      </c>
      <c r="M203" s="35">
        <v>841.08</v>
      </c>
      <c r="N203" s="35">
        <v>577.4</v>
      </c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1:28" ht="15.5">
      <c r="A204" s="63">
        <v>40298</v>
      </c>
      <c r="B204" s="33" cm="1">
        <f t="array" aca="1" ref="B204" ca="1">_xll.BDH(B$5,B$6,$A204)</f>
        <v>500.64</v>
      </c>
      <c r="C204" s="35">
        <v>821.63</v>
      </c>
      <c r="D204" s="35">
        <v>994.77</v>
      </c>
      <c r="E204" s="35">
        <v>1160.6099999999999</v>
      </c>
      <c r="F204" s="35">
        <v>743.89</v>
      </c>
      <c r="G204" s="35">
        <v>1140.0999999999999</v>
      </c>
      <c r="H204" s="35">
        <v>1023.02</v>
      </c>
      <c r="I204" s="35">
        <v>1536.32</v>
      </c>
      <c r="J204" s="35">
        <v>647.02</v>
      </c>
      <c r="K204" s="35">
        <v>531.9</v>
      </c>
      <c r="L204" s="35">
        <v>914.34</v>
      </c>
      <c r="M204" s="35">
        <v>904.76</v>
      </c>
      <c r="N204" s="35">
        <v>624.78</v>
      </c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8" ht="15.5">
      <c r="A205" s="63">
        <v>40268</v>
      </c>
      <c r="B205" s="33" cm="1">
        <f t="array" aca="1" ref="B205" ca="1">_xll.BDH(B$5,B$6,$A205)</f>
        <v>493.51</v>
      </c>
      <c r="C205" s="35">
        <v>808.28</v>
      </c>
      <c r="D205" s="35">
        <v>1000.29</v>
      </c>
      <c r="E205" s="35">
        <v>1141.1099999999999</v>
      </c>
      <c r="F205" s="35">
        <v>734.13</v>
      </c>
      <c r="G205" s="35">
        <v>1185.8499999999999</v>
      </c>
      <c r="H205" s="35">
        <v>981.19</v>
      </c>
      <c r="I205" s="35">
        <v>1473.91</v>
      </c>
      <c r="J205" s="35">
        <v>634.62</v>
      </c>
      <c r="K205" s="35">
        <v>531.11</v>
      </c>
      <c r="L205" s="35">
        <v>890.99</v>
      </c>
      <c r="M205" s="35">
        <v>847.68</v>
      </c>
      <c r="N205" s="35">
        <v>590.09</v>
      </c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 spans="1:28" ht="15.5">
      <c r="A206" s="63">
        <v>40235</v>
      </c>
      <c r="B206" s="33" cm="1">
        <f t="array" aca="1" ref="B206" ca="1">_xll.BDH(B$5,B$6,$A206)</f>
        <v>466.31</v>
      </c>
      <c r="C206" s="35">
        <v>751.08</v>
      </c>
      <c r="D206" s="35">
        <v>955.78</v>
      </c>
      <c r="E206" s="35">
        <v>1076.9000000000001</v>
      </c>
      <c r="F206" s="35">
        <v>675.83</v>
      </c>
      <c r="G206" s="35">
        <v>1156.9000000000001</v>
      </c>
      <c r="H206" s="35">
        <v>903.68</v>
      </c>
      <c r="I206" s="35">
        <v>1430.65</v>
      </c>
      <c r="J206" s="35">
        <v>597.24</v>
      </c>
      <c r="K206" s="35">
        <v>501.29</v>
      </c>
      <c r="L206" s="35">
        <v>867.7</v>
      </c>
      <c r="M206" s="35">
        <v>773.86</v>
      </c>
      <c r="N206" s="35">
        <v>539.49</v>
      </c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1:28" ht="15.5">
      <c r="A207" s="63">
        <v>40207</v>
      </c>
      <c r="B207" s="33" cm="1">
        <f t="array" aca="1" ref="B207" ca="1">_xll.BDH(B$5,B$6,$A207)</f>
        <v>453.48</v>
      </c>
      <c r="C207" s="35">
        <v>712.41</v>
      </c>
      <c r="D207" s="35">
        <v>925.8</v>
      </c>
      <c r="E207" s="35">
        <v>1037.1099999999999</v>
      </c>
      <c r="F207" s="35">
        <v>654.20000000000005</v>
      </c>
      <c r="G207" s="35">
        <v>1153.79</v>
      </c>
      <c r="H207" s="35">
        <v>865.09</v>
      </c>
      <c r="I207" s="35">
        <v>1403.94</v>
      </c>
      <c r="J207" s="35">
        <v>570.47</v>
      </c>
      <c r="K207" s="35">
        <v>501.39</v>
      </c>
      <c r="L207" s="35">
        <v>878.88</v>
      </c>
      <c r="M207" s="35">
        <v>737.02</v>
      </c>
      <c r="N207" s="35">
        <v>510.57</v>
      </c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 spans="1:28" ht="15.5">
      <c r="A208" s="63">
        <v>40178</v>
      </c>
      <c r="B208" s="33" cm="1">
        <f t="array" aca="1" ref="B208" ca="1">_xll.BDH(B$5,B$6,$A208)</f>
        <v>469.69</v>
      </c>
      <c r="C208" s="35">
        <v>781.43</v>
      </c>
      <c r="D208" s="35">
        <v>940.97</v>
      </c>
      <c r="E208" s="35">
        <v>1059.55</v>
      </c>
      <c r="F208" s="35">
        <v>657.01</v>
      </c>
      <c r="G208" s="35">
        <v>1148.44</v>
      </c>
      <c r="H208" s="35">
        <v>881.8</v>
      </c>
      <c r="I208" s="35">
        <v>1468.89</v>
      </c>
      <c r="J208" s="35">
        <v>624.54999999999995</v>
      </c>
      <c r="K208" s="35">
        <v>547.74</v>
      </c>
      <c r="L208" s="35">
        <v>920.83</v>
      </c>
      <c r="M208" s="35">
        <v>742.27</v>
      </c>
      <c r="N208" s="35">
        <v>536.28</v>
      </c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8" ht="15.5">
      <c r="A209" s="63">
        <v>40147</v>
      </c>
      <c r="B209" s="33" cm="1">
        <f t="array" aca="1" ref="B209" ca="1">_xll.BDH(B$5,B$6,$A209)</f>
        <v>461.19</v>
      </c>
      <c r="C209" s="35">
        <v>770.81</v>
      </c>
      <c r="D209" s="35">
        <v>932.89</v>
      </c>
      <c r="E209" s="35">
        <v>1047.67</v>
      </c>
      <c r="F209" s="35">
        <v>662.64</v>
      </c>
      <c r="G209" s="35">
        <v>1123.33</v>
      </c>
      <c r="H209" s="35">
        <v>868</v>
      </c>
      <c r="I209" s="35">
        <v>1484.39</v>
      </c>
      <c r="J209" s="35">
        <v>589.03</v>
      </c>
      <c r="K209" s="35">
        <v>523.09</v>
      </c>
      <c r="L209" s="35">
        <v>872.85</v>
      </c>
      <c r="M209" s="35">
        <v>730.12</v>
      </c>
      <c r="N209" s="35">
        <v>496.88</v>
      </c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8" ht="15.5">
      <c r="A210" s="63">
        <v>40116</v>
      </c>
      <c r="B210" s="33" cm="1">
        <f t="array" aca="1" ref="B210" ca="1">_xll.BDH(B$5,B$6,$A210)</f>
        <v>436.31</v>
      </c>
      <c r="C210" s="35">
        <v>694.26</v>
      </c>
      <c r="D210" s="35">
        <v>882.5</v>
      </c>
      <c r="E210" s="35">
        <v>983.29</v>
      </c>
      <c r="F210" s="35">
        <v>636.13</v>
      </c>
      <c r="G210" s="35">
        <v>1030.73</v>
      </c>
      <c r="H210" s="35">
        <v>794.89</v>
      </c>
      <c r="I210" s="35">
        <v>1441.9</v>
      </c>
      <c r="J210" s="35">
        <v>560.34</v>
      </c>
      <c r="K210" s="35">
        <v>490.42</v>
      </c>
      <c r="L210" s="35">
        <v>834.38</v>
      </c>
      <c r="M210" s="35">
        <v>666.43</v>
      </c>
      <c r="N210" s="35">
        <v>466.02</v>
      </c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1:28" ht="15.5">
      <c r="A211" s="63">
        <v>40086</v>
      </c>
      <c r="B211" s="33" cm="1">
        <f t="array" aca="1" ref="B211" ca="1">_xll.BDH(B$5,B$6,$A211)</f>
        <v>445.48</v>
      </c>
      <c r="C211" s="35">
        <v>717.3</v>
      </c>
      <c r="D211" s="35">
        <v>886.42</v>
      </c>
      <c r="E211" s="35">
        <v>980.99</v>
      </c>
      <c r="F211" s="35">
        <v>671.11</v>
      </c>
      <c r="G211" s="35">
        <v>1055.0999999999999</v>
      </c>
      <c r="H211" s="35">
        <v>831.8</v>
      </c>
      <c r="I211" s="35">
        <v>1401.6</v>
      </c>
      <c r="J211" s="35">
        <v>560.82000000000005</v>
      </c>
      <c r="K211" s="35">
        <v>512.46</v>
      </c>
      <c r="L211" s="35">
        <v>863.82</v>
      </c>
      <c r="M211" s="35">
        <v>707.39</v>
      </c>
      <c r="N211" s="35">
        <v>484.33</v>
      </c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1:28" ht="15.5">
      <c r="A212" s="63">
        <v>40056</v>
      </c>
      <c r="B212" s="33" cm="1">
        <f t="array" aca="1" ref="B212" ca="1">_xll.BDH(B$5,B$6,$A212)</f>
        <v>429.92</v>
      </c>
      <c r="C212" s="35">
        <v>662.08</v>
      </c>
      <c r="D212" s="35">
        <v>850.52</v>
      </c>
      <c r="E212" s="35">
        <v>957.69</v>
      </c>
      <c r="F212" s="35">
        <v>658.37</v>
      </c>
      <c r="G212" s="35">
        <v>1042.82</v>
      </c>
      <c r="H212" s="35">
        <v>780.34</v>
      </c>
      <c r="I212" s="35">
        <v>1336.39</v>
      </c>
      <c r="J212" s="35">
        <v>537.49</v>
      </c>
      <c r="K212" s="35">
        <v>498.15</v>
      </c>
      <c r="L212" s="35">
        <v>851.54</v>
      </c>
      <c r="M212" s="35">
        <v>660.95</v>
      </c>
      <c r="N212" s="35">
        <v>448.67</v>
      </c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1:28" ht="15.5">
      <c r="A213" s="63">
        <v>40025</v>
      </c>
      <c r="B213" s="33" cm="1">
        <f t="array" aca="1" ref="B213" ca="1">_xll.BDH(B$5,B$6,$A213)</f>
        <v>415.78</v>
      </c>
      <c r="C213" s="35">
        <v>645.5</v>
      </c>
      <c r="D213" s="35">
        <v>852.32</v>
      </c>
      <c r="E213" s="35">
        <v>933.21</v>
      </c>
      <c r="F213" s="35">
        <v>590.11</v>
      </c>
      <c r="G213" s="35">
        <v>1019.9</v>
      </c>
      <c r="H213" s="35">
        <v>747.59</v>
      </c>
      <c r="I213" s="35">
        <v>1326.98</v>
      </c>
      <c r="J213" s="35">
        <v>524.84</v>
      </c>
      <c r="K213" s="35">
        <v>508.08</v>
      </c>
      <c r="L213" s="35">
        <v>844.84</v>
      </c>
      <c r="M213" s="35">
        <v>623.78</v>
      </c>
      <c r="N213" s="35">
        <v>425.44</v>
      </c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 spans="1:28" ht="15.5">
      <c r="A214" s="63">
        <v>39994</v>
      </c>
      <c r="B214" s="33" cm="1">
        <f t="array" aca="1" ref="B214" ca="1">_xll.BDH(B$5,B$6,$A214)</f>
        <v>386.99</v>
      </c>
      <c r="C214" s="35">
        <v>566.5</v>
      </c>
      <c r="D214" s="35">
        <v>782.57</v>
      </c>
      <c r="E214" s="35">
        <v>866.22</v>
      </c>
      <c r="F214" s="35">
        <v>542.99</v>
      </c>
      <c r="G214" s="35">
        <v>964.8</v>
      </c>
      <c r="H214" s="35">
        <v>682.26</v>
      </c>
      <c r="I214" s="35">
        <v>1272.29</v>
      </c>
      <c r="J214" s="35">
        <v>482.02</v>
      </c>
      <c r="K214" s="35">
        <v>481.28</v>
      </c>
      <c r="L214" s="35">
        <v>812.01</v>
      </c>
      <c r="M214" s="35">
        <v>589.4</v>
      </c>
      <c r="N214" s="35">
        <v>396.59</v>
      </c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</row>
    <row r="215" spans="1:28" ht="15.5">
      <c r="A215" s="63">
        <v>39962</v>
      </c>
      <c r="B215" s="33" cm="1">
        <f t="array" aca="1" ref="B215" ca="1">_xll.BDH(B$5,B$6,$A215)</f>
        <v>386.84</v>
      </c>
      <c r="C215" s="35">
        <v>599.84</v>
      </c>
      <c r="D215" s="35">
        <v>778.66</v>
      </c>
      <c r="E215" s="35">
        <v>864.33</v>
      </c>
      <c r="F215" s="35">
        <v>554.61</v>
      </c>
      <c r="G215" s="35">
        <v>937.54</v>
      </c>
      <c r="H215" s="35">
        <v>694.01</v>
      </c>
      <c r="I215" s="35">
        <v>1333.01</v>
      </c>
      <c r="J215" s="35">
        <v>459.5</v>
      </c>
      <c r="K215" s="35">
        <v>477.06</v>
      </c>
      <c r="L215" s="35">
        <v>769.28</v>
      </c>
      <c r="M215" s="35">
        <v>612.13</v>
      </c>
      <c r="N215" s="35">
        <v>389.45</v>
      </c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 spans="1:28" ht="15.5">
      <c r="A216" s="63">
        <v>39933</v>
      </c>
      <c r="B216" s="33" cm="1">
        <f t="array" aca="1" ref="B216" ca="1">_xll.BDH(B$5,B$6,$A216)</f>
        <v>367.77</v>
      </c>
      <c r="C216" s="35">
        <v>541.54</v>
      </c>
      <c r="D216" s="35">
        <v>731.69</v>
      </c>
      <c r="E216" s="35">
        <v>897.27</v>
      </c>
      <c r="F216" s="35">
        <v>504.79</v>
      </c>
      <c r="G216" s="35">
        <v>877.13</v>
      </c>
      <c r="H216" s="35">
        <v>671.85</v>
      </c>
      <c r="I216" s="35">
        <v>1202.76</v>
      </c>
      <c r="J216" s="35">
        <v>448.56</v>
      </c>
      <c r="K216" s="35">
        <v>479.33</v>
      </c>
      <c r="L216" s="35">
        <v>736.71</v>
      </c>
      <c r="M216" s="35">
        <v>574.95000000000005</v>
      </c>
      <c r="N216" s="35">
        <v>379.64</v>
      </c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</row>
    <row r="217" spans="1:28" ht="15.5">
      <c r="A217" s="63">
        <v>39903</v>
      </c>
      <c r="B217" s="33" cm="1">
        <f t="array" aca="1" ref="B217" ca="1">_xll.BDH(B$5,B$6,$A217)</f>
        <v>335.81</v>
      </c>
      <c r="C217" s="35">
        <v>463.61</v>
      </c>
      <c r="D217" s="35">
        <v>688.88</v>
      </c>
      <c r="E217" s="35">
        <v>836.28</v>
      </c>
      <c r="F217" s="35">
        <v>421.59</v>
      </c>
      <c r="G217" s="35">
        <v>883.6</v>
      </c>
      <c r="H217" s="35">
        <v>571.5</v>
      </c>
      <c r="I217" s="35">
        <v>1139.81</v>
      </c>
      <c r="J217" s="35">
        <v>401.74</v>
      </c>
      <c r="K217" s="35">
        <v>457.78</v>
      </c>
      <c r="L217" s="35">
        <v>730.82</v>
      </c>
      <c r="M217" s="35">
        <v>497.47</v>
      </c>
      <c r="N217" s="35">
        <v>316.16000000000003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1:28" ht="15.5">
      <c r="A218" s="63">
        <v>39871</v>
      </c>
      <c r="B218" s="33" cm="1">
        <f t="array" aca="1" ref="B218" ca="1">_xll.BDH(B$5,B$6,$A218)</f>
        <v>309.51</v>
      </c>
      <c r="C218" s="35">
        <v>398.11</v>
      </c>
      <c r="D218" s="35">
        <v>655.6</v>
      </c>
      <c r="E218" s="35">
        <v>745.05</v>
      </c>
      <c r="F218" s="35">
        <v>365.79</v>
      </c>
      <c r="G218" s="35">
        <v>825.67</v>
      </c>
      <c r="H218" s="35">
        <v>524.47</v>
      </c>
      <c r="I218" s="35">
        <v>1098.17</v>
      </c>
      <c r="J218" s="35">
        <v>357.5</v>
      </c>
      <c r="K218" s="35">
        <v>431.95</v>
      </c>
      <c r="L218" s="35">
        <v>714.45</v>
      </c>
      <c r="M218" s="35">
        <v>459.23</v>
      </c>
      <c r="N218" s="35">
        <v>288.56</v>
      </c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8" ht="15.5">
      <c r="A219" s="63">
        <v>39843</v>
      </c>
      <c r="B219" s="33" cm="1">
        <f t="array" aca="1" ref="B219" ca="1">_xll.BDH(B$5,B$6,$A219)</f>
        <v>346.24</v>
      </c>
      <c r="C219" s="35">
        <v>438.26</v>
      </c>
      <c r="D219" s="35">
        <v>714.22</v>
      </c>
      <c r="E219" s="35">
        <v>749.96</v>
      </c>
      <c r="F219" s="35">
        <v>434.59</v>
      </c>
      <c r="G219" s="35">
        <v>937.89</v>
      </c>
      <c r="H219" s="35">
        <v>627.24</v>
      </c>
      <c r="I219" s="35">
        <v>1240.5</v>
      </c>
      <c r="J219" s="35">
        <v>372.16</v>
      </c>
      <c r="K219" s="35">
        <v>444.83</v>
      </c>
      <c r="L219" s="35">
        <v>814.86</v>
      </c>
      <c r="M219" s="35">
        <v>507.82</v>
      </c>
      <c r="N219" s="35">
        <v>328.75</v>
      </c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8" ht="15.5">
      <c r="A220" s="63">
        <v>39813</v>
      </c>
      <c r="B220" s="33" cm="1">
        <f t="array" aca="1" ref="B220" ca="1">_xll.BDH(B$5,B$6,$A220)</f>
        <v>378.07</v>
      </c>
      <c r="C220" s="35">
        <v>478.63</v>
      </c>
      <c r="D220" s="35">
        <v>769.3</v>
      </c>
      <c r="E220" s="35">
        <v>832.63</v>
      </c>
      <c r="F220" s="35">
        <v>565.03</v>
      </c>
      <c r="G220" s="35">
        <v>951.1</v>
      </c>
      <c r="H220" s="35">
        <v>707.57</v>
      </c>
      <c r="I220" s="35">
        <v>1278.48</v>
      </c>
      <c r="J220" s="35">
        <v>383.14</v>
      </c>
      <c r="K220" s="35">
        <v>495.82</v>
      </c>
      <c r="L220" s="35">
        <v>823.37</v>
      </c>
      <c r="M220" s="35">
        <v>566.91999999999996</v>
      </c>
      <c r="N220" s="35">
        <v>368.57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8" ht="15.5">
      <c r="A221" s="63">
        <v>39780</v>
      </c>
      <c r="B221" s="33" cm="1">
        <f t="array" aca="1" ref="B221" ca="1">_xll.BDH(B$5,B$6,$A221)</f>
        <v>374.25</v>
      </c>
      <c r="C221" s="35">
        <v>466.54</v>
      </c>
      <c r="D221" s="35">
        <v>773.43</v>
      </c>
      <c r="E221" s="35">
        <v>796.81</v>
      </c>
      <c r="F221" s="35">
        <v>568.45000000000005</v>
      </c>
      <c r="G221" s="35">
        <v>890.22</v>
      </c>
      <c r="H221" s="35">
        <v>696.74</v>
      </c>
      <c r="I221" s="35">
        <v>1332.1</v>
      </c>
      <c r="J221" s="35">
        <v>375.06</v>
      </c>
      <c r="K221" s="35">
        <v>492.25</v>
      </c>
      <c r="L221" s="35">
        <v>839.79</v>
      </c>
      <c r="M221" s="35">
        <v>513.44000000000005</v>
      </c>
      <c r="N221" s="35">
        <v>351.59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8" ht="15.5">
      <c r="A222" s="63">
        <v>39752</v>
      </c>
      <c r="B222" s="33" cm="1">
        <f t="array" aca="1" ref="B222" ca="1">_xll.BDH(B$5,B$6,$A222)</f>
        <v>405.11</v>
      </c>
      <c r="C222" s="35">
        <v>541.74</v>
      </c>
      <c r="D222" s="35">
        <v>796.96</v>
      </c>
      <c r="E222" s="35">
        <v>865.4</v>
      </c>
      <c r="F222" s="35">
        <v>681.4</v>
      </c>
      <c r="G222" s="35">
        <v>955.97</v>
      </c>
      <c r="H222" s="35">
        <v>747.93</v>
      </c>
      <c r="I222" s="35">
        <v>1314.36</v>
      </c>
      <c r="J222" s="35">
        <v>425.38</v>
      </c>
      <c r="K222" s="35">
        <v>464.13</v>
      </c>
      <c r="L222" s="35">
        <v>822.65</v>
      </c>
      <c r="M222" s="35">
        <v>571.52</v>
      </c>
      <c r="N222" s="35">
        <v>387.99</v>
      </c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8" ht="15.5">
      <c r="A223" s="63">
        <v>39721</v>
      </c>
      <c r="B223" s="33" cm="1">
        <f t="array" aca="1" ref="B223" ca="1">_xll.BDH(B$5,B$6,$A223)</f>
        <v>489.21</v>
      </c>
      <c r="C223" s="35">
        <v>719.01</v>
      </c>
      <c r="D223" s="35">
        <v>929.93</v>
      </c>
      <c r="E223" s="35">
        <v>1005.52</v>
      </c>
      <c r="F223" s="35">
        <v>864.06</v>
      </c>
      <c r="G223" s="35">
        <v>1083.05</v>
      </c>
      <c r="H223" s="35">
        <v>934.27</v>
      </c>
      <c r="I223" s="35">
        <v>1607.48</v>
      </c>
      <c r="J223" s="35">
        <v>511.37</v>
      </c>
      <c r="K223" s="35">
        <v>520.23</v>
      </c>
      <c r="L223" s="35">
        <v>932.74</v>
      </c>
      <c r="M223" s="35">
        <v>687.01</v>
      </c>
      <c r="N223" s="35">
        <v>498.18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8" ht="15.5">
      <c r="A224" s="63">
        <v>39689</v>
      </c>
      <c r="B224" s="33" cm="1">
        <f t="array" aca="1" ref="B224" ca="1">_xll.BDH(B$5,B$6,$A224)</f>
        <v>537.19000000000005</v>
      </c>
      <c r="C224" s="35">
        <v>891.22</v>
      </c>
      <c r="D224" s="35">
        <v>948.68</v>
      </c>
      <c r="E224" s="35">
        <v>1062.99</v>
      </c>
      <c r="F224" s="35">
        <v>898.19</v>
      </c>
      <c r="G224" s="35">
        <v>1155.3499999999999</v>
      </c>
      <c r="H224" s="35">
        <v>1059.22</v>
      </c>
      <c r="I224" s="35">
        <v>1818</v>
      </c>
      <c r="J224" s="35">
        <v>583.92999999999995</v>
      </c>
      <c r="K224" s="35">
        <v>598.02</v>
      </c>
      <c r="L224" s="35">
        <v>1068.75</v>
      </c>
      <c r="M224" s="35">
        <v>739.75</v>
      </c>
      <c r="N224" s="35">
        <v>568.98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8" ht="15.5">
      <c r="A225" s="63">
        <v>39660</v>
      </c>
      <c r="B225" s="33" cm="1">
        <f t="array" aca="1" ref="B225" ca="1">_xll.BDH(B$5,B$6,$A225)</f>
        <v>530.34</v>
      </c>
      <c r="C225" s="35">
        <v>930.12</v>
      </c>
      <c r="D225" s="35">
        <v>919.9</v>
      </c>
      <c r="E225" s="35">
        <v>985.14</v>
      </c>
      <c r="F225" s="35">
        <v>900.94</v>
      </c>
      <c r="G225" s="35">
        <v>1132.1600000000001</v>
      </c>
      <c r="H225" s="35">
        <v>1040.6099999999999</v>
      </c>
      <c r="I225" s="35">
        <v>1826.45</v>
      </c>
      <c r="J225" s="35">
        <v>571.03</v>
      </c>
      <c r="K225" s="35">
        <v>578.49</v>
      </c>
      <c r="L225" s="35">
        <v>1080.8399999999999</v>
      </c>
      <c r="M225" s="35">
        <v>718.53</v>
      </c>
      <c r="N225" s="35">
        <v>539.47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8" ht="15.5">
      <c r="A226" s="63">
        <v>39629</v>
      </c>
      <c r="B226" s="33" cm="1">
        <f t="array" aca="1" ref="B226" ca="1">_xll.BDH(B$5,B$6,$A226)</f>
        <v>535.41</v>
      </c>
      <c r="C226" s="35">
        <v>1008.11</v>
      </c>
      <c r="D226" s="35">
        <v>884</v>
      </c>
      <c r="E226" s="35">
        <v>974.3</v>
      </c>
      <c r="F226" s="35">
        <v>851.07</v>
      </c>
      <c r="G226" s="35">
        <v>1071.3499999999999</v>
      </c>
      <c r="H226" s="35">
        <v>1025.49</v>
      </c>
      <c r="I226" s="35">
        <v>2113.9699999999998</v>
      </c>
      <c r="J226" s="35">
        <v>578.53</v>
      </c>
      <c r="K226" s="35">
        <v>616.35</v>
      </c>
      <c r="L226" s="35">
        <v>1164.4100000000001</v>
      </c>
      <c r="M226" s="35">
        <v>696.96</v>
      </c>
      <c r="N226" s="35">
        <v>545.44000000000005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8" ht="15.5">
      <c r="A227" s="63">
        <v>39598</v>
      </c>
      <c r="B227" s="33" cm="1">
        <f t="array" aca="1" ref="B227" ca="1">_xll.BDH(B$5,B$6,$A227)</f>
        <v>585.16</v>
      </c>
      <c r="C227" s="35">
        <v>1030.0999999999999</v>
      </c>
      <c r="D227" s="35">
        <v>966.72</v>
      </c>
      <c r="E227" s="35">
        <v>1064.83</v>
      </c>
      <c r="F227" s="35">
        <v>1028.6600000000001</v>
      </c>
      <c r="G227" s="35">
        <v>1120.73</v>
      </c>
      <c r="H227" s="35">
        <v>1154.97</v>
      </c>
      <c r="I227" s="35">
        <v>2070.8000000000002</v>
      </c>
      <c r="J227" s="35">
        <v>637.02</v>
      </c>
      <c r="K227" s="35">
        <v>697.89</v>
      </c>
      <c r="L227" s="35">
        <v>1172.4100000000001</v>
      </c>
      <c r="M227" s="35">
        <v>804.51</v>
      </c>
      <c r="N227" s="35">
        <v>611.97</v>
      </c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8" ht="15.5">
      <c r="A228" s="63">
        <v>39568</v>
      </c>
      <c r="B228" s="33" cm="1">
        <f t="array" aca="1" ref="B228" ca="1">_xll.BDH(B$5,B$6,$A228)</f>
        <v>577.46</v>
      </c>
      <c r="C228" s="35">
        <v>973.94</v>
      </c>
      <c r="D228" s="35">
        <v>961.17</v>
      </c>
      <c r="E228" s="35">
        <v>1071.19</v>
      </c>
      <c r="F228" s="35">
        <v>1082.01</v>
      </c>
      <c r="G228" s="35">
        <v>1099.67</v>
      </c>
      <c r="H228" s="35">
        <v>1133.23</v>
      </c>
      <c r="I228" s="35">
        <v>2006.73</v>
      </c>
      <c r="J228" s="35">
        <v>600.57000000000005</v>
      </c>
      <c r="K228" s="35">
        <v>671.17</v>
      </c>
      <c r="L228" s="35">
        <v>1135.58</v>
      </c>
      <c r="M228" s="35">
        <v>812.96</v>
      </c>
      <c r="N228" s="35">
        <v>581.59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8" ht="15.5">
      <c r="A229" s="63">
        <v>39538</v>
      </c>
      <c r="B229" s="33" cm="1">
        <f t="array" aca="1" ref="B229" ca="1">_xll.BDH(B$5,B$6,$A229)</f>
        <v>551.20000000000005</v>
      </c>
      <c r="C229" s="35">
        <v>909.27</v>
      </c>
      <c r="D229" s="35">
        <v>969.33</v>
      </c>
      <c r="E229" s="35">
        <v>1000.21</v>
      </c>
      <c r="F229" s="35">
        <v>1021.33</v>
      </c>
      <c r="G229" s="35">
        <v>1085.8599999999999</v>
      </c>
      <c r="H229" s="35">
        <v>1108.58</v>
      </c>
      <c r="I229" s="35">
        <v>1808.76</v>
      </c>
      <c r="J229" s="35">
        <v>561.38</v>
      </c>
      <c r="K229" s="35">
        <v>634.9</v>
      </c>
      <c r="L229" s="35">
        <v>1072.0999999999999</v>
      </c>
      <c r="M229" s="35">
        <v>790.18</v>
      </c>
      <c r="N229" s="35">
        <v>563.03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1:28" ht="15.5">
      <c r="A230" s="63">
        <v>39507</v>
      </c>
      <c r="B230" s="33" cm="1">
        <f t="array" aca="1" ref="B230" ca="1">_xll.BDH(B$5,B$6,$A230)</f>
        <v>555.26</v>
      </c>
      <c r="C230" s="35">
        <v>929.66</v>
      </c>
      <c r="D230" s="35">
        <v>947.56</v>
      </c>
      <c r="E230" s="35">
        <v>978.01</v>
      </c>
      <c r="F230" s="35">
        <v>1047.73</v>
      </c>
      <c r="G230" s="35">
        <v>1135.0999999999999</v>
      </c>
      <c r="H230" s="35">
        <v>1079.93</v>
      </c>
      <c r="I230" s="35">
        <v>1852.39</v>
      </c>
      <c r="J230" s="35">
        <v>557.28</v>
      </c>
      <c r="K230" s="35">
        <v>613.03</v>
      </c>
      <c r="L230" s="35">
        <v>1064.97</v>
      </c>
      <c r="M230" s="35">
        <v>786.09</v>
      </c>
      <c r="N230" s="35">
        <v>586.11</v>
      </c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1:28" ht="15.5">
      <c r="A231" s="63">
        <v>39478</v>
      </c>
      <c r="B231" s="33" cm="1">
        <f t="array" aca="1" ref="B231" ca="1">_xll.BDH(B$5,B$6,$A231)</f>
        <v>574.95000000000005</v>
      </c>
      <c r="C231" s="35">
        <v>893.77</v>
      </c>
      <c r="D231" s="35">
        <v>958.95</v>
      </c>
      <c r="E231" s="35">
        <v>1055.5999999999999</v>
      </c>
      <c r="F231" s="35">
        <v>1165.4000000000001</v>
      </c>
      <c r="G231" s="35">
        <v>1157.53</v>
      </c>
      <c r="H231" s="35">
        <v>1111.6099999999999</v>
      </c>
      <c r="I231" s="35">
        <v>1728.82</v>
      </c>
      <c r="J231" s="35">
        <v>582.70000000000005</v>
      </c>
      <c r="K231" s="35">
        <v>680.17</v>
      </c>
      <c r="L231" s="35">
        <v>1100.08</v>
      </c>
      <c r="M231" s="35">
        <v>802.13</v>
      </c>
      <c r="N231" s="35">
        <v>580.67999999999995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1:28" ht="15.5">
      <c r="A232" s="63">
        <v>39447</v>
      </c>
      <c r="B232" s="33" cm="1">
        <f t="array" aca="1" ref="B232" ca="1">_xll.BDH(B$5,B$6,$A232)</f>
        <v>611.92999999999995</v>
      </c>
      <c r="C232" s="35">
        <v>935.11</v>
      </c>
      <c r="D232" s="35">
        <v>1016.32</v>
      </c>
      <c r="E232" s="35">
        <v>1021.65</v>
      </c>
      <c r="F232" s="35">
        <v>1172.97</v>
      </c>
      <c r="G232" s="35">
        <v>1217.26</v>
      </c>
      <c r="H232" s="35">
        <v>1168.19</v>
      </c>
      <c r="I232" s="35">
        <v>1941.34</v>
      </c>
      <c r="J232" s="35">
        <v>665.49</v>
      </c>
      <c r="K232" s="35">
        <v>745.92</v>
      </c>
      <c r="L232" s="35">
        <v>1187.6099999999999</v>
      </c>
      <c r="M232" s="35">
        <v>854.03</v>
      </c>
      <c r="N232" s="35">
        <v>615.03</v>
      </c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1:28" ht="15.5">
      <c r="A233" s="63">
        <v>39416</v>
      </c>
      <c r="B233" s="33" cm="1">
        <f t="array" aca="1" ref="B233" ca="1">_xll.BDH(B$5,B$6,$A233)</f>
        <v>617.09</v>
      </c>
      <c r="C233" s="35">
        <v>902.15</v>
      </c>
      <c r="D233" s="35">
        <v>1035.8800000000001</v>
      </c>
      <c r="E233" s="35">
        <v>1060.27</v>
      </c>
      <c r="F233" s="35">
        <v>1231.8599999999999</v>
      </c>
      <c r="G233" s="35">
        <v>1255.07</v>
      </c>
      <c r="H233" s="35">
        <v>1174.79</v>
      </c>
      <c r="I233" s="35">
        <v>1809.3</v>
      </c>
      <c r="J233" s="35">
        <v>654.29</v>
      </c>
      <c r="K233" s="35">
        <v>725.63</v>
      </c>
      <c r="L233" s="35">
        <v>1181.78</v>
      </c>
      <c r="M233" s="35">
        <v>891.72</v>
      </c>
      <c r="N233" s="35">
        <v>642.4</v>
      </c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1:28" ht="15.5">
      <c r="A234" s="63">
        <v>39386</v>
      </c>
      <c r="B234" s="33" cm="1">
        <f t="array" aca="1" ref="B234" ca="1">_xll.BDH(B$5,B$6,$A234)</f>
        <v>644.6</v>
      </c>
      <c r="C234" s="35">
        <v>944.92</v>
      </c>
      <c r="D234" s="35">
        <v>1023.79</v>
      </c>
      <c r="E234" s="35">
        <v>1094.97</v>
      </c>
      <c r="F234" s="35">
        <v>1322.34</v>
      </c>
      <c r="G234" s="35">
        <v>1238.9100000000001</v>
      </c>
      <c r="H234" s="35">
        <v>1220.26</v>
      </c>
      <c r="I234" s="35">
        <v>1878.79</v>
      </c>
      <c r="J234" s="35">
        <v>711.7</v>
      </c>
      <c r="K234" s="35">
        <v>783.3</v>
      </c>
      <c r="L234" s="35">
        <v>1179.9000000000001</v>
      </c>
      <c r="M234" s="35">
        <v>936.11</v>
      </c>
      <c r="N234" s="35">
        <v>669.95</v>
      </c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1:28" ht="15.5">
      <c r="A235" s="63">
        <v>39353</v>
      </c>
      <c r="B235" s="33" cm="1">
        <f t="array" aca="1" ref="B235" ca="1">_xll.BDH(B$5,B$6,$A235)</f>
        <v>634.44000000000005</v>
      </c>
      <c r="C235" s="35">
        <v>890.87</v>
      </c>
      <c r="D235" s="35">
        <v>1002.08</v>
      </c>
      <c r="E235" s="35">
        <v>1094.32</v>
      </c>
      <c r="F235" s="35">
        <v>1338.66</v>
      </c>
      <c r="G235" s="35">
        <v>1218.71</v>
      </c>
      <c r="H235" s="35">
        <v>1216.67</v>
      </c>
      <c r="I235" s="35">
        <v>1862.9</v>
      </c>
      <c r="J235" s="35">
        <v>662.21</v>
      </c>
      <c r="K235" s="35">
        <v>798.91</v>
      </c>
      <c r="L235" s="35">
        <v>1105.69</v>
      </c>
      <c r="M235" s="35">
        <v>903.32</v>
      </c>
      <c r="N235" s="35">
        <v>682.08</v>
      </c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1:28" ht="15.5">
      <c r="A236" s="63">
        <v>39325</v>
      </c>
      <c r="B236" s="33" cm="1">
        <f t="array" aca="1" ref="B236" ca="1">_xll.BDH(B$5,B$6,$A236)</f>
        <v>612.51</v>
      </c>
      <c r="C236" s="35">
        <v>816.73</v>
      </c>
      <c r="D236" s="35">
        <v>958.94</v>
      </c>
      <c r="E236" s="35">
        <v>1123.8900000000001</v>
      </c>
      <c r="F236" s="35">
        <v>1308.75</v>
      </c>
      <c r="G236" s="35">
        <v>1181.95</v>
      </c>
      <c r="H236" s="35">
        <v>1168.1600000000001</v>
      </c>
      <c r="I236" s="35">
        <v>1722.34</v>
      </c>
      <c r="J236" s="35">
        <v>638.27</v>
      </c>
      <c r="K236" s="35">
        <v>765.77</v>
      </c>
      <c r="L236" s="35">
        <v>1066.6300000000001</v>
      </c>
      <c r="M236" s="35">
        <v>855.65</v>
      </c>
      <c r="N236" s="35">
        <v>678.87</v>
      </c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1:28" ht="15.5">
      <c r="A237" s="63">
        <v>39294</v>
      </c>
      <c r="B237" s="33" cm="1">
        <f t="array" aca="1" ref="B237" ca="1">_xll.BDH(B$5,B$6,$A237)</f>
        <v>604.39</v>
      </c>
      <c r="C237" s="35">
        <v>816.91</v>
      </c>
      <c r="D237" s="35">
        <v>938.88</v>
      </c>
      <c r="E237" s="35">
        <v>1106.6099999999999</v>
      </c>
      <c r="F237" s="35">
        <v>1286.52</v>
      </c>
      <c r="G237" s="35">
        <v>1151.47</v>
      </c>
      <c r="H237" s="35">
        <v>1167.81</v>
      </c>
      <c r="I237" s="35">
        <v>1707.76</v>
      </c>
      <c r="J237" s="35">
        <v>620.11</v>
      </c>
      <c r="K237" s="35">
        <v>766.42</v>
      </c>
      <c r="L237" s="35">
        <v>1045.06</v>
      </c>
      <c r="M237" s="35">
        <v>824.58</v>
      </c>
      <c r="N237" s="35">
        <v>689.03</v>
      </c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1:28" ht="15.5">
      <c r="A238" s="63">
        <v>39262</v>
      </c>
      <c r="B238" s="33" cm="1">
        <f t="array" aca="1" ref="B238" ca="1">_xll.BDH(B$5,B$6,$A238)</f>
        <v>624.13</v>
      </c>
      <c r="C238" s="35">
        <v>828.14</v>
      </c>
      <c r="D238" s="35">
        <v>965.33</v>
      </c>
      <c r="E238" s="35">
        <v>1175.52</v>
      </c>
      <c r="F238" s="35">
        <v>1390.82</v>
      </c>
      <c r="G238" s="35">
        <v>1202.52</v>
      </c>
      <c r="H238" s="35">
        <v>1166.1099999999999</v>
      </c>
      <c r="I238" s="35">
        <v>1692.76</v>
      </c>
      <c r="J238" s="35">
        <v>621.17999999999995</v>
      </c>
      <c r="K238" s="35">
        <v>781.74</v>
      </c>
      <c r="L238" s="35">
        <v>1084.7</v>
      </c>
      <c r="M238" s="35">
        <v>844.54</v>
      </c>
      <c r="N238" s="35">
        <v>723.9</v>
      </c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1:28" ht="15.5">
      <c r="A239" s="63">
        <v>39233</v>
      </c>
      <c r="B239" s="33" cm="1">
        <f t="array" aca="1" ref="B239" ca="1">_xll.BDH(B$5,B$6,$A239)</f>
        <v>635.35</v>
      </c>
      <c r="C239" s="35">
        <v>829.6</v>
      </c>
      <c r="D239" s="35">
        <v>980.42</v>
      </c>
      <c r="E239" s="35">
        <v>1189.8900000000001</v>
      </c>
      <c r="F239" s="35">
        <v>1450.1</v>
      </c>
      <c r="G239" s="35">
        <v>1246.56</v>
      </c>
      <c r="H239" s="35">
        <v>1169.79</v>
      </c>
      <c r="I239" s="35">
        <v>1662.04</v>
      </c>
      <c r="J239" s="35">
        <v>615.78</v>
      </c>
      <c r="K239" s="35">
        <v>802.19</v>
      </c>
      <c r="L239" s="35">
        <v>1139.31</v>
      </c>
      <c r="M239" s="35">
        <v>861.28</v>
      </c>
      <c r="N239" s="35">
        <v>733.29</v>
      </c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1:28" ht="15.5">
      <c r="A240" s="63">
        <v>39202</v>
      </c>
      <c r="B240" s="33" cm="1">
        <f t="array" aca="1" ref="B240" ca="1">_xll.BDH(B$5,B$6,$A240)</f>
        <v>615.29</v>
      </c>
      <c r="C240" s="35">
        <v>774.72</v>
      </c>
      <c r="D240" s="35">
        <v>965.95</v>
      </c>
      <c r="E240" s="35">
        <v>1173.5999999999999</v>
      </c>
      <c r="F240" s="35">
        <v>1418.75</v>
      </c>
      <c r="G240" s="35">
        <v>1229.51</v>
      </c>
      <c r="H240" s="35">
        <v>1113.68</v>
      </c>
      <c r="I240" s="35">
        <v>1550.55</v>
      </c>
      <c r="J240" s="35">
        <v>591.84</v>
      </c>
      <c r="K240" s="35">
        <v>732.11</v>
      </c>
      <c r="L240" s="35">
        <v>1129.6300000000001</v>
      </c>
      <c r="M240" s="35">
        <v>833</v>
      </c>
      <c r="N240" s="35">
        <v>712.12</v>
      </c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1:28" ht="15.5">
      <c r="A241" s="63">
        <v>39171</v>
      </c>
      <c r="B241" s="33" cm="1">
        <f t="array" aca="1" ref="B241" ca="1">_xll.BDH(B$5,B$6,$A241)</f>
        <v>590.91999999999996</v>
      </c>
      <c r="C241" s="35">
        <v>756.54</v>
      </c>
      <c r="D241" s="35">
        <v>927.86</v>
      </c>
      <c r="E241" s="35">
        <v>1151.5899999999999</v>
      </c>
      <c r="F241" s="35">
        <v>1367.89</v>
      </c>
      <c r="G241" s="35">
        <v>1147.23</v>
      </c>
      <c r="H241" s="35">
        <v>1064.03</v>
      </c>
      <c r="I241" s="35">
        <v>1474.51</v>
      </c>
      <c r="J241" s="35">
        <v>561.79</v>
      </c>
      <c r="K241" s="35">
        <v>727.85</v>
      </c>
      <c r="L241" s="35">
        <v>1088.1099999999999</v>
      </c>
      <c r="M241" s="35">
        <v>822.08</v>
      </c>
      <c r="N241" s="35">
        <v>695.69</v>
      </c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1:28" ht="15.5">
      <c r="A242" s="63">
        <v>39141</v>
      </c>
      <c r="B242" s="33" cm="1">
        <f t="array" aca="1" ref="B242" ca="1">_xll.BDH(B$5,B$6,$A242)</f>
        <v>585.12</v>
      </c>
      <c r="C242" s="35">
        <v>742.41</v>
      </c>
      <c r="D242" s="35">
        <v>917.71</v>
      </c>
      <c r="E242" s="35">
        <v>1162.8800000000001</v>
      </c>
      <c r="F242" s="35">
        <v>1375.88</v>
      </c>
      <c r="G242" s="35">
        <v>1145.9100000000001</v>
      </c>
      <c r="H242" s="35">
        <v>1053.6500000000001</v>
      </c>
      <c r="I242" s="35">
        <v>1388.9</v>
      </c>
      <c r="J242" s="35">
        <v>558.88</v>
      </c>
      <c r="K242" s="35">
        <v>701.42</v>
      </c>
      <c r="L242" s="35">
        <v>1043.68</v>
      </c>
      <c r="M242" s="35">
        <v>815.18</v>
      </c>
      <c r="N242" s="35">
        <v>692.41</v>
      </c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1:28" ht="15.5">
      <c r="A243" s="63">
        <v>39113</v>
      </c>
      <c r="B243" s="33" cm="1">
        <f t="array" aca="1" ref="B243" ca="1">_xll.BDH(B$5,B$6,$A243)</f>
        <v>597.64</v>
      </c>
      <c r="C243" s="35">
        <v>727.16</v>
      </c>
      <c r="D243" s="35">
        <v>934.52</v>
      </c>
      <c r="E243" s="35">
        <v>1170.4000000000001</v>
      </c>
      <c r="F243" s="35">
        <v>1415.94</v>
      </c>
      <c r="G243" s="35">
        <v>1171.33</v>
      </c>
      <c r="H243" s="35">
        <v>1060.32</v>
      </c>
      <c r="I243" s="35">
        <v>1415.79</v>
      </c>
      <c r="J243" s="35">
        <v>579.02</v>
      </c>
      <c r="K243" s="35">
        <v>706.05</v>
      </c>
      <c r="L243" s="35">
        <v>993.81</v>
      </c>
      <c r="M243" s="35">
        <v>840.14</v>
      </c>
      <c r="N243" s="35">
        <v>723.87</v>
      </c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</row>
    <row r="244" spans="1:28" ht="15.5">
      <c r="A244" s="63">
        <v>39080</v>
      </c>
      <c r="B244" s="33" cm="1">
        <f t="array" aca="1" ref="B244" ca="1">_xll.BDH(B$5,B$6,$A244)</f>
        <v>588.03</v>
      </c>
      <c r="C244" s="35">
        <v>695.5</v>
      </c>
      <c r="D244" s="35">
        <v>916.11</v>
      </c>
      <c r="E244" s="35">
        <v>1120.05</v>
      </c>
      <c r="F244" s="35">
        <v>1402.22</v>
      </c>
      <c r="G244" s="35">
        <v>1138.72</v>
      </c>
      <c r="H244" s="35">
        <v>1040.57</v>
      </c>
      <c r="I244" s="35">
        <v>1440.04</v>
      </c>
      <c r="J244" s="35">
        <v>568.44000000000005</v>
      </c>
      <c r="K244" s="35">
        <v>675.39</v>
      </c>
      <c r="L244" s="35">
        <v>999.26</v>
      </c>
      <c r="M244" s="35">
        <v>823.62</v>
      </c>
      <c r="N244" s="35">
        <v>705.67</v>
      </c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1:28" ht="15.5">
      <c r="A245" s="63">
        <v>39051</v>
      </c>
      <c r="B245" s="33" cm="1">
        <f t="array" aca="1" ref="B245" ca="1">_xll.BDH(B$5,B$6,$A245)</f>
        <v>581.25</v>
      </c>
      <c r="C245" s="35">
        <v>697.28</v>
      </c>
      <c r="D245" s="35">
        <v>903.04</v>
      </c>
      <c r="E245" s="35">
        <v>1123.67</v>
      </c>
      <c r="F245" s="35">
        <v>1354.41</v>
      </c>
      <c r="G245" s="35">
        <v>1125.18</v>
      </c>
      <c r="H245" s="35">
        <v>1027.3499999999999</v>
      </c>
      <c r="I245" s="35">
        <v>1468.57</v>
      </c>
      <c r="J245" s="35">
        <v>576.54</v>
      </c>
      <c r="K245" s="35">
        <v>645.73</v>
      </c>
      <c r="L245" s="35">
        <v>989.73</v>
      </c>
      <c r="M245" s="35">
        <v>800.02</v>
      </c>
      <c r="N245" s="35">
        <v>675.39</v>
      </c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</row>
    <row r="246" spans="1:28" ht="15.5">
      <c r="A246" s="63">
        <v>39021</v>
      </c>
      <c r="B246" s="33" cm="1">
        <f t="array" aca="1" ref="B246" ca="1">_xll.BDH(B$5,B$6,$A246)</f>
        <v>571.29</v>
      </c>
      <c r="C246" s="35">
        <v>669.21</v>
      </c>
      <c r="D246" s="35">
        <v>893.92</v>
      </c>
      <c r="E246" s="35">
        <v>1138.21</v>
      </c>
      <c r="F246" s="35">
        <v>1342.54</v>
      </c>
      <c r="G246" s="35">
        <v>1127.6600000000001</v>
      </c>
      <c r="H246" s="35">
        <v>1005.84</v>
      </c>
      <c r="I246" s="35">
        <v>1353.33</v>
      </c>
      <c r="J246" s="35">
        <v>556.44000000000005</v>
      </c>
      <c r="K246" s="35">
        <v>649.09</v>
      </c>
      <c r="L246" s="35">
        <v>966.14</v>
      </c>
      <c r="M246" s="35">
        <v>766.03</v>
      </c>
      <c r="N246" s="35">
        <v>665.54</v>
      </c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1:28"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</row>
    <row r="248" spans="1:28"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1:28"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</row>
    <row r="250" spans="1:28"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1:28"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</row>
    <row r="252" spans="1:28"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1:28"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</row>
    <row r="254" spans="1:28"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 spans="1:28"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</row>
    <row r="256" spans="1:28"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</row>
    <row r="257" spans="15:28"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15:28"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</row>
    <row r="259" spans="15:28"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15:28"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</sheetData>
  <sortState xmlns:xlrd2="http://schemas.microsoft.com/office/spreadsheetml/2017/richdata2" ref="AK6:AL15">
    <sortCondition descending="1" ref="AK6:AK15"/>
  </sortState>
  <mergeCells count="2">
    <mergeCell ref="D1:L1"/>
    <mergeCell ref="D2:L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4"/>
  </sheetPr>
  <dimension ref="A1:HN247"/>
  <sheetViews>
    <sheetView zoomScale="70" zoomScaleNormal="70" workbookViewId="0">
      <selection activeCell="A6" sqref="A6:HN7"/>
    </sheetView>
  </sheetViews>
  <sheetFormatPr defaultColWidth="9.1796875" defaultRowHeight="14.5"/>
  <cols>
    <col min="1" max="1" width="12" bestFit="1" customWidth="1"/>
    <col min="2" max="2" width="11.453125" hidden="1" customWidth="1"/>
    <col min="3" max="13" width="0" hidden="1" customWidth="1"/>
    <col min="14" max="14" width="3.453125" style="7" hidden="1" customWidth="1"/>
    <col min="15" max="15" width="13.81640625" hidden="1" customWidth="1"/>
    <col min="16" max="17" width="8.81640625" hidden="1" customWidth="1"/>
    <col min="18" max="18" width="10.1796875" hidden="1" customWidth="1"/>
    <col min="19" max="25" width="8.81640625" hidden="1" customWidth="1"/>
    <col min="26" max="27" width="10.1796875" hidden="1" customWidth="1"/>
    <col min="28" max="28" width="3.81640625" style="6" hidden="1" customWidth="1"/>
    <col min="29" max="29" width="12.81640625" customWidth="1"/>
    <col min="30" max="39" width="6.81640625" style="1" customWidth="1"/>
    <col min="40" max="41" width="7.81640625" style="1" customWidth="1"/>
    <col min="42" max="53" width="6.81640625" style="1" hidden="1" customWidth="1"/>
    <col min="54" max="54" width="12.81640625" style="12" hidden="1" customWidth="1"/>
    <col min="55" max="66" width="6.81640625" hidden="1" customWidth="1"/>
    <col min="67" max="67" width="3.81640625" style="6" hidden="1" customWidth="1"/>
    <col min="68" max="68" width="12.81640625" hidden="1" customWidth="1"/>
    <col min="69" max="92" width="6.81640625" style="1" hidden="1" customWidth="1"/>
    <col min="93" max="93" width="12.81640625" style="12" hidden="1" customWidth="1"/>
    <col min="94" max="105" width="6.81640625" hidden="1" customWidth="1"/>
    <col min="106" max="106" width="3.81640625" style="6" hidden="1" customWidth="1"/>
    <col min="107" max="107" width="12.81640625" hidden="1" customWidth="1"/>
    <col min="108" max="131" width="6.81640625" hidden="1" customWidth="1"/>
    <col min="132" max="132" width="13.1796875" style="12" hidden="1" customWidth="1"/>
    <col min="133" max="144" width="6.81640625" hidden="1" customWidth="1"/>
    <col min="145" max="145" width="3.81640625" style="6" hidden="1" customWidth="1"/>
    <col min="146" max="146" width="12.81640625" hidden="1" customWidth="1"/>
    <col min="147" max="158" width="6.81640625" customWidth="1"/>
    <col min="159" max="170" width="6.81640625" hidden="1" customWidth="1"/>
    <col min="171" max="171" width="12.81640625" style="12" hidden="1" customWidth="1"/>
    <col min="172" max="183" width="6.81640625" hidden="1" customWidth="1"/>
    <col min="184" max="184" width="3.81640625" style="6" hidden="1" customWidth="1"/>
    <col min="185" max="185" width="12.81640625" hidden="1" customWidth="1"/>
    <col min="186" max="207" width="6.81640625" hidden="1" customWidth="1"/>
    <col min="208" max="208" width="9.1796875" hidden="1" customWidth="1"/>
    <col min="209" max="209" width="13.54296875" hidden="1" customWidth="1"/>
    <col min="210" max="210" width="12.81640625" style="12" hidden="1" customWidth="1"/>
    <col min="211" max="222" width="6.81640625" hidden="1" customWidth="1"/>
    <col min="223" max="16384" width="9.1796875" style="7"/>
  </cols>
  <sheetData>
    <row r="1" spans="1:222" customFormat="1">
      <c r="A1" t="s">
        <v>121</v>
      </c>
      <c r="AD1" t="s">
        <v>122</v>
      </c>
    </row>
    <row r="2" spans="1:222" customFormat="1">
      <c r="A2">
        <v>60</v>
      </c>
      <c r="AD2" t="s">
        <v>123</v>
      </c>
    </row>
    <row r="3" spans="1:222" customFormat="1">
      <c r="AD3" t="s">
        <v>124</v>
      </c>
    </row>
    <row r="4" spans="1:222" customFormat="1"/>
    <row r="5" spans="1:222" customFormat="1"/>
    <row r="6" spans="1:222" ht="29">
      <c r="A6" s="8"/>
      <c r="B6" s="14" t="s">
        <v>0</v>
      </c>
      <c r="C6" s="14" t="s">
        <v>59</v>
      </c>
      <c r="D6" s="14" t="s">
        <v>57</v>
      </c>
      <c r="E6" s="14" t="s">
        <v>1</v>
      </c>
      <c r="F6" s="14" t="s">
        <v>22</v>
      </c>
      <c r="G6" s="14" t="s">
        <v>23</v>
      </c>
      <c r="H6" s="14" t="s">
        <v>24</v>
      </c>
      <c r="I6" s="14" t="s">
        <v>2</v>
      </c>
      <c r="J6" s="14" t="s">
        <v>3</v>
      </c>
      <c r="K6" s="14" t="s">
        <v>4</v>
      </c>
      <c r="L6" s="14" t="s">
        <v>62</v>
      </c>
      <c r="M6" s="14" t="s">
        <v>65</v>
      </c>
      <c r="O6" s="8"/>
      <c r="P6" s="14" t="s">
        <v>0</v>
      </c>
      <c r="Q6" s="14" t="s">
        <v>59</v>
      </c>
      <c r="R6" s="14" t="s">
        <v>57</v>
      </c>
      <c r="S6" s="14" t="s">
        <v>1</v>
      </c>
      <c r="T6" s="14" t="s">
        <v>22</v>
      </c>
      <c r="U6" s="14" t="s">
        <v>23</v>
      </c>
      <c r="V6" s="14" t="s">
        <v>24</v>
      </c>
      <c r="W6" s="14" t="s">
        <v>2</v>
      </c>
      <c r="X6" s="14" t="s">
        <v>3</v>
      </c>
      <c r="Y6" s="14" t="s">
        <v>4</v>
      </c>
      <c r="Z6" s="14" t="s">
        <v>62</v>
      </c>
      <c r="AA6" s="14" t="s">
        <v>65</v>
      </c>
      <c r="AC6" s="8"/>
      <c r="AD6" s="21" t="s">
        <v>0</v>
      </c>
      <c r="AE6" s="21" t="s">
        <v>59</v>
      </c>
      <c r="AF6" s="21" t="s">
        <v>57</v>
      </c>
      <c r="AG6" s="21" t="s">
        <v>1</v>
      </c>
      <c r="AH6" s="21" t="s">
        <v>22</v>
      </c>
      <c r="AI6" s="21" t="s">
        <v>23</v>
      </c>
      <c r="AJ6" s="21" t="s">
        <v>24</v>
      </c>
      <c r="AK6" s="21" t="s">
        <v>2</v>
      </c>
      <c r="AL6" s="21" t="s">
        <v>3</v>
      </c>
      <c r="AM6" s="21" t="s">
        <v>4</v>
      </c>
      <c r="AN6" s="21" t="s">
        <v>62</v>
      </c>
      <c r="AO6" s="21" t="s">
        <v>65</v>
      </c>
      <c r="AP6" s="70" t="s">
        <v>0</v>
      </c>
      <c r="AQ6" s="70" t="s">
        <v>59</v>
      </c>
      <c r="AR6" s="70" t="s">
        <v>57</v>
      </c>
      <c r="AS6" s="70" t="s">
        <v>1</v>
      </c>
      <c r="AT6" s="70" t="s">
        <v>22</v>
      </c>
      <c r="AU6" s="70" t="s">
        <v>23</v>
      </c>
      <c r="AV6" s="70" t="s">
        <v>24</v>
      </c>
      <c r="AW6" s="70" t="s">
        <v>2</v>
      </c>
      <c r="AX6" s="70" t="s">
        <v>3</v>
      </c>
      <c r="AY6" s="70" t="s">
        <v>4</v>
      </c>
      <c r="AZ6" s="70" t="s">
        <v>62</v>
      </c>
      <c r="BA6" s="70" t="s">
        <v>65</v>
      </c>
      <c r="BC6" s="9"/>
      <c r="BD6" s="8"/>
      <c r="BE6" s="8"/>
      <c r="BF6" s="9"/>
      <c r="BG6" s="8"/>
      <c r="BH6" s="8"/>
      <c r="BI6" s="8"/>
      <c r="BJ6" s="8"/>
      <c r="BK6" s="8"/>
      <c r="BL6" s="8"/>
      <c r="BM6" s="8"/>
      <c r="BN6" s="8"/>
      <c r="BP6" s="8"/>
      <c r="BQ6" s="10" t="s">
        <v>0</v>
      </c>
      <c r="BR6" s="10" t="s">
        <v>59</v>
      </c>
      <c r="BS6" s="10" t="s">
        <v>57</v>
      </c>
      <c r="BT6" s="10" t="s">
        <v>1</v>
      </c>
      <c r="BU6" s="10" t="s">
        <v>22</v>
      </c>
      <c r="BV6" s="10" t="s">
        <v>23</v>
      </c>
      <c r="BW6" s="10" t="s">
        <v>24</v>
      </c>
      <c r="BX6" s="10" t="s">
        <v>2</v>
      </c>
      <c r="BY6" s="10" t="s">
        <v>3</v>
      </c>
      <c r="BZ6" s="10" t="s">
        <v>4</v>
      </c>
      <c r="CA6" s="10" t="s">
        <v>62</v>
      </c>
      <c r="CB6" s="10" t="s">
        <v>65</v>
      </c>
      <c r="CC6" s="70" t="s">
        <v>0</v>
      </c>
      <c r="CD6" s="70" t="s">
        <v>59</v>
      </c>
      <c r="CE6" s="70" t="s">
        <v>57</v>
      </c>
      <c r="CF6" s="70" t="s">
        <v>1</v>
      </c>
      <c r="CG6" s="70" t="s">
        <v>22</v>
      </c>
      <c r="CH6" s="70" t="s">
        <v>23</v>
      </c>
      <c r="CI6" s="70" t="s">
        <v>24</v>
      </c>
      <c r="CJ6" s="70" t="s">
        <v>2</v>
      </c>
      <c r="CK6" s="70" t="s">
        <v>3</v>
      </c>
      <c r="CL6" s="70" t="s">
        <v>4</v>
      </c>
      <c r="CM6" s="70" t="s">
        <v>62</v>
      </c>
      <c r="CN6" s="70" t="s">
        <v>65</v>
      </c>
      <c r="CP6" s="9"/>
      <c r="CQ6" s="8"/>
      <c r="CR6" s="8"/>
      <c r="CS6" s="9"/>
      <c r="CT6" s="8"/>
      <c r="CU6" s="8"/>
      <c r="CV6" s="8"/>
      <c r="CW6" s="8"/>
      <c r="CX6" s="8"/>
      <c r="CY6" s="8"/>
      <c r="CZ6" s="8"/>
      <c r="DA6" s="8"/>
      <c r="DC6" s="8"/>
      <c r="DD6" s="10" t="s">
        <v>0</v>
      </c>
      <c r="DE6" s="10" t="s">
        <v>59</v>
      </c>
      <c r="DF6" s="10" t="s">
        <v>57</v>
      </c>
      <c r="DG6" s="10" t="s">
        <v>1</v>
      </c>
      <c r="DH6" s="10" t="s">
        <v>22</v>
      </c>
      <c r="DI6" s="10" t="s">
        <v>23</v>
      </c>
      <c r="DJ6" s="10" t="s">
        <v>24</v>
      </c>
      <c r="DK6" s="10" t="s">
        <v>2</v>
      </c>
      <c r="DL6" s="10" t="s">
        <v>3</v>
      </c>
      <c r="DM6" s="10" t="s">
        <v>4</v>
      </c>
      <c r="DN6" s="10" t="s">
        <v>62</v>
      </c>
      <c r="DO6" s="10" t="s">
        <v>65</v>
      </c>
      <c r="DP6" s="70" t="s">
        <v>0</v>
      </c>
      <c r="DQ6" s="70" t="s">
        <v>59</v>
      </c>
      <c r="DR6" s="70" t="s">
        <v>57</v>
      </c>
      <c r="DS6" s="70" t="s">
        <v>1</v>
      </c>
      <c r="DT6" s="70" t="s">
        <v>22</v>
      </c>
      <c r="DU6" s="70" t="s">
        <v>23</v>
      </c>
      <c r="DV6" s="70" t="s">
        <v>24</v>
      </c>
      <c r="DW6" s="70" t="s">
        <v>2</v>
      </c>
      <c r="DX6" s="70" t="s">
        <v>3</v>
      </c>
      <c r="DY6" s="70" t="s">
        <v>4</v>
      </c>
      <c r="DZ6" s="70" t="s">
        <v>62</v>
      </c>
      <c r="EA6" s="70" t="s">
        <v>65</v>
      </c>
      <c r="EC6" s="9"/>
      <c r="ED6" s="8"/>
      <c r="EE6" s="8"/>
      <c r="EF6" s="9"/>
      <c r="EG6" s="8"/>
      <c r="EH6" s="8"/>
      <c r="EI6" s="8"/>
      <c r="EJ6" s="8"/>
      <c r="EK6" s="8"/>
      <c r="EL6" s="8"/>
      <c r="EM6" s="8"/>
      <c r="EN6" s="8"/>
      <c r="EP6" s="8"/>
      <c r="EQ6" s="10" t="s">
        <v>0</v>
      </c>
      <c r="ER6" s="10" t="s">
        <v>59</v>
      </c>
      <c r="ES6" s="10" t="s">
        <v>57</v>
      </c>
      <c r="ET6" s="10" t="s">
        <v>1</v>
      </c>
      <c r="EU6" s="10" t="s">
        <v>22</v>
      </c>
      <c r="EV6" s="10" t="s">
        <v>23</v>
      </c>
      <c r="EW6" s="10" t="s">
        <v>24</v>
      </c>
      <c r="EX6" s="10" t="s">
        <v>2</v>
      </c>
      <c r="EY6" s="10" t="s">
        <v>3</v>
      </c>
      <c r="EZ6" s="10" t="s">
        <v>4</v>
      </c>
      <c r="FA6" s="10" t="s">
        <v>62</v>
      </c>
      <c r="FB6" s="10" t="s">
        <v>65</v>
      </c>
      <c r="FC6" s="70" t="s">
        <v>0</v>
      </c>
      <c r="FD6" s="70" t="s">
        <v>59</v>
      </c>
      <c r="FE6" s="70" t="s">
        <v>57</v>
      </c>
      <c r="FF6" s="70" t="s">
        <v>1</v>
      </c>
      <c r="FG6" s="70" t="s">
        <v>22</v>
      </c>
      <c r="FH6" s="70" t="s">
        <v>23</v>
      </c>
      <c r="FI6" s="70" t="s">
        <v>24</v>
      </c>
      <c r="FJ6" s="70" t="s">
        <v>2</v>
      </c>
      <c r="FK6" s="70" t="s">
        <v>3</v>
      </c>
      <c r="FL6" s="70" t="s">
        <v>4</v>
      </c>
      <c r="FM6" s="70" t="s">
        <v>62</v>
      </c>
      <c r="FN6" s="70" t="s">
        <v>65</v>
      </c>
      <c r="FP6" s="9"/>
      <c r="FQ6" s="8"/>
      <c r="FR6" s="8"/>
      <c r="FS6" s="9"/>
      <c r="FT6" s="8"/>
      <c r="FU6" s="8"/>
      <c r="FV6" s="8"/>
      <c r="FW6" s="8"/>
      <c r="FX6" s="8"/>
      <c r="FY6" s="8"/>
      <c r="FZ6" s="8"/>
      <c r="GA6" s="8"/>
      <c r="GC6" s="8"/>
      <c r="GD6" s="10" t="s">
        <v>0</v>
      </c>
      <c r="GE6" s="10" t="s">
        <v>59</v>
      </c>
      <c r="GF6" s="10" t="s">
        <v>57</v>
      </c>
      <c r="GG6" s="10" t="s">
        <v>1</v>
      </c>
      <c r="GH6" s="10" t="s">
        <v>22</v>
      </c>
      <c r="GI6" s="10" t="s">
        <v>23</v>
      </c>
      <c r="GJ6" s="10" t="s">
        <v>24</v>
      </c>
      <c r="GK6" s="10" t="s">
        <v>2</v>
      </c>
      <c r="GL6" s="10" t="s">
        <v>3</v>
      </c>
      <c r="GM6" s="10" t="s">
        <v>4</v>
      </c>
      <c r="GN6" s="10" t="s">
        <v>62</v>
      </c>
      <c r="GO6" s="10" t="s">
        <v>65</v>
      </c>
      <c r="GP6" s="70" t="s">
        <v>0</v>
      </c>
      <c r="GQ6" s="70" t="s">
        <v>59</v>
      </c>
      <c r="GR6" s="70" t="s">
        <v>57</v>
      </c>
      <c r="GS6" s="70" t="s">
        <v>1</v>
      </c>
      <c r="GT6" s="70" t="s">
        <v>22</v>
      </c>
      <c r="GU6" s="70" t="s">
        <v>23</v>
      </c>
      <c r="GV6" s="70" t="s">
        <v>24</v>
      </c>
      <c r="GW6" s="70" t="s">
        <v>2</v>
      </c>
      <c r="GX6" s="70" t="s">
        <v>3</v>
      </c>
      <c r="GY6" s="70" t="s">
        <v>4</v>
      </c>
      <c r="GZ6" s="70" t="s">
        <v>62</v>
      </c>
      <c r="HA6" s="70" t="s">
        <v>65</v>
      </c>
      <c r="HC6" s="9"/>
      <c r="HD6" s="8"/>
      <c r="HE6" s="8"/>
      <c r="HF6" s="9"/>
      <c r="HG6" s="8"/>
      <c r="HH6" s="8"/>
      <c r="HI6" s="8"/>
      <c r="HJ6" s="8"/>
      <c r="HK6" s="8"/>
      <c r="HL6" s="8"/>
      <c r="HM6" s="8"/>
      <c r="HN6" s="8"/>
    </row>
    <row r="7" spans="1:22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C7" s="8"/>
      <c r="AD7" s="22" t="s">
        <v>40</v>
      </c>
      <c r="AE7" s="22" t="s">
        <v>41</v>
      </c>
      <c r="AF7" s="22" t="s">
        <v>56</v>
      </c>
      <c r="AG7" s="22" t="s">
        <v>42</v>
      </c>
      <c r="AH7" s="22" t="s">
        <v>43</v>
      </c>
      <c r="AI7" s="22" t="s">
        <v>44</v>
      </c>
      <c r="AJ7" s="22" t="s">
        <v>45</v>
      </c>
      <c r="AK7" s="22" t="s">
        <v>46</v>
      </c>
      <c r="AL7" s="22" t="s">
        <v>47</v>
      </c>
      <c r="AM7" s="22" t="s">
        <v>48</v>
      </c>
      <c r="AN7" s="22" t="s">
        <v>60</v>
      </c>
      <c r="AO7" s="22" t="s">
        <v>63</v>
      </c>
      <c r="AP7" s="71" t="s">
        <v>53</v>
      </c>
      <c r="AQ7" s="71" t="s">
        <v>53</v>
      </c>
      <c r="AR7" s="71" t="s">
        <v>53</v>
      </c>
      <c r="AS7" s="71" t="s">
        <v>53</v>
      </c>
      <c r="AT7" s="71" t="s">
        <v>53</v>
      </c>
      <c r="AU7" s="71" t="s">
        <v>53</v>
      </c>
      <c r="AV7" s="71" t="s">
        <v>53</v>
      </c>
      <c r="AW7" s="71" t="s">
        <v>53</v>
      </c>
      <c r="AX7" s="71" t="s">
        <v>53</v>
      </c>
      <c r="AY7" s="71" t="s">
        <v>53</v>
      </c>
      <c r="AZ7" s="71" t="s">
        <v>53</v>
      </c>
      <c r="BA7" s="71" t="s">
        <v>53</v>
      </c>
      <c r="BC7" s="9"/>
      <c r="BD7" s="8"/>
      <c r="BE7" s="8"/>
      <c r="BF7" s="9"/>
      <c r="BG7" s="8"/>
      <c r="BH7" s="8"/>
      <c r="BI7" s="8"/>
      <c r="BJ7" s="8"/>
      <c r="BK7" s="8"/>
      <c r="BL7" s="8"/>
      <c r="BM7" s="8"/>
      <c r="BN7" s="8"/>
      <c r="BP7" s="8"/>
      <c r="BQ7" s="11" t="s">
        <v>40</v>
      </c>
      <c r="BR7" s="11" t="s">
        <v>41</v>
      </c>
      <c r="BS7" s="11" t="s">
        <v>56</v>
      </c>
      <c r="BT7" s="11" t="s">
        <v>42</v>
      </c>
      <c r="BU7" s="11" t="s">
        <v>43</v>
      </c>
      <c r="BV7" s="11" t="s">
        <v>44</v>
      </c>
      <c r="BW7" s="11" t="s">
        <v>45</v>
      </c>
      <c r="BX7" s="11" t="s">
        <v>46</v>
      </c>
      <c r="BY7" s="11" t="s">
        <v>47</v>
      </c>
      <c r="BZ7" s="11" t="s">
        <v>48</v>
      </c>
      <c r="CA7" s="11" t="s">
        <v>60</v>
      </c>
      <c r="CB7" s="11" t="s">
        <v>63</v>
      </c>
      <c r="CC7" s="71" t="s">
        <v>53</v>
      </c>
      <c r="CD7" s="71" t="s">
        <v>53</v>
      </c>
      <c r="CE7" s="71" t="s">
        <v>53</v>
      </c>
      <c r="CF7" s="71" t="s">
        <v>53</v>
      </c>
      <c r="CG7" s="71" t="s">
        <v>53</v>
      </c>
      <c r="CH7" s="71" t="s">
        <v>53</v>
      </c>
      <c r="CI7" s="71" t="s">
        <v>53</v>
      </c>
      <c r="CJ7" s="71" t="s">
        <v>53</v>
      </c>
      <c r="CK7" s="71" t="s">
        <v>53</v>
      </c>
      <c r="CL7" s="71" t="s">
        <v>53</v>
      </c>
      <c r="CM7" s="71" t="s">
        <v>53</v>
      </c>
      <c r="CN7" s="71" t="s">
        <v>53</v>
      </c>
      <c r="CP7" s="9"/>
      <c r="CQ7" s="8"/>
      <c r="CR7" s="8"/>
      <c r="CS7" s="9"/>
      <c r="CT7" s="8"/>
      <c r="CU7" s="8"/>
      <c r="CV7" s="8"/>
      <c r="CW7" s="8"/>
      <c r="CX7" s="8"/>
      <c r="CY7" s="8"/>
      <c r="CZ7" s="8"/>
      <c r="DA7" s="8"/>
      <c r="DC7" s="8"/>
      <c r="DD7" s="11" t="s">
        <v>40</v>
      </c>
      <c r="DE7" s="11" t="s">
        <v>41</v>
      </c>
      <c r="DF7" s="11" t="s">
        <v>56</v>
      </c>
      <c r="DG7" s="11" t="s">
        <v>42</v>
      </c>
      <c r="DH7" s="11" t="s">
        <v>43</v>
      </c>
      <c r="DI7" s="11" t="s">
        <v>44</v>
      </c>
      <c r="DJ7" s="11" t="s">
        <v>45</v>
      </c>
      <c r="DK7" s="11" t="s">
        <v>46</v>
      </c>
      <c r="DL7" s="11" t="s">
        <v>47</v>
      </c>
      <c r="DM7" s="11" t="s">
        <v>48</v>
      </c>
      <c r="DN7" s="11" t="s">
        <v>60</v>
      </c>
      <c r="DO7" s="11" t="s">
        <v>63</v>
      </c>
      <c r="DP7" s="71" t="s">
        <v>53</v>
      </c>
      <c r="DQ7" s="71" t="s">
        <v>53</v>
      </c>
      <c r="DR7" s="71" t="s">
        <v>53</v>
      </c>
      <c r="DS7" s="71" t="s">
        <v>53</v>
      </c>
      <c r="DT7" s="71" t="s">
        <v>53</v>
      </c>
      <c r="DU7" s="71" t="s">
        <v>53</v>
      </c>
      <c r="DV7" s="71" t="s">
        <v>53</v>
      </c>
      <c r="DW7" s="71" t="s">
        <v>53</v>
      </c>
      <c r="DX7" s="71" t="s">
        <v>53</v>
      </c>
      <c r="DY7" s="71" t="s">
        <v>53</v>
      </c>
      <c r="DZ7" s="71" t="s">
        <v>53</v>
      </c>
      <c r="EA7" s="71" t="s">
        <v>53</v>
      </c>
      <c r="EC7" s="9"/>
      <c r="ED7" s="8"/>
      <c r="EE7" s="8"/>
      <c r="EF7" s="9"/>
      <c r="EG7" s="8"/>
      <c r="EH7" s="8"/>
      <c r="EI7" s="8"/>
      <c r="EJ7" s="8"/>
      <c r="EK7" s="8"/>
      <c r="EL7" s="8"/>
      <c r="EM7" s="8"/>
      <c r="EN7" s="8"/>
      <c r="EP7" s="8"/>
      <c r="EQ7" s="11" t="s">
        <v>40</v>
      </c>
      <c r="ER7" s="11" t="s">
        <v>41</v>
      </c>
      <c r="ES7" s="11" t="s">
        <v>56</v>
      </c>
      <c r="ET7" s="11" t="s">
        <v>42</v>
      </c>
      <c r="EU7" s="11" t="s">
        <v>43</v>
      </c>
      <c r="EV7" s="11" t="s">
        <v>44</v>
      </c>
      <c r="EW7" s="11" t="s">
        <v>45</v>
      </c>
      <c r="EX7" s="11" t="s">
        <v>46</v>
      </c>
      <c r="EY7" s="11" t="s">
        <v>47</v>
      </c>
      <c r="EZ7" s="11" t="s">
        <v>48</v>
      </c>
      <c r="FA7" s="11" t="s">
        <v>60</v>
      </c>
      <c r="FB7" s="11" t="s">
        <v>63</v>
      </c>
      <c r="FC7" s="71" t="s">
        <v>53</v>
      </c>
      <c r="FD7" s="71" t="s">
        <v>53</v>
      </c>
      <c r="FE7" s="71" t="s">
        <v>53</v>
      </c>
      <c r="FF7" s="71" t="s">
        <v>53</v>
      </c>
      <c r="FG7" s="71" t="s">
        <v>53</v>
      </c>
      <c r="FH7" s="71" t="s">
        <v>53</v>
      </c>
      <c r="FI7" s="71" t="s">
        <v>53</v>
      </c>
      <c r="FJ7" s="71" t="s">
        <v>53</v>
      </c>
      <c r="FK7" s="71" t="s">
        <v>53</v>
      </c>
      <c r="FL7" s="71" t="s">
        <v>53</v>
      </c>
      <c r="FM7" s="71" t="s">
        <v>53</v>
      </c>
      <c r="FN7" s="71" t="s">
        <v>53</v>
      </c>
      <c r="FP7" s="9"/>
      <c r="FQ7" s="8"/>
      <c r="FR7" s="8"/>
      <c r="FS7" s="9"/>
      <c r="FT7" s="8"/>
      <c r="FU7" s="8"/>
      <c r="FV7" s="8"/>
      <c r="FW7" s="8"/>
      <c r="FX7" s="8"/>
      <c r="FY7" s="8"/>
      <c r="FZ7" s="8"/>
      <c r="GA7" s="8"/>
      <c r="GC7" s="8"/>
      <c r="GD7" s="11" t="s">
        <v>40</v>
      </c>
      <c r="GE7" s="11" t="s">
        <v>41</v>
      </c>
      <c r="GF7" s="11" t="s">
        <v>56</v>
      </c>
      <c r="GG7" s="11" t="s">
        <v>42</v>
      </c>
      <c r="GH7" s="11" t="s">
        <v>43</v>
      </c>
      <c r="GI7" s="11" t="s">
        <v>44</v>
      </c>
      <c r="GJ7" s="11" t="s">
        <v>45</v>
      </c>
      <c r="GK7" s="11" t="s">
        <v>46</v>
      </c>
      <c r="GL7" s="11" t="s">
        <v>47</v>
      </c>
      <c r="GM7" s="11" t="s">
        <v>48</v>
      </c>
      <c r="GN7" s="11" t="s">
        <v>60</v>
      </c>
      <c r="GO7" s="11" t="s">
        <v>63</v>
      </c>
      <c r="GP7" s="71" t="s">
        <v>53</v>
      </c>
      <c r="GQ7" s="71" t="s">
        <v>53</v>
      </c>
      <c r="GR7" s="71" t="s">
        <v>53</v>
      </c>
      <c r="GS7" s="71" t="s">
        <v>53</v>
      </c>
      <c r="GT7" s="71" t="s">
        <v>53</v>
      </c>
      <c r="GU7" s="71" t="s">
        <v>53</v>
      </c>
      <c r="GV7" s="71" t="s">
        <v>53</v>
      </c>
      <c r="GW7" s="71" t="s">
        <v>53</v>
      </c>
      <c r="GX7" s="71" t="s">
        <v>53</v>
      </c>
      <c r="GY7" s="71" t="s">
        <v>53</v>
      </c>
      <c r="GZ7" s="71" t="s">
        <v>53</v>
      </c>
      <c r="HA7" s="71" t="s">
        <v>53</v>
      </c>
      <c r="HC7" s="9"/>
      <c r="HD7" s="8"/>
      <c r="HE7" s="8"/>
      <c r="HF7" s="9"/>
      <c r="HG7" s="8"/>
      <c r="HH7" s="8"/>
      <c r="HI7" s="8"/>
      <c r="HJ7" s="8"/>
      <c r="HK7" s="8"/>
      <c r="HL7" s="8"/>
      <c r="HM7" s="8"/>
      <c r="HN7" s="8"/>
    </row>
    <row r="8" spans="1:222">
      <c r="A8" s="13">
        <f t="shared" ref="A8:A71" si="0">AC8</f>
        <v>46295</v>
      </c>
      <c r="N8"/>
      <c r="AB8"/>
      <c r="AC8" s="4">
        <f t="array" ref="AC8:AC247">_xll.FDS(AD7,"JULIAN(FMA_NDEBT_EBITDA(LTM,0,-20AY,M,EUR,""PORTAGG"",""MEANR"").dates)")</f>
        <v>46295</v>
      </c>
      <c r="AD8" s="1">
        <f t="array" ref="AD8:AD247">_xll.FDS(AD7,"FMA_NDEBT_EBITDA(LTM,0,-20AY,M,EUR,""PORTAGG"",""MEANR"")")</f>
        <v>1.22262002750321</v>
      </c>
      <c r="AE8" s="1">
        <f t="array" ref="AE8:AE247">_xll.FDS(AE7,"FMA_NDEBT_EBITDA(LTM,0,-20AY,M,EUR,""PORTAGG"",""MEANR"")")</f>
        <v>1.9202541603396299</v>
      </c>
      <c r="AF8" s="1">
        <f t="array" ref="AF8:AF247">_xll.FDS(AF7,"FMA_NDEBT_EBITDA(LTM,0,-20AY,M,EUR,""PORTAGG"",""MEANR"")")</f>
        <v>0.49591342385002601</v>
      </c>
      <c r="AG8" s="1">
        <f t="array" ref="AG8:AG247">_xll.FDS(AG7,"FMA_NDEBT_EBITDA(LTM,0,-20AY,M,EUR,""PORTAGG"",""MEANR"")")</f>
        <v>-2.0866901544113499</v>
      </c>
      <c r="AH8" s="1">
        <f t="array" ref="AH8:AH247">_xll.FDS(AH7,"FMA_NDEBT_EBITDA(LTM,0,-20AY,M,EUR,""PORTAGG"",""MEANR"")")</f>
        <v>1.7058440712899201</v>
      </c>
      <c r="AI8" s="1">
        <f t="array" ref="AI8:AI247">_xll.FDS(AI7,"FMA_NDEBT_EBITDA(LTM,0,-20AY,M,EUR,""PORTAGG"",""MEANR"")")</f>
        <v>1.73440316273841</v>
      </c>
      <c r="AJ8" s="1">
        <f t="array" ref="AJ8:AJ247">_xll.FDS(AJ7,"FMA_NDEBT_EBITDA(LTM,0,-20AY,M,EUR,""PORTAGG"",""MEANR"")")</f>
        <v>1.0167122754131599</v>
      </c>
      <c r="AK8" s="1">
        <f t="array" ref="AK8:AK247">_xll.FDS(AK7,"FMA_NDEBT_EBITDA(LTM,0,-20AY,M,EUR,""PORTAGG"",""MEANR"")")</f>
        <v>0.107830158729422</v>
      </c>
      <c r="AL8" s="1">
        <f t="array" ref="AL8:AL247">_xll.FDS(AL7,"FMA_NDEBT_EBITDA(LTM,0,-20AY,M,EUR,""PORTAGG"",""MEANR"")")</f>
        <v>2.5053768324787602</v>
      </c>
      <c r="AM8" s="1">
        <f t="array" ref="AM8:AM247">_xll.FDS(AM7,"FMA_NDEBT_EBITDA(LTM,0,-20AY,M,EUR,""PORTAGG"",""MEANR"")")</f>
        <v>5.5479955155171998</v>
      </c>
      <c r="AN8" s="1">
        <f t="array" ref="AN8:AN247">_xll.FDS(AN7,"FMA_NDEBT_EBITDA(LTM,0,-20AY,M,EUR,""PORTAGG"",""MEANR"")")</f>
        <v>1.6952167309365</v>
      </c>
      <c r="AO8" s="1">
        <f t="array" ref="AO8:AO247">_xll.FDS(AO7,"FMA_NDEBT_EBITDA(LTM,0,-20AY,M,EUR,""PORTAGG"",""MEANR"")")</f>
        <v>1.0694064811898201</v>
      </c>
      <c r="AP8"/>
      <c r="AQ8"/>
      <c r="AR8"/>
      <c r="AS8"/>
      <c r="AT8"/>
      <c r="AU8"/>
      <c r="AV8"/>
      <c r="AW8"/>
      <c r="AX8"/>
      <c r="AY8"/>
      <c r="AZ8"/>
      <c r="BA8"/>
      <c r="BB8"/>
      <c r="BO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DB8"/>
      <c r="EB8"/>
      <c r="EO8"/>
      <c r="EQ8">
        <f t="array" ref="EQ8:EQ247">_xll.FDS(EQ7,"FMA_FCF_DEBT(LTM,0,-20AY,M,""PORTAGG"")")</f>
        <v>22.028238403638699</v>
      </c>
      <c r="ER8">
        <f t="array" ref="ER8:ER247">_xll.FDS(ER7,"FMA_FCF_DEBT(LTM,0,-20AY,M,""PORTAGG"")")</f>
        <v>25.178693535120601</v>
      </c>
      <c r="ES8">
        <f t="array" ref="ES8:ES247">_xll.FDS(ES7,"FMA_FCF_DEBT(LTM,0,-20AY,M,""PORTAGG"")")</f>
        <v>17.857379126156701</v>
      </c>
      <c r="ET8">
        <f t="array" ref="ET8:ET247">_xll.FDS(ET7,"FMA_FCF_DEBT(LTM,0,-20AY,M,""PORTAGG"")")</f>
        <v>22.209444617128</v>
      </c>
      <c r="EU8">
        <f t="array" ref="EU8:EU247">_xll.FDS(EU7,"FMA_FCF_DEBT(LTM,0,-20AY,M,""PORTAGG"")")</f>
        <v>27.543316999297002</v>
      </c>
      <c r="EV8">
        <f t="array" ref="EV8:EV247">_xll.FDS(EV7,"FMA_FCF_DEBT(LTM,0,-20AY,M,""PORTAGG"")")</f>
        <v>26.948094984982301</v>
      </c>
      <c r="EW8">
        <f t="array" ref="EW8:EW247">_xll.FDS(EW7,"FMA_FCF_DEBT(LTM,0,-20AY,M,""PORTAGG"")")</f>
        <v>36.242890417590203</v>
      </c>
      <c r="EX8">
        <f t="array" ref="EX8:EX247">_xll.FDS(EX7,"FMA_FCF_DEBT(LTM,0,-20AY,M,""PORTAGG"")")</f>
        <v>64.397494308720098</v>
      </c>
      <c r="EY8">
        <f t="array" ref="EY8:EY247">_xll.FDS(EY7,"FMA_FCF_DEBT(LTM,0,-20AY,M,""PORTAGG"")")</f>
        <v>16.521242585405201</v>
      </c>
      <c r="EZ8">
        <f t="array" ref="EZ8:EZ247">_xll.FDS(EZ7,"FMA_FCF_DEBT(LTM,0,-20AY,M,""PORTAGG"")")</f>
        <v>-4.7788353334752403</v>
      </c>
      <c r="FA8">
        <f t="array" ref="FA8:FA247">_xll.FDS(FA7,"FMA_FCF_DEBT(LTM,0,-20AY,M,""PORTAGG"")")</f>
        <v>22.719799294446599</v>
      </c>
      <c r="FB8">
        <f t="array" ref="FB8:FB247">_xll.FDS(FB7,"FMA_FCF_DEBT(LTM,0,-20AY,M,""PORTAGG"")")</f>
        <v>26.131654253993499</v>
      </c>
      <c r="FO8"/>
      <c r="GB8"/>
      <c r="HB8"/>
    </row>
    <row r="9" spans="1:222">
      <c r="A9" s="13">
        <f t="shared" si="0"/>
        <v>46265</v>
      </c>
      <c r="N9"/>
      <c r="AB9"/>
      <c r="AC9" s="4">
        <v>46265</v>
      </c>
      <c r="AD9" s="5">
        <v>1.2514924660783799</v>
      </c>
      <c r="AE9" s="1">
        <v>1.93109156893992</v>
      </c>
      <c r="AF9" s="1">
        <v>0.53269314948118096</v>
      </c>
      <c r="AG9" s="1">
        <v>-2.18315636479822</v>
      </c>
      <c r="AH9" s="1">
        <v>1.7062164622146101</v>
      </c>
      <c r="AI9" s="1">
        <v>1.7579617250391</v>
      </c>
      <c r="AJ9" s="1">
        <v>1.0136619158608999</v>
      </c>
      <c r="AK9" s="1">
        <v>0.123472887688917</v>
      </c>
      <c r="AL9" s="1">
        <v>2.5518276743053998</v>
      </c>
      <c r="AM9" s="1">
        <v>5.5488992000434996</v>
      </c>
      <c r="AN9" s="1">
        <v>1.73331599928922</v>
      </c>
      <c r="AO9" s="1">
        <v>1.0492613204305301</v>
      </c>
      <c r="AP9"/>
      <c r="AQ9"/>
      <c r="AR9"/>
      <c r="AS9"/>
      <c r="AT9"/>
      <c r="AU9"/>
      <c r="AV9"/>
      <c r="AW9"/>
      <c r="AX9"/>
      <c r="AY9"/>
      <c r="AZ9"/>
      <c r="BA9"/>
      <c r="BB9"/>
      <c r="BO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DB9"/>
      <c r="EB9"/>
      <c r="EO9"/>
      <c r="EQ9">
        <v>22.169631245238399</v>
      </c>
      <c r="ER9">
        <v>25.1698750485651</v>
      </c>
      <c r="ES9">
        <v>16.257858206476602</v>
      </c>
      <c r="ET9">
        <v>22.408107372591299</v>
      </c>
      <c r="EU9">
        <v>27.597076679024699</v>
      </c>
      <c r="EV9">
        <v>26.878169414831302</v>
      </c>
      <c r="EW9">
        <v>36.317843416978199</v>
      </c>
      <c r="EX9">
        <v>64.480145214484395</v>
      </c>
      <c r="EY9">
        <v>16.316475473908501</v>
      </c>
      <c r="EZ9">
        <v>-4.7724665479117903</v>
      </c>
      <c r="FA9">
        <v>22.623868636504302</v>
      </c>
      <c r="FB9">
        <v>26.712185259752399</v>
      </c>
      <c r="FO9"/>
      <c r="GB9"/>
      <c r="HB9"/>
    </row>
    <row r="10" spans="1:222">
      <c r="A10" s="13">
        <f t="shared" si="0"/>
        <v>46234</v>
      </c>
      <c r="N10"/>
      <c r="AB10"/>
      <c r="AC10" s="4">
        <v>46234</v>
      </c>
      <c r="AD10" s="1">
        <v>1.2972630215240299</v>
      </c>
      <c r="AE10" s="1">
        <v>1.9486857488837499</v>
      </c>
      <c r="AF10" s="1">
        <v>0.438906280792215</v>
      </c>
      <c r="AG10" s="1">
        <v>-2.4131583961039702</v>
      </c>
      <c r="AH10" s="1">
        <v>1.64653018600899</v>
      </c>
      <c r="AI10" s="1">
        <v>1.83456797192763</v>
      </c>
      <c r="AJ10" s="1">
        <v>1.32674505965405</v>
      </c>
      <c r="AK10" s="1">
        <v>0.17240255825055101</v>
      </c>
      <c r="AL10" s="1">
        <v>2.5969566424125601</v>
      </c>
      <c r="AM10" s="1">
        <v>5.5988943481089803</v>
      </c>
      <c r="AN10" s="1">
        <v>1.7681299514287101</v>
      </c>
      <c r="AO10" s="1">
        <v>1.0801039725072299</v>
      </c>
      <c r="AP10"/>
      <c r="AQ10"/>
      <c r="AR10"/>
      <c r="AS10"/>
      <c r="AT10"/>
      <c r="AU10"/>
      <c r="AV10"/>
      <c r="AW10"/>
      <c r="AX10"/>
      <c r="AY10"/>
      <c r="AZ10"/>
      <c r="BA10"/>
      <c r="BB10"/>
      <c r="BO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DB10"/>
      <c r="EB10"/>
      <c r="EO10"/>
      <c r="EQ10">
        <v>20.1204816228482</v>
      </c>
      <c r="ER10">
        <v>23.164770299085401</v>
      </c>
      <c r="ES10">
        <v>19.516785033224998</v>
      </c>
      <c r="ET10">
        <v>20.2657937662912</v>
      </c>
      <c r="EU10">
        <v>25.857595645622201</v>
      </c>
      <c r="EV10">
        <v>24.160666438018101</v>
      </c>
      <c r="EW10">
        <v>21.710298981578902</v>
      </c>
      <c r="EX10">
        <v>68.570965786046898</v>
      </c>
      <c r="EY10">
        <v>15.834804356037299</v>
      </c>
      <c r="EZ10">
        <v>-4.6821696371386503</v>
      </c>
      <c r="FA10">
        <v>22.429875794768702</v>
      </c>
      <c r="FB10">
        <v>26.672694662871201</v>
      </c>
      <c r="FO10"/>
      <c r="GB10"/>
      <c r="HB10"/>
    </row>
    <row r="11" spans="1:222">
      <c r="A11" s="13">
        <f t="shared" si="0"/>
        <v>46203</v>
      </c>
      <c r="N11"/>
      <c r="AB11"/>
      <c r="AC11" s="4">
        <v>46203</v>
      </c>
      <c r="AD11" s="1">
        <v>1.30234010324877</v>
      </c>
      <c r="AE11" s="1">
        <v>1.9514020224222499</v>
      </c>
      <c r="AF11" s="1">
        <v>0.44562670648108899</v>
      </c>
      <c r="AG11" s="1">
        <v>-2.4102907475149098</v>
      </c>
      <c r="AH11" s="1">
        <v>1.64618561932185</v>
      </c>
      <c r="AI11" s="1">
        <v>1.82859303065943</v>
      </c>
      <c r="AJ11" s="1">
        <v>1.3267980436501601</v>
      </c>
      <c r="AK11" s="1">
        <v>0.18876421856070799</v>
      </c>
      <c r="AL11" s="1">
        <v>2.5966706173679399</v>
      </c>
      <c r="AM11" s="1">
        <v>5.6003116154736103</v>
      </c>
      <c r="AN11" s="1">
        <v>1.79390325790751</v>
      </c>
      <c r="AO11" s="1">
        <v>1.07776631705421</v>
      </c>
      <c r="AP11"/>
      <c r="AQ11"/>
      <c r="AR11"/>
      <c r="AS11"/>
      <c r="AT11"/>
      <c r="AU11"/>
      <c r="AV11"/>
      <c r="AW11"/>
      <c r="AX11"/>
      <c r="AY11"/>
      <c r="AZ11"/>
      <c r="BA11"/>
      <c r="BB11"/>
      <c r="BO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DB11"/>
      <c r="EB11"/>
      <c r="EO11"/>
      <c r="EQ11">
        <v>20.0253765096883</v>
      </c>
      <c r="ER11">
        <v>23.1400600805107</v>
      </c>
      <c r="ES11">
        <v>19.583744840364801</v>
      </c>
      <c r="ET11">
        <v>20.275639260521899</v>
      </c>
      <c r="EU11">
        <v>25.854042341855099</v>
      </c>
      <c r="EV11">
        <v>24.1899727317365</v>
      </c>
      <c r="EW11">
        <v>21.674663270262101</v>
      </c>
      <c r="EX11">
        <v>66.179177864322398</v>
      </c>
      <c r="EY11">
        <v>15.8382891652016</v>
      </c>
      <c r="EZ11">
        <v>-4.6928777416073002</v>
      </c>
      <c r="FA11">
        <v>22.145305185029599</v>
      </c>
      <c r="FB11">
        <v>26.681741254773101</v>
      </c>
      <c r="FO11"/>
      <c r="GB11"/>
      <c r="HB11"/>
    </row>
    <row r="12" spans="1:222">
      <c r="A12" s="13">
        <f t="shared" si="0"/>
        <v>46171</v>
      </c>
      <c r="N12"/>
      <c r="AB12"/>
      <c r="AC12" s="4">
        <v>46171</v>
      </c>
      <c r="AD12" s="1">
        <v>1.3042171196423</v>
      </c>
      <c r="AE12" s="1">
        <v>1.96404504495586</v>
      </c>
      <c r="AF12" s="1">
        <v>0.44271813207932098</v>
      </c>
      <c r="AG12" s="1">
        <v>-2.3921263825303898</v>
      </c>
      <c r="AH12" s="1">
        <v>1.6473563162885401</v>
      </c>
      <c r="AI12" s="1">
        <v>1.81416202974706</v>
      </c>
      <c r="AJ12" s="1">
        <v>1.32511647458096</v>
      </c>
      <c r="AK12" s="1">
        <v>0.19723291948178701</v>
      </c>
      <c r="AL12" s="1">
        <v>2.6092590855036599</v>
      </c>
      <c r="AM12" s="1">
        <v>5.6004514479269396</v>
      </c>
      <c r="AN12" s="1">
        <v>1.7872675601914101</v>
      </c>
      <c r="AO12" s="1">
        <v>1.0620636240666099</v>
      </c>
      <c r="AP12"/>
      <c r="AQ12"/>
      <c r="AR12"/>
      <c r="AS12"/>
      <c r="AT12"/>
      <c r="AU12"/>
      <c r="AV12"/>
      <c r="AW12"/>
      <c r="AX12"/>
      <c r="AY12"/>
      <c r="AZ12"/>
      <c r="BA12"/>
      <c r="BB12"/>
      <c r="BO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DB12"/>
      <c r="EB12"/>
      <c r="EO12"/>
      <c r="EQ12">
        <v>19.798437916252698</v>
      </c>
      <c r="ER12">
        <v>22.688784952551401</v>
      </c>
      <c r="ES12">
        <v>18.885429133790598</v>
      </c>
      <c r="ET12">
        <v>20.3542220405864</v>
      </c>
      <c r="EU12">
        <v>26.163475762971402</v>
      </c>
      <c r="EV12">
        <v>24.181354691309199</v>
      </c>
      <c r="EW12">
        <v>21.724259068548701</v>
      </c>
      <c r="EX12">
        <v>65.044021640942603</v>
      </c>
      <c r="EY12">
        <v>16.057348361575801</v>
      </c>
      <c r="EZ12">
        <v>-4.6447166571871996</v>
      </c>
      <c r="FA12">
        <v>22.199349298211999</v>
      </c>
      <c r="FB12">
        <v>27.7713001733715</v>
      </c>
      <c r="FO12"/>
      <c r="GB12"/>
      <c r="HB12"/>
    </row>
    <row r="13" spans="1:222">
      <c r="A13" s="13">
        <f t="shared" si="0"/>
        <v>46142</v>
      </c>
      <c r="N13"/>
      <c r="AB13"/>
      <c r="AC13" s="4">
        <v>46142</v>
      </c>
      <c r="AD13" s="1">
        <v>1.39457939236563</v>
      </c>
      <c r="AE13" s="1">
        <v>1.9538195557526701</v>
      </c>
      <c r="AF13" s="1">
        <v>0.34297887173063502</v>
      </c>
      <c r="AG13" s="1">
        <v>-2.4002895732369498</v>
      </c>
      <c r="AH13" s="1">
        <v>1.49061953465083</v>
      </c>
      <c r="AI13" s="1">
        <v>1.6843348213521701</v>
      </c>
      <c r="AJ13" s="1">
        <v>1.3503611721295601</v>
      </c>
      <c r="AK13" s="1">
        <v>0.143406435401782</v>
      </c>
      <c r="AL13" s="1">
        <v>2.4549528543859198</v>
      </c>
      <c r="AM13" s="1">
        <v>5.3336752222298696</v>
      </c>
      <c r="AN13" s="1">
        <v>1.9047889370697</v>
      </c>
      <c r="AO13" s="1">
        <v>1.08779697807703</v>
      </c>
      <c r="AP13"/>
      <c r="AQ13"/>
      <c r="AR13"/>
      <c r="AS13"/>
      <c r="AT13"/>
      <c r="AU13"/>
      <c r="AV13"/>
      <c r="AW13"/>
      <c r="AX13"/>
      <c r="AY13"/>
      <c r="AZ13"/>
      <c r="BA13"/>
      <c r="BB13"/>
      <c r="BO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DB13"/>
      <c r="EB13"/>
      <c r="EO13"/>
      <c r="EQ13">
        <v>13.701789945865899</v>
      </c>
      <c r="ER13">
        <v>23.583572775013501</v>
      </c>
      <c r="ES13">
        <v>26.1856592055371</v>
      </c>
      <c r="ET13">
        <v>23.0941291480415</v>
      </c>
      <c r="EU13">
        <v>26.642630472495799</v>
      </c>
      <c r="EV13">
        <v>23.9473703600326</v>
      </c>
      <c r="EW13">
        <v>25.413688469603098</v>
      </c>
      <c r="EX13">
        <v>67.674970100877005</v>
      </c>
      <c r="EY13">
        <v>16.938053138066898</v>
      </c>
      <c r="EZ13">
        <v>-3.9518893805231801</v>
      </c>
      <c r="FA13">
        <v>20.181667271188001</v>
      </c>
      <c r="FB13">
        <v>26.269651834171501</v>
      </c>
      <c r="FO13"/>
      <c r="GB13"/>
      <c r="HB13"/>
    </row>
    <row r="14" spans="1:222">
      <c r="A14" s="13">
        <f t="shared" si="0"/>
        <v>46112</v>
      </c>
      <c r="N14"/>
      <c r="AB14"/>
      <c r="AC14" s="4">
        <v>46112</v>
      </c>
      <c r="AD14" s="1">
        <v>1.3986078851572801</v>
      </c>
      <c r="AE14" s="1">
        <v>1.94301832499822</v>
      </c>
      <c r="AF14" s="1">
        <v>0.34626493043224699</v>
      </c>
      <c r="AG14" s="1">
        <v>-2.4019429712979399</v>
      </c>
      <c r="AH14" s="1">
        <v>1.48594973750933</v>
      </c>
      <c r="AI14" s="1">
        <v>1.6974439108364601</v>
      </c>
      <c r="AJ14" s="1">
        <v>1.3502904908407301</v>
      </c>
      <c r="AK14" s="1">
        <v>0.14735707897456601</v>
      </c>
      <c r="AL14" s="1">
        <v>2.4544535490878099</v>
      </c>
      <c r="AM14" s="1">
        <v>5.3355811183648303</v>
      </c>
      <c r="AN14" s="1">
        <v>1.9335783757659499</v>
      </c>
      <c r="AO14" s="1">
        <v>1.0831439050924301</v>
      </c>
      <c r="AP14"/>
      <c r="AQ14"/>
      <c r="AR14"/>
      <c r="AS14"/>
      <c r="AT14"/>
      <c r="AU14"/>
      <c r="AV14"/>
      <c r="AW14"/>
      <c r="AX14"/>
      <c r="AY14"/>
      <c r="AZ14"/>
      <c r="BA14"/>
      <c r="BB14"/>
      <c r="BO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DB14"/>
      <c r="EB14"/>
      <c r="EO14"/>
      <c r="EQ14">
        <v>13.6344299952016</v>
      </c>
      <c r="ER14">
        <v>23.6440966495692</v>
      </c>
      <c r="ES14">
        <v>26.281066089543401</v>
      </c>
      <c r="ET14">
        <v>23.088664955252199</v>
      </c>
      <c r="EU14">
        <v>26.677756569423298</v>
      </c>
      <c r="EV14">
        <v>23.819255727835799</v>
      </c>
      <c r="EW14">
        <v>25.4141382110476</v>
      </c>
      <c r="EX14">
        <v>68.721586656845005</v>
      </c>
      <c r="EY14">
        <v>16.936162837681302</v>
      </c>
      <c r="EZ14">
        <v>-3.9572560507664698</v>
      </c>
      <c r="FA14">
        <v>19.737090868566799</v>
      </c>
      <c r="FB14">
        <v>26.322190549627901</v>
      </c>
      <c r="FO14"/>
      <c r="GB14"/>
      <c r="HB14"/>
    </row>
    <row r="15" spans="1:222">
      <c r="A15" s="13">
        <f t="shared" si="0"/>
        <v>46080</v>
      </c>
      <c r="N15"/>
      <c r="AB15"/>
      <c r="AC15" s="4">
        <v>46080</v>
      </c>
      <c r="AD15" s="1">
        <v>1.3454808106604701</v>
      </c>
      <c r="AE15" s="1">
        <v>1.9540896442428599</v>
      </c>
      <c r="AF15" s="1">
        <v>0.38200363541093402</v>
      </c>
      <c r="AG15" s="1">
        <v>-2.3609157701918999</v>
      </c>
      <c r="AH15" s="1">
        <v>1.49539683904957</v>
      </c>
      <c r="AI15" s="1">
        <v>1.7614696047206899</v>
      </c>
      <c r="AJ15" s="1">
        <v>1.3516057588069901</v>
      </c>
      <c r="AK15" s="1">
        <v>0.13606495263624599</v>
      </c>
      <c r="AL15" s="1">
        <v>2.4573800888294599</v>
      </c>
      <c r="AM15" s="1">
        <v>5.3383424171141902</v>
      </c>
      <c r="AN15" s="1">
        <v>1.9206474461784699</v>
      </c>
      <c r="AO15" s="1">
        <v>1.09291291518817</v>
      </c>
      <c r="AP15"/>
      <c r="AQ15"/>
      <c r="AR15"/>
      <c r="AS15"/>
      <c r="AT15"/>
      <c r="AU15"/>
      <c r="AV15"/>
      <c r="AW15"/>
      <c r="AX15"/>
      <c r="AY15"/>
      <c r="AZ15"/>
      <c r="BA15"/>
      <c r="BB15"/>
      <c r="BO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DB15"/>
      <c r="EB15"/>
      <c r="EO15"/>
      <c r="EQ15">
        <v>14.812005958565001</v>
      </c>
      <c r="ER15">
        <v>23.057228754193801</v>
      </c>
      <c r="ES15">
        <v>26.066759517374798</v>
      </c>
      <c r="ET15">
        <v>23.303800078894099</v>
      </c>
      <c r="EU15">
        <v>26.541745124144999</v>
      </c>
      <c r="EV15">
        <v>23.222357307852999</v>
      </c>
      <c r="EW15">
        <v>25.377123171931299</v>
      </c>
      <c r="EX15">
        <v>67.285857868558296</v>
      </c>
      <c r="EY15">
        <v>17.015714894997402</v>
      </c>
      <c r="EZ15">
        <v>-3.9682023940477</v>
      </c>
      <c r="FA15">
        <v>19.8596759221765</v>
      </c>
      <c r="FB15">
        <v>26.166689229729101</v>
      </c>
      <c r="FO15"/>
      <c r="GB15"/>
      <c r="HB15"/>
    </row>
    <row r="16" spans="1:222">
      <c r="A16" s="13">
        <f t="shared" si="0"/>
        <v>46052</v>
      </c>
      <c r="N16"/>
      <c r="AB16"/>
      <c r="AC16" s="4">
        <v>46052</v>
      </c>
      <c r="AD16" s="1">
        <v>1.3322092431842001</v>
      </c>
      <c r="AE16" s="1">
        <v>2.1267018436999701</v>
      </c>
      <c r="AF16" s="1">
        <v>0.43472041624541902</v>
      </c>
      <c r="AG16" s="1">
        <v>-2.1992675659189498</v>
      </c>
      <c r="AH16" s="1">
        <v>1.4855902179713201</v>
      </c>
      <c r="AI16" s="1">
        <v>1.85700287865711</v>
      </c>
      <c r="AJ16" s="1">
        <v>1.3950692344558699</v>
      </c>
      <c r="AK16" s="1">
        <v>0.168426147451884</v>
      </c>
      <c r="AL16" s="1">
        <v>2.4729179929247702</v>
      </c>
      <c r="AM16" s="1">
        <v>5.1370716494710003</v>
      </c>
      <c r="AN16" s="1">
        <v>1.86468327616283</v>
      </c>
      <c r="AO16" s="1">
        <v>1.0612309006406599</v>
      </c>
      <c r="AP16"/>
      <c r="AQ16"/>
      <c r="AR16"/>
      <c r="AS16"/>
      <c r="AT16"/>
      <c r="AU16"/>
      <c r="AV16"/>
      <c r="AW16"/>
      <c r="AX16"/>
      <c r="AY16"/>
      <c r="AZ16"/>
      <c r="BA16"/>
      <c r="BB16"/>
      <c r="BO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DB16"/>
      <c r="EB16"/>
      <c r="EO16"/>
      <c r="EQ16">
        <v>13.7994461867497</v>
      </c>
      <c r="ER16">
        <v>20.952895547053501</v>
      </c>
      <c r="ES16">
        <v>28.6520832016387</v>
      </c>
      <c r="ET16">
        <v>17.635939770115201</v>
      </c>
      <c r="EU16">
        <v>28.324012502760599</v>
      </c>
      <c r="EV16">
        <v>20.947132952101001</v>
      </c>
      <c r="EW16">
        <v>23.673209773653401</v>
      </c>
      <c r="EX16">
        <v>67.054677128775396</v>
      </c>
      <c r="EY16">
        <v>17.493288423336601</v>
      </c>
      <c r="EZ16">
        <v>-3.6301511026075</v>
      </c>
      <c r="FA16">
        <v>20.992603954231001</v>
      </c>
      <c r="FB16">
        <v>30.2566210214693</v>
      </c>
      <c r="FO16"/>
      <c r="GB16"/>
      <c r="HB16"/>
    </row>
    <row r="17" spans="1:210">
      <c r="A17" s="13">
        <f t="shared" si="0"/>
        <v>46022</v>
      </c>
      <c r="N17"/>
      <c r="AB17"/>
      <c r="AC17" s="4">
        <v>46022</v>
      </c>
      <c r="AD17" s="1">
        <v>1.33294146286777</v>
      </c>
      <c r="AE17" s="1">
        <v>2.1273567966092499</v>
      </c>
      <c r="AF17" s="1">
        <v>0.45029811741744802</v>
      </c>
      <c r="AG17" s="1">
        <v>-2.20745232112876</v>
      </c>
      <c r="AH17" s="1">
        <v>1.4853457849794001</v>
      </c>
      <c r="AI17" s="1">
        <v>1.85914779137421</v>
      </c>
      <c r="AJ17" s="1">
        <v>1.3950850560394099</v>
      </c>
      <c r="AK17" s="1">
        <v>0.16712475367076801</v>
      </c>
      <c r="AL17" s="1">
        <v>2.4728743374134301</v>
      </c>
      <c r="AM17" s="1">
        <v>5.1104656611274297</v>
      </c>
      <c r="AN17" s="1">
        <v>1.87576599429944</v>
      </c>
      <c r="AO17" s="1">
        <v>1.1039469380309701</v>
      </c>
      <c r="AP17"/>
      <c r="AQ17"/>
      <c r="AR17"/>
      <c r="AS17"/>
      <c r="AT17"/>
      <c r="AU17"/>
      <c r="AV17"/>
      <c r="AW17"/>
      <c r="AX17"/>
      <c r="AY17"/>
      <c r="AZ17"/>
      <c r="BA17"/>
      <c r="BB17"/>
      <c r="BO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DB17"/>
      <c r="EB17"/>
      <c r="EO17"/>
      <c r="EQ17">
        <v>13.779904788139101</v>
      </c>
      <c r="ER17">
        <v>20.973517839525002</v>
      </c>
      <c r="ES17">
        <v>27.892310651912901</v>
      </c>
      <c r="ET17">
        <v>17.579251376626502</v>
      </c>
      <c r="EU17">
        <v>28.3270842489671</v>
      </c>
      <c r="EV17">
        <v>20.761299337768001</v>
      </c>
      <c r="EW17">
        <v>23.672871010162499</v>
      </c>
      <c r="EX17">
        <v>67.814724890757603</v>
      </c>
      <c r="EY17">
        <v>17.494732216746801</v>
      </c>
      <c r="EZ17">
        <v>-3.6129911914836499</v>
      </c>
      <c r="FA17">
        <v>21.1655629745228</v>
      </c>
      <c r="FB17">
        <v>28.318405142156099</v>
      </c>
      <c r="FO17"/>
      <c r="GB17"/>
      <c r="HB17"/>
    </row>
    <row r="18" spans="1:210">
      <c r="A18" s="13">
        <f t="shared" si="0"/>
        <v>45989</v>
      </c>
      <c r="N18"/>
      <c r="AB18"/>
      <c r="AC18" s="4">
        <v>45989</v>
      </c>
      <c r="AD18" s="1">
        <v>1.33340974844897</v>
      </c>
      <c r="AE18" s="1">
        <v>2.1406913814415698</v>
      </c>
      <c r="AF18" s="1">
        <v>0.38444417612308601</v>
      </c>
      <c r="AG18" s="1">
        <v>-2.1943948232102701</v>
      </c>
      <c r="AH18" s="1">
        <v>1.4882490022319701</v>
      </c>
      <c r="AI18" s="1">
        <v>1.85441669641384</v>
      </c>
      <c r="AJ18" s="1">
        <v>1.39081986541625</v>
      </c>
      <c r="AK18" s="1">
        <v>0.181635974413451</v>
      </c>
      <c r="AL18" s="1">
        <v>2.47600926556603</v>
      </c>
      <c r="AM18" s="1">
        <v>5.1086291962521804</v>
      </c>
      <c r="AN18" s="1">
        <v>1.8788475727407401</v>
      </c>
      <c r="AO18" s="1">
        <v>1.1049357854976301</v>
      </c>
      <c r="AP18"/>
      <c r="AQ18"/>
      <c r="AR18"/>
      <c r="AS18"/>
      <c r="AT18"/>
      <c r="AU18"/>
      <c r="AV18"/>
      <c r="AW18"/>
      <c r="AX18"/>
      <c r="AY18"/>
      <c r="AZ18"/>
      <c r="BA18"/>
      <c r="BB18"/>
      <c r="BO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DB18"/>
      <c r="EB18"/>
      <c r="EO18"/>
      <c r="EQ18">
        <v>13.7752886795432</v>
      </c>
      <c r="ER18">
        <v>20.6668618880617</v>
      </c>
      <c r="ES18">
        <v>28.719770698170599</v>
      </c>
      <c r="ET18">
        <v>17.644912009161899</v>
      </c>
      <c r="EU18">
        <v>28.341370790175301</v>
      </c>
      <c r="EV18">
        <v>20.8933444925059</v>
      </c>
      <c r="EW18">
        <v>23.745181137013599</v>
      </c>
      <c r="EX18">
        <v>66.460910216787596</v>
      </c>
      <c r="EY18">
        <v>17.553220463346101</v>
      </c>
      <c r="EZ18">
        <v>-3.6169868141240902</v>
      </c>
      <c r="FA18">
        <v>21.113454144806202</v>
      </c>
      <c r="FB18">
        <v>28.337697252981101</v>
      </c>
      <c r="FO18"/>
      <c r="GB18"/>
      <c r="HB18"/>
    </row>
    <row r="19" spans="1:210">
      <c r="A19" s="13">
        <f t="shared" si="0"/>
        <v>45961</v>
      </c>
      <c r="N19"/>
      <c r="AB19"/>
      <c r="AC19" s="4">
        <v>45961</v>
      </c>
      <c r="AD19" s="1">
        <v>1.43212534932661</v>
      </c>
      <c r="AE19" s="1">
        <v>2.2117743530796399</v>
      </c>
      <c r="AF19" s="1">
        <v>0.40033360690248199</v>
      </c>
      <c r="AG19" s="1">
        <v>-2.16885279161334</v>
      </c>
      <c r="AH19" s="1">
        <v>1.6455407727134901</v>
      </c>
      <c r="AI19" s="1">
        <v>1.89813268932705</v>
      </c>
      <c r="AJ19" s="1">
        <v>1.34803307478388</v>
      </c>
      <c r="AK19" s="1">
        <v>0.20762765194549199</v>
      </c>
      <c r="AL19" s="1">
        <v>2.4963151350263599</v>
      </c>
      <c r="AM19" s="1">
        <v>5.2155820686172403</v>
      </c>
      <c r="AN19" s="1">
        <v>1.85881376057957</v>
      </c>
      <c r="AO19" s="1">
        <v>1.06843017015012</v>
      </c>
      <c r="AP19"/>
      <c r="AQ19"/>
      <c r="AR19"/>
      <c r="AS19"/>
      <c r="AT19"/>
      <c r="AU19"/>
      <c r="AV19"/>
      <c r="AW19"/>
      <c r="AX19"/>
      <c r="AY19"/>
      <c r="AZ19"/>
      <c r="BA19"/>
      <c r="BB19"/>
      <c r="BO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DB19"/>
      <c r="EB19"/>
      <c r="EO19"/>
      <c r="EQ19">
        <v>11.415908487802501</v>
      </c>
      <c r="ER19">
        <v>18.005421934150199</v>
      </c>
      <c r="ES19">
        <v>29.686478383896901</v>
      </c>
      <c r="ET19">
        <v>13.197056062321201</v>
      </c>
      <c r="EU19">
        <v>26.793546316296801</v>
      </c>
      <c r="EV19">
        <v>20.049865258545999</v>
      </c>
      <c r="EW19">
        <v>25.434466924187902</v>
      </c>
      <c r="EX19">
        <v>64.320331862022996</v>
      </c>
      <c r="EY19">
        <v>17.1886964025162</v>
      </c>
      <c r="EZ19">
        <v>-3.5905733690238999</v>
      </c>
      <c r="FA19">
        <v>21.030155035740002</v>
      </c>
      <c r="FB19">
        <v>30.116858126175799</v>
      </c>
      <c r="FO19"/>
      <c r="GB19"/>
      <c r="HB19"/>
    </row>
    <row r="20" spans="1:210">
      <c r="A20" s="13">
        <f t="shared" si="0"/>
        <v>45930</v>
      </c>
      <c r="N20"/>
      <c r="AB20"/>
      <c r="AC20" s="4">
        <v>45930</v>
      </c>
      <c r="AD20" s="1">
        <v>1.43351608277111</v>
      </c>
      <c r="AE20" s="1">
        <v>2.2254002691353598</v>
      </c>
      <c r="AF20" s="1">
        <v>0.39452372036601102</v>
      </c>
      <c r="AG20" s="1">
        <v>-2.1761558427296301</v>
      </c>
      <c r="AH20" s="1">
        <v>1.6460200988664899</v>
      </c>
      <c r="AI20" s="1">
        <v>1.9186422449464799</v>
      </c>
      <c r="AJ20" s="1">
        <v>1.3465930247522999</v>
      </c>
      <c r="AK20" s="1">
        <v>0.209557488605526</v>
      </c>
      <c r="AL20" s="1">
        <v>2.49609316214337</v>
      </c>
      <c r="AM20" s="1">
        <v>5.2166910109560698</v>
      </c>
      <c r="AN20" s="1">
        <v>1.8710606016307201</v>
      </c>
      <c r="AO20" s="1">
        <v>1.0692738148285801</v>
      </c>
      <c r="AP20"/>
      <c r="AQ20"/>
      <c r="AR20"/>
      <c r="AS20"/>
      <c r="AT20"/>
      <c r="AU20"/>
      <c r="AV20"/>
      <c r="AW20"/>
      <c r="AX20"/>
      <c r="AY20"/>
      <c r="AZ20"/>
      <c r="BA20"/>
      <c r="BB20"/>
      <c r="BO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DB20"/>
      <c r="EB20"/>
      <c r="EO20"/>
      <c r="EQ20">
        <v>11.393596477286</v>
      </c>
      <c r="ER20">
        <v>17.951059410137699</v>
      </c>
      <c r="ES20">
        <v>29.764498002670599</v>
      </c>
      <c r="ET20">
        <v>13.1147909774485</v>
      </c>
      <c r="EU20">
        <v>26.7876596157775</v>
      </c>
      <c r="EV20">
        <v>19.755668991731699</v>
      </c>
      <c r="EW20">
        <v>25.467154593062499</v>
      </c>
      <c r="EX20">
        <v>64.531459440408597</v>
      </c>
      <c r="EY20">
        <v>17.1892615201136</v>
      </c>
      <c r="EZ20">
        <v>-3.5936362377424902</v>
      </c>
      <c r="FA20">
        <v>20.839337940959901</v>
      </c>
      <c r="FB20">
        <v>30.101460850977901</v>
      </c>
      <c r="FO20"/>
      <c r="GB20"/>
      <c r="HB20"/>
    </row>
    <row r="21" spans="1:210">
      <c r="A21" s="13">
        <f t="shared" si="0"/>
        <v>45898</v>
      </c>
      <c r="N21"/>
      <c r="AB21"/>
      <c r="AC21" s="4">
        <v>45898</v>
      </c>
      <c r="AD21" s="1">
        <v>1.46635879801573</v>
      </c>
      <c r="AE21" s="1">
        <v>2.22883020008301</v>
      </c>
      <c r="AF21" s="1">
        <v>0.49493163683338398</v>
      </c>
      <c r="AG21" s="1">
        <v>-0.93515911656277495</v>
      </c>
      <c r="AH21" s="1">
        <v>1.68371160924017</v>
      </c>
      <c r="AI21" s="1">
        <v>1.91164369058065</v>
      </c>
      <c r="AJ21" s="1">
        <v>1.35067808314138</v>
      </c>
      <c r="AK21" s="1">
        <v>0.19089831248175401</v>
      </c>
      <c r="AL21" s="1">
        <v>2.5036840735135799</v>
      </c>
      <c r="AM21" s="1">
        <v>5.2159739548781499</v>
      </c>
      <c r="AN21" s="1">
        <v>1.8712917757905301</v>
      </c>
      <c r="AO21" s="1">
        <v>1.0524430208834401</v>
      </c>
      <c r="AP21"/>
      <c r="AQ21"/>
      <c r="AR21"/>
      <c r="AS21"/>
      <c r="AT21"/>
      <c r="AU21"/>
      <c r="AV21"/>
      <c r="AW21"/>
      <c r="AX21"/>
      <c r="AY21"/>
      <c r="AZ21"/>
      <c r="BA21"/>
      <c r="BB21"/>
      <c r="BO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DB21"/>
      <c r="EB21"/>
      <c r="EO21"/>
      <c r="EQ21">
        <v>11.1591118459189</v>
      </c>
      <c r="ER21">
        <v>17.8473332606615</v>
      </c>
      <c r="ES21">
        <v>27.558646989115001</v>
      </c>
      <c r="ET21">
        <v>8.4015740392380494</v>
      </c>
      <c r="EU21">
        <v>25.792373320584399</v>
      </c>
      <c r="EV21">
        <v>19.989054823805901</v>
      </c>
      <c r="EW21">
        <v>25.377796230859399</v>
      </c>
      <c r="EX21">
        <v>63.763660855600598</v>
      </c>
      <c r="EY21">
        <v>17.079686075346899</v>
      </c>
      <c r="EZ21">
        <v>-3.5643962868635102</v>
      </c>
      <c r="FA21">
        <v>20.774260786270901</v>
      </c>
      <c r="FB21">
        <v>30.246587588778102</v>
      </c>
      <c r="FO21"/>
      <c r="GB21"/>
      <c r="HB21"/>
    </row>
    <row r="22" spans="1:210">
      <c r="A22" s="13">
        <f t="shared" si="0"/>
        <v>45869</v>
      </c>
      <c r="N22"/>
      <c r="AB22"/>
      <c r="AC22" s="4">
        <v>45869</v>
      </c>
      <c r="AD22" s="1">
        <v>1.5112078346947899</v>
      </c>
      <c r="AE22" s="1">
        <v>2.1701233182909401</v>
      </c>
      <c r="AF22" s="1">
        <v>0.51488207117402496</v>
      </c>
      <c r="AG22" s="1">
        <v>-0.91335999075527796</v>
      </c>
      <c r="AH22" s="1">
        <v>1.6513843755625801</v>
      </c>
      <c r="AI22" s="1">
        <v>1.85662371717382</v>
      </c>
      <c r="AJ22" s="1">
        <v>1.28775320643434</v>
      </c>
      <c r="AK22" s="1">
        <v>0.15968254394964901</v>
      </c>
      <c r="AL22" s="1">
        <v>2.4980243687392099</v>
      </c>
      <c r="AM22" s="1">
        <v>5.1555919718948404</v>
      </c>
      <c r="AN22" s="1">
        <v>1.81133344174476</v>
      </c>
      <c r="AO22" s="1">
        <v>1.17948128349051</v>
      </c>
      <c r="AP22"/>
      <c r="AQ22"/>
      <c r="AR22"/>
      <c r="AS22"/>
      <c r="AT22"/>
      <c r="AU22"/>
      <c r="AV22"/>
      <c r="AW22"/>
      <c r="AX22"/>
      <c r="AY22"/>
      <c r="AZ22"/>
      <c r="BA22"/>
      <c r="BB22"/>
      <c r="BO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DB22"/>
      <c r="EB22"/>
      <c r="EO22"/>
      <c r="EQ22">
        <v>11.947316135061699</v>
      </c>
      <c r="ER22">
        <v>18.624347635255699</v>
      </c>
      <c r="ES22">
        <v>30.100957904092901</v>
      </c>
      <c r="ET22">
        <v>9.8989270883619103</v>
      </c>
      <c r="EU22">
        <v>24.623341193250599</v>
      </c>
      <c r="EV22">
        <v>20.415909538018301</v>
      </c>
      <c r="EW22">
        <v>26.298710901687699</v>
      </c>
      <c r="EX22">
        <v>66.285111227924205</v>
      </c>
      <c r="EY22">
        <v>16.837690301862899</v>
      </c>
      <c r="EZ22">
        <v>-3.127728015962</v>
      </c>
      <c r="FA22">
        <v>21.354174943956998</v>
      </c>
      <c r="FB22">
        <v>27.246427889910599</v>
      </c>
      <c r="FO22"/>
      <c r="GB22"/>
      <c r="HB22"/>
    </row>
    <row r="23" spans="1:210">
      <c r="A23" s="13">
        <f t="shared" si="0"/>
        <v>45838</v>
      </c>
      <c r="N23"/>
      <c r="AB23"/>
      <c r="AC23" s="4">
        <v>45838</v>
      </c>
      <c r="AD23" s="1">
        <v>1.5140370659442901</v>
      </c>
      <c r="AE23" s="1">
        <v>2.1629461966345498</v>
      </c>
      <c r="AF23" s="1">
        <v>0.52191397328605704</v>
      </c>
      <c r="AG23" s="1">
        <v>-0.84807045643979095</v>
      </c>
      <c r="AH23" s="1">
        <v>1.65095115703607</v>
      </c>
      <c r="AI23" s="1">
        <v>1.85324055294833</v>
      </c>
      <c r="AJ23" s="1">
        <v>1.2830605796475101</v>
      </c>
      <c r="AK23" s="1">
        <v>0.154652625696858</v>
      </c>
      <c r="AL23" s="1">
        <v>2.48873141473329</v>
      </c>
      <c r="AM23" s="1">
        <v>5.1568511228869003</v>
      </c>
      <c r="AN23" s="1">
        <v>1.84665565763405</v>
      </c>
      <c r="AO23" s="1">
        <v>1.1795865688965399</v>
      </c>
      <c r="AP23"/>
      <c r="AQ23"/>
      <c r="AR23"/>
      <c r="AS23"/>
      <c r="AT23"/>
      <c r="AU23"/>
      <c r="AV23"/>
      <c r="AW23"/>
      <c r="AX23"/>
      <c r="AY23"/>
      <c r="AZ23"/>
      <c r="BA23"/>
      <c r="BB23"/>
      <c r="BO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DB23"/>
      <c r="EB23"/>
      <c r="EO23"/>
      <c r="EQ23">
        <v>11.911575336948401</v>
      </c>
      <c r="ER23">
        <v>18.5951837554497</v>
      </c>
      <c r="ES23">
        <v>29.787405485252599</v>
      </c>
      <c r="ET23">
        <v>9.7105387015642393</v>
      </c>
      <c r="EU23">
        <v>24.627974470164901</v>
      </c>
      <c r="EV23">
        <v>20.476096963371901</v>
      </c>
      <c r="EW23">
        <v>26.005568075089599</v>
      </c>
      <c r="EX23">
        <v>66.589629712270295</v>
      </c>
      <c r="EY23">
        <v>16.934530345664299</v>
      </c>
      <c r="EZ23">
        <v>-3.1326215063419598</v>
      </c>
      <c r="FA23">
        <v>20.9495674695285</v>
      </c>
      <c r="FB23">
        <v>27.246728071233001</v>
      </c>
      <c r="FO23"/>
      <c r="GB23"/>
      <c r="HB23"/>
    </row>
    <row r="24" spans="1:210">
      <c r="A24" s="13">
        <f t="shared" si="0"/>
        <v>45807</v>
      </c>
      <c r="N24"/>
      <c r="AB24"/>
      <c r="AC24" s="4">
        <v>45807</v>
      </c>
      <c r="AD24" s="1">
        <v>1.50652624204119</v>
      </c>
      <c r="AE24" s="1">
        <v>2.16324402993247</v>
      </c>
      <c r="AF24" s="1">
        <v>0.50874456869139195</v>
      </c>
      <c r="AG24" s="1">
        <v>-0.927261247865797</v>
      </c>
      <c r="AH24" s="1">
        <v>1.65619690953551</v>
      </c>
      <c r="AI24" s="1">
        <v>1.8577113192885299</v>
      </c>
      <c r="AJ24" s="1">
        <v>1.28184329924299</v>
      </c>
      <c r="AK24" s="1">
        <v>0.165955745024846</v>
      </c>
      <c r="AL24" s="1">
        <v>2.4988110335656999</v>
      </c>
      <c r="AM24" s="1">
        <v>5.1461406478985703</v>
      </c>
      <c r="AN24" s="1">
        <v>1.8282000934384399</v>
      </c>
      <c r="AO24" s="1">
        <v>1.2121470152739999</v>
      </c>
      <c r="AP24"/>
      <c r="AQ24"/>
      <c r="AR24"/>
      <c r="AS24"/>
      <c r="AT24"/>
      <c r="AU24"/>
      <c r="AV24"/>
      <c r="AW24"/>
      <c r="AX24"/>
      <c r="AY24"/>
      <c r="AZ24"/>
      <c r="BA24"/>
      <c r="BB24"/>
      <c r="BO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DB24"/>
      <c r="EB24"/>
      <c r="EO24"/>
      <c r="EQ24">
        <v>12.082573698828099</v>
      </c>
      <c r="ER24">
        <v>18.573526759549701</v>
      </c>
      <c r="ES24">
        <v>31.2096225622643</v>
      </c>
      <c r="ET24">
        <v>9.9027322958965591</v>
      </c>
      <c r="EU24">
        <v>24.757334507185998</v>
      </c>
      <c r="EV24">
        <v>20.356270307533499</v>
      </c>
      <c r="EW24">
        <v>26.019796019374802</v>
      </c>
      <c r="EX24">
        <v>66.903357807529602</v>
      </c>
      <c r="EY24">
        <v>16.8469957568458</v>
      </c>
      <c r="EZ24">
        <v>-3.08252555166897</v>
      </c>
      <c r="FA24">
        <v>21.088821088696001</v>
      </c>
      <c r="FB24">
        <v>26.813592509668801</v>
      </c>
      <c r="FO24"/>
      <c r="GB24"/>
      <c r="HB24"/>
    </row>
    <row r="25" spans="1:210">
      <c r="A25" s="13">
        <f t="shared" si="0"/>
        <v>45777</v>
      </c>
      <c r="N25"/>
      <c r="AB25"/>
      <c r="AC25" s="4">
        <v>45777</v>
      </c>
      <c r="AD25" s="1">
        <v>1.3221007578671</v>
      </c>
      <c r="AE25" s="1">
        <v>2.0570658143678302</v>
      </c>
      <c r="AF25" s="1">
        <v>0.49251758547437502</v>
      </c>
      <c r="AG25" s="1">
        <v>-0.77827786989817105</v>
      </c>
      <c r="AH25" s="1">
        <v>1.62679460391341</v>
      </c>
      <c r="AI25" s="1">
        <v>1.7439486861618501</v>
      </c>
      <c r="AJ25" s="1">
        <v>1.2117573406306501</v>
      </c>
      <c r="AK25" s="1">
        <v>0.15723149622736299</v>
      </c>
      <c r="AL25" s="1">
        <v>2.52538233747637</v>
      </c>
      <c r="AM25" s="1">
        <v>5.2355350997757499</v>
      </c>
      <c r="AN25" s="1">
        <v>1.8775546982312099</v>
      </c>
      <c r="AO25" s="1">
        <v>1.2991217001748001</v>
      </c>
      <c r="AP25"/>
      <c r="AQ25"/>
      <c r="AR25"/>
      <c r="AS25"/>
      <c r="AT25"/>
      <c r="AU25"/>
      <c r="AV25"/>
      <c r="AW25"/>
      <c r="AX25"/>
      <c r="AY25"/>
      <c r="AZ25"/>
      <c r="BA25"/>
      <c r="BB25"/>
      <c r="BO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DB25"/>
      <c r="EB25"/>
      <c r="EO25"/>
      <c r="EQ25">
        <v>15.1638043187678</v>
      </c>
      <c r="ER25">
        <v>19.6876042601507</v>
      </c>
      <c r="ES25">
        <v>35.501379393458599</v>
      </c>
      <c r="ET25">
        <v>10.466490783628201</v>
      </c>
      <c r="EU25">
        <v>25.540213971927699</v>
      </c>
      <c r="EV25">
        <v>20.791488293033598</v>
      </c>
      <c r="EW25">
        <v>27.810331489467401</v>
      </c>
      <c r="EX25">
        <v>67.691796016590104</v>
      </c>
      <c r="EY25">
        <v>16.1073139914742</v>
      </c>
      <c r="EZ25">
        <v>-3.11757912940466</v>
      </c>
      <c r="FA25">
        <v>20.5046588351046</v>
      </c>
      <c r="FB25">
        <v>22.441588936858999</v>
      </c>
      <c r="FO25"/>
      <c r="GB25"/>
      <c r="HB25"/>
    </row>
    <row r="26" spans="1:210">
      <c r="A26" s="13">
        <f t="shared" si="0"/>
        <v>45747</v>
      </c>
      <c r="N26"/>
      <c r="AB26"/>
      <c r="AC26" s="4">
        <v>45747</v>
      </c>
      <c r="AD26" s="1">
        <v>1.3232197687495599</v>
      </c>
      <c r="AE26" s="1">
        <v>2.0497762509595101</v>
      </c>
      <c r="AF26" s="1">
        <v>0.49711910552275101</v>
      </c>
      <c r="AG26" s="1">
        <v>-0.76741644829191802</v>
      </c>
      <c r="AH26" s="1">
        <v>1.6256050891390399</v>
      </c>
      <c r="AI26" s="1">
        <v>1.7522598110810099</v>
      </c>
      <c r="AJ26" s="1">
        <v>1.2140936049816899</v>
      </c>
      <c r="AK26" s="1">
        <v>0.15616848591909199</v>
      </c>
      <c r="AL26" s="1">
        <v>2.5262406524021701</v>
      </c>
      <c r="AM26" s="1">
        <v>5.2376431618458898</v>
      </c>
      <c r="AN26" s="1">
        <v>1.89560313159047</v>
      </c>
      <c r="AO26" s="1">
        <v>1.3010740254326301</v>
      </c>
      <c r="AP26"/>
      <c r="AQ26"/>
      <c r="AR26"/>
      <c r="AS26"/>
      <c r="AT26"/>
      <c r="AU26"/>
      <c r="AV26"/>
      <c r="AW26"/>
      <c r="AX26"/>
      <c r="AY26"/>
      <c r="AZ26"/>
      <c r="BA26"/>
      <c r="BB26"/>
      <c r="BO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DB26"/>
      <c r="EB26"/>
      <c r="EO26"/>
      <c r="EQ26">
        <v>15.1406046358443</v>
      </c>
      <c r="ER26">
        <v>19.6946400149669</v>
      </c>
      <c r="ES26">
        <v>34.809452058472402</v>
      </c>
      <c r="ET26">
        <v>10.427857083975301</v>
      </c>
      <c r="EU26">
        <v>25.555515727942598</v>
      </c>
      <c r="EV26">
        <v>20.567484543962799</v>
      </c>
      <c r="EW26">
        <v>27.759750814815</v>
      </c>
      <c r="EX26">
        <v>68.216666186327799</v>
      </c>
      <c r="EY26">
        <v>16.1043633621933</v>
      </c>
      <c r="EZ26">
        <v>-3.1285776788952799</v>
      </c>
      <c r="FA26">
        <v>20.064807073821399</v>
      </c>
      <c r="FB26">
        <v>22.417962718294199</v>
      </c>
      <c r="FO26"/>
      <c r="GB26"/>
      <c r="HB26"/>
    </row>
    <row r="27" spans="1:210">
      <c r="A27" s="13">
        <f t="shared" si="0"/>
        <v>45716</v>
      </c>
      <c r="N27"/>
      <c r="AB27"/>
      <c r="AC27" s="4">
        <v>45716</v>
      </c>
      <c r="AD27" s="1">
        <v>1.5066675905764599</v>
      </c>
      <c r="AE27" s="1">
        <v>2.0379924400011</v>
      </c>
      <c r="AF27" s="1">
        <v>0.52725297308895802</v>
      </c>
      <c r="AG27" s="1">
        <v>-0.73173282382952098</v>
      </c>
      <c r="AH27" s="1">
        <v>1.63573608527226</v>
      </c>
      <c r="AI27" s="1">
        <v>1.7520504337617799</v>
      </c>
      <c r="AJ27" s="1">
        <v>1.14790762741057</v>
      </c>
      <c r="AK27" s="1">
        <v>0.162785856653755</v>
      </c>
      <c r="AL27" s="1">
        <v>2.5275396432168602</v>
      </c>
      <c r="AM27" s="1">
        <v>5.2902117623630902</v>
      </c>
      <c r="AN27" s="1">
        <v>1.9818843741929799</v>
      </c>
      <c r="AO27" s="1">
        <v>1.3726884984638901</v>
      </c>
      <c r="AP27"/>
      <c r="AQ27"/>
      <c r="AR27"/>
      <c r="AS27"/>
      <c r="AT27"/>
      <c r="AU27"/>
      <c r="AV27"/>
      <c r="AW27"/>
      <c r="AX27"/>
      <c r="AY27"/>
      <c r="AZ27"/>
      <c r="BA27"/>
      <c r="BB27"/>
      <c r="BO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DB27"/>
      <c r="EB27"/>
      <c r="EO27"/>
      <c r="EQ27">
        <v>12.8303720761494</v>
      </c>
      <c r="ER27">
        <v>19.154961756254</v>
      </c>
      <c r="ES27">
        <v>35.146662448171298</v>
      </c>
      <c r="ET27">
        <v>10.3399174076491</v>
      </c>
      <c r="EU27">
        <v>25.491174106896398</v>
      </c>
      <c r="EV27">
        <v>20.574665907141501</v>
      </c>
      <c r="EW27">
        <v>28.815484755891902</v>
      </c>
      <c r="EX27">
        <v>67.444238562253105</v>
      </c>
      <c r="EY27">
        <v>15.7857590238019</v>
      </c>
      <c r="EZ27">
        <v>-3.5128182189970598</v>
      </c>
      <c r="FA27">
        <v>19.453191349044999</v>
      </c>
      <c r="FB27">
        <v>21.747817444672901</v>
      </c>
      <c r="FO27"/>
      <c r="GB27"/>
      <c r="HB27"/>
    </row>
    <row r="28" spans="1:210">
      <c r="A28" s="13">
        <f t="shared" si="0"/>
        <v>45688</v>
      </c>
      <c r="N28"/>
      <c r="AB28"/>
      <c r="AC28" s="4">
        <v>45688</v>
      </c>
      <c r="AD28" s="1">
        <v>1.50245964949244</v>
      </c>
      <c r="AE28" s="1">
        <v>2.0880836100917199</v>
      </c>
      <c r="AF28" s="1">
        <v>0.61551034555761897</v>
      </c>
      <c r="AG28" s="1">
        <v>-0.72791341849395097</v>
      </c>
      <c r="AH28" s="1">
        <v>1.8491198375159099</v>
      </c>
      <c r="AI28" s="1">
        <v>1.8362951444937801</v>
      </c>
      <c r="AJ28" s="1">
        <v>1.0991356279745601</v>
      </c>
      <c r="AK28" s="1">
        <v>0.16955650026817001</v>
      </c>
      <c r="AL28" s="1">
        <v>2.63770157851752</v>
      </c>
      <c r="AM28" s="1">
        <v>5.4975464881345797</v>
      </c>
      <c r="AN28" s="1">
        <v>2.0936714518650601</v>
      </c>
      <c r="AO28" s="1">
        <v>1.5604764773488999</v>
      </c>
      <c r="AP28"/>
      <c r="AQ28"/>
      <c r="AR28"/>
      <c r="AS28"/>
      <c r="AT28"/>
      <c r="AU28"/>
      <c r="AV28"/>
      <c r="AW28"/>
      <c r="AX28"/>
      <c r="AY28"/>
      <c r="AZ28"/>
      <c r="BA28"/>
      <c r="BB28"/>
      <c r="BO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DB28"/>
      <c r="EB28"/>
      <c r="EO28"/>
      <c r="EQ28">
        <v>11.4746143935795</v>
      </c>
      <c r="ER28">
        <v>18.899050057629999</v>
      </c>
      <c r="ES28">
        <v>38.242349071399403</v>
      </c>
      <c r="ET28">
        <v>12.581745961045</v>
      </c>
      <c r="EU28">
        <v>22.876472650596</v>
      </c>
      <c r="EV28">
        <v>21.393581444714201</v>
      </c>
      <c r="EW28">
        <v>31.8124796737015</v>
      </c>
      <c r="EX28">
        <v>66.207281443465504</v>
      </c>
      <c r="EY28">
        <v>15.0537783444097</v>
      </c>
      <c r="EZ28">
        <v>-3.9091966002738201</v>
      </c>
      <c r="FA28">
        <v>17.158461432152802</v>
      </c>
      <c r="FB28">
        <v>21.607147773392001</v>
      </c>
      <c r="FO28"/>
      <c r="GB28"/>
      <c r="HB28"/>
    </row>
    <row r="29" spans="1:210">
      <c r="A29" s="13">
        <f t="shared" si="0"/>
        <v>45657</v>
      </c>
      <c r="N29"/>
      <c r="AB29"/>
      <c r="AC29" s="4">
        <v>45657</v>
      </c>
      <c r="AD29" s="1">
        <v>1.5206569434405901</v>
      </c>
      <c r="AE29" s="1">
        <v>2.0942179129487699</v>
      </c>
      <c r="AF29" s="1">
        <v>0.62423839996152897</v>
      </c>
      <c r="AG29" s="1">
        <v>-0.69409004492585902</v>
      </c>
      <c r="AH29" s="1">
        <v>1.8485196446870999</v>
      </c>
      <c r="AI29" s="1">
        <v>1.83443588395348</v>
      </c>
      <c r="AJ29" s="1">
        <v>1.1080242855003299</v>
      </c>
      <c r="AK29" s="1">
        <v>0.16704213594595299</v>
      </c>
      <c r="AL29" s="1">
        <v>2.6380696281926901</v>
      </c>
      <c r="AM29" s="1">
        <v>5.4985135112468901</v>
      </c>
      <c r="AN29" s="1">
        <v>2.11260283305048</v>
      </c>
      <c r="AO29" s="1">
        <v>1.5598577680646599</v>
      </c>
      <c r="AP29"/>
      <c r="AQ29"/>
      <c r="AR29"/>
      <c r="AS29"/>
      <c r="AT29"/>
      <c r="AU29"/>
      <c r="AV29"/>
      <c r="AW29"/>
      <c r="AX29"/>
      <c r="AY29"/>
      <c r="AZ29"/>
      <c r="BA29"/>
      <c r="BB29"/>
      <c r="BO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DB29"/>
      <c r="EB29"/>
      <c r="EO29"/>
      <c r="EQ29">
        <v>11.436433069730301</v>
      </c>
      <c r="ER29">
        <v>18.7571333321998</v>
      </c>
      <c r="ES29">
        <v>38.7306176957849</v>
      </c>
      <c r="ET29">
        <v>12.4760979320638</v>
      </c>
      <c r="EU29">
        <v>22.8826140228174</v>
      </c>
      <c r="EV29">
        <v>21.421570328443099</v>
      </c>
      <c r="EW29">
        <v>31.616476705129099</v>
      </c>
      <c r="EX29">
        <v>66.3397087759908</v>
      </c>
      <c r="EY29">
        <v>15.058261044513801</v>
      </c>
      <c r="EZ29">
        <v>-3.9161568982949402</v>
      </c>
      <c r="FA29">
        <v>16.993199620479299</v>
      </c>
      <c r="FB29">
        <v>21.611302686212198</v>
      </c>
      <c r="FO29"/>
      <c r="GB29"/>
      <c r="HB29"/>
    </row>
    <row r="30" spans="1:210">
      <c r="A30" s="13">
        <f t="shared" si="0"/>
        <v>45625</v>
      </c>
      <c r="N30"/>
      <c r="AB30"/>
      <c r="AC30" s="4">
        <v>45625</v>
      </c>
      <c r="AD30" s="1">
        <v>1.51529561541514</v>
      </c>
      <c r="AE30" s="1">
        <v>2.0987008954591402</v>
      </c>
      <c r="AF30" s="1">
        <v>0.62494803552520595</v>
      </c>
      <c r="AG30" s="1">
        <v>-0.81907481144572003</v>
      </c>
      <c r="AH30" s="1">
        <v>1.8596604769996301</v>
      </c>
      <c r="AI30" s="1">
        <v>1.8250520015204701</v>
      </c>
      <c r="AJ30" s="1">
        <v>1.1098662910507</v>
      </c>
      <c r="AK30" s="1">
        <v>0.18780554852679801</v>
      </c>
      <c r="AL30" s="1">
        <v>2.6174501742739902</v>
      </c>
      <c r="AM30" s="1">
        <v>5.49718441318812</v>
      </c>
      <c r="AN30" s="1">
        <v>2.0982644502904102</v>
      </c>
      <c r="AO30" s="1">
        <v>1.56929053721628</v>
      </c>
      <c r="AP30"/>
      <c r="AQ30"/>
      <c r="AR30"/>
      <c r="AS30"/>
      <c r="AT30"/>
      <c r="AU30"/>
      <c r="AV30"/>
      <c r="AW30"/>
      <c r="AX30"/>
      <c r="AY30"/>
      <c r="AZ30"/>
      <c r="BA30"/>
      <c r="BB30"/>
      <c r="BO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DB30"/>
      <c r="EB30"/>
      <c r="EO30"/>
      <c r="EQ30">
        <v>11.453813364980499</v>
      </c>
      <c r="ER30">
        <v>18.982067513591399</v>
      </c>
      <c r="ES30">
        <v>37.685385274493299</v>
      </c>
      <c r="ET30">
        <v>12.939034237284799</v>
      </c>
      <c r="EU30">
        <v>22.620934438684198</v>
      </c>
      <c r="EV30">
        <v>21.577370126031902</v>
      </c>
      <c r="EW30">
        <v>31.5675665738436</v>
      </c>
      <c r="EX30">
        <v>65.248468899774196</v>
      </c>
      <c r="EY30">
        <v>14.8671535084517</v>
      </c>
      <c r="EZ30">
        <v>-3.9417035325057102</v>
      </c>
      <c r="FA30">
        <v>17.138629084186</v>
      </c>
      <c r="FB30">
        <v>21.535593144297199</v>
      </c>
      <c r="FO30"/>
      <c r="GB30"/>
      <c r="HB30"/>
    </row>
    <row r="31" spans="1:210">
      <c r="A31" s="13">
        <f t="shared" si="0"/>
        <v>45596</v>
      </c>
      <c r="N31"/>
      <c r="AB31"/>
      <c r="AC31" s="4">
        <v>45596</v>
      </c>
      <c r="AD31" s="1">
        <v>1.5275274331383299</v>
      </c>
      <c r="AE31" s="1">
        <v>2.0407876617713301</v>
      </c>
      <c r="AF31" s="1">
        <v>0.66234354688349595</v>
      </c>
      <c r="AG31" s="1">
        <v>-0.53062778729362303</v>
      </c>
      <c r="AH31" s="1">
        <v>1.9411600762060599</v>
      </c>
      <c r="AI31" s="1">
        <v>1.8240715642476399</v>
      </c>
      <c r="AJ31" s="1">
        <v>0.97414089044929797</v>
      </c>
      <c r="AK31" s="1">
        <v>0.18513590431013499</v>
      </c>
      <c r="AL31" s="1">
        <v>2.6556683476221399</v>
      </c>
      <c r="AM31" s="1">
        <v>5.5238104659160001</v>
      </c>
      <c r="AN31" s="1">
        <v>2.0349560990664899</v>
      </c>
      <c r="AO31" s="1">
        <v>1.6705679242965199</v>
      </c>
      <c r="AP31"/>
      <c r="AQ31"/>
      <c r="AR31"/>
      <c r="AS31"/>
      <c r="AT31"/>
      <c r="AU31"/>
      <c r="AV31"/>
      <c r="AW31"/>
      <c r="AX31"/>
      <c r="AY31"/>
      <c r="AZ31"/>
      <c r="BA31"/>
      <c r="BB31"/>
      <c r="BO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DB31"/>
      <c r="EB31"/>
      <c r="EO31"/>
      <c r="EQ31">
        <v>13.618768530154499</v>
      </c>
      <c r="ER31">
        <v>20.966209529531898</v>
      </c>
      <c r="ES31">
        <v>39.454501310554598</v>
      </c>
      <c r="ET31">
        <v>20.073259424132001</v>
      </c>
      <c r="EU31">
        <v>21.047983094996699</v>
      </c>
      <c r="EV31">
        <v>22.391156990212</v>
      </c>
      <c r="EW31">
        <v>35.240722668059703</v>
      </c>
      <c r="EX31">
        <v>66.656084946251298</v>
      </c>
      <c r="EY31">
        <v>15.1782628659327</v>
      </c>
      <c r="EZ31">
        <v>-4.1688374551474903</v>
      </c>
      <c r="FA31">
        <v>17.277603659989701</v>
      </c>
      <c r="FB31">
        <v>21.629456591068902</v>
      </c>
      <c r="FO31"/>
      <c r="GB31"/>
      <c r="HB31"/>
    </row>
    <row r="32" spans="1:210">
      <c r="A32" s="13">
        <f t="shared" si="0"/>
        <v>45565</v>
      </c>
      <c r="N32"/>
      <c r="AB32"/>
      <c r="AC32" s="4">
        <v>45565</v>
      </c>
      <c r="AD32" s="1">
        <v>1.52956041047366</v>
      </c>
      <c r="AE32" s="1">
        <v>2.0622790371938899</v>
      </c>
      <c r="AF32" s="1">
        <v>0.65816008210001997</v>
      </c>
      <c r="AG32" s="1">
        <v>-0.491549622665577</v>
      </c>
      <c r="AH32" s="1">
        <v>1.9408347310379499</v>
      </c>
      <c r="AI32" s="1">
        <v>1.8432996814311799</v>
      </c>
      <c r="AJ32" s="1">
        <v>0.97335857403250903</v>
      </c>
      <c r="AK32" s="1">
        <v>0.18771254345425301</v>
      </c>
      <c r="AL32" s="1">
        <v>2.65636923306768</v>
      </c>
      <c r="AM32" s="1">
        <v>5.5258064386165699</v>
      </c>
      <c r="AN32" s="1">
        <v>2.0648455850754002</v>
      </c>
      <c r="AO32" s="1">
        <v>1.671097195799</v>
      </c>
      <c r="AP32"/>
      <c r="AQ32"/>
      <c r="AR32"/>
      <c r="AS32"/>
      <c r="AT32"/>
      <c r="AU32"/>
      <c r="AV32"/>
      <c r="AW32"/>
      <c r="AX32"/>
      <c r="AY32"/>
      <c r="AZ32"/>
      <c r="BA32"/>
      <c r="BB32"/>
      <c r="BO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DB32"/>
      <c r="EB32"/>
      <c r="EO32"/>
      <c r="EQ32">
        <v>13.624598569731701</v>
      </c>
      <c r="ER32">
        <v>21.154267425357101</v>
      </c>
      <c r="ES32">
        <v>39.715069842474698</v>
      </c>
      <c r="ET32">
        <v>19.856979411505399</v>
      </c>
      <c r="EU32">
        <v>21.05392111714</v>
      </c>
      <c r="EV32">
        <v>22.062160478442699</v>
      </c>
      <c r="EW32">
        <v>35.2397600506809</v>
      </c>
      <c r="EX32">
        <v>66.271333689186903</v>
      </c>
      <c r="EY32">
        <v>15.1780956883801</v>
      </c>
      <c r="EZ32">
        <v>-4.1812917159073697</v>
      </c>
      <c r="FA32">
        <v>17.300757637374101</v>
      </c>
      <c r="FB32">
        <v>21.619507055601201</v>
      </c>
      <c r="FO32"/>
      <c r="GB32"/>
      <c r="HB32"/>
    </row>
    <row r="33" spans="1:210">
      <c r="A33" s="13">
        <f t="shared" si="0"/>
        <v>45534</v>
      </c>
      <c r="N33"/>
      <c r="AB33"/>
      <c r="AC33" s="4">
        <v>45534</v>
      </c>
      <c r="AD33" s="1">
        <v>1.57432604280484</v>
      </c>
      <c r="AE33" s="1">
        <v>2.0601688659044499</v>
      </c>
      <c r="AF33" s="1">
        <v>0.61907931078406897</v>
      </c>
      <c r="AG33" s="1">
        <v>-0.41546854799828098</v>
      </c>
      <c r="AH33" s="1">
        <v>1.9510287148998799</v>
      </c>
      <c r="AI33" s="1">
        <v>1.8446457770526901</v>
      </c>
      <c r="AJ33" s="1">
        <v>0.974772694019712</v>
      </c>
      <c r="AK33" s="1">
        <v>0.18673123627159299</v>
      </c>
      <c r="AL33" s="1">
        <v>2.6812896235968702</v>
      </c>
      <c r="AM33" s="1">
        <v>5.5132841149492098</v>
      </c>
      <c r="AN33" s="1">
        <v>2.36565744655159</v>
      </c>
      <c r="AO33" s="1">
        <v>1.7785399563484801</v>
      </c>
      <c r="AP33"/>
      <c r="AQ33"/>
      <c r="AR33"/>
      <c r="AS33"/>
      <c r="AT33"/>
      <c r="AU33"/>
      <c r="AV33"/>
      <c r="AW33"/>
      <c r="AX33"/>
      <c r="AY33"/>
      <c r="AZ33"/>
      <c r="BA33"/>
      <c r="BB33"/>
      <c r="BO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DB33"/>
      <c r="EB33"/>
      <c r="EO33"/>
      <c r="EQ33">
        <v>13.383940248080201</v>
      </c>
      <c r="ER33">
        <v>21.180752779097102</v>
      </c>
      <c r="ES33">
        <v>41.564314318079603</v>
      </c>
      <c r="ET33">
        <v>19.479627479885501</v>
      </c>
      <c r="EU33">
        <v>20.942866096355601</v>
      </c>
      <c r="EV33">
        <v>22.007470987788899</v>
      </c>
      <c r="EW33">
        <v>35.053530215225599</v>
      </c>
      <c r="EX33">
        <v>65.959835514987702</v>
      </c>
      <c r="EY33">
        <v>15.2393079050181</v>
      </c>
      <c r="EZ33">
        <v>-4.2029414922306501</v>
      </c>
      <c r="FA33">
        <v>14.619573575350399</v>
      </c>
      <c r="FB33">
        <v>20.4203397666863</v>
      </c>
      <c r="FO33"/>
      <c r="GB33"/>
      <c r="HB33"/>
    </row>
    <row r="34" spans="1:210">
      <c r="A34" s="13">
        <f t="shared" si="0"/>
        <v>45504</v>
      </c>
      <c r="N34"/>
      <c r="AB34"/>
      <c r="AC34" s="4">
        <v>45504</v>
      </c>
      <c r="AD34" s="1">
        <v>1.5539890385191499</v>
      </c>
      <c r="AE34" s="1">
        <v>2.0447016556809099</v>
      </c>
      <c r="AF34" s="1">
        <v>0.67797664030700799</v>
      </c>
      <c r="AG34" s="1">
        <v>0.57764310674125197</v>
      </c>
      <c r="AH34" s="1">
        <v>2.0138914631441298</v>
      </c>
      <c r="AI34" s="1">
        <v>1.82976967377221</v>
      </c>
      <c r="AJ34" s="1">
        <v>0.93730027416947403</v>
      </c>
      <c r="AK34" s="1">
        <v>0.19748393990608001</v>
      </c>
      <c r="AL34" s="1">
        <v>2.72293435889094</v>
      </c>
      <c r="AM34" s="1">
        <v>5.5878920922695796</v>
      </c>
      <c r="AN34" s="1">
        <v>2.3778924824679901</v>
      </c>
      <c r="AO34" s="1">
        <v>1.8611396141038701</v>
      </c>
      <c r="AP34"/>
      <c r="AQ34"/>
      <c r="AR34"/>
      <c r="AS34"/>
      <c r="AT34"/>
      <c r="AU34"/>
      <c r="AV34"/>
      <c r="AW34"/>
      <c r="AX34"/>
      <c r="AY34"/>
      <c r="AZ34"/>
      <c r="BA34"/>
      <c r="BB34"/>
      <c r="BO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DB34"/>
      <c r="EB34"/>
      <c r="EO34"/>
      <c r="EQ34">
        <v>14.2318584283083</v>
      </c>
      <c r="ER34">
        <v>22.1935497626204</v>
      </c>
      <c r="ES34">
        <v>40.099699856624497</v>
      </c>
      <c r="ET34">
        <v>19.2225153937386</v>
      </c>
      <c r="EU34">
        <v>21.736007151667099</v>
      </c>
      <c r="EV34">
        <v>22.3179031840851</v>
      </c>
      <c r="EW34">
        <v>35.48401362101</v>
      </c>
      <c r="EX34">
        <v>64.265838981932404</v>
      </c>
      <c r="EY34">
        <v>15.4637540805117</v>
      </c>
      <c r="EZ34">
        <v>-4.5607064246848896</v>
      </c>
      <c r="FA34">
        <v>15.250625928067301</v>
      </c>
      <c r="FB34">
        <v>20.480063486147301</v>
      </c>
      <c r="FO34"/>
      <c r="GB34"/>
      <c r="HB34"/>
    </row>
    <row r="35" spans="1:210">
      <c r="A35" s="13">
        <f t="shared" si="0"/>
        <v>45471</v>
      </c>
      <c r="N35"/>
      <c r="AB35"/>
      <c r="AC35" s="4">
        <v>45471</v>
      </c>
      <c r="AD35" s="1">
        <v>1.55566701026879</v>
      </c>
      <c r="AE35" s="1">
        <v>2.0529494877449999</v>
      </c>
      <c r="AF35" s="1">
        <v>0.680487536976489</v>
      </c>
      <c r="AG35" s="1">
        <v>0.58086463358200302</v>
      </c>
      <c r="AH35" s="1">
        <v>2.01422555838331</v>
      </c>
      <c r="AI35" s="1">
        <v>1.8369726480683799</v>
      </c>
      <c r="AJ35" s="1">
        <v>0.93940996771000795</v>
      </c>
      <c r="AK35" s="1">
        <v>0.19918294514029899</v>
      </c>
      <c r="AL35" s="1">
        <v>2.7218509860971301</v>
      </c>
      <c r="AM35" s="1">
        <v>5.5906613554074802</v>
      </c>
      <c r="AN35" s="1">
        <v>2.4090838449613901</v>
      </c>
      <c r="AO35" s="1">
        <v>1.8665600614336</v>
      </c>
      <c r="AP35"/>
      <c r="AQ35"/>
      <c r="AR35"/>
      <c r="AS35"/>
      <c r="AT35"/>
      <c r="AU35"/>
      <c r="AV35"/>
      <c r="AW35"/>
      <c r="AX35"/>
      <c r="AY35"/>
      <c r="AZ35"/>
      <c r="BA35"/>
      <c r="BB35"/>
      <c r="BO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DB35"/>
      <c r="EB35"/>
      <c r="EO35"/>
      <c r="EQ35">
        <v>14.198408949087099</v>
      </c>
      <c r="ER35">
        <v>22.104035824216002</v>
      </c>
      <c r="ES35">
        <v>39.635831622164197</v>
      </c>
      <c r="ET35">
        <v>19.196966542208902</v>
      </c>
      <c r="EU35">
        <v>21.732526119941301</v>
      </c>
      <c r="EV35">
        <v>22.292185398664898</v>
      </c>
      <c r="EW35">
        <v>35.394802832338002</v>
      </c>
      <c r="EX35">
        <v>64.037272186354699</v>
      </c>
      <c r="EY35">
        <v>15.476641455642801</v>
      </c>
      <c r="EZ35">
        <v>-4.5577311140249899</v>
      </c>
      <c r="FA35">
        <v>14.9943419266971</v>
      </c>
      <c r="FB35">
        <v>20.449745616126599</v>
      </c>
      <c r="FO35"/>
      <c r="GB35"/>
      <c r="HB35"/>
    </row>
    <row r="36" spans="1:210">
      <c r="A36" s="13">
        <f t="shared" si="0"/>
        <v>45443</v>
      </c>
      <c r="N36"/>
      <c r="AB36"/>
      <c r="AC36" s="4">
        <v>45443</v>
      </c>
      <c r="AD36" s="1">
        <v>1.5896089986641899</v>
      </c>
      <c r="AE36" s="1">
        <v>2.03867030990703</v>
      </c>
      <c r="AF36" s="1">
        <v>0.69515979218217705</v>
      </c>
      <c r="AG36" s="1">
        <v>0.58624510243334904</v>
      </c>
      <c r="AH36" s="1">
        <v>2.0162145587836</v>
      </c>
      <c r="AI36" s="1">
        <v>1.8333083810800599</v>
      </c>
      <c r="AJ36" s="1">
        <v>0.94172943122892905</v>
      </c>
      <c r="AK36" s="1">
        <v>0.215371887526456</v>
      </c>
      <c r="AL36" s="1">
        <v>2.5738806280192601</v>
      </c>
      <c r="AM36" s="1">
        <v>5.5729603678982098</v>
      </c>
      <c r="AN36" s="1">
        <v>2.3912657846531098</v>
      </c>
      <c r="AO36" s="1">
        <v>1.8245755401442301</v>
      </c>
      <c r="AP36"/>
      <c r="AQ36"/>
      <c r="AR36"/>
      <c r="AS36"/>
      <c r="AT36"/>
      <c r="AU36"/>
      <c r="AV36"/>
      <c r="AW36"/>
      <c r="AX36"/>
      <c r="AY36"/>
      <c r="AZ36"/>
      <c r="BA36"/>
      <c r="BB36"/>
      <c r="BO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DB36"/>
      <c r="EB36"/>
      <c r="EO36"/>
      <c r="EQ36">
        <v>14.419001359306399</v>
      </c>
      <c r="ER36">
        <v>22.310443259853201</v>
      </c>
      <c r="ES36">
        <v>38.324070155137598</v>
      </c>
      <c r="ET36">
        <v>19.202838735627299</v>
      </c>
      <c r="EU36">
        <v>21.699606637108499</v>
      </c>
      <c r="EV36">
        <v>22.356357124838699</v>
      </c>
      <c r="EW36">
        <v>35.356278895078297</v>
      </c>
      <c r="EX36">
        <v>62.309023302331397</v>
      </c>
      <c r="EY36">
        <v>16.1867695772223</v>
      </c>
      <c r="EZ36">
        <v>-4.5045788062118097</v>
      </c>
      <c r="FA36">
        <v>15.0954295522736</v>
      </c>
      <c r="FB36">
        <v>20.5328502303874</v>
      </c>
      <c r="FO36"/>
      <c r="GB36"/>
      <c r="HB36"/>
    </row>
    <row r="37" spans="1:210">
      <c r="A37" s="13">
        <f t="shared" si="0"/>
        <v>45412</v>
      </c>
      <c r="N37"/>
      <c r="AB37"/>
      <c r="AC37" s="4">
        <v>45412</v>
      </c>
      <c r="AD37" s="1">
        <v>1.4670355041030501</v>
      </c>
      <c r="AE37" s="1">
        <v>2.0163126761351902</v>
      </c>
      <c r="AF37" s="1">
        <v>0.72498521809584104</v>
      </c>
      <c r="AG37" s="1">
        <v>1.0051347131146899</v>
      </c>
      <c r="AH37" s="1">
        <v>1.8390538080621599</v>
      </c>
      <c r="AI37" s="1">
        <v>1.80737938564442</v>
      </c>
      <c r="AJ37" s="1">
        <v>0.85708677744696704</v>
      </c>
      <c r="AK37" s="1">
        <v>0.21403130891539901</v>
      </c>
      <c r="AL37" s="1">
        <v>2.5961427635227801</v>
      </c>
      <c r="AM37" s="1">
        <v>5.4974260138272504</v>
      </c>
      <c r="AN37" s="1">
        <v>2.4888686140959901</v>
      </c>
      <c r="AO37" s="1">
        <v>1.9445660002426699</v>
      </c>
      <c r="AP37"/>
      <c r="AQ37"/>
      <c r="AR37"/>
      <c r="AS37"/>
      <c r="AT37"/>
      <c r="AU37"/>
      <c r="AV37"/>
      <c r="AW37"/>
      <c r="AX37"/>
      <c r="AY37"/>
      <c r="AZ37"/>
      <c r="BA37"/>
      <c r="BB37"/>
      <c r="BO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DB37"/>
      <c r="EB37"/>
      <c r="EO37"/>
      <c r="EQ37">
        <v>16.555825327045099</v>
      </c>
      <c r="ER37">
        <v>22.463409370032799</v>
      </c>
      <c r="ES37">
        <v>33.666921200818102</v>
      </c>
      <c r="ET37">
        <v>16.6901977593316</v>
      </c>
      <c r="EU37">
        <v>22.845227913001001</v>
      </c>
      <c r="EV37">
        <v>22.678197503260002</v>
      </c>
      <c r="EW37">
        <v>40.268724588915802</v>
      </c>
      <c r="EX37">
        <v>60.553145493135503</v>
      </c>
      <c r="EY37">
        <v>15.470756323361799</v>
      </c>
      <c r="EZ37">
        <v>-4.6854224742713804</v>
      </c>
      <c r="FA37">
        <v>15.5153782269464</v>
      </c>
      <c r="FB37">
        <v>18.219125390018501</v>
      </c>
      <c r="FO37"/>
      <c r="GB37"/>
      <c r="HB37"/>
    </row>
    <row r="38" spans="1:210">
      <c r="A38" s="13">
        <f t="shared" si="0"/>
        <v>45379</v>
      </c>
      <c r="N38"/>
      <c r="AB38"/>
      <c r="AC38" s="4">
        <v>45379</v>
      </c>
      <c r="AD38" s="1">
        <v>1.4687468529244101</v>
      </c>
      <c r="AE38" s="1">
        <v>2.0089055775392799</v>
      </c>
      <c r="AF38" s="1">
        <v>0.68576479210580499</v>
      </c>
      <c r="AG38" s="1">
        <v>1.00900529033722</v>
      </c>
      <c r="AH38" s="1">
        <v>1.8526567789068</v>
      </c>
      <c r="AI38" s="1">
        <v>1.7997934160751401</v>
      </c>
      <c r="AJ38" s="1">
        <v>0.85780708208255596</v>
      </c>
      <c r="AK38" s="1">
        <v>0.217091684664377</v>
      </c>
      <c r="AL38" s="1">
        <v>2.59594740317951</v>
      </c>
      <c r="AM38" s="1">
        <v>5.5011594332471097</v>
      </c>
      <c r="AN38" s="1">
        <v>2.5153906820575198</v>
      </c>
      <c r="AO38" s="1">
        <v>1.9582619354913799</v>
      </c>
      <c r="AP38"/>
      <c r="AQ38"/>
      <c r="AR38"/>
      <c r="AS38"/>
      <c r="AT38"/>
      <c r="AU38"/>
      <c r="AV38"/>
      <c r="AW38"/>
      <c r="AX38"/>
      <c r="AY38"/>
      <c r="AZ38"/>
      <c r="BA38"/>
      <c r="BB38"/>
      <c r="BO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DB38"/>
      <c r="EB38"/>
      <c r="EO38"/>
      <c r="EQ38">
        <v>16.540296826156499</v>
      </c>
      <c r="ER38">
        <v>22.644074090015401</v>
      </c>
      <c r="ES38">
        <v>34.405285718728102</v>
      </c>
      <c r="ET38">
        <v>16.689114713052302</v>
      </c>
      <c r="EU38">
        <v>22.6523245178306</v>
      </c>
      <c r="EV38">
        <v>22.775944978094799</v>
      </c>
      <c r="EW38">
        <v>40.207098837712898</v>
      </c>
      <c r="EX38">
        <v>59.982003398886</v>
      </c>
      <c r="EY38">
        <v>15.4765996525683</v>
      </c>
      <c r="EZ38">
        <v>-4.6794384973911702</v>
      </c>
      <c r="FA38">
        <v>15.308573069874599</v>
      </c>
      <c r="FB38">
        <v>18.159239798504998</v>
      </c>
      <c r="FO38"/>
      <c r="GB38"/>
      <c r="HB38"/>
    </row>
    <row r="39" spans="1:210">
      <c r="A39" s="13">
        <f t="shared" si="0"/>
        <v>45351</v>
      </c>
      <c r="N39"/>
      <c r="AB39"/>
      <c r="AC39" s="4">
        <v>45351</v>
      </c>
      <c r="AD39" s="1">
        <v>1.46880903279508</v>
      </c>
      <c r="AE39" s="1">
        <v>1.99545592778183</v>
      </c>
      <c r="AF39" s="1">
        <v>0.725832710314675</v>
      </c>
      <c r="AG39" s="1">
        <v>0.99536110180707804</v>
      </c>
      <c r="AH39" s="1">
        <v>1.8597736995338401</v>
      </c>
      <c r="AI39" s="1">
        <v>1.8000068211675899</v>
      </c>
      <c r="AJ39" s="1">
        <v>0.85575130332696303</v>
      </c>
      <c r="AK39" s="1">
        <v>0.187058025963937</v>
      </c>
      <c r="AL39" s="1">
        <v>2.5827138380477499</v>
      </c>
      <c r="AM39" s="1">
        <v>5.4943068383841398</v>
      </c>
      <c r="AN39" s="1">
        <v>2.5371939284979601</v>
      </c>
      <c r="AO39" s="1">
        <v>1.94791965671043</v>
      </c>
      <c r="AP39"/>
      <c r="AQ39"/>
      <c r="AR39"/>
      <c r="AS39"/>
      <c r="AT39"/>
      <c r="AU39"/>
      <c r="AV39"/>
      <c r="AW39"/>
      <c r="AX39"/>
      <c r="AY39"/>
      <c r="AZ39"/>
      <c r="BA39"/>
      <c r="BB39"/>
      <c r="BO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DB39"/>
      <c r="EB39"/>
      <c r="EO39"/>
      <c r="EQ39">
        <v>16.5717476369128</v>
      </c>
      <c r="ER39">
        <v>22.514763641744501</v>
      </c>
      <c r="ES39">
        <v>33.502968061784301</v>
      </c>
      <c r="ET39">
        <v>16.759137781942599</v>
      </c>
      <c r="EU39">
        <v>22.458448552323699</v>
      </c>
      <c r="EV39">
        <v>22.6829057002547</v>
      </c>
      <c r="EW39">
        <v>40.0730088347158</v>
      </c>
      <c r="EX39">
        <v>60.810863537637402</v>
      </c>
      <c r="EY39">
        <v>16.3260987523274</v>
      </c>
      <c r="EZ39">
        <v>-4.6748558864118896</v>
      </c>
      <c r="FA39">
        <v>15.120635229572599</v>
      </c>
      <c r="FB39">
        <v>18.202651001710301</v>
      </c>
      <c r="FO39"/>
      <c r="GB39"/>
      <c r="HB39"/>
    </row>
    <row r="40" spans="1:210">
      <c r="A40" s="13">
        <f t="shared" si="0"/>
        <v>45322</v>
      </c>
      <c r="N40"/>
      <c r="AB40"/>
      <c r="AC40" s="4">
        <v>45322</v>
      </c>
      <c r="AD40" s="1">
        <v>1.3414683959920899</v>
      </c>
      <c r="AE40" s="1">
        <v>2.02509702317314</v>
      </c>
      <c r="AF40" s="1">
        <v>0.87756949707341403</v>
      </c>
      <c r="AG40" s="1">
        <v>1.1162278172962701</v>
      </c>
      <c r="AH40" s="1">
        <v>1.4818195853662399</v>
      </c>
      <c r="AI40" s="1">
        <v>1.7850400689917001</v>
      </c>
      <c r="AJ40" s="1">
        <v>0.79144335265614196</v>
      </c>
      <c r="AK40" s="1">
        <v>0.10504117440622</v>
      </c>
      <c r="AL40" s="1">
        <v>2.58487314643684</v>
      </c>
      <c r="AM40" s="1">
        <v>5.6416805468175202</v>
      </c>
      <c r="AN40" s="1">
        <v>2.4768447621719001</v>
      </c>
      <c r="AO40" s="1">
        <v>1.9716497560133699</v>
      </c>
      <c r="AP40"/>
      <c r="AQ40"/>
      <c r="AR40"/>
      <c r="AS40"/>
      <c r="AT40"/>
      <c r="AU40"/>
      <c r="AV40"/>
      <c r="AW40"/>
      <c r="AX40"/>
      <c r="AY40"/>
      <c r="AZ40"/>
      <c r="BA40"/>
      <c r="BB40"/>
      <c r="BO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DB40"/>
      <c r="EB40"/>
      <c r="EO40"/>
      <c r="EQ40">
        <v>21.813584273710401</v>
      </c>
      <c r="ER40">
        <v>20.8579521270151</v>
      </c>
      <c r="ES40">
        <v>28.630907943118501</v>
      </c>
      <c r="ET40">
        <v>15.5865153471336</v>
      </c>
      <c r="EU40">
        <v>24.318689360811</v>
      </c>
      <c r="EV40">
        <v>22.443527429563598</v>
      </c>
      <c r="EW40">
        <v>45.072146464424797</v>
      </c>
      <c r="EX40">
        <v>59.624002083030703</v>
      </c>
      <c r="EY40">
        <v>14.648086114764499</v>
      </c>
      <c r="EZ40">
        <v>-5.65638348312355</v>
      </c>
      <c r="FA40">
        <v>16.102766522659</v>
      </c>
      <c r="FB40">
        <v>13.880743229125899</v>
      </c>
      <c r="FO40"/>
      <c r="GB40"/>
      <c r="HB40"/>
    </row>
    <row r="41" spans="1:210">
      <c r="A41" s="13">
        <f t="shared" si="0"/>
        <v>45289</v>
      </c>
      <c r="N41"/>
      <c r="AB41"/>
      <c r="AC41" s="4">
        <v>45289</v>
      </c>
      <c r="AD41" s="1">
        <v>1.3421981850173601</v>
      </c>
      <c r="AE41" s="1">
        <v>2.0172447189493599</v>
      </c>
      <c r="AF41" s="1">
        <v>0.89463063022642098</v>
      </c>
      <c r="AG41" s="1">
        <v>1.1180338053780099</v>
      </c>
      <c r="AH41" s="1">
        <v>1.48047784353485</v>
      </c>
      <c r="AI41" s="1">
        <v>1.7742147087434099</v>
      </c>
      <c r="AJ41" s="1">
        <v>0.79131592791250804</v>
      </c>
      <c r="AK41" s="1">
        <v>0.102374795868325</v>
      </c>
      <c r="AL41" s="1">
        <v>2.5813820009233002</v>
      </c>
      <c r="AM41" s="1">
        <v>5.6448040443363103</v>
      </c>
      <c r="AN41" s="1">
        <v>2.51691653416073</v>
      </c>
      <c r="AO41" s="1">
        <v>1.98338891980089</v>
      </c>
      <c r="AP41"/>
      <c r="AQ41"/>
      <c r="AR41"/>
      <c r="AS41"/>
      <c r="AT41"/>
      <c r="AU41"/>
      <c r="AV41"/>
      <c r="AW41"/>
      <c r="AX41"/>
      <c r="AY41"/>
      <c r="AZ41"/>
      <c r="BA41"/>
      <c r="BB41"/>
      <c r="BO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DB41"/>
      <c r="EB41"/>
      <c r="EO41"/>
      <c r="EQ41">
        <v>21.799765415609201</v>
      </c>
      <c r="ER41">
        <v>20.8108767503746</v>
      </c>
      <c r="ES41">
        <v>28.2206494373977</v>
      </c>
      <c r="ET41">
        <v>15.5476230986008</v>
      </c>
      <c r="EU41">
        <v>24.332606251505201</v>
      </c>
      <c r="EV41">
        <v>22.402082114698999</v>
      </c>
      <c r="EW41">
        <v>45.076177870874297</v>
      </c>
      <c r="EX41">
        <v>59.3861165829721</v>
      </c>
      <c r="EY41">
        <v>14.6610877533862</v>
      </c>
      <c r="EZ41">
        <v>-5.6382015892772603</v>
      </c>
      <c r="FA41">
        <v>15.3874759600841</v>
      </c>
      <c r="FB41">
        <v>13.821022120072399</v>
      </c>
      <c r="FO41"/>
      <c r="GB41"/>
      <c r="HB41"/>
    </row>
    <row r="42" spans="1:210">
      <c r="A42" s="13">
        <f t="shared" si="0"/>
        <v>45260</v>
      </c>
      <c r="N42"/>
      <c r="AB42"/>
      <c r="AC42" s="4">
        <v>45260</v>
      </c>
      <c r="AD42" s="1">
        <v>1.3371784009287999</v>
      </c>
      <c r="AE42" s="1">
        <v>2.01327967608868</v>
      </c>
      <c r="AF42" s="1">
        <v>0.87350730447604596</v>
      </c>
      <c r="AG42" s="1">
        <v>1.1076251022772601</v>
      </c>
      <c r="AH42" s="1">
        <v>1.4859733120388501</v>
      </c>
      <c r="AI42" s="1">
        <v>1.74446789805911</v>
      </c>
      <c r="AJ42" s="1">
        <v>0.775543435630064</v>
      </c>
      <c r="AK42" s="1">
        <v>0.119300335867952</v>
      </c>
      <c r="AL42" s="1">
        <v>2.5852575520293901</v>
      </c>
      <c r="AM42" s="1">
        <v>5.6417001003593503</v>
      </c>
      <c r="AN42" s="1">
        <v>2.5005151486042698</v>
      </c>
      <c r="AO42" s="1">
        <v>1.97102852067111</v>
      </c>
      <c r="AP42"/>
      <c r="AQ42"/>
      <c r="AR42"/>
      <c r="AS42"/>
      <c r="AT42"/>
      <c r="AU42"/>
      <c r="AV42"/>
      <c r="AW42"/>
      <c r="AX42"/>
      <c r="AY42"/>
      <c r="AZ42"/>
      <c r="BA42"/>
      <c r="BB42"/>
      <c r="BO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DB42"/>
      <c r="EB42"/>
      <c r="EO42"/>
      <c r="EQ42">
        <v>21.9059788646363</v>
      </c>
      <c r="ER42">
        <v>21.125263140806599</v>
      </c>
      <c r="ES42">
        <v>28.9282178504196</v>
      </c>
      <c r="ET42">
        <v>15.5710581528911</v>
      </c>
      <c r="EU42">
        <v>24.286213728021899</v>
      </c>
      <c r="EV42">
        <v>22.881890880490602</v>
      </c>
      <c r="EW42">
        <v>45.772906308518301</v>
      </c>
      <c r="EX42">
        <v>58.005329467425497</v>
      </c>
      <c r="EY42">
        <v>14.946304915204999</v>
      </c>
      <c r="EZ42">
        <v>-5.6468286866664998</v>
      </c>
      <c r="FA42">
        <v>15.4987072454549</v>
      </c>
      <c r="FB42">
        <v>13.859142243887201</v>
      </c>
      <c r="FO42"/>
      <c r="GB42"/>
      <c r="HB42"/>
    </row>
    <row r="43" spans="1:210">
      <c r="A43" s="13">
        <f t="shared" si="0"/>
        <v>45230</v>
      </c>
      <c r="N43"/>
      <c r="AB43"/>
      <c r="AC43" s="4">
        <v>45230</v>
      </c>
      <c r="AD43" s="1">
        <v>1.30881988848252</v>
      </c>
      <c r="AE43" s="1">
        <v>2.0844876113889699</v>
      </c>
      <c r="AF43" s="1">
        <v>0.92729995700091605</v>
      </c>
      <c r="AG43" s="1">
        <v>1.29874255430158</v>
      </c>
      <c r="AH43" s="1">
        <v>1.5067090454932699</v>
      </c>
      <c r="AI43" s="1">
        <v>1.75583854467272</v>
      </c>
      <c r="AJ43" s="1">
        <v>0.72630783361374196</v>
      </c>
      <c r="AK43" s="1">
        <v>0.14976298049158299</v>
      </c>
      <c r="AL43" s="1">
        <v>2.6405160383598898</v>
      </c>
      <c r="AM43" s="1">
        <v>5.7866697258201496</v>
      </c>
      <c r="AN43" s="1">
        <v>2.6300373768110799</v>
      </c>
      <c r="AO43" s="1">
        <v>2.2194249293170198</v>
      </c>
      <c r="AP43"/>
      <c r="AQ43"/>
      <c r="AR43"/>
      <c r="AS43"/>
      <c r="AT43"/>
      <c r="AU43"/>
      <c r="AV43"/>
      <c r="AW43"/>
      <c r="AX43"/>
      <c r="AY43"/>
      <c r="AZ43"/>
      <c r="BA43"/>
      <c r="BB43"/>
      <c r="BO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DB43"/>
      <c r="EB43"/>
      <c r="EO43"/>
      <c r="EQ43">
        <v>22.894347476553602</v>
      </c>
      <c r="ER43">
        <v>21.820465890134599</v>
      </c>
      <c r="ES43">
        <v>24.1073284658187</v>
      </c>
      <c r="ET43">
        <v>15.5508840081631</v>
      </c>
      <c r="EU43">
        <v>24.145025011725199</v>
      </c>
      <c r="EV43">
        <v>22.354677731514499</v>
      </c>
      <c r="EW43">
        <v>53.187292142984901</v>
      </c>
      <c r="EX43">
        <v>55.744200803577897</v>
      </c>
      <c r="EY43">
        <v>14.3094114074497</v>
      </c>
      <c r="EZ43">
        <v>-7.2653935131890401</v>
      </c>
      <c r="FA43">
        <v>13.586121193518601</v>
      </c>
      <c r="FB43">
        <v>9.2808784202407804</v>
      </c>
      <c r="FO43"/>
      <c r="GB43"/>
      <c r="HB43"/>
    </row>
    <row r="44" spans="1:210">
      <c r="A44" s="13">
        <f t="shared" si="0"/>
        <v>45198</v>
      </c>
      <c r="N44"/>
      <c r="AB44"/>
      <c r="AC44" s="4">
        <v>45198</v>
      </c>
      <c r="AD44" s="1">
        <v>1.3260102144972099</v>
      </c>
      <c r="AE44" s="1">
        <v>2.1385334446946702</v>
      </c>
      <c r="AF44" s="1">
        <v>0.92495553827186705</v>
      </c>
      <c r="AG44" s="1">
        <v>1.31735404553401</v>
      </c>
      <c r="AH44" s="1">
        <v>1.5025773407521901</v>
      </c>
      <c r="AI44" s="1">
        <v>1.7699082999839599</v>
      </c>
      <c r="AJ44" s="1">
        <v>0.72775035017651202</v>
      </c>
      <c r="AK44" s="1">
        <v>0.15368197763688299</v>
      </c>
      <c r="AL44" s="1">
        <v>2.6375996853279098</v>
      </c>
      <c r="AM44" s="1">
        <v>5.7890301828796904</v>
      </c>
      <c r="AN44" s="1">
        <v>2.71714582042793</v>
      </c>
      <c r="AO44" s="1">
        <v>2.23236480765997</v>
      </c>
      <c r="AP44"/>
      <c r="AQ44"/>
      <c r="AR44"/>
      <c r="AS44"/>
      <c r="AT44"/>
      <c r="AU44"/>
      <c r="AV44"/>
      <c r="AW44"/>
      <c r="AX44"/>
      <c r="AY44"/>
      <c r="AZ44"/>
      <c r="BA44"/>
      <c r="BB44"/>
      <c r="BO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DB44"/>
      <c r="EB44"/>
      <c r="EO44"/>
      <c r="EQ44">
        <v>23.1671408590278</v>
      </c>
      <c r="ER44">
        <v>21.264525074061002</v>
      </c>
      <c r="ES44">
        <v>23.905951327415</v>
      </c>
      <c r="ET44">
        <v>15.478597095166</v>
      </c>
      <c r="EU44">
        <v>24.1835665225654</v>
      </c>
      <c r="EV44">
        <v>22.179635660995402</v>
      </c>
      <c r="EW44">
        <v>53.102421848516897</v>
      </c>
      <c r="EX44">
        <v>55.659650235411597</v>
      </c>
      <c r="EY44">
        <v>14.3286418297269</v>
      </c>
      <c r="EZ44">
        <v>-7.26480493679232</v>
      </c>
      <c r="FA44">
        <v>12.799289996555199</v>
      </c>
      <c r="FB44">
        <v>9.2501422361521808</v>
      </c>
      <c r="FO44"/>
      <c r="GB44"/>
      <c r="HB44"/>
    </row>
    <row r="45" spans="1:210">
      <c r="A45" s="13">
        <f t="shared" si="0"/>
        <v>45169</v>
      </c>
      <c r="N45"/>
      <c r="AB45"/>
      <c r="AC45" s="4">
        <v>45169</v>
      </c>
      <c r="AD45" s="1">
        <v>1.32600757905852</v>
      </c>
      <c r="AE45" s="1">
        <v>2.1349808365544498</v>
      </c>
      <c r="AF45" s="1">
        <v>0.95509350928687897</v>
      </c>
      <c r="AG45" s="1">
        <v>2.0708010296780599</v>
      </c>
      <c r="AH45" s="1">
        <v>1.5363260985754299</v>
      </c>
      <c r="AI45" s="1">
        <v>1.7866052028186299</v>
      </c>
      <c r="AJ45" s="1">
        <v>0.73263791548541402</v>
      </c>
      <c r="AK45" s="1">
        <v>0.16333083808978699</v>
      </c>
      <c r="AL45" s="1">
        <v>2.6719140461454298</v>
      </c>
      <c r="AM45" s="1">
        <v>5.7828954988104204</v>
      </c>
      <c r="AN45" s="1">
        <v>2.7104360977735902</v>
      </c>
      <c r="AO45" s="1">
        <v>2.22075974752679</v>
      </c>
      <c r="AP45"/>
      <c r="AQ45"/>
      <c r="AR45"/>
      <c r="AS45"/>
      <c r="AT45"/>
      <c r="AU45"/>
      <c r="AV45"/>
      <c r="AW45"/>
      <c r="AX45"/>
      <c r="AY45"/>
      <c r="AZ45"/>
      <c r="BA45"/>
      <c r="BB45"/>
      <c r="BO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DB45"/>
      <c r="EB45"/>
      <c r="EO45"/>
      <c r="EQ45">
        <v>23.167078484904199</v>
      </c>
      <c r="ER45">
        <v>21.2331416536897</v>
      </c>
      <c r="ES45">
        <v>21.423903998212602</v>
      </c>
      <c r="ET45">
        <v>12.687948510212699</v>
      </c>
      <c r="EU45">
        <v>23.715794825981401</v>
      </c>
      <c r="EV45">
        <v>21.765658430033898</v>
      </c>
      <c r="EW45">
        <v>52.467736889668402</v>
      </c>
      <c r="EX45">
        <v>53.951079459639303</v>
      </c>
      <c r="EY45">
        <v>13.885641351013099</v>
      </c>
      <c r="EZ45">
        <v>-7.2380390473245297</v>
      </c>
      <c r="FA45">
        <v>12.809181234887101</v>
      </c>
      <c r="FB45">
        <v>9.2276486255749699</v>
      </c>
      <c r="FO45"/>
      <c r="GB45"/>
      <c r="HB45"/>
    </row>
    <row r="46" spans="1:210">
      <c r="A46" s="13">
        <f t="shared" si="0"/>
        <v>45138</v>
      </c>
      <c r="N46"/>
      <c r="AB46"/>
      <c r="AC46" s="4">
        <v>45138</v>
      </c>
      <c r="AD46" s="1">
        <v>1.2211794738134101</v>
      </c>
      <c r="AE46" s="1">
        <v>2.1591228983484498</v>
      </c>
      <c r="AF46" s="1">
        <v>1.0071240608932599</v>
      </c>
      <c r="AG46" s="1">
        <v>2.5061247727959599</v>
      </c>
      <c r="AH46" s="1">
        <v>1.39427598408017</v>
      </c>
      <c r="AI46" s="1">
        <v>1.84741662084276</v>
      </c>
      <c r="AJ46" s="1">
        <v>0.59845256632308397</v>
      </c>
      <c r="AK46" s="1">
        <v>0.20638441957003301</v>
      </c>
      <c r="AL46" s="1">
        <v>2.7174364174926402</v>
      </c>
      <c r="AM46" s="1">
        <v>5.6693385674031802</v>
      </c>
      <c r="AN46" s="1">
        <v>2.97097104317066</v>
      </c>
      <c r="AO46" s="1">
        <v>2.3434782185007998</v>
      </c>
      <c r="AP46"/>
      <c r="AQ46"/>
      <c r="AR46"/>
      <c r="AS46"/>
      <c r="AT46"/>
      <c r="AU46"/>
      <c r="AV46"/>
      <c r="AW46"/>
      <c r="AX46"/>
      <c r="AY46"/>
      <c r="AZ46"/>
      <c r="BA46"/>
      <c r="BB46"/>
      <c r="BO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DB46"/>
      <c r="EB46"/>
      <c r="EO46"/>
      <c r="EQ46">
        <v>24.622935910597199</v>
      </c>
      <c r="ER46">
        <v>19.887630714691301</v>
      </c>
      <c r="ES46">
        <v>17.032411081244199</v>
      </c>
      <c r="ET46">
        <v>11.083034087232001</v>
      </c>
      <c r="EU46">
        <v>26.256010208704399</v>
      </c>
      <c r="EV46">
        <v>20.597057742673101</v>
      </c>
      <c r="EW46">
        <v>64.897832089822302</v>
      </c>
      <c r="EX46">
        <v>50.564693114177601</v>
      </c>
      <c r="EY46">
        <v>13.166746111095</v>
      </c>
      <c r="EZ46">
        <v>-7.4219527460810601</v>
      </c>
      <c r="FA46">
        <v>11.7154476115257</v>
      </c>
      <c r="FB46">
        <v>6.8683866999393102</v>
      </c>
      <c r="FO46"/>
      <c r="GB46"/>
      <c r="HB46"/>
    </row>
    <row r="47" spans="1:210">
      <c r="A47" s="13">
        <f t="shared" si="0"/>
        <v>45107</v>
      </c>
      <c r="N47"/>
      <c r="AB47"/>
      <c r="AC47" s="4">
        <v>45107</v>
      </c>
      <c r="AD47" s="1">
        <v>1.2238550766854199</v>
      </c>
      <c r="AE47" s="1">
        <v>2.1824921642003501</v>
      </c>
      <c r="AF47" s="1">
        <v>1.0046600870676501</v>
      </c>
      <c r="AG47" s="1">
        <v>2.5245241768846101</v>
      </c>
      <c r="AH47" s="1">
        <v>1.39604920520138</v>
      </c>
      <c r="AI47" s="1">
        <v>1.86002617304564</v>
      </c>
      <c r="AJ47" s="1">
        <v>0.59764168227196202</v>
      </c>
      <c r="AK47" s="1">
        <v>0.20770308111264801</v>
      </c>
      <c r="AL47" s="1">
        <v>2.7162520925181202</v>
      </c>
      <c r="AM47" s="1">
        <v>5.6721336783071896</v>
      </c>
      <c r="AN47" s="1">
        <v>3.0836903644471199</v>
      </c>
      <c r="AO47" s="1">
        <v>2.3419706379424801</v>
      </c>
      <c r="AP47"/>
      <c r="AQ47"/>
      <c r="AR47"/>
      <c r="AS47"/>
      <c r="AT47"/>
      <c r="AU47"/>
      <c r="AV47"/>
      <c r="AW47"/>
      <c r="AX47"/>
      <c r="AY47"/>
      <c r="AZ47"/>
      <c r="BA47"/>
      <c r="BB47"/>
      <c r="BO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DB47"/>
      <c r="EB47"/>
      <c r="EO47"/>
      <c r="EQ47">
        <v>24.537096799014599</v>
      </c>
      <c r="ER47">
        <v>20.008884768155099</v>
      </c>
      <c r="ES47">
        <v>17.334776497026098</v>
      </c>
      <c r="ET47">
        <v>11.0306240882176</v>
      </c>
      <c r="EU47">
        <v>26.2411274627034</v>
      </c>
      <c r="EV47">
        <v>20.491225291300999</v>
      </c>
      <c r="EW47">
        <v>64.968815506737499</v>
      </c>
      <c r="EX47">
        <v>50.817233319970597</v>
      </c>
      <c r="EY47">
        <v>13.1770052556503</v>
      </c>
      <c r="EZ47">
        <v>-7.4299092098541202</v>
      </c>
      <c r="FA47">
        <v>11.184885926188301</v>
      </c>
      <c r="FB47">
        <v>6.8557519760509997</v>
      </c>
      <c r="FO47"/>
      <c r="GB47"/>
      <c r="HB47"/>
    </row>
    <row r="48" spans="1:210">
      <c r="A48" s="13">
        <f t="shared" si="0"/>
        <v>45077</v>
      </c>
      <c r="N48"/>
      <c r="AB48"/>
      <c r="AC48" s="4">
        <v>45077</v>
      </c>
      <c r="AD48" s="1">
        <v>1.23146410367621</v>
      </c>
      <c r="AE48" s="1">
        <v>2.1840214191957701</v>
      </c>
      <c r="AF48" s="1">
        <v>0.95405975222397599</v>
      </c>
      <c r="AG48" s="1">
        <v>2.4838882841494501</v>
      </c>
      <c r="AH48" s="1">
        <v>1.4023833280836899</v>
      </c>
      <c r="AI48" s="1">
        <v>1.85530270749042</v>
      </c>
      <c r="AJ48" s="1">
        <v>0.59142942173067803</v>
      </c>
      <c r="AK48" s="1">
        <v>0.23340751307466501</v>
      </c>
      <c r="AL48" s="1">
        <v>2.7430168297030901</v>
      </c>
      <c r="AM48" s="1">
        <v>5.6603114277340403</v>
      </c>
      <c r="AN48" s="1">
        <v>3.03783863543417</v>
      </c>
      <c r="AO48" s="1">
        <v>2.3883666089691999</v>
      </c>
      <c r="AP48"/>
      <c r="AQ48"/>
      <c r="AR48"/>
      <c r="AS48"/>
      <c r="AT48"/>
      <c r="AU48"/>
      <c r="AV48"/>
      <c r="AW48"/>
      <c r="AX48"/>
      <c r="AY48"/>
      <c r="AZ48"/>
      <c r="BA48"/>
      <c r="BB48"/>
      <c r="BO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DB48"/>
      <c r="EB48"/>
      <c r="EO48"/>
      <c r="EQ48">
        <v>24.508661253814999</v>
      </c>
      <c r="ER48">
        <v>20.142285690416202</v>
      </c>
      <c r="ES48">
        <v>14.1750492154081</v>
      </c>
      <c r="ET48">
        <v>11.1140203942334</v>
      </c>
      <c r="EU48">
        <v>25.984343643116599</v>
      </c>
      <c r="EV48">
        <v>20.666257378487799</v>
      </c>
      <c r="EW48">
        <v>65.740361129940496</v>
      </c>
      <c r="EX48">
        <v>49.439990370488701</v>
      </c>
      <c r="EY48">
        <v>12.785935796570801</v>
      </c>
      <c r="EZ48">
        <v>-7.3753239808737403</v>
      </c>
      <c r="FA48">
        <v>11.3873938532493</v>
      </c>
      <c r="FB48">
        <v>6.8153019533346004</v>
      </c>
      <c r="FO48"/>
      <c r="GB48"/>
      <c r="HB48"/>
    </row>
    <row r="49" spans="1:210">
      <c r="A49" s="13">
        <f t="shared" si="0"/>
        <v>45044</v>
      </c>
      <c r="N49"/>
      <c r="AB49"/>
      <c r="AC49" s="4">
        <v>45044</v>
      </c>
      <c r="AD49" s="1">
        <v>1.0584138493305499</v>
      </c>
      <c r="AE49" s="1">
        <v>2.0777689126499399</v>
      </c>
      <c r="AF49" s="1">
        <v>0.94384784996789794</v>
      </c>
      <c r="AG49" s="1">
        <v>2.3042783640969602</v>
      </c>
      <c r="AH49" s="1">
        <v>1.2876886086253001</v>
      </c>
      <c r="AI49" s="1">
        <v>1.8421666140985999</v>
      </c>
      <c r="AJ49" s="1">
        <v>0.58226466350869799</v>
      </c>
      <c r="AK49" s="1">
        <v>0.23231172445453599</v>
      </c>
      <c r="AL49" s="1">
        <v>2.7140348178171201</v>
      </c>
      <c r="AM49" s="1">
        <v>5.3455642378150499</v>
      </c>
      <c r="AN49" s="1">
        <v>3.53988403293758</v>
      </c>
      <c r="AO49" s="1">
        <v>2.3196183709125902</v>
      </c>
      <c r="AP49"/>
      <c r="AQ49"/>
      <c r="AR49"/>
      <c r="AS49"/>
      <c r="AT49"/>
      <c r="AU49"/>
      <c r="AV49"/>
      <c r="AW49"/>
      <c r="AX49"/>
      <c r="AY49"/>
      <c r="AZ49"/>
      <c r="BA49"/>
      <c r="BB49"/>
      <c r="BO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DB49"/>
      <c r="EB49"/>
      <c r="EO49"/>
      <c r="EQ49">
        <v>29.961324756910901</v>
      </c>
      <c r="ER49">
        <v>19.610126485021201</v>
      </c>
      <c r="ES49">
        <v>11.167127926248099</v>
      </c>
      <c r="ET49">
        <v>12.5487366298831</v>
      </c>
      <c r="EU49">
        <v>30.751503310157702</v>
      </c>
      <c r="EV49">
        <v>20.036886711533501</v>
      </c>
      <c r="EW49">
        <v>65.090116803110604</v>
      </c>
      <c r="EX49">
        <v>52.6504584887467</v>
      </c>
      <c r="EY49">
        <v>12.703356667389199</v>
      </c>
      <c r="EZ49">
        <v>-6.3910446497757301</v>
      </c>
      <c r="FA49">
        <v>8.2649147329653001</v>
      </c>
      <c r="FB49">
        <v>6.2620446570069701</v>
      </c>
      <c r="FO49"/>
      <c r="GB49"/>
      <c r="HB49"/>
    </row>
    <row r="50" spans="1:210">
      <c r="A50" s="13">
        <f t="shared" si="0"/>
        <v>45016</v>
      </c>
      <c r="N50"/>
      <c r="AB50"/>
      <c r="AC50" s="4">
        <v>45016</v>
      </c>
      <c r="AD50" s="1">
        <v>1.06020754223626</v>
      </c>
      <c r="AE50" s="1">
        <v>2.0579774336857901</v>
      </c>
      <c r="AF50" s="1">
        <v>0.94937405299870903</v>
      </c>
      <c r="AG50" s="1">
        <v>2.3085624621482199</v>
      </c>
      <c r="AH50" s="1">
        <v>1.2881317281065701</v>
      </c>
      <c r="AI50" s="1">
        <v>1.8468527509299499</v>
      </c>
      <c r="AJ50" s="1">
        <v>0.581768701514501</v>
      </c>
      <c r="AK50" s="1">
        <v>0.22945585673434099</v>
      </c>
      <c r="AL50" s="1">
        <v>2.7071294842422802</v>
      </c>
      <c r="AM50" s="1">
        <v>5.3460237091222798</v>
      </c>
      <c r="AN50" s="1">
        <v>3.6341084237536001</v>
      </c>
      <c r="AO50" s="1">
        <v>2.3217033911354399</v>
      </c>
      <c r="AP50"/>
      <c r="AQ50"/>
      <c r="AR50"/>
      <c r="AS50"/>
      <c r="AT50"/>
      <c r="AU50"/>
      <c r="AV50"/>
      <c r="AW50"/>
      <c r="AX50"/>
      <c r="AY50"/>
      <c r="AZ50"/>
      <c r="BA50"/>
      <c r="BB50"/>
      <c r="BO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DB50"/>
      <c r="EB50"/>
      <c r="EO50"/>
      <c r="EQ50">
        <v>29.910945591602101</v>
      </c>
      <c r="ER50">
        <v>19.696354289602901</v>
      </c>
      <c r="ES50">
        <v>10.176511823654399</v>
      </c>
      <c r="ET50">
        <v>12.525333676935</v>
      </c>
      <c r="EU50">
        <v>30.751619418802498</v>
      </c>
      <c r="EV50">
        <v>19.9919548923611</v>
      </c>
      <c r="EW50">
        <v>65.132827283386703</v>
      </c>
      <c r="EX50">
        <v>53.258752437224601</v>
      </c>
      <c r="EY50">
        <v>12.7486359580003</v>
      </c>
      <c r="EZ50">
        <v>-6.39311896261444</v>
      </c>
      <c r="FA50">
        <v>6.9425286326094104</v>
      </c>
      <c r="FB50">
        <v>6.25500417180867</v>
      </c>
      <c r="FO50"/>
      <c r="GB50"/>
      <c r="HB50"/>
    </row>
    <row r="51" spans="1:210">
      <c r="A51" s="13">
        <f t="shared" si="0"/>
        <v>44985</v>
      </c>
      <c r="N51"/>
      <c r="AB51"/>
      <c r="AC51" s="4">
        <v>44985</v>
      </c>
      <c r="AD51" s="1">
        <v>1.06074161838755</v>
      </c>
      <c r="AE51" s="1">
        <v>2.0538617933266501</v>
      </c>
      <c r="AF51" s="1">
        <v>1.0109605031641999</v>
      </c>
      <c r="AG51" s="1">
        <v>2.3185640736009998</v>
      </c>
      <c r="AH51" s="1">
        <v>1.28086083155181</v>
      </c>
      <c r="AI51" s="1">
        <v>1.84694116414582</v>
      </c>
      <c r="AJ51" s="1">
        <v>0.55989266376598901</v>
      </c>
      <c r="AK51" s="1">
        <v>0.240492099796668</v>
      </c>
      <c r="AL51" s="1">
        <v>2.7192056320323101</v>
      </c>
      <c r="AM51" s="1">
        <v>5.3439640904017196</v>
      </c>
      <c r="AN51" s="1">
        <v>3.6348105717668502</v>
      </c>
      <c r="AO51" s="1">
        <v>2.3675496656285602</v>
      </c>
      <c r="AP51"/>
      <c r="AQ51"/>
      <c r="AR51"/>
      <c r="AS51"/>
      <c r="AT51"/>
      <c r="AU51"/>
      <c r="AV51"/>
      <c r="AW51"/>
      <c r="AX51"/>
      <c r="AY51"/>
      <c r="AZ51"/>
      <c r="BA51"/>
      <c r="BB51"/>
      <c r="BO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DB51"/>
      <c r="EB51"/>
      <c r="EO51"/>
      <c r="EQ51">
        <v>29.891463368423299</v>
      </c>
      <c r="ER51">
        <v>19.832490991244299</v>
      </c>
      <c r="ES51">
        <v>7.39746198374604</v>
      </c>
      <c r="ET51">
        <v>12.5192112883758</v>
      </c>
      <c r="EU51">
        <v>30.936666778676202</v>
      </c>
      <c r="EV51">
        <v>19.871095685895</v>
      </c>
      <c r="EW51">
        <v>67.333940326161098</v>
      </c>
      <c r="EX51">
        <v>52.901544476612202</v>
      </c>
      <c r="EY51">
        <v>12.135374406265701</v>
      </c>
      <c r="EZ51">
        <v>-6.3809400248067503</v>
      </c>
      <c r="FA51">
        <v>6.9520475472701602</v>
      </c>
      <c r="FB51">
        <v>5.9462215651964696</v>
      </c>
      <c r="FO51"/>
      <c r="GB51"/>
      <c r="HB51"/>
    </row>
    <row r="52" spans="1:210">
      <c r="A52" s="13">
        <f t="shared" si="0"/>
        <v>44957</v>
      </c>
      <c r="N52"/>
      <c r="AB52"/>
      <c r="AC52" s="4">
        <v>44957</v>
      </c>
      <c r="AD52" s="1">
        <v>0.92224776305415401</v>
      </c>
      <c r="AE52" s="1">
        <v>1.89318941499767</v>
      </c>
      <c r="AF52" s="1">
        <v>1.06500958280764</v>
      </c>
      <c r="AG52" s="1">
        <v>2.57852988255472</v>
      </c>
      <c r="AH52" s="1">
        <v>1.1586725075334401</v>
      </c>
      <c r="AI52" s="1">
        <v>1.89904479322699</v>
      </c>
      <c r="AJ52" s="1">
        <v>0.61228054396595</v>
      </c>
      <c r="AK52" s="1">
        <v>0.243228502225179</v>
      </c>
      <c r="AL52" s="1">
        <v>2.66567792331757</v>
      </c>
      <c r="AM52" s="1">
        <v>5.2238538275271198</v>
      </c>
      <c r="AN52" s="1">
        <v>3.87680783343809</v>
      </c>
      <c r="AO52" s="1">
        <v>2.3868890886707801</v>
      </c>
      <c r="AP52"/>
      <c r="AQ52"/>
      <c r="AR52"/>
      <c r="AS52"/>
      <c r="AT52"/>
      <c r="AU52"/>
      <c r="AV52"/>
      <c r="AW52"/>
      <c r="AX52"/>
      <c r="AY52"/>
      <c r="AZ52"/>
      <c r="BA52"/>
      <c r="BB52"/>
      <c r="BO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DB52"/>
      <c r="EB52"/>
      <c r="EO52"/>
      <c r="EQ52">
        <v>33.870217869318402</v>
      </c>
      <c r="ER52">
        <v>23.7709609680232</v>
      </c>
      <c r="ES52">
        <v>3.9021887241194699</v>
      </c>
      <c r="ET52">
        <v>12.3845387558383</v>
      </c>
      <c r="EU52">
        <v>32.307140002512</v>
      </c>
      <c r="EV52">
        <v>19.175311204652498</v>
      </c>
      <c r="EW52">
        <v>63.2558121811891</v>
      </c>
      <c r="EX52">
        <v>55.4141343844666</v>
      </c>
      <c r="EY52">
        <v>13.7703804804611</v>
      </c>
      <c r="EZ52">
        <v>-6.2673015162798702</v>
      </c>
      <c r="FA52">
        <v>6.4012232965678999</v>
      </c>
      <c r="FB52">
        <v>4.7507074419403299</v>
      </c>
      <c r="FO52"/>
      <c r="GB52"/>
      <c r="HB52"/>
    </row>
    <row r="53" spans="1:210">
      <c r="A53" s="13">
        <f t="shared" si="0"/>
        <v>44925</v>
      </c>
      <c r="N53"/>
      <c r="AB53"/>
      <c r="AC53" s="4">
        <v>44925</v>
      </c>
      <c r="AD53" s="1">
        <v>0.92348412327130303</v>
      </c>
      <c r="AE53" s="1">
        <v>1.8895864736280801</v>
      </c>
      <c r="AF53" s="1">
        <v>1.0858674196968201</v>
      </c>
      <c r="AG53" s="1">
        <v>2.6345512224836698</v>
      </c>
      <c r="AH53" s="1">
        <v>1.1680492475890001</v>
      </c>
      <c r="AI53" s="1">
        <v>1.8857455693894101</v>
      </c>
      <c r="AJ53" s="1">
        <v>0.61381093711063495</v>
      </c>
      <c r="AK53" s="1">
        <v>0.23667849557371901</v>
      </c>
      <c r="AL53" s="1">
        <v>2.6639497728924999</v>
      </c>
      <c r="AM53" s="1">
        <v>5.2236009104657999</v>
      </c>
      <c r="AN53" s="1">
        <v>3.9196270491249399</v>
      </c>
      <c r="AO53" s="1">
        <v>2.3899588006854202</v>
      </c>
      <c r="AP53"/>
      <c r="AQ53"/>
      <c r="AR53"/>
      <c r="AS53"/>
      <c r="AT53"/>
      <c r="AU53"/>
      <c r="AV53"/>
      <c r="AW53"/>
      <c r="AX53"/>
      <c r="AY53"/>
      <c r="AZ53"/>
      <c r="BA53"/>
      <c r="BB53"/>
      <c r="BO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DB53"/>
      <c r="EB53"/>
      <c r="EO53"/>
      <c r="EQ53">
        <v>33.806436940251501</v>
      </c>
      <c r="ER53">
        <v>24.146021770454301</v>
      </c>
      <c r="ES53">
        <v>3.3994039205310198</v>
      </c>
      <c r="ET53">
        <v>12.323754633228001</v>
      </c>
      <c r="EU53">
        <v>32.148042902557002</v>
      </c>
      <c r="EV53">
        <v>19.231316823703001</v>
      </c>
      <c r="EW53">
        <v>63.126979374598299</v>
      </c>
      <c r="EX53">
        <v>55.590806883985898</v>
      </c>
      <c r="EY53">
        <v>13.763576960502601</v>
      </c>
      <c r="EZ53">
        <v>-6.2743930180371201</v>
      </c>
      <c r="FA53">
        <v>6.6328291660679</v>
      </c>
      <c r="FB53">
        <v>4.7618346200292496</v>
      </c>
      <c r="FO53"/>
      <c r="GB53"/>
      <c r="HB53"/>
    </row>
    <row r="54" spans="1:210">
      <c r="A54" s="13">
        <f t="shared" si="0"/>
        <v>44895</v>
      </c>
      <c r="N54"/>
      <c r="AB54"/>
      <c r="AC54" s="4">
        <v>44895</v>
      </c>
      <c r="AD54" s="1">
        <v>0.92095296858833797</v>
      </c>
      <c r="AE54" s="1">
        <v>1.8869811034080199</v>
      </c>
      <c r="AF54" s="1">
        <v>1.0078455148432699</v>
      </c>
      <c r="AG54" s="1">
        <v>2.4739808766876799</v>
      </c>
      <c r="AH54" s="1">
        <v>1.1609862195210301</v>
      </c>
      <c r="AI54" s="1">
        <v>1.8970235140025</v>
      </c>
      <c r="AJ54" s="1">
        <v>0.61171417438012099</v>
      </c>
      <c r="AK54" s="1">
        <v>0.22835353593907601</v>
      </c>
      <c r="AL54" s="1">
        <v>2.6706938551284298</v>
      </c>
      <c r="AM54" s="1">
        <v>5.2125512366926703</v>
      </c>
      <c r="AN54" s="1">
        <v>3.88769414729463</v>
      </c>
      <c r="AO54" s="1">
        <v>2.39781163174416</v>
      </c>
      <c r="AP54"/>
      <c r="AQ54"/>
      <c r="AR54"/>
      <c r="AS54"/>
      <c r="AT54"/>
      <c r="AU54"/>
      <c r="AV54"/>
      <c r="AW54"/>
      <c r="AX54"/>
      <c r="AY54"/>
      <c r="AZ54"/>
      <c r="BA54"/>
      <c r="BB54"/>
      <c r="BO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DB54"/>
      <c r="EB54"/>
      <c r="EO54"/>
      <c r="EQ54">
        <v>34.000537809445497</v>
      </c>
      <c r="ER54">
        <v>24.397583208016101</v>
      </c>
      <c r="ES54">
        <v>4.7939286808637602</v>
      </c>
      <c r="ET54">
        <v>12.5718384955498</v>
      </c>
      <c r="EU54">
        <v>32.533521956760097</v>
      </c>
      <c r="EV54">
        <v>19.207982813121799</v>
      </c>
      <c r="EW54">
        <v>63.327060570613199</v>
      </c>
      <c r="EX54">
        <v>55.840319891626201</v>
      </c>
      <c r="EY54">
        <v>13.6768341268569</v>
      </c>
      <c r="EZ54">
        <v>-6.2548180020484496</v>
      </c>
      <c r="FA54">
        <v>6.7994714508454699</v>
      </c>
      <c r="FB54">
        <v>4.7324113876924496</v>
      </c>
      <c r="FO54"/>
      <c r="GB54"/>
      <c r="HB54"/>
    </row>
    <row r="55" spans="1:210">
      <c r="A55" s="13">
        <f t="shared" si="0"/>
        <v>44865</v>
      </c>
      <c r="N55"/>
      <c r="AB55"/>
      <c r="AC55" s="4">
        <v>44865</v>
      </c>
      <c r="AD55" s="1">
        <v>0.93606396058457697</v>
      </c>
      <c r="AE55" s="1">
        <v>1.95868329689262</v>
      </c>
      <c r="AF55" s="1">
        <v>0.99640795659110704</v>
      </c>
      <c r="AG55" s="1">
        <v>2.6405557539320101</v>
      </c>
      <c r="AH55" s="1">
        <v>1.2300999539000601</v>
      </c>
      <c r="AI55" s="1">
        <v>1.9042962126227601</v>
      </c>
      <c r="AJ55" s="1">
        <v>0.75672329655456405</v>
      </c>
      <c r="AK55" s="1">
        <v>0.18677481716094299</v>
      </c>
      <c r="AL55" s="1">
        <v>2.6688282190491899</v>
      </c>
      <c r="AM55" s="1">
        <v>4.9849771614625897</v>
      </c>
      <c r="AN55" s="1">
        <v>4.1086086425280399</v>
      </c>
      <c r="AO55" s="1">
        <v>2.4302263021637298</v>
      </c>
      <c r="AP55"/>
      <c r="AQ55"/>
      <c r="AR55"/>
      <c r="AS55"/>
      <c r="AT55"/>
      <c r="AU55"/>
      <c r="AV55"/>
      <c r="AW55"/>
      <c r="AX55"/>
      <c r="AY55"/>
      <c r="AZ55"/>
      <c r="BA55"/>
      <c r="BB55"/>
      <c r="BO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DB55"/>
      <c r="EB55"/>
      <c r="EO55"/>
      <c r="EQ55">
        <v>36.103352470720701</v>
      </c>
      <c r="ER55">
        <v>23.676662426253301</v>
      </c>
      <c r="ES55">
        <v>3.4325473466397201</v>
      </c>
      <c r="ET55">
        <v>12.018319908416</v>
      </c>
      <c r="EU55">
        <v>33.261115467910301</v>
      </c>
      <c r="EV55">
        <v>18.3040489898614</v>
      </c>
      <c r="EW55">
        <v>52.985459861787803</v>
      </c>
      <c r="EX55">
        <v>60.477805202203101</v>
      </c>
      <c r="EY55">
        <v>13.335589958348899</v>
      </c>
      <c r="EZ55">
        <v>-4.2151751510040301</v>
      </c>
      <c r="FA55">
        <v>7.5231265681209196</v>
      </c>
      <c r="FB55">
        <v>5.1626422889028998</v>
      </c>
      <c r="FO55"/>
      <c r="GB55"/>
      <c r="HB55"/>
    </row>
    <row r="56" spans="1:210">
      <c r="A56" s="13">
        <f t="shared" si="0"/>
        <v>44834</v>
      </c>
      <c r="N56"/>
      <c r="AB56"/>
      <c r="AC56" s="4">
        <v>44834</v>
      </c>
      <c r="AD56" s="1">
        <v>0.93831375290560803</v>
      </c>
      <c r="AE56" s="1">
        <v>1.9612744560545099</v>
      </c>
      <c r="AF56" s="1">
        <v>0.97701798511896698</v>
      </c>
      <c r="AG56" s="1">
        <v>2.6459922831728702</v>
      </c>
      <c r="AH56" s="1">
        <v>1.2314745807210501</v>
      </c>
      <c r="AI56" s="1">
        <v>1.9092267295485099</v>
      </c>
      <c r="AJ56" s="1">
        <v>0.756593555788038</v>
      </c>
      <c r="AK56" s="1">
        <v>0.16043471471345899</v>
      </c>
      <c r="AL56" s="1">
        <v>2.6680749708275902</v>
      </c>
      <c r="AM56" s="1">
        <v>4.9863926985051998</v>
      </c>
      <c r="AN56" s="1">
        <v>4.2757631646852401</v>
      </c>
      <c r="AO56" s="1">
        <v>2.4284971401286501</v>
      </c>
      <c r="AP56"/>
      <c r="AQ56"/>
      <c r="AR56"/>
      <c r="AS56"/>
      <c r="AT56"/>
      <c r="AU56"/>
      <c r="AV56"/>
      <c r="AW56"/>
      <c r="AX56"/>
      <c r="AY56"/>
      <c r="AZ56"/>
      <c r="BA56"/>
      <c r="BB56"/>
      <c r="BO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DB56"/>
      <c r="EB56"/>
      <c r="EO56"/>
      <c r="EQ56">
        <v>35.963074388711497</v>
      </c>
      <c r="ER56">
        <v>23.731110446851702</v>
      </c>
      <c r="ES56">
        <v>3.2136018840563199</v>
      </c>
      <c r="ET56">
        <v>12.0234631485876</v>
      </c>
      <c r="EU56">
        <v>33.239491854968001</v>
      </c>
      <c r="EV56">
        <v>18.129771063007201</v>
      </c>
      <c r="EW56">
        <v>53.049660693233498</v>
      </c>
      <c r="EX56">
        <v>60.714475714664303</v>
      </c>
      <c r="EY56">
        <v>13.3464847289448</v>
      </c>
      <c r="EZ56">
        <v>-4.2269514942819599</v>
      </c>
      <c r="FA56">
        <v>6.96562504386117</v>
      </c>
      <c r="FB56">
        <v>5.1409670071849298</v>
      </c>
      <c r="FO56"/>
      <c r="GB56"/>
      <c r="HB56"/>
    </row>
    <row r="57" spans="1:210">
      <c r="A57" s="13">
        <f t="shared" si="0"/>
        <v>44804</v>
      </c>
      <c r="N57"/>
      <c r="AB57"/>
      <c r="AC57" s="4">
        <v>44804</v>
      </c>
      <c r="AD57" s="1">
        <v>0.95857536224550899</v>
      </c>
      <c r="AE57" s="1">
        <v>1.96151624224374</v>
      </c>
      <c r="AF57" s="1">
        <v>0.96949442747860703</v>
      </c>
      <c r="AG57" s="1">
        <v>2.68527467584879</v>
      </c>
      <c r="AH57" s="1">
        <v>1.23562388278654</v>
      </c>
      <c r="AI57" s="1">
        <v>1.90566886222552</v>
      </c>
      <c r="AJ57" s="1">
        <v>0.75945028527143899</v>
      </c>
      <c r="AK57" s="1">
        <v>0.162760091780216</v>
      </c>
      <c r="AL57" s="1">
        <v>2.6884000060445201</v>
      </c>
      <c r="AM57" s="1">
        <v>4.9825585720243097</v>
      </c>
      <c r="AN57" s="1">
        <v>4.4265773516787199</v>
      </c>
      <c r="AO57" s="1">
        <v>2.46768137066835</v>
      </c>
      <c r="AP57"/>
      <c r="AQ57"/>
      <c r="AR57"/>
      <c r="AS57"/>
      <c r="AT57"/>
      <c r="AU57"/>
      <c r="AV57"/>
      <c r="AW57"/>
      <c r="AX57"/>
      <c r="AY57"/>
      <c r="AZ57"/>
      <c r="BA57"/>
      <c r="BB57"/>
      <c r="BO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DB57"/>
      <c r="EB57"/>
      <c r="EO57"/>
      <c r="EQ57">
        <v>35.912284834800602</v>
      </c>
      <c r="ER57">
        <v>23.757543649402301</v>
      </c>
      <c r="ES57">
        <v>3.4904330325366701</v>
      </c>
      <c r="ET57">
        <v>11.9679140212608</v>
      </c>
      <c r="EU57">
        <v>33.108553376379</v>
      </c>
      <c r="EV57">
        <v>18.309351875204499</v>
      </c>
      <c r="EW57">
        <v>52.614417839013797</v>
      </c>
      <c r="EX57">
        <v>60.582890439714298</v>
      </c>
      <c r="EY57">
        <v>13.245295875612999</v>
      </c>
      <c r="EZ57">
        <v>-4.2180296763683103</v>
      </c>
      <c r="FA57">
        <v>5.25984763275678</v>
      </c>
      <c r="FB57">
        <v>4.9040917025609199</v>
      </c>
      <c r="FO57"/>
      <c r="GB57"/>
      <c r="HB57"/>
    </row>
    <row r="58" spans="1:210">
      <c r="A58" s="13">
        <f t="shared" si="0"/>
        <v>44771</v>
      </c>
      <c r="N58"/>
      <c r="AB58"/>
      <c r="AC58" s="4">
        <v>44771</v>
      </c>
      <c r="AD58" s="1">
        <v>0.95547768989507198</v>
      </c>
      <c r="AE58" s="1">
        <v>1.9626886336467499</v>
      </c>
      <c r="AF58" s="1">
        <v>0.85524601014253698</v>
      </c>
      <c r="AG58" s="1">
        <v>2.9202016501168102</v>
      </c>
      <c r="AH58" s="1">
        <v>1.3376151642827501</v>
      </c>
      <c r="AI58" s="1">
        <v>1.8482455429906599</v>
      </c>
      <c r="AJ58" s="1">
        <v>1.06290385105638</v>
      </c>
      <c r="AK58" s="1">
        <v>9.99378776369204E-2</v>
      </c>
      <c r="AL58" s="1">
        <v>2.8488220538115798</v>
      </c>
      <c r="AM58" s="1">
        <v>4.84309836106054</v>
      </c>
      <c r="AN58" s="1">
        <v>5.2203610025614902</v>
      </c>
      <c r="AO58" s="1">
        <v>1.7038507683654101</v>
      </c>
      <c r="AP58"/>
      <c r="AQ58"/>
      <c r="AR58"/>
      <c r="AS58"/>
      <c r="AT58"/>
      <c r="AU58"/>
      <c r="AV58"/>
      <c r="AW58"/>
      <c r="AX58"/>
      <c r="AY58"/>
      <c r="AZ58"/>
      <c r="BA58"/>
      <c r="BB58"/>
      <c r="BO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DB58"/>
      <c r="EB58"/>
      <c r="EO58"/>
      <c r="EQ58">
        <v>37.4368673158543</v>
      </c>
      <c r="ER58">
        <v>24.744081646453601</v>
      </c>
      <c r="ES58">
        <v>5.43190410869523</v>
      </c>
      <c r="ET58">
        <v>12.7177467164212</v>
      </c>
      <c r="EU58">
        <v>34.097712886435403</v>
      </c>
      <c r="EV58">
        <v>19.5854846910701</v>
      </c>
      <c r="EW58">
        <v>40.233693949092498</v>
      </c>
      <c r="EX58">
        <v>63.433153724576897</v>
      </c>
      <c r="EY58">
        <v>13.2054174623491</v>
      </c>
      <c r="EZ58">
        <v>-3.88387642987301</v>
      </c>
      <c r="FA58">
        <v>5.9980242244787796</v>
      </c>
      <c r="FB58">
        <v>6.70299449585558</v>
      </c>
      <c r="FO58"/>
      <c r="GB58"/>
      <c r="HB58"/>
    </row>
    <row r="59" spans="1:210">
      <c r="A59" s="13">
        <f t="shared" si="0"/>
        <v>44742</v>
      </c>
      <c r="N59"/>
      <c r="AB59"/>
      <c r="AC59" s="4">
        <v>44742</v>
      </c>
      <c r="AD59" s="1">
        <v>0.95928288383960703</v>
      </c>
      <c r="AE59" s="1">
        <v>1.9734767748789701</v>
      </c>
      <c r="AF59" s="1">
        <v>0.85497278780962505</v>
      </c>
      <c r="AG59" s="1">
        <v>2.9884947107925202</v>
      </c>
      <c r="AH59" s="1">
        <v>1.33753125468923</v>
      </c>
      <c r="AI59" s="1">
        <v>1.85964973869737</v>
      </c>
      <c r="AJ59" s="1">
        <v>1.0591862860216199</v>
      </c>
      <c r="AK59" s="1">
        <v>0.10430996667759</v>
      </c>
      <c r="AL59" s="1">
        <v>2.8491751717238998</v>
      </c>
      <c r="AM59" s="1">
        <v>4.8430983581087697</v>
      </c>
      <c r="AN59" s="1">
        <v>5.2530197528976998</v>
      </c>
      <c r="AO59" s="1">
        <v>1.7030789784247999</v>
      </c>
      <c r="AP59"/>
      <c r="AQ59"/>
      <c r="AR59"/>
      <c r="AS59"/>
      <c r="AT59"/>
      <c r="AU59"/>
      <c r="AV59"/>
      <c r="AW59"/>
      <c r="AX59"/>
      <c r="AY59"/>
      <c r="AZ59"/>
      <c r="BA59"/>
      <c r="BB59"/>
      <c r="BO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DB59"/>
      <c r="EB59"/>
      <c r="EO59"/>
      <c r="EQ59">
        <v>37.318007949343702</v>
      </c>
      <c r="ER59">
        <v>24.933677779983299</v>
      </c>
      <c r="ES59">
        <v>5.18708151196057</v>
      </c>
      <c r="ET59">
        <v>12.605746721151499</v>
      </c>
      <c r="EU59">
        <v>34.1050971783975</v>
      </c>
      <c r="EV59">
        <v>19.489946502614199</v>
      </c>
      <c r="EW59">
        <v>40.421000987809101</v>
      </c>
      <c r="EX59">
        <v>63.320271481956802</v>
      </c>
      <c r="EY59">
        <v>13.203856666960601</v>
      </c>
      <c r="EZ59">
        <v>-3.8838764136232098</v>
      </c>
      <c r="FA59">
        <v>5.5411721221495398</v>
      </c>
      <c r="FB59">
        <v>6.6936510878330804</v>
      </c>
      <c r="FO59"/>
      <c r="GB59"/>
      <c r="HB59"/>
    </row>
    <row r="60" spans="1:210">
      <c r="A60" s="13">
        <f t="shared" si="0"/>
        <v>44712</v>
      </c>
      <c r="N60"/>
      <c r="AB60"/>
      <c r="AC60" s="4">
        <v>44712</v>
      </c>
      <c r="AD60" s="1">
        <v>0.95663916383560299</v>
      </c>
      <c r="AE60" s="1">
        <v>1.96761971389136</v>
      </c>
      <c r="AF60" s="1">
        <v>0.708449206233699</v>
      </c>
      <c r="AG60" s="1">
        <v>2.91243371523155</v>
      </c>
      <c r="AH60" s="1">
        <v>1.34451215653227</v>
      </c>
      <c r="AI60" s="1">
        <v>1.8504600022349</v>
      </c>
      <c r="AJ60" s="1">
        <v>1.0618992910488201</v>
      </c>
      <c r="AK60" s="1">
        <v>0.11163480101415001</v>
      </c>
      <c r="AL60" s="1">
        <v>2.85455980201121</v>
      </c>
      <c r="AM60" s="1">
        <v>4.8514093921585602</v>
      </c>
      <c r="AN60" s="1">
        <v>5.2500430342825197</v>
      </c>
      <c r="AO60" s="1">
        <v>1.7774724753345901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O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DB60"/>
      <c r="EB60"/>
      <c r="EO60"/>
      <c r="EQ60">
        <v>37.426041385805298</v>
      </c>
      <c r="ER60">
        <v>24.992002859949999</v>
      </c>
      <c r="ES60">
        <v>13.7799873175678</v>
      </c>
      <c r="ET60">
        <v>12.7221133515855</v>
      </c>
      <c r="EU60">
        <v>34.005411068745303</v>
      </c>
      <c r="EV60">
        <v>19.695806321116802</v>
      </c>
      <c r="EW60">
        <v>40.4134271956869</v>
      </c>
      <c r="EX60">
        <v>63.287078992062803</v>
      </c>
      <c r="EY60">
        <v>13.2145052485539</v>
      </c>
      <c r="EZ60">
        <v>-3.9390975929995702</v>
      </c>
      <c r="FA60">
        <v>5.4615212411158502</v>
      </c>
      <c r="FB60">
        <v>7.0466799115260397</v>
      </c>
      <c r="FO60"/>
      <c r="GB60"/>
      <c r="HB60"/>
    </row>
    <row r="61" spans="1:210">
      <c r="A61" s="13">
        <f t="shared" si="0"/>
        <v>44680</v>
      </c>
      <c r="N61"/>
      <c r="AB61"/>
      <c r="AC61" s="4">
        <v>44680</v>
      </c>
      <c r="AD61" s="1">
        <v>1.02998910392527</v>
      </c>
      <c r="AE61" s="1">
        <v>1.90989885856755</v>
      </c>
      <c r="AF61" s="1">
        <v>0.54381462087222898</v>
      </c>
      <c r="AG61" s="1">
        <v>1.84801678656182</v>
      </c>
      <c r="AH61" s="1">
        <v>1.3400729834682099</v>
      </c>
      <c r="AI61" s="1">
        <v>1.7696370695357799</v>
      </c>
      <c r="AJ61" s="1">
        <v>1.34790008966243</v>
      </c>
      <c r="AK61" s="1">
        <v>6.3206577329419603E-2</v>
      </c>
      <c r="AL61" s="1">
        <v>2.71913454611503</v>
      </c>
      <c r="AM61" s="1">
        <v>5.1246060301329903</v>
      </c>
      <c r="AN61" s="1">
        <v>5.6812024118308697</v>
      </c>
      <c r="AO61" s="1">
        <v>1.45562921318858</v>
      </c>
      <c r="AP61"/>
      <c r="AQ61"/>
      <c r="AR61"/>
      <c r="AS61"/>
      <c r="AT61"/>
      <c r="AU61"/>
      <c r="AV61"/>
      <c r="AW61"/>
      <c r="AX61"/>
      <c r="AY61"/>
      <c r="AZ61"/>
      <c r="BA61"/>
      <c r="BB61"/>
      <c r="BO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DB61"/>
      <c r="EB61"/>
      <c r="EO61"/>
      <c r="EQ61">
        <v>35.128655730577201</v>
      </c>
      <c r="ER61">
        <v>26.330349629894702</v>
      </c>
      <c r="ES61">
        <v>17.5515875179407</v>
      </c>
      <c r="ET61">
        <v>14.3775978679482</v>
      </c>
      <c r="EU61">
        <v>33.748730676243198</v>
      </c>
      <c r="EV61">
        <v>21.375626203138701</v>
      </c>
      <c r="EW61">
        <v>34.420499694819497</v>
      </c>
      <c r="EX61">
        <v>62.367766588262697</v>
      </c>
      <c r="EY61">
        <v>15.705188878275001</v>
      </c>
      <c r="EZ61">
        <v>-6.1306790234556603</v>
      </c>
      <c r="FA61">
        <v>4.69076445346239</v>
      </c>
      <c r="FB61">
        <v>7.6534593761021501</v>
      </c>
      <c r="FO61"/>
      <c r="GB61"/>
      <c r="HB61"/>
    </row>
    <row r="62" spans="1:210">
      <c r="A62" s="13">
        <f t="shared" si="0"/>
        <v>44651</v>
      </c>
      <c r="N62"/>
      <c r="AB62"/>
      <c r="AC62" s="4">
        <v>44651</v>
      </c>
      <c r="AD62" s="1">
        <v>1.03123138066798</v>
      </c>
      <c r="AE62" s="1">
        <v>1.9030071720355399</v>
      </c>
      <c r="AF62" s="1">
        <v>0.52964786855806101</v>
      </c>
      <c r="AG62" s="1">
        <v>1.8538027110337401</v>
      </c>
      <c r="AH62" s="1">
        <v>1.3417296640401799</v>
      </c>
      <c r="AI62" s="1">
        <v>1.7723743743193601</v>
      </c>
      <c r="AJ62" s="1">
        <v>1.3462053745687499</v>
      </c>
      <c r="AK62" s="1">
        <v>6.2841723206635697E-2</v>
      </c>
      <c r="AL62" s="1">
        <v>2.7193759705715501</v>
      </c>
      <c r="AM62" s="1">
        <v>5.1252076111916596</v>
      </c>
      <c r="AN62" s="1">
        <v>5.6045990836037598</v>
      </c>
      <c r="AO62" s="1">
        <v>1.4581263390196999</v>
      </c>
      <c r="AP62"/>
      <c r="AQ62"/>
      <c r="AR62"/>
      <c r="AS62"/>
      <c r="AT62"/>
      <c r="AU62"/>
      <c r="AV62"/>
      <c r="AW62"/>
      <c r="AX62"/>
      <c r="AY62"/>
      <c r="AZ62"/>
      <c r="BA62"/>
      <c r="BB62"/>
      <c r="BO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DB62"/>
      <c r="EB62"/>
      <c r="EO62"/>
      <c r="EQ62">
        <v>35.1085874164202</v>
      </c>
      <c r="ER62">
        <v>26.3504644118971</v>
      </c>
      <c r="ES62">
        <v>17.647297902788601</v>
      </c>
      <c r="ET62">
        <v>14.380355399448799</v>
      </c>
      <c r="EU62">
        <v>33.689651539501597</v>
      </c>
      <c r="EV62">
        <v>21.394071260069101</v>
      </c>
      <c r="EW62">
        <v>34.503780982000798</v>
      </c>
      <c r="EX62">
        <v>62.034329785620102</v>
      </c>
      <c r="EY62">
        <v>15.703434479783301</v>
      </c>
      <c r="EZ62">
        <v>-6.13979891695862</v>
      </c>
      <c r="FA62">
        <v>4.9191473462215498</v>
      </c>
      <c r="FB62">
        <v>7.6761999202770603</v>
      </c>
      <c r="FO62"/>
      <c r="GB62"/>
      <c r="HB62"/>
    </row>
    <row r="63" spans="1:210">
      <c r="A63" s="13">
        <f t="shared" si="0"/>
        <v>44620</v>
      </c>
      <c r="N63"/>
      <c r="AB63"/>
      <c r="AC63" s="4">
        <v>44620</v>
      </c>
      <c r="AD63" s="1">
        <v>1.0327656279891899</v>
      </c>
      <c r="AE63" s="1">
        <v>1.9173254288167201</v>
      </c>
      <c r="AF63" s="1">
        <v>0.480870500057686</v>
      </c>
      <c r="AG63" s="1">
        <v>1.9261270639166499</v>
      </c>
      <c r="AH63" s="1">
        <v>1.32850669104478</v>
      </c>
      <c r="AI63" s="1">
        <v>1.75958563029544</v>
      </c>
      <c r="AJ63" s="1">
        <v>1.3481619060566301</v>
      </c>
      <c r="AK63" s="1">
        <v>4.2770140326089202E-2</v>
      </c>
      <c r="AL63" s="1">
        <v>2.7242911702910999</v>
      </c>
      <c r="AM63" s="1">
        <v>5.1013064170045004</v>
      </c>
      <c r="AN63" s="1">
        <v>5.3837081192211604</v>
      </c>
      <c r="AO63" s="1">
        <v>1.4670848930534199</v>
      </c>
      <c r="AP63"/>
      <c r="AQ63"/>
      <c r="AR63"/>
      <c r="AS63"/>
      <c r="AT63"/>
      <c r="AU63"/>
      <c r="AV63"/>
      <c r="AW63"/>
      <c r="AX63"/>
      <c r="AY63"/>
      <c r="AZ63"/>
      <c r="BA63"/>
      <c r="BB63"/>
      <c r="BO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DB63"/>
      <c r="EB63"/>
      <c r="EO63"/>
      <c r="EQ63">
        <v>35.2025530996073</v>
      </c>
      <c r="ER63">
        <v>26.156520375062101</v>
      </c>
      <c r="ES63">
        <v>17.7972546529605</v>
      </c>
      <c r="ET63">
        <v>13.9779106758207</v>
      </c>
      <c r="EU63">
        <v>33.949702557840801</v>
      </c>
      <c r="EV63">
        <v>21.871672153441299</v>
      </c>
      <c r="EW63">
        <v>34.497054501228199</v>
      </c>
      <c r="EX63">
        <v>61.993701527362298</v>
      </c>
      <c r="EY63">
        <v>15.6956736154567</v>
      </c>
      <c r="EZ63">
        <v>-6.0372076838103004</v>
      </c>
      <c r="FA63">
        <v>5.6445178971527499</v>
      </c>
      <c r="FB63">
        <v>7.70800367076715</v>
      </c>
      <c r="FO63"/>
      <c r="GB63"/>
      <c r="HB63"/>
    </row>
    <row r="64" spans="1:210">
      <c r="A64" s="13">
        <f t="shared" si="0"/>
        <v>44592</v>
      </c>
      <c r="N64"/>
      <c r="AB64"/>
      <c r="AC64" s="4">
        <v>44592</v>
      </c>
      <c r="AD64" s="1">
        <v>1.12882587655962</v>
      </c>
      <c r="AE64" s="1">
        <v>1.97441159748808</v>
      </c>
      <c r="AF64" s="1">
        <v>0.56837607853553895</v>
      </c>
      <c r="AG64" s="1">
        <v>1.7993382342737401</v>
      </c>
      <c r="AH64" s="1">
        <v>1.2954400001078801</v>
      </c>
      <c r="AI64" s="1">
        <v>1.81284020774983</v>
      </c>
      <c r="AJ64" s="1">
        <v>1.82922467597911</v>
      </c>
      <c r="AK64" s="1">
        <v>-4.5264335691077703E-3</v>
      </c>
      <c r="AL64" s="1">
        <v>2.6904310457567502</v>
      </c>
      <c r="AM64" s="1">
        <v>5.1003929116968596</v>
      </c>
      <c r="AN64" s="1">
        <v>6.1488758166972</v>
      </c>
      <c r="AO64" s="1">
        <v>1.9503662618473101</v>
      </c>
      <c r="AP64"/>
      <c r="AQ64"/>
      <c r="AR64"/>
      <c r="AS64"/>
      <c r="AT64"/>
      <c r="AU64"/>
      <c r="AV64"/>
      <c r="AW64"/>
      <c r="AX64"/>
      <c r="AY64"/>
      <c r="AZ64"/>
      <c r="BA64"/>
      <c r="BB64"/>
      <c r="BO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DB64"/>
      <c r="EB64"/>
      <c r="EO64"/>
      <c r="EQ64">
        <v>29.006047973841099</v>
      </c>
      <c r="ER64">
        <v>24.980240352634201</v>
      </c>
      <c r="ES64">
        <v>22.5835431098456</v>
      </c>
      <c r="ET64">
        <v>15.9393309370484</v>
      </c>
      <c r="EU64">
        <v>34.072133894572097</v>
      </c>
      <c r="EV64">
        <v>20.9337044477154</v>
      </c>
      <c r="EW64">
        <v>22.711249897414898</v>
      </c>
      <c r="EX64">
        <v>62.070116397092001</v>
      </c>
      <c r="EY64">
        <v>15.873890976687999</v>
      </c>
      <c r="EZ64">
        <v>-5.1225215916469304</v>
      </c>
      <c r="FA64">
        <v>2.91068432401643</v>
      </c>
      <c r="FB64">
        <v>9.4062200419899202</v>
      </c>
      <c r="FO64"/>
      <c r="GB64"/>
      <c r="HB64"/>
    </row>
    <row r="65" spans="1:210">
      <c r="A65" s="13">
        <f t="shared" si="0"/>
        <v>44561</v>
      </c>
      <c r="N65"/>
      <c r="AB65"/>
      <c r="AC65" s="4">
        <v>44561</v>
      </c>
      <c r="AD65" s="1">
        <v>1.128562873018</v>
      </c>
      <c r="AE65" s="1">
        <v>1.97527381618033</v>
      </c>
      <c r="AF65" s="1">
        <v>0.57631208044651905</v>
      </c>
      <c r="AG65" s="1">
        <v>1.80061259573594</v>
      </c>
      <c r="AH65" s="1">
        <v>1.29359616873997</v>
      </c>
      <c r="AI65" s="1">
        <v>1.80989754414528</v>
      </c>
      <c r="AJ65" s="1">
        <v>1.8309715935247399</v>
      </c>
      <c r="AK65" s="1">
        <v>-1.7175234716938399E-2</v>
      </c>
      <c r="AL65" s="1">
        <v>2.6895049790376602</v>
      </c>
      <c r="AM65" s="1">
        <v>5.1007155283367496</v>
      </c>
      <c r="AN65" s="1">
        <v>6.1671068413113996</v>
      </c>
      <c r="AO65" s="1">
        <v>1.95237637981253</v>
      </c>
      <c r="AP65"/>
      <c r="AQ65"/>
      <c r="AR65"/>
      <c r="AS65"/>
      <c r="AT65"/>
      <c r="AU65"/>
      <c r="AV65"/>
      <c r="AW65"/>
      <c r="AX65"/>
      <c r="AY65"/>
      <c r="AZ65"/>
      <c r="BA65"/>
      <c r="BB65"/>
      <c r="BO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DB65"/>
      <c r="EB65"/>
      <c r="EO65"/>
      <c r="EQ65">
        <v>28.998506338407498</v>
      </c>
      <c r="ER65">
        <v>25.170652116751501</v>
      </c>
      <c r="ES65">
        <v>22.6101313938983</v>
      </c>
      <c r="ET65">
        <v>15.9408473560338</v>
      </c>
      <c r="EU65">
        <v>34.126041945975501</v>
      </c>
      <c r="EV65">
        <v>21.165925990557501</v>
      </c>
      <c r="EW65">
        <v>22.696494363920699</v>
      </c>
      <c r="EX65">
        <v>62.016301752188802</v>
      </c>
      <c r="EY65">
        <v>15.879621118921399</v>
      </c>
      <c r="EZ65">
        <v>-5.1252502806269904</v>
      </c>
      <c r="FA65">
        <v>2.0617526781626001</v>
      </c>
      <c r="FB65">
        <v>9.4026628522431697</v>
      </c>
      <c r="FO65"/>
      <c r="GB65"/>
      <c r="HB65"/>
    </row>
    <row r="66" spans="1:210">
      <c r="A66" s="13">
        <f t="shared" si="0"/>
        <v>44530</v>
      </c>
      <c r="N66"/>
      <c r="AB66"/>
      <c r="AC66" s="4">
        <v>44530</v>
      </c>
      <c r="AD66" s="1">
        <v>1.12527553841829</v>
      </c>
      <c r="AE66" s="1">
        <v>1.9774344375880599</v>
      </c>
      <c r="AF66" s="1">
        <v>0.52981282790949702</v>
      </c>
      <c r="AG66" s="1">
        <v>1.7777360510440601</v>
      </c>
      <c r="AH66" s="1">
        <v>1.2974188788373999</v>
      </c>
      <c r="AI66" s="1">
        <v>1.81632156835034</v>
      </c>
      <c r="AJ66" s="1">
        <v>1.8417556623250699</v>
      </c>
      <c r="AK66" s="1">
        <v>-4.3057363367222301E-3</v>
      </c>
      <c r="AL66" s="1">
        <v>2.7068716033341502</v>
      </c>
      <c r="AM66" s="1">
        <v>5.10085837888108</v>
      </c>
      <c r="AN66" s="1">
        <v>6.20257253579019</v>
      </c>
      <c r="AO66" s="1">
        <v>1.94727731385823</v>
      </c>
      <c r="AP66"/>
      <c r="AQ66"/>
      <c r="AR66"/>
      <c r="AS66"/>
      <c r="AT66"/>
      <c r="AU66"/>
      <c r="AV66"/>
      <c r="AW66"/>
      <c r="AX66"/>
      <c r="AY66"/>
      <c r="AZ66"/>
      <c r="BA66"/>
      <c r="BB66"/>
      <c r="BO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DB66"/>
      <c r="EB66"/>
      <c r="EO66"/>
      <c r="EQ66">
        <v>29.0279760926948</v>
      </c>
      <c r="ER66">
        <v>24.878938822848198</v>
      </c>
      <c r="ES66">
        <v>24.040625921708202</v>
      </c>
      <c r="ET66">
        <v>15.9910442903095</v>
      </c>
      <c r="EU66">
        <v>34.072668625038098</v>
      </c>
      <c r="EV66">
        <v>21.157748617613699</v>
      </c>
      <c r="EW66">
        <v>22.4949179936098</v>
      </c>
      <c r="EX66">
        <v>61.639472658873402</v>
      </c>
      <c r="EY66">
        <v>15.884782256102699</v>
      </c>
      <c r="EZ66">
        <v>-5.1144596021443496</v>
      </c>
      <c r="FA66">
        <v>1.90146147957636</v>
      </c>
      <c r="FB66">
        <v>9.4156017560776704</v>
      </c>
      <c r="FO66"/>
      <c r="GB66"/>
      <c r="HB66"/>
    </row>
    <row r="67" spans="1:210">
      <c r="A67" s="13">
        <f t="shared" si="0"/>
        <v>44498</v>
      </c>
      <c r="N67"/>
      <c r="AB67"/>
      <c r="AC67" s="4">
        <v>44498</v>
      </c>
      <c r="AD67" s="1">
        <v>1.3202339439572699</v>
      </c>
      <c r="AE67" s="1">
        <v>2.0504129457445099</v>
      </c>
      <c r="AF67" s="1">
        <v>0.46608883021897002</v>
      </c>
      <c r="AG67" s="1">
        <v>1.96429837778507</v>
      </c>
      <c r="AH67" s="1">
        <v>1.4435991593223001</v>
      </c>
      <c r="AI67" s="1">
        <v>1.8578462343036599</v>
      </c>
      <c r="AJ67" s="1">
        <v>2.5099027964443401</v>
      </c>
      <c r="AK67" s="1">
        <v>2.3209924766087399E-3</v>
      </c>
      <c r="AL67" s="1">
        <v>2.8098144401644101</v>
      </c>
      <c r="AM67" s="1">
        <v>5.2386084873169496</v>
      </c>
      <c r="AN67" s="1">
        <v>8.4370657208241102</v>
      </c>
      <c r="AO67" s="1">
        <v>2.0660309348239698</v>
      </c>
      <c r="AP67"/>
      <c r="AQ67"/>
      <c r="AR67"/>
      <c r="AS67"/>
      <c r="AT67"/>
      <c r="AU67"/>
      <c r="AV67"/>
      <c r="AW67"/>
      <c r="AX67"/>
      <c r="AY67"/>
      <c r="AZ67"/>
      <c r="BA67"/>
      <c r="BB67"/>
      <c r="BO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DB67"/>
      <c r="EB67"/>
      <c r="EO67"/>
      <c r="EQ67">
        <v>25.415811900084499</v>
      </c>
      <c r="ER67">
        <v>22.395200519685201</v>
      </c>
      <c r="ES67">
        <v>27.6395916638361</v>
      </c>
      <c r="ET67">
        <v>15.700524623170701</v>
      </c>
      <c r="EU67">
        <v>31.303485027647099</v>
      </c>
      <c r="EV67">
        <v>20.799645841129099</v>
      </c>
      <c r="EW67">
        <v>14.879898880109399</v>
      </c>
      <c r="EX67">
        <v>60.045944808069798</v>
      </c>
      <c r="EY67">
        <v>15.8309196809229</v>
      </c>
      <c r="EZ67">
        <v>-7.7582730136131497</v>
      </c>
      <c r="FA67">
        <v>1.37806298340059</v>
      </c>
      <c r="FB67">
        <v>10.696206583973201</v>
      </c>
      <c r="FO67"/>
      <c r="GB67"/>
      <c r="HB67"/>
    </row>
    <row r="68" spans="1:210">
      <c r="A68" s="13">
        <f t="shared" si="0"/>
        <v>44469</v>
      </c>
      <c r="N68"/>
      <c r="AB68"/>
      <c r="AC68" s="4">
        <v>44469</v>
      </c>
      <c r="AD68" s="1">
        <v>1.33058909031493</v>
      </c>
      <c r="AE68" s="1">
        <v>2.0754192323131799</v>
      </c>
      <c r="AF68" s="1">
        <v>0.45621626736424198</v>
      </c>
      <c r="AG68" s="1">
        <v>1.9875278852679099</v>
      </c>
      <c r="AH68" s="1">
        <v>1.4426687198382</v>
      </c>
      <c r="AI68" s="1">
        <v>1.85564215585834</v>
      </c>
      <c r="AJ68" s="1">
        <v>2.5089688836257502</v>
      </c>
      <c r="AK68" s="1">
        <v>-2.1889292063432199E-3</v>
      </c>
      <c r="AL68" s="1">
        <v>2.8076944828180799</v>
      </c>
      <c r="AM68" s="1">
        <v>5.23946985900883</v>
      </c>
      <c r="AN68" s="1">
        <v>8.3947480733139095</v>
      </c>
      <c r="AO68" s="1">
        <v>2.0675307242721899</v>
      </c>
      <c r="AP68"/>
      <c r="AQ68"/>
      <c r="AR68"/>
      <c r="AS68"/>
      <c r="AT68"/>
      <c r="AU68"/>
      <c r="AV68"/>
      <c r="AW68"/>
      <c r="AX68"/>
      <c r="AY68"/>
      <c r="AZ68"/>
      <c r="BA68"/>
      <c r="BB68"/>
      <c r="BO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DB68"/>
      <c r="EB68"/>
      <c r="EO68"/>
      <c r="EQ68">
        <v>25.261549963996998</v>
      </c>
      <c r="ER68">
        <v>22.503247225166501</v>
      </c>
      <c r="ES68">
        <v>29.122190062094901</v>
      </c>
      <c r="ET68">
        <v>15.6409930443644</v>
      </c>
      <c r="EU68">
        <v>31.337629348057099</v>
      </c>
      <c r="EV68">
        <v>20.941002478203401</v>
      </c>
      <c r="EW68">
        <v>14.891228400177701</v>
      </c>
      <c r="EX68">
        <v>59.731515118664298</v>
      </c>
      <c r="EY68">
        <v>15.8462525593135</v>
      </c>
      <c r="EZ68">
        <v>-7.7614075903332598</v>
      </c>
      <c r="FA68">
        <v>1.0082620610127599</v>
      </c>
      <c r="FB68">
        <v>10.685047155109901</v>
      </c>
      <c r="FO68"/>
      <c r="GB68"/>
      <c r="HB68"/>
    </row>
    <row r="69" spans="1:210">
      <c r="A69" s="13">
        <f t="shared" si="0"/>
        <v>44439</v>
      </c>
      <c r="N69"/>
      <c r="AB69"/>
      <c r="AC69" s="4">
        <v>44439</v>
      </c>
      <c r="AD69" s="1">
        <v>1.3315401852792199</v>
      </c>
      <c r="AE69" s="1">
        <v>2.0637214028439201</v>
      </c>
      <c r="AF69" s="1">
        <v>0.42786488626657398</v>
      </c>
      <c r="AG69" s="1">
        <v>1.9747013117871699</v>
      </c>
      <c r="AH69" s="1">
        <v>1.4585395735451501</v>
      </c>
      <c r="AI69" s="1">
        <v>1.86400489011764</v>
      </c>
      <c r="AJ69" s="1">
        <v>2.5379942835924698</v>
      </c>
      <c r="AK69" s="1">
        <v>-1.1369699741475101E-2</v>
      </c>
      <c r="AL69" s="1">
        <v>2.8174646150377201</v>
      </c>
      <c r="AM69" s="1">
        <v>5.2400636348556802</v>
      </c>
      <c r="AN69" s="1">
        <v>8.4024517244404908</v>
      </c>
      <c r="AO69" s="1">
        <v>1.9279649044464799</v>
      </c>
      <c r="AP69"/>
      <c r="AQ69"/>
      <c r="AR69"/>
      <c r="AS69"/>
      <c r="AT69"/>
      <c r="AU69"/>
      <c r="AV69"/>
      <c r="AW69"/>
      <c r="AX69"/>
      <c r="AY69"/>
      <c r="AZ69"/>
      <c r="BA69"/>
      <c r="BB69"/>
      <c r="BO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DB69"/>
      <c r="EB69"/>
      <c r="EO69"/>
      <c r="EQ69">
        <v>25.2228526803185</v>
      </c>
      <c r="ER69">
        <v>22.656778728232101</v>
      </c>
      <c r="ES69">
        <v>37.472584728800797</v>
      </c>
      <c r="ET69">
        <v>15.668642084374399</v>
      </c>
      <c r="EU69">
        <v>30.7356227314677</v>
      </c>
      <c r="EV69">
        <v>21.009530447171301</v>
      </c>
      <c r="EW69">
        <v>14.8551711212122</v>
      </c>
      <c r="EX69">
        <v>60.908903926908302</v>
      </c>
      <c r="EY69">
        <v>15.723030928599</v>
      </c>
      <c r="EZ69">
        <v>-7.77347349153899</v>
      </c>
      <c r="FA69">
        <v>0.93811859699366795</v>
      </c>
      <c r="FB69">
        <v>12.072684857392</v>
      </c>
      <c r="FO69"/>
      <c r="GB69"/>
      <c r="HB69"/>
    </row>
    <row r="70" spans="1:210">
      <c r="A70" s="13">
        <f t="shared" si="0"/>
        <v>44407</v>
      </c>
      <c r="N70"/>
      <c r="AB70"/>
      <c r="AC70" s="4">
        <v>44407</v>
      </c>
      <c r="AD70" s="1">
        <v>1.6862412449475399</v>
      </c>
      <c r="AE70" s="1">
        <v>2.1192900385801199</v>
      </c>
      <c r="AF70" s="1">
        <v>0.43163616932814802</v>
      </c>
      <c r="AG70" s="1">
        <v>2.1161414139938</v>
      </c>
      <c r="AH70" s="1">
        <v>1.5989476350832701</v>
      </c>
      <c r="AI70" s="1">
        <v>1.9814981497204101</v>
      </c>
      <c r="AJ70" s="1">
        <v>3.7079435827726299</v>
      </c>
      <c r="AK70" s="1">
        <v>-1.6170719458774602E-2</v>
      </c>
      <c r="AL70" s="1">
        <v>2.8823780418773399</v>
      </c>
      <c r="AM70" s="1">
        <v>5.3239923007092598</v>
      </c>
      <c r="AN70" s="1">
        <v>23.133543564921698</v>
      </c>
      <c r="AO70" s="1">
        <v>2.0302100476790002</v>
      </c>
      <c r="AP70"/>
      <c r="AQ70"/>
      <c r="AR70"/>
      <c r="AS70"/>
      <c r="AT70"/>
      <c r="AU70"/>
      <c r="AV70"/>
      <c r="AW70"/>
      <c r="AX70"/>
      <c r="AY70"/>
      <c r="AZ70"/>
      <c r="BA70"/>
      <c r="BB70"/>
      <c r="BO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DB70"/>
      <c r="EB70"/>
      <c r="EO70"/>
      <c r="EQ70">
        <v>21.300341187839301</v>
      </c>
      <c r="ER70">
        <v>22.1623656444734</v>
      </c>
      <c r="ES70">
        <v>47.088431774783601</v>
      </c>
      <c r="ET70">
        <v>15.3462397611599</v>
      </c>
      <c r="EU70">
        <v>29.938138060596799</v>
      </c>
      <c r="EV70">
        <v>20.187094664688999</v>
      </c>
      <c r="EW70">
        <v>5.7262975096602204</v>
      </c>
      <c r="EX70">
        <v>57.825052595190002</v>
      </c>
      <c r="EY70">
        <v>16.069460219555001</v>
      </c>
      <c r="EZ70">
        <v>-7.5580400740487397</v>
      </c>
      <c r="FA70">
        <v>-5.6424047325459901</v>
      </c>
      <c r="FB70">
        <v>13.224561385764799</v>
      </c>
      <c r="FO70"/>
      <c r="GB70"/>
      <c r="HB70"/>
    </row>
    <row r="71" spans="1:210">
      <c r="A71" s="13">
        <f t="shared" si="0"/>
        <v>44377</v>
      </c>
      <c r="N71"/>
      <c r="AB71"/>
      <c r="AC71" s="4">
        <v>44377</v>
      </c>
      <c r="AD71" s="1">
        <v>1.68870512218115</v>
      </c>
      <c r="AE71" s="1">
        <v>2.12896645197393</v>
      </c>
      <c r="AF71" s="1">
        <v>0.429659441278056</v>
      </c>
      <c r="AG71" s="1">
        <v>2.1511722680435001</v>
      </c>
      <c r="AH71" s="1">
        <v>1.5723009164652599</v>
      </c>
      <c r="AI71" s="1">
        <v>2.0018607937972499</v>
      </c>
      <c r="AJ71" s="1">
        <v>3.6929710353582399</v>
      </c>
      <c r="AK71" s="1">
        <v>-2.0457473573679701E-2</v>
      </c>
      <c r="AL71" s="1">
        <v>2.88263298116556</v>
      </c>
      <c r="AM71" s="1">
        <v>5.3244735985892904</v>
      </c>
      <c r="AN71" s="1">
        <v>27.4501139802063</v>
      </c>
      <c r="AO71" s="1">
        <v>2.0289889531636001</v>
      </c>
      <c r="AP71"/>
      <c r="AQ71"/>
      <c r="AR71"/>
      <c r="AS71"/>
      <c r="AT71"/>
      <c r="AU71"/>
      <c r="AV71"/>
      <c r="AW71"/>
      <c r="AX71"/>
      <c r="AY71"/>
      <c r="AZ71"/>
      <c r="BA71"/>
      <c r="BB71"/>
      <c r="BO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DB71"/>
      <c r="EB71"/>
      <c r="EO71"/>
      <c r="EQ71">
        <v>21.30441264561</v>
      </c>
      <c r="ER71">
        <v>22.7089530927182</v>
      </c>
      <c r="ES71">
        <v>47.879637834265203</v>
      </c>
      <c r="ET71">
        <v>15.264804926914699</v>
      </c>
      <c r="EU71">
        <v>30.307286920567901</v>
      </c>
      <c r="EV71">
        <v>20.079712274445701</v>
      </c>
      <c r="EW71">
        <v>5.7511101611942896</v>
      </c>
      <c r="EX71">
        <v>58.185757035288098</v>
      </c>
      <c r="EY71">
        <v>16.066751972038301</v>
      </c>
      <c r="EZ71">
        <v>-7.5631980616644601</v>
      </c>
      <c r="FA71">
        <v>-6.3587011567473803</v>
      </c>
      <c r="FB71">
        <v>13.221555757750201</v>
      </c>
      <c r="FO71"/>
      <c r="GB71"/>
      <c r="HB71"/>
    </row>
    <row r="72" spans="1:210">
      <c r="A72" s="13">
        <f t="shared" ref="A72:A135" si="1">AC72</f>
        <v>44344</v>
      </c>
      <c r="N72"/>
      <c r="AB72"/>
      <c r="AC72" s="4">
        <v>44344</v>
      </c>
      <c r="AD72" s="1">
        <v>1.6858348028438801</v>
      </c>
      <c r="AE72" s="1">
        <v>2.1249832194842</v>
      </c>
      <c r="AF72" s="1">
        <v>0.49434036212017501</v>
      </c>
      <c r="AG72" s="1">
        <v>2.1709450256772298</v>
      </c>
      <c r="AH72" s="1">
        <v>1.60163324556217</v>
      </c>
      <c r="AI72" s="1">
        <v>2.0185979324541301</v>
      </c>
      <c r="AJ72" s="1">
        <v>3.70749897256426</v>
      </c>
      <c r="AK72" s="1">
        <v>-7.1199847873874697E-3</v>
      </c>
      <c r="AL72" s="1">
        <v>2.8648832751312399</v>
      </c>
      <c r="AM72" s="1">
        <v>5.3145188227440796</v>
      </c>
      <c r="AN72" s="1">
        <v>22.902766337270101</v>
      </c>
      <c r="AO72" s="1">
        <v>2.0404211504776799</v>
      </c>
      <c r="AP72"/>
      <c r="AQ72"/>
      <c r="AR72"/>
      <c r="AS72"/>
      <c r="AT72"/>
      <c r="AU72"/>
      <c r="AV72"/>
      <c r="AW72"/>
      <c r="AX72"/>
      <c r="AY72"/>
      <c r="AZ72"/>
      <c r="BA72"/>
      <c r="BB72"/>
      <c r="BO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DB72"/>
      <c r="EB72"/>
      <c r="EO72"/>
      <c r="EQ72">
        <v>21.334159335404699</v>
      </c>
      <c r="ER72">
        <v>22.7585263951886</v>
      </c>
      <c r="ES72">
        <v>46.129495869888402</v>
      </c>
      <c r="ET72">
        <v>15.1863799807155</v>
      </c>
      <c r="EU72">
        <v>29.637088946592499</v>
      </c>
      <c r="EV72">
        <v>20.100941406143601</v>
      </c>
      <c r="EW72">
        <v>5.7603943493214702</v>
      </c>
      <c r="EX72">
        <v>57.271409417860397</v>
      </c>
      <c r="EY72">
        <v>16.0986319508063</v>
      </c>
      <c r="EZ72">
        <v>-7.2101695502246796</v>
      </c>
      <c r="FA72">
        <v>-5.3093092104650497</v>
      </c>
      <c r="FB72">
        <v>13.2173999488049</v>
      </c>
      <c r="FO72"/>
      <c r="GB72"/>
      <c r="HB72"/>
    </row>
    <row r="73" spans="1:210">
      <c r="A73" s="13">
        <f t="shared" si="1"/>
        <v>44316</v>
      </c>
      <c r="N73"/>
      <c r="AB73"/>
      <c r="AC73" s="4">
        <v>44316</v>
      </c>
      <c r="AD73" s="1">
        <v>1.74732682728578</v>
      </c>
      <c r="AE73" s="1">
        <v>2.1598960908640699</v>
      </c>
      <c r="AF73" s="1">
        <v>0.44983104951374397</v>
      </c>
      <c r="AG73" s="1">
        <v>2.8448095241147699</v>
      </c>
      <c r="AH73" s="1">
        <v>1.73794111180241</v>
      </c>
      <c r="AI73" s="1">
        <v>2.0589844201424601</v>
      </c>
      <c r="AJ73" s="1">
        <v>4.4772159529606599</v>
      </c>
      <c r="AK73" s="1">
        <v>-5.4955620509987597E-2</v>
      </c>
      <c r="AL73" s="1">
        <v>2.5524889436625302</v>
      </c>
      <c r="AM73" s="1">
        <v>5.12209738736522</v>
      </c>
      <c r="AN73" s="1">
        <v>19.1416886917353</v>
      </c>
      <c r="AO73" s="1">
        <v>1.8935751923644499</v>
      </c>
      <c r="AP73"/>
      <c r="AQ73"/>
      <c r="AR73"/>
      <c r="AS73"/>
      <c r="AT73"/>
      <c r="AU73"/>
      <c r="AV73"/>
      <c r="AW73"/>
      <c r="AX73"/>
      <c r="AY73"/>
      <c r="AZ73"/>
      <c r="BA73"/>
      <c r="BB73"/>
      <c r="BO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DB73"/>
      <c r="EB73"/>
      <c r="EO73"/>
      <c r="EQ73">
        <v>20.289824329546001</v>
      </c>
      <c r="ER73">
        <v>22.931123260366501</v>
      </c>
      <c r="ES73">
        <v>47.334647595431797</v>
      </c>
      <c r="ET73">
        <v>12.6427480761075</v>
      </c>
      <c r="EU73">
        <v>26.507281974024401</v>
      </c>
      <c r="EV73">
        <v>18.211380770130901</v>
      </c>
      <c r="EW73">
        <v>1.9336296756623901</v>
      </c>
      <c r="EX73">
        <v>53.505531694073497</v>
      </c>
      <c r="EY73">
        <v>16.366997701808099</v>
      </c>
      <c r="EZ73">
        <v>-6.0660238293675004</v>
      </c>
      <c r="FA73">
        <v>-8.6745194343401</v>
      </c>
      <c r="FB73">
        <v>11.996211218985</v>
      </c>
      <c r="FO73"/>
      <c r="GB73"/>
      <c r="HB73"/>
    </row>
    <row r="74" spans="1:210">
      <c r="A74" s="13">
        <f t="shared" si="1"/>
        <v>44286</v>
      </c>
      <c r="N74"/>
      <c r="AB74"/>
      <c r="AC74" s="4">
        <v>44286</v>
      </c>
      <c r="AD74" s="1">
        <v>1.7473619665647999</v>
      </c>
      <c r="AE74" s="1">
        <v>2.1570216938557998</v>
      </c>
      <c r="AF74" s="1">
        <v>0.40578380129689201</v>
      </c>
      <c r="AG74" s="1">
        <v>2.8586777197115301</v>
      </c>
      <c r="AH74" s="1">
        <v>1.7323485043550799</v>
      </c>
      <c r="AI74" s="1">
        <v>2.0703385594025798</v>
      </c>
      <c r="AJ74" s="1">
        <v>4.4779580136914801</v>
      </c>
      <c r="AK74" s="1">
        <v>-5.70084739843503E-2</v>
      </c>
      <c r="AL74" s="1">
        <v>2.55106516207199</v>
      </c>
      <c r="AM74" s="1">
        <v>5.1220861261234996</v>
      </c>
      <c r="AN74" s="1">
        <v>16.380219980749999</v>
      </c>
      <c r="AO74" s="1">
        <v>1.8958482913672801</v>
      </c>
      <c r="AP74"/>
      <c r="AQ74"/>
      <c r="AR74"/>
      <c r="AS74"/>
      <c r="AT74"/>
      <c r="AU74"/>
      <c r="AV74"/>
      <c r="AW74"/>
      <c r="AX74"/>
      <c r="AY74"/>
      <c r="AZ74"/>
      <c r="BA74"/>
      <c r="BB74"/>
      <c r="BO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DB74"/>
      <c r="EB74"/>
      <c r="EO74"/>
      <c r="EQ74">
        <v>20.286750520695701</v>
      </c>
      <c r="ER74">
        <v>22.9690019207398</v>
      </c>
      <c r="ES74">
        <v>47.606253817908303</v>
      </c>
      <c r="ET74">
        <v>12.603586813500099</v>
      </c>
      <c r="EU74">
        <v>26.553520760231802</v>
      </c>
      <c r="EV74">
        <v>17.930608647700598</v>
      </c>
      <c r="EW74">
        <v>1.9338147768695</v>
      </c>
      <c r="EX74">
        <v>53.130632754237702</v>
      </c>
      <c r="EY74">
        <v>16.374666866449601</v>
      </c>
      <c r="EZ74">
        <v>-6.1463677906471199</v>
      </c>
      <c r="FA74">
        <v>-8.0278568902458094</v>
      </c>
      <c r="FB74">
        <v>12.010239512427701</v>
      </c>
      <c r="FO74"/>
      <c r="GB74"/>
      <c r="HB74"/>
    </row>
    <row r="75" spans="1:210">
      <c r="A75" s="13">
        <f t="shared" si="1"/>
        <v>44253</v>
      </c>
      <c r="N75"/>
      <c r="AB75"/>
      <c r="AC75" s="4">
        <v>44253</v>
      </c>
      <c r="AD75" s="1">
        <v>1.7460142420350999</v>
      </c>
      <c r="AE75" s="1">
        <v>2.3913716727048699</v>
      </c>
      <c r="AF75" s="1">
        <v>0.36890788852613998</v>
      </c>
      <c r="AG75" s="1">
        <v>3.60259485823918</v>
      </c>
      <c r="AH75" s="1">
        <v>1.7250517023343099</v>
      </c>
      <c r="AI75" s="1">
        <v>2.2315264427514201</v>
      </c>
      <c r="AJ75" s="1">
        <v>4.5042660026635799</v>
      </c>
      <c r="AK75" s="1">
        <v>-6.1146270224733297E-2</v>
      </c>
      <c r="AL75" s="1">
        <v>2.6166272061165698</v>
      </c>
      <c r="AM75" s="1">
        <v>5.1738302940793002</v>
      </c>
      <c r="AN75" s="1">
        <v>13.904085918519201</v>
      </c>
      <c r="AO75" s="1">
        <v>2.77928833688423</v>
      </c>
      <c r="AP75"/>
      <c r="AQ75"/>
      <c r="AR75"/>
      <c r="AS75"/>
      <c r="AT75"/>
      <c r="AU75"/>
      <c r="AV75"/>
      <c r="AW75"/>
      <c r="AX75"/>
      <c r="AY75"/>
      <c r="AZ75"/>
      <c r="BA75"/>
      <c r="BB75"/>
      <c r="BO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DB75"/>
      <c r="EB75"/>
      <c r="EO75"/>
      <c r="EQ75">
        <v>20.7085447586065</v>
      </c>
      <c r="ER75">
        <v>18.0231165478775</v>
      </c>
      <c r="ES75">
        <v>45.922078633724297</v>
      </c>
      <c r="ET75">
        <v>12.587062284724301</v>
      </c>
      <c r="EU75">
        <v>26.872827437495101</v>
      </c>
      <c r="EV75">
        <v>16.435458066991298</v>
      </c>
      <c r="EW75">
        <v>1.9828727267244</v>
      </c>
      <c r="EX75">
        <v>53.872034316422003</v>
      </c>
      <c r="EY75">
        <v>14.991917318552799</v>
      </c>
      <c r="EZ75">
        <v>-4.1663020208016599</v>
      </c>
      <c r="FA75">
        <v>-8.4194538589860706</v>
      </c>
      <c r="FB75">
        <v>12.1567902063291</v>
      </c>
      <c r="FO75"/>
      <c r="GB75"/>
      <c r="HB75"/>
    </row>
    <row r="76" spans="1:210">
      <c r="A76" s="13">
        <f t="shared" si="1"/>
        <v>44225</v>
      </c>
      <c r="N76"/>
      <c r="AB76"/>
      <c r="AC76" s="4">
        <v>44225</v>
      </c>
      <c r="AD76" s="1">
        <v>1.8847530002756001</v>
      </c>
      <c r="AE76" s="1">
        <v>2.5227433128186498</v>
      </c>
      <c r="AF76" s="1">
        <v>0.46912238318870703</v>
      </c>
      <c r="AG76" s="1">
        <v>3.3828172236782499</v>
      </c>
      <c r="AH76" s="1">
        <v>1.62675542719334</v>
      </c>
      <c r="AI76" s="1">
        <v>2.2709221127969701</v>
      </c>
      <c r="AJ76" s="1">
        <v>3.4837007598299601</v>
      </c>
      <c r="AK76" s="1">
        <v>-4.6239347874229897E-2</v>
      </c>
      <c r="AL76" s="1">
        <v>2.6467780974204498</v>
      </c>
      <c r="AM76" s="1">
        <v>5.0532569136652503</v>
      </c>
      <c r="AN76" s="1">
        <v>7.3324992910280598</v>
      </c>
      <c r="AO76" s="1">
        <v>2.8866024879210102</v>
      </c>
      <c r="AP76"/>
      <c r="AQ76"/>
      <c r="AR76"/>
      <c r="AS76"/>
      <c r="AT76"/>
      <c r="AU76"/>
      <c r="AV76"/>
      <c r="AW76"/>
      <c r="AX76"/>
      <c r="AY76"/>
      <c r="AZ76"/>
      <c r="BA76"/>
      <c r="BB76"/>
      <c r="BO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DB76"/>
      <c r="EB76"/>
      <c r="EO76"/>
      <c r="EQ76">
        <v>19.134461284468099</v>
      </c>
      <c r="ER76">
        <v>16.4925244303647</v>
      </c>
      <c r="ES76">
        <v>44.874879172904201</v>
      </c>
      <c r="ET76">
        <v>13.1505978541876</v>
      </c>
      <c r="EU76">
        <v>25.736212672195599</v>
      </c>
      <c r="EV76">
        <v>16.622668045988501</v>
      </c>
      <c r="EW76">
        <v>2.8730027386280601</v>
      </c>
      <c r="EX76">
        <v>48.888648790209999</v>
      </c>
      <c r="EY76">
        <v>15.2557799494472</v>
      </c>
      <c r="EZ76">
        <v>-2.9397038591718299</v>
      </c>
      <c r="FA76">
        <v>-5.24138003635401</v>
      </c>
      <c r="FB76">
        <v>12.5446961933743</v>
      </c>
      <c r="FO76"/>
      <c r="GB76"/>
      <c r="HB76"/>
    </row>
    <row r="77" spans="1:210">
      <c r="A77" s="13">
        <f t="shared" si="1"/>
        <v>44196</v>
      </c>
      <c r="N77"/>
      <c r="AB77"/>
      <c r="AC77" s="4">
        <v>44196</v>
      </c>
      <c r="AD77" s="1">
        <v>1.88426154823286</v>
      </c>
      <c r="AE77" s="1">
        <v>2.54440138254223</v>
      </c>
      <c r="AF77" s="1">
        <v>0.48194000653770802</v>
      </c>
      <c r="AG77" s="1">
        <v>3.38370729110409</v>
      </c>
      <c r="AH77" s="1">
        <v>1.62651499946958</v>
      </c>
      <c r="AI77" s="1">
        <v>2.29465063713688</v>
      </c>
      <c r="AJ77" s="1">
        <v>3.5403177350332999</v>
      </c>
      <c r="AK77" s="1">
        <v>-5.3226514437102398E-2</v>
      </c>
      <c r="AL77" s="1">
        <v>2.6467780970423198</v>
      </c>
      <c r="AM77" s="1">
        <v>5.0524826405770904</v>
      </c>
      <c r="AN77" s="1">
        <v>6.9537998207826304</v>
      </c>
      <c r="AO77" s="1">
        <v>2.8862152584530798</v>
      </c>
      <c r="AP77"/>
      <c r="AQ77"/>
      <c r="AR77"/>
      <c r="AS77"/>
      <c r="AT77"/>
      <c r="AU77"/>
      <c r="AV77"/>
      <c r="AW77"/>
      <c r="AX77"/>
      <c r="AY77"/>
      <c r="AZ77"/>
      <c r="BA77"/>
      <c r="BB77"/>
      <c r="BO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DB77"/>
      <c r="EB77"/>
      <c r="EO77"/>
      <c r="EQ77">
        <v>19.1339317348876</v>
      </c>
      <c r="ER77">
        <v>16.291033207317799</v>
      </c>
      <c r="ES77">
        <v>44.436471839020498</v>
      </c>
      <c r="ET77">
        <v>13.1288277954633</v>
      </c>
      <c r="EU77">
        <v>25.736515645027001</v>
      </c>
      <c r="EV77">
        <v>16.2260177866109</v>
      </c>
      <c r="EW77">
        <v>3.0940026329059598</v>
      </c>
      <c r="EX77">
        <v>48.897183307426801</v>
      </c>
      <c r="EY77">
        <v>15.2557799667933</v>
      </c>
      <c r="EZ77">
        <v>-2.94586806407372</v>
      </c>
      <c r="FA77">
        <v>-4.7699726443780097</v>
      </c>
      <c r="FB77">
        <v>12.5402875637718</v>
      </c>
      <c r="FO77"/>
      <c r="GB77"/>
      <c r="HB77"/>
    </row>
    <row r="78" spans="1:210">
      <c r="A78" s="13">
        <f t="shared" si="1"/>
        <v>44165</v>
      </c>
      <c r="N78"/>
      <c r="AB78"/>
      <c r="AC78" s="4">
        <v>44165</v>
      </c>
      <c r="AD78" s="1">
        <v>1.88461120476737</v>
      </c>
      <c r="AE78" s="1">
        <v>2.55110688974725</v>
      </c>
      <c r="AF78" s="1">
        <v>0.51136299159818799</v>
      </c>
      <c r="AG78" s="1">
        <v>3.3370256568063001</v>
      </c>
      <c r="AH78" s="1">
        <v>1.6260088777343999</v>
      </c>
      <c r="AI78" s="1">
        <v>2.3055396386210099</v>
      </c>
      <c r="AJ78" s="1">
        <v>3.5407289722070598</v>
      </c>
      <c r="AK78" s="1">
        <v>-4.6265449199056202E-2</v>
      </c>
      <c r="AL78" s="1">
        <v>2.64677809922902</v>
      </c>
      <c r="AM78" s="1">
        <v>5.0563946536903597</v>
      </c>
      <c r="AN78" s="1">
        <v>6.9362604163497004</v>
      </c>
      <c r="AO78" s="1">
        <v>2.87561398173801</v>
      </c>
      <c r="AP78"/>
      <c r="AQ78"/>
      <c r="AR78"/>
      <c r="AS78"/>
      <c r="AT78"/>
      <c r="AU78"/>
      <c r="AV78"/>
      <c r="AW78"/>
      <c r="AX78"/>
      <c r="AY78"/>
      <c r="AZ78"/>
      <c r="BA78"/>
      <c r="BB78"/>
      <c r="BO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DB78"/>
      <c r="EB78"/>
      <c r="EO78"/>
      <c r="EQ78">
        <v>19.135483870848699</v>
      </c>
      <c r="ER78">
        <v>16.219747502069801</v>
      </c>
      <c r="ES78">
        <v>41.104776634798398</v>
      </c>
      <c r="ET78">
        <v>13.2617589725602</v>
      </c>
      <c r="EU78">
        <v>25.835572325215399</v>
      </c>
      <c r="EV78">
        <v>16.034228088857901</v>
      </c>
      <c r="EW78">
        <v>3.09299270583303</v>
      </c>
      <c r="EX78">
        <v>47.633542267228002</v>
      </c>
      <c r="EY78">
        <v>15.255779935273599</v>
      </c>
      <c r="EZ78">
        <v>-2.93281610005126</v>
      </c>
      <c r="FA78">
        <v>-4.6935651445885602</v>
      </c>
      <c r="FB78">
        <v>12.571091648054001</v>
      </c>
      <c r="FO78"/>
      <c r="GB78"/>
      <c r="HB78"/>
    </row>
    <row r="79" spans="1:210">
      <c r="A79" s="13">
        <f t="shared" si="1"/>
        <v>44134</v>
      </c>
      <c r="N79"/>
      <c r="AB79"/>
      <c r="AC79" s="4">
        <v>44134</v>
      </c>
      <c r="AD79" s="1">
        <v>2.1041716967102602</v>
      </c>
      <c r="AE79" s="1">
        <v>2.7452557481898898</v>
      </c>
      <c r="AF79" s="1">
        <v>0.49638963636119598</v>
      </c>
      <c r="AG79" s="1">
        <v>3.4208979830051902</v>
      </c>
      <c r="AH79" s="1">
        <v>1.80917879310953</v>
      </c>
      <c r="AI79" s="1">
        <v>2.3270727446294002</v>
      </c>
      <c r="AJ79" s="1">
        <v>2.8470208109242399</v>
      </c>
      <c r="AK79" s="1">
        <v>-7.0250400655127707E-2</v>
      </c>
      <c r="AL79" s="1">
        <v>2.6479928116229599</v>
      </c>
      <c r="AM79" s="1">
        <v>5.0152061853508796</v>
      </c>
      <c r="AN79" s="1">
        <v>4.5435036993906701</v>
      </c>
      <c r="AO79" s="1">
        <v>2.8370953152155298</v>
      </c>
      <c r="AP79"/>
      <c r="AQ79"/>
      <c r="AR79"/>
      <c r="AS79"/>
      <c r="AT79"/>
      <c r="AU79"/>
      <c r="AV79"/>
      <c r="AW79"/>
      <c r="AX79"/>
      <c r="AY79"/>
      <c r="AZ79"/>
      <c r="BA79"/>
      <c r="BB79"/>
      <c r="BO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DB79"/>
      <c r="EB79"/>
      <c r="EO79"/>
      <c r="EQ79">
        <v>17.452680185559299</v>
      </c>
      <c r="ER79">
        <v>13.1466971538336</v>
      </c>
      <c r="ES79">
        <v>41.9308794475714</v>
      </c>
      <c r="ET79">
        <v>12.141042028521801</v>
      </c>
      <c r="EU79">
        <v>25.8969442817965</v>
      </c>
      <c r="EV79">
        <v>15.3318374597174</v>
      </c>
      <c r="EW79">
        <v>5.1599444663012397</v>
      </c>
      <c r="EX79">
        <v>47.313335302555203</v>
      </c>
      <c r="EY79">
        <v>14.829805566829201</v>
      </c>
      <c r="EZ79">
        <v>-3.2865599356223001</v>
      </c>
      <c r="FA79">
        <v>-2.6156428552548001</v>
      </c>
      <c r="FB79">
        <v>11.214191668085901</v>
      </c>
      <c r="FO79"/>
      <c r="GB79"/>
      <c r="HB79"/>
    </row>
    <row r="80" spans="1:210">
      <c r="A80" s="13">
        <f t="shared" si="1"/>
        <v>44104</v>
      </c>
      <c r="N80"/>
      <c r="AB80"/>
      <c r="AC80" s="4">
        <v>44104</v>
      </c>
      <c r="AD80" s="1">
        <v>2.10387048717919</v>
      </c>
      <c r="AE80" s="1">
        <v>2.7755625170173501</v>
      </c>
      <c r="AF80" s="1">
        <v>0.53453315891740605</v>
      </c>
      <c r="AG80" s="1">
        <v>3.4453836677946299</v>
      </c>
      <c r="AH80" s="1">
        <v>1.8109720040466599</v>
      </c>
      <c r="AI80" s="1">
        <v>2.34987572474249</v>
      </c>
      <c r="AJ80" s="1">
        <v>2.84789302643886</v>
      </c>
      <c r="AK80" s="1">
        <v>-6.7914515371545706E-2</v>
      </c>
      <c r="AL80" s="1">
        <v>2.6479928090816198</v>
      </c>
      <c r="AM80" s="1">
        <v>5.01578142794013</v>
      </c>
      <c r="AN80" s="1">
        <v>4.2124666724462596</v>
      </c>
      <c r="AO80" s="1">
        <v>2.8385881963580801</v>
      </c>
      <c r="AP80"/>
      <c r="AQ80"/>
      <c r="AR80"/>
      <c r="AS80"/>
      <c r="AT80"/>
      <c r="AU80"/>
      <c r="AV80"/>
      <c r="AW80"/>
      <c r="AX80"/>
      <c r="AY80"/>
      <c r="AZ80"/>
      <c r="BA80"/>
      <c r="BB80"/>
      <c r="BO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DB80"/>
      <c r="EB80"/>
      <c r="EO80"/>
      <c r="EQ80">
        <v>17.451704133215099</v>
      </c>
      <c r="ER80">
        <v>12.797822282822301</v>
      </c>
      <c r="ES80">
        <v>40.567661222407303</v>
      </c>
      <c r="ET80">
        <v>12.1018655042306</v>
      </c>
      <c r="EU80">
        <v>25.857281740552398</v>
      </c>
      <c r="EV80">
        <v>14.9195943989063</v>
      </c>
      <c r="EW80">
        <v>5.0625626075750798</v>
      </c>
      <c r="EX80">
        <v>47.217432819466701</v>
      </c>
      <c r="EY80">
        <v>14.829805588350499</v>
      </c>
      <c r="EZ80">
        <v>-3.29297863389273</v>
      </c>
      <c r="FA80">
        <v>-1.7139996143924301</v>
      </c>
      <c r="FB80">
        <v>11.2004300308061</v>
      </c>
      <c r="FO80"/>
      <c r="GB80"/>
      <c r="HB80"/>
    </row>
    <row r="81" spans="1:210">
      <c r="A81" s="13">
        <f t="shared" si="1"/>
        <v>44074</v>
      </c>
      <c r="N81"/>
      <c r="AB81"/>
      <c r="AC81" s="4">
        <v>44074</v>
      </c>
      <c r="AD81" s="1">
        <v>2.1182107184847401</v>
      </c>
      <c r="AE81" s="1">
        <v>2.8299691032123202</v>
      </c>
      <c r="AF81" s="1">
        <v>0.85822976864931999</v>
      </c>
      <c r="AG81" s="1">
        <v>3.4814559435002699</v>
      </c>
      <c r="AH81" s="1">
        <v>1.8160919110709</v>
      </c>
      <c r="AI81" s="1">
        <v>2.4231977651135801</v>
      </c>
      <c r="AJ81" s="1">
        <v>2.8486279351978299</v>
      </c>
      <c r="AK81" s="1">
        <v>-4.7362726848392399E-2</v>
      </c>
      <c r="AL81" s="1">
        <v>2.6479910924566199</v>
      </c>
      <c r="AM81" s="1">
        <v>4.9903044203246703</v>
      </c>
      <c r="AN81" s="1">
        <v>4.3476871006649596</v>
      </c>
      <c r="AO81" s="1">
        <v>2.8562421887761298</v>
      </c>
      <c r="AP81"/>
      <c r="AQ81"/>
      <c r="AR81"/>
      <c r="AS81"/>
      <c r="AT81"/>
      <c r="AU81"/>
      <c r="AV81"/>
      <c r="AW81"/>
      <c r="AX81"/>
      <c r="AY81"/>
      <c r="AZ81"/>
      <c r="BA81"/>
      <c r="BB81"/>
      <c r="BO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DB81"/>
      <c r="EB81"/>
      <c r="EO81"/>
      <c r="EQ81">
        <v>17.1016400593426</v>
      </c>
      <c r="ER81">
        <v>12.643691365425701</v>
      </c>
      <c r="ES81">
        <v>28.977311711434901</v>
      </c>
      <c r="ET81">
        <v>11.862951958384199</v>
      </c>
      <c r="EU81">
        <v>26.376798708602799</v>
      </c>
      <c r="EV81">
        <v>14.1358848965015</v>
      </c>
      <c r="EW81">
        <v>4.7143352889275398</v>
      </c>
      <c r="EX81">
        <v>46.803282095287798</v>
      </c>
      <c r="EY81">
        <v>14.8298249201746</v>
      </c>
      <c r="EZ81">
        <v>-3.3480296951403701</v>
      </c>
      <c r="FA81">
        <v>-2.7039102702415398</v>
      </c>
      <c r="FB81">
        <v>11.089972031149101</v>
      </c>
      <c r="FO81"/>
      <c r="GB81"/>
      <c r="HB81"/>
    </row>
    <row r="82" spans="1:210">
      <c r="A82" s="13">
        <f t="shared" si="1"/>
        <v>44043</v>
      </c>
      <c r="N82"/>
      <c r="AB82"/>
      <c r="AC82" s="4">
        <v>44043</v>
      </c>
      <c r="AD82" s="1">
        <v>2.06723326935249</v>
      </c>
      <c r="AE82" s="1">
        <v>2.7322410203277401</v>
      </c>
      <c r="AF82" s="1">
        <v>1.02968563633298</v>
      </c>
      <c r="AG82" s="1">
        <v>3.59600546502491</v>
      </c>
      <c r="AH82" s="1">
        <v>1.6439125225276501</v>
      </c>
      <c r="AI82" s="1">
        <v>2.40037596617963</v>
      </c>
      <c r="AJ82" s="1">
        <v>2.21554867273997</v>
      </c>
      <c r="AK82" s="1">
        <v>-1.94826827187683E-2</v>
      </c>
      <c r="AL82" s="1">
        <v>2.5547555102400699</v>
      </c>
      <c r="AM82" s="1">
        <v>4.98090152302803</v>
      </c>
      <c r="AN82" s="1">
        <v>2.6445939262865301</v>
      </c>
      <c r="AO82" s="1">
        <v>3.0017500310541601</v>
      </c>
      <c r="AP82"/>
      <c r="AQ82"/>
      <c r="AR82"/>
      <c r="AS82"/>
      <c r="AT82"/>
      <c r="AU82"/>
      <c r="AV82"/>
      <c r="AW82"/>
      <c r="AX82"/>
      <c r="AY82"/>
      <c r="AZ82"/>
      <c r="BA82"/>
      <c r="BB82"/>
      <c r="BO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DB82"/>
      <c r="EB82"/>
      <c r="EO82"/>
      <c r="EQ82">
        <v>15.4860308606349</v>
      </c>
      <c r="ER82">
        <v>12.1644763170573</v>
      </c>
      <c r="ES82">
        <v>26.700164074082402</v>
      </c>
      <c r="ET82">
        <v>11.598093722909001</v>
      </c>
      <c r="EU82">
        <v>25.879355354005298</v>
      </c>
      <c r="EV82">
        <v>13.5387564348481</v>
      </c>
      <c r="EW82">
        <v>10.0296711429809</v>
      </c>
      <c r="EX82">
        <v>46.0497501975115</v>
      </c>
      <c r="EY82">
        <v>14.8999008410798</v>
      </c>
      <c r="EZ82">
        <v>-3.3575062938514901</v>
      </c>
      <c r="FA82">
        <v>5.3879474947586896</v>
      </c>
      <c r="FB82">
        <v>8.8326046329098897</v>
      </c>
      <c r="FO82"/>
      <c r="GB82"/>
      <c r="HB82"/>
    </row>
    <row r="83" spans="1:210">
      <c r="A83" s="13">
        <f t="shared" si="1"/>
        <v>44012</v>
      </c>
      <c r="N83"/>
      <c r="AB83"/>
      <c r="AC83" s="4">
        <v>44012</v>
      </c>
      <c r="AD83" s="1">
        <v>2.0671166563888801</v>
      </c>
      <c r="AE83" s="1">
        <v>2.7300120364529499</v>
      </c>
      <c r="AF83" s="1">
        <v>1.0345870593272699</v>
      </c>
      <c r="AG83" s="1">
        <v>3.5756662575928</v>
      </c>
      <c r="AH83" s="1">
        <v>1.6474611547414999</v>
      </c>
      <c r="AI83" s="1">
        <v>2.4014233827057598</v>
      </c>
      <c r="AJ83" s="1">
        <v>2.2167881710560602</v>
      </c>
      <c r="AK83" s="1">
        <v>-2.44094642630494E-2</v>
      </c>
      <c r="AL83" s="1">
        <v>2.55548881095942</v>
      </c>
      <c r="AM83" s="1">
        <v>4.9665318377339096</v>
      </c>
      <c r="AN83" s="1">
        <v>2.5085947370019199</v>
      </c>
      <c r="AO83" s="1">
        <v>3.00085641454179</v>
      </c>
      <c r="AP83"/>
      <c r="AQ83"/>
      <c r="AR83"/>
      <c r="AS83"/>
      <c r="AT83"/>
      <c r="AU83"/>
      <c r="AV83"/>
      <c r="AW83"/>
      <c r="AX83"/>
      <c r="AY83"/>
      <c r="AZ83"/>
      <c r="BA83"/>
      <c r="BB83"/>
      <c r="BO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DB83"/>
      <c r="EB83"/>
      <c r="EO83"/>
      <c r="EQ83">
        <v>15.4874630017037</v>
      </c>
      <c r="ER83">
        <v>12.1878341799063</v>
      </c>
      <c r="ES83">
        <v>26.617689484872301</v>
      </c>
      <c r="ET83">
        <v>11.671476561995</v>
      </c>
      <c r="EU83">
        <v>25.828249937095599</v>
      </c>
      <c r="EV83">
        <v>13.4055029167295</v>
      </c>
      <c r="EW83">
        <v>10.022446600663599</v>
      </c>
      <c r="EX83">
        <v>47.236723156563997</v>
      </c>
      <c r="EY83">
        <v>14.9170692833865</v>
      </c>
      <c r="EZ83">
        <v>-3.3852557353519401</v>
      </c>
      <c r="FA83">
        <v>7.3589802029001596</v>
      </c>
      <c r="FB83">
        <v>8.8342696000653103</v>
      </c>
      <c r="FO83"/>
      <c r="GB83"/>
      <c r="HB83"/>
    </row>
    <row r="84" spans="1:210">
      <c r="A84" s="13">
        <f t="shared" si="1"/>
        <v>43980</v>
      </c>
      <c r="N84"/>
      <c r="AB84"/>
      <c r="AC84" s="4">
        <v>43980</v>
      </c>
      <c r="AD84" s="1">
        <v>2.2011658198408499</v>
      </c>
      <c r="AE84" s="1">
        <v>2.71713092233774</v>
      </c>
      <c r="AF84" s="1">
        <v>0.99484165776373801</v>
      </c>
      <c r="AG84" s="1">
        <v>3.5821657700101701</v>
      </c>
      <c r="AH84" s="1">
        <v>1.6677234113086901</v>
      </c>
      <c r="AI84" s="1">
        <v>2.3346926018777698</v>
      </c>
      <c r="AJ84" s="1">
        <v>2.2203749859364001</v>
      </c>
      <c r="AK84" s="1">
        <v>-3.7278004632764601E-2</v>
      </c>
      <c r="AL84" s="1">
        <v>2.5618510546815099</v>
      </c>
      <c r="AM84" s="1">
        <v>4.8747106981175303</v>
      </c>
      <c r="AN84" s="1">
        <v>2.5098836875143</v>
      </c>
      <c r="AO84" s="1">
        <v>3.0007583286611998</v>
      </c>
      <c r="AP84"/>
      <c r="AQ84"/>
      <c r="AR84"/>
      <c r="AS84"/>
      <c r="AT84"/>
      <c r="AU84"/>
      <c r="AV84"/>
      <c r="AW84"/>
      <c r="AX84"/>
      <c r="AY84"/>
      <c r="AZ84"/>
      <c r="BA84"/>
      <c r="BB84"/>
      <c r="BO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DB84"/>
      <c r="EB84"/>
      <c r="EO84"/>
      <c r="EQ84">
        <v>13.5759252964751</v>
      </c>
      <c r="ER84">
        <v>12.2337582751392</v>
      </c>
      <c r="ES84">
        <v>29.7959676265322</v>
      </c>
      <c r="ET84">
        <v>11.585980860237401</v>
      </c>
      <c r="EU84">
        <v>25.622798532596399</v>
      </c>
      <c r="EV84">
        <v>14.136947903415599</v>
      </c>
      <c r="EW84">
        <v>10.0341022391389</v>
      </c>
      <c r="EX84">
        <v>49.190276604723202</v>
      </c>
      <c r="EY84">
        <v>15.0757274236753</v>
      </c>
      <c r="EZ84">
        <v>-3.5962585608753899</v>
      </c>
      <c r="FA84">
        <v>7.53950184813944</v>
      </c>
      <c r="FB84">
        <v>8.9346059160733802</v>
      </c>
      <c r="FO84"/>
      <c r="GB84"/>
      <c r="HB84"/>
    </row>
    <row r="85" spans="1:210">
      <c r="A85" s="13">
        <f t="shared" si="1"/>
        <v>43951</v>
      </c>
      <c r="N85"/>
      <c r="AB85"/>
      <c r="AC85" s="4">
        <v>43951</v>
      </c>
      <c r="AD85" s="1">
        <v>2.0611785364975299</v>
      </c>
      <c r="AE85" s="1">
        <v>2.6519540743202001</v>
      </c>
      <c r="AF85" s="1">
        <v>0.94059439092890795</v>
      </c>
      <c r="AG85" s="1">
        <v>3.8876449122024401</v>
      </c>
      <c r="AH85" s="1">
        <v>1.5670225154411599</v>
      </c>
      <c r="AI85" s="1">
        <v>2.19023014264741</v>
      </c>
      <c r="AJ85" s="1">
        <v>1.9309099041164599</v>
      </c>
      <c r="AK85" s="1">
        <v>-0.100683091872106</v>
      </c>
      <c r="AL85" s="1">
        <v>2.5187279576019201</v>
      </c>
      <c r="AM85" s="1">
        <v>5.00048550862196</v>
      </c>
      <c r="AN85" s="1">
        <v>2.1527190378299998</v>
      </c>
      <c r="AO85" s="1">
        <v>2.6308587522414499</v>
      </c>
      <c r="AP85"/>
      <c r="AQ85"/>
      <c r="AR85"/>
      <c r="AS85"/>
      <c r="AT85"/>
      <c r="AU85"/>
      <c r="AV85"/>
      <c r="AW85"/>
      <c r="AX85"/>
      <c r="AY85"/>
      <c r="AZ85"/>
      <c r="BA85"/>
      <c r="BB85"/>
      <c r="BO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DB85"/>
      <c r="EB85"/>
      <c r="EO85"/>
      <c r="EQ85">
        <v>14.5633277642414</v>
      </c>
      <c r="ER85">
        <v>13.606450129333201</v>
      </c>
      <c r="ES85">
        <v>31.130389313914101</v>
      </c>
      <c r="ET85">
        <v>11.095169718260401</v>
      </c>
      <c r="EU85">
        <v>25.796151065784201</v>
      </c>
      <c r="EV85">
        <v>15.768011607026301</v>
      </c>
      <c r="EW85">
        <v>10.8994617435199</v>
      </c>
      <c r="EX85">
        <v>50.168396314101599</v>
      </c>
      <c r="EY85">
        <v>15.7468926982678</v>
      </c>
      <c r="EZ85">
        <v>-3.7837168592703501</v>
      </c>
      <c r="FA85">
        <v>16.127425327211899</v>
      </c>
      <c r="FB85">
        <v>9.77076974954511</v>
      </c>
      <c r="FO85"/>
      <c r="GB85"/>
      <c r="HB85"/>
    </row>
    <row r="86" spans="1:210">
      <c r="A86" s="13">
        <f t="shared" si="1"/>
        <v>43921</v>
      </c>
      <c r="N86"/>
      <c r="AB86"/>
      <c r="AC86" s="4">
        <v>43921</v>
      </c>
      <c r="AD86" s="1">
        <v>2.07435867644356</v>
      </c>
      <c r="AE86" s="1">
        <v>2.6538129165218201</v>
      </c>
      <c r="AF86" s="1">
        <v>0.93143858421107995</v>
      </c>
      <c r="AG86" s="1">
        <v>3.8789800853423002</v>
      </c>
      <c r="AH86" s="1">
        <v>1.5686278468549799</v>
      </c>
      <c r="AI86" s="1">
        <v>2.1857202581927999</v>
      </c>
      <c r="AJ86" s="1">
        <v>1.93225607258308</v>
      </c>
      <c r="AK86" s="1">
        <v>-0.10190337569306</v>
      </c>
      <c r="AL86" s="1">
        <v>2.5213651722702299</v>
      </c>
      <c r="AM86" s="1">
        <v>5.0007456909210299</v>
      </c>
      <c r="AN86" s="1">
        <v>2.1437726080211998</v>
      </c>
      <c r="AO86" s="1">
        <v>2.6302531939229499</v>
      </c>
      <c r="AP86"/>
      <c r="AQ86"/>
      <c r="AR86"/>
      <c r="AS86"/>
      <c r="AT86"/>
      <c r="AU86"/>
      <c r="AV86"/>
      <c r="AW86"/>
      <c r="AX86"/>
      <c r="AY86"/>
      <c r="AZ86"/>
      <c r="BA86"/>
      <c r="BB86"/>
      <c r="BO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DB86"/>
      <c r="EB86"/>
      <c r="EO86"/>
      <c r="EQ86">
        <v>13.806909455910301</v>
      </c>
      <c r="ER86">
        <v>13.391378362812301</v>
      </c>
      <c r="ES86">
        <v>30.790316124914899</v>
      </c>
      <c r="ET86">
        <v>11.1270423123198</v>
      </c>
      <c r="EU86">
        <v>25.742598295312501</v>
      </c>
      <c r="EV86">
        <v>15.9352952561704</v>
      </c>
      <c r="EW86">
        <v>10.881776421375999</v>
      </c>
      <c r="EX86">
        <v>50.2005847952369</v>
      </c>
      <c r="EY86">
        <v>15.3256004420503</v>
      </c>
      <c r="EZ86">
        <v>-3.7837804429110902</v>
      </c>
      <c r="FA86">
        <v>16.058816177500098</v>
      </c>
      <c r="FB86">
        <v>9.7720332344990002</v>
      </c>
      <c r="FO86"/>
      <c r="GB86"/>
      <c r="HB86"/>
    </row>
    <row r="87" spans="1:210">
      <c r="A87" s="13">
        <f t="shared" si="1"/>
        <v>43889</v>
      </c>
      <c r="N87"/>
      <c r="AB87"/>
      <c r="AC87" s="4">
        <v>43889</v>
      </c>
      <c r="AD87" s="1">
        <v>2.0801817718115498</v>
      </c>
      <c r="AE87" s="1">
        <v>2.6699274253351502</v>
      </c>
      <c r="AF87" s="1">
        <v>0.97545505624862605</v>
      </c>
      <c r="AG87" s="1">
        <v>3.9415240814466999</v>
      </c>
      <c r="AH87" s="1">
        <v>1.6018982509825599</v>
      </c>
      <c r="AI87" s="1">
        <v>2.1669602407828901</v>
      </c>
      <c r="AJ87" s="1">
        <v>1.9357310844264599</v>
      </c>
      <c r="AK87" s="1">
        <v>-0.11309417796002701</v>
      </c>
      <c r="AL87" s="1">
        <v>2.5212072068520301</v>
      </c>
      <c r="AM87" s="1">
        <v>5.0003353991652304</v>
      </c>
      <c r="AN87" s="1">
        <v>2.13140789586837</v>
      </c>
      <c r="AO87" s="1">
        <v>2.64462615611806</v>
      </c>
      <c r="AP87"/>
      <c r="AQ87"/>
      <c r="AR87"/>
      <c r="AS87"/>
      <c r="AT87"/>
      <c r="AU87"/>
      <c r="AV87"/>
      <c r="AW87"/>
      <c r="AX87"/>
      <c r="AY87"/>
      <c r="AZ87"/>
      <c r="BA87"/>
      <c r="BB87"/>
      <c r="BO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DB87"/>
      <c r="EB87"/>
      <c r="EO87"/>
      <c r="EQ87">
        <v>14.5097616751837</v>
      </c>
      <c r="ER87">
        <v>13.337074319233601</v>
      </c>
      <c r="ES87">
        <v>29.8117903251519</v>
      </c>
      <c r="ET87">
        <v>10.971769649829</v>
      </c>
      <c r="EU87">
        <v>26.074476281697098</v>
      </c>
      <c r="EV87">
        <v>15.600117101851099</v>
      </c>
      <c r="EW87">
        <v>10.968628861807501</v>
      </c>
      <c r="EX87">
        <v>50.831509287834699</v>
      </c>
      <c r="EY87">
        <v>15.326255471063201</v>
      </c>
      <c r="EZ87">
        <v>-3.7832605021388099</v>
      </c>
      <c r="FA87">
        <v>16.234143012557599</v>
      </c>
      <c r="FB87">
        <v>9.8274819149832595</v>
      </c>
      <c r="FO87"/>
      <c r="GB87"/>
      <c r="HB87"/>
    </row>
    <row r="88" spans="1:210">
      <c r="A88" s="13">
        <f t="shared" si="1"/>
        <v>43861</v>
      </c>
      <c r="N88"/>
      <c r="AB88"/>
      <c r="AC88" s="4">
        <v>43861</v>
      </c>
      <c r="AD88" s="1">
        <v>1.8131517791398699</v>
      </c>
      <c r="AE88" s="1">
        <v>2.6792682521966502</v>
      </c>
      <c r="AF88" s="1">
        <v>1.0427333164594299</v>
      </c>
      <c r="AG88" s="1">
        <v>4.0872178084275204</v>
      </c>
      <c r="AH88" s="1">
        <v>1.4628741598024599</v>
      </c>
      <c r="AI88" s="1">
        <v>2.1745221461601401</v>
      </c>
      <c r="AJ88" s="1">
        <v>1.91430139396833</v>
      </c>
      <c r="AK88" s="1">
        <v>-7.6490348569561994E-2</v>
      </c>
      <c r="AL88" s="1">
        <v>2.55347471871884</v>
      </c>
      <c r="AM88" s="1">
        <v>4.8078726834009204</v>
      </c>
      <c r="AN88" s="1">
        <v>2.1602561860511602</v>
      </c>
      <c r="AO88" s="1">
        <v>2.94989000373497</v>
      </c>
      <c r="AP88"/>
      <c r="AQ88"/>
      <c r="AR88"/>
      <c r="AS88"/>
      <c r="AT88"/>
      <c r="AU88"/>
      <c r="AV88"/>
      <c r="AW88"/>
      <c r="AX88"/>
      <c r="AY88"/>
      <c r="AZ88"/>
      <c r="BA88"/>
      <c r="BB88"/>
      <c r="BO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DB88"/>
      <c r="EB88"/>
      <c r="EO88"/>
      <c r="EQ88">
        <v>15.196334646912799</v>
      </c>
      <c r="ER88">
        <v>13.4432241480937</v>
      </c>
      <c r="ES88">
        <v>30.223975902112599</v>
      </c>
      <c r="ET88">
        <v>10.3590813124767</v>
      </c>
      <c r="EU88">
        <v>28.062123164799999</v>
      </c>
      <c r="EV88">
        <v>14.968201010077699</v>
      </c>
      <c r="EW88">
        <v>12.706746842922399</v>
      </c>
      <c r="EX88">
        <v>48.158094177877999</v>
      </c>
      <c r="EY88">
        <v>15.190809594187799</v>
      </c>
      <c r="EZ88">
        <v>-3.97103226507291</v>
      </c>
      <c r="FA88">
        <v>16.574804219849799</v>
      </c>
      <c r="FB88">
        <v>10.165449150969</v>
      </c>
      <c r="FO88"/>
      <c r="GB88"/>
      <c r="HB88"/>
    </row>
    <row r="89" spans="1:210">
      <c r="A89" s="13">
        <f t="shared" si="1"/>
        <v>43830</v>
      </c>
      <c r="N89"/>
      <c r="AB89"/>
      <c r="AC89" s="4">
        <v>43830</v>
      </c>
      <c r="AD89" s="1">
        <v>1.8132702590984699</v>
      </c>
      <c r="AE89" s="1">
        <v>2.7011176609031899</v>
      </c>
      <c r="AF89" s="1">
        <v>1.04494126716367</v>
      </c>
      <c r="AG89" s="1">
        <v>4.0743596220688501</v>
      </c>
      <c r="AH89" s="1">
        <v>1.4625276919653301</v>
      </c>
      <c r="AI89" s="1">
        <v>2.1709582199983601</v>
      </c>
      <c r="AJ89" s="1">
        <v>1.91466720140407</v>
      </c>
      <c r="AK89" s="1">
        <v>-0.102247745035659</v>
      </c>
      <c r="AL89" s="1">
        <v>2.5534496712034098</v>
      </c>
      <c r="AM89" s="1">
        <v>4.8093427226180001</v>
      </c>
      <c r="AN89" s="1">
        <v>2.1441538752862801</v>
      </c>
      <c r="AO89" s="1">
        <v>2.9496356522306399</v>
      </c>
      <c r="AP89"/>
      <c r="AQ89"/>
      <c r="AR89"/>
      <c r="AS89"/>
      <c r="AT89"/>
      <c r="AU89"/>
      <c r="AV89"/>
      <c r="AW89"/>
      <c r="AX89"/>
      <c r="AY89"/>
      <c r="AZ89"/>
      <c r="BA89"/>
      <c r="BB89"/>
      <c r="BO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DB89"/>
      <c r="EB89"/>
      <c r="EO89"/>
      <c r="EQ89">
        <v>15.188976145506601</v>
      </c>
      <c r="ER89">
        <v>13.3689597696468</v>
      </c>
      <c r="ES89">
        <v>30.311328408466601</v>
      </c>
      <c r="ET89">
        <v>10.420336442261</v>
      </c>
      <c r="EU89">
        <v>28.065621934614398</v>
      </c>
      <c r="EV89">
        <v>14.9981045999846</v>
      </c>
      <c r="EW89">
        <v>12.703977266217599</v>
      </c>
      <c r="EX89">
        <v>48.560921616631397</v>
      </c>
      <c r="EY89">
        <v>15.189622136526401</v>
      </c>
      <c r="EZ89">
        <v>-3.9687171549461402</v>
      </c>
      <c r="FA89">
        <v>17.048465605891199</v>
      </c>
      <c r="FB89">
        <v>10.163959357566499</v>
      </c>
      <c r="FO89"/>
      <c r="GB89"/>
      <c r="HB89"/>
    </row>
    <row r="90" spans="1:210">
      <c r="A90" s="13">
        <f t="shared" si="1"/>
        <v>43798</v>
      </c>
      <c r="N90"/>
      <c r="AB90"/>
      <c r="AC90" s="4">
        <v>43798</v>
      </c>
      <c r="AD90" s="1">
        <v>1.81275225846583</v>
      </c>
      <c r="AE90" s="1">
        <v>2.7007951339504701</v>
      </c>
      <c r="AF90" s="1">
        <v>0.96851148490854</v>
      </c>
      <c r="AG90" s="1">
        <v>4.0938897384191</v>
      </c>
      <c r="AH90" s="1">
        <v>1.46404476714617</v>
      </c>
      <c r="AI90" s="1">
        <v>2.1722726299047999</v>
      </c>
      <c r="AJ90" s="1">
        <v>1.91536714977753</v>
      </c>
      <c r="AK90" s="1">
        <v>-8.5742540272533294E-2</v>
      </c>
      <c r="AL90" s="1">
        <v>2.55301878351499</v>
      </c>
      <c r="AM90" s="1">
        <v>4.8053765435753997</v>
      </c>
      <c r="AN90" s="1">
        <v>2.1386425257616701</v>
      </c>
      <c r="AO90" s="1">
        <v>3.2267002344109401</v>
      </c>
      <c r="AP90"/>
      <c r="AQ90"/>
      <c r="AR90"/>
      <c r="AS90"/>
      <c r="AT90"/>
      <c r="AU90"/>
      <c r="AV90"/>
      <c r="AW90"/>
      <c r="AX90"/>
      <c r="AY90"/>
      <c r="AZ90"/>
      <c r="BA90"/>
      <c r="BB90"/>
      <c r="BO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DB90"/>
      <c r="EB90"/>
      <c r="EO90"/>
      <c r="EQ90">
        <v>15.1918485130136</v>
      </c>
      <c r="ER90">
        <v>13.465606996618</v>
      </c>
      <c r="ES90">
        <v>29.370417824790199</v>
      </c>
      <c r="ET90">
        <v>10.3917151740705</v>
      </c>
      <c r="EU90">
        <v>27.8912423252035</v>
      </c>
      <c r="EV90">
        <v>14.9945093141899</v>
      </c>
      <c r="EW90">
        <v>12.694969539886999</v>
      </c>
      <c r="EX90">
        <v>47.528051193583899</v>
      </c>
      <c r="EY90">
        <v>15.1816897669153</v>
      </c>
      <c r="EZ90">
        <v>-3.9707696666197001</v>
      </c>
      <c r="FA90">
        <v>17.097983211836102</v>
      </c>
      <c r="FB90">
        <v>11.5779179337288</v>
      </c>
      <c r="FO90"/>
      <c r="GB90"/>
      <c r="HB90"/>
    </row>
    <row r="91" spans="1:210">
      <c r="A91" s="13">
        <f t="shared" si="1"/>
        <v>43769</v>
      </c>
      <c r="N91"/>
      <c r="AB91"/>
      <c r="AC91" s="4">
        <v>43769</v>
      </c>
      <c r="AD91" s="1">
        <v>1.75110264318122</v>
      </c>
      <c r="AE91" s="1">
        <v>2.7638122381366701</v>
      </c>
      <c r="AF91" s="1">
        <v>0.98187187128489395</v>
      </c>
      <c r="AG91" s="1">
        <v>4.1605385610878001</v>
      </c>
      <c r="AH91" s="1">
        <v>1.4381493696674601</v>
      </c>
      <c r="AI91" s="1">
        <v>2.0908196369416099</v>
      </c>
      <c r="AJ91" s="1">
        <v>1.6040290958368</v>
      </c>
      <c r="AK91" s="1">
        <v>-0.133081865190469</v>
      </c>
      <c r="AL91" s="1">
        <v>2.6196682954881698</v>
      </c>
      <c r="AM91" s="1">
        <v>4.8697738209691703</v>
      </c>
      <c r="AN91" s="1">
        <v>2.1215701872963901</v>
      </c>
      <c r="AO91" s="1">
        <v>3.4421702317985998</v>
      </c>
      <c r="AP91"/>
      <c r="AQ91"/>
      <c r="AR91"/>
      <c r="AS91"/>
      <c r="AT91"/>
      <c r="AU91"/>
      <c r="AV91"/>
      <c r="AW91"/>
      <c r="AX91"/>
      <c r="AY91"/>
      <c r="AZ91"/>
      <c r="BA91"/>
      <c r="BB91"/>
      <c r="BO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DB91"/>
      <c r="EB91"/>
      <c r="EO91"/>
      <c r="EQ91">
        <v>13.671675634396999</v>
      </c>
      <c r="ER91">
        <v>12.569843161732001</v>
      </c>
      <c r="ES91">
        <v>29.713197632036302</v>
      </c>
      <c r="ET91">
        <v>10.9615901478833</v>
      </c>
      <c r="EU91">
        <v>27.232300405071399</v>
      </c>
      <c r="EV91">
        <v>15.2100028238027</v>
      </c>
      <c r="EW91">
        <v>15.2765595076295</v>
      </c>
      <c r="EX91">
        <v>46.468319204760199</v>
      </c>
      <c r="EY91">
        <v>14.574024855343801</v>
      </c>
      <c r="EZ91">
        <v>-3.15030482016213</v>
      </c>
      <c r="FA91">
        <v>22.4935070986254</v>
      </c>
      <c r="FB91">
        <v>11.8315221873296</v>
      </c>
      <c r="FO91"/>
      <c r="GB91"/>
      <c r="HB91"/>
    </row>
    <row r="92" spans="1:210">
      <c r="A92" s="13">
        <f t="shared" si="1"/>
        <v>43738</v>
      </c>
      <c r="N92"/>
      <c r="AB92"/>
      <c r="AC92" s="4">
        <v>43738</v>
      </c>
      <c r="AD92" s="1">
        <v>1.75176705265282</v>
      </c>
      <c r="AE92" s="1">
        <v>2.7747749722504902</v>
      </c>
      <c r="AF92" s="1">
        <v>0.98219404095955998</v>
      </c>
      <c r="AG92" s="1">
        <v>4.1479659443190098</v>
      </c>
      <c r="AH92" s="1">
        <v>1.4396837444423101</v>
      </c>
      <c r="AI92" s="1">
        <v>2.0971410068025902</v>
      </c>
      <c r="AJ92" s="1">
        <v>1.60373416013823</v>
      </c>
      <c r="AK92" s="1">
        <v>-0.13142296313372101</v>
      </c>
      <c r="AL92" s="1">
        <v>2.61963636984642</v>
      </c>
      <c r="AM92" s="1">
        <v>4.8723868883811203</v>
      </c>
      <c r="AN92" s="1">
        <v>2.1306656832888402</v>
      </c>
      <c r="AO92" s="1">
        <v>3.4418876214809599</v>
      </c>
      <c r="AP92"/>
      <c r="AQ92"/>
      <c r="AR92"/>
      <c r="AS92"/>
      <c r="AT92"/>
      <c r="AU92"/>
      <c r="AV92"/>
      <c r="AW92"/>
      <c r="AX92"/>
      <c r="AY92"/>
      <c r="AZ92"/>
      <c r="BA92"/>
      <c r="BB92"/>
      <c r="BO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DB92"/>
      <c r="EB92"/>
      <c r="EO92"/>
      <c r="EQ92">
        <v>13.656982408886201</v>
      </c>
      <c r="ER92">
        <v>12.6545072432664</v>
      </c>
      <c r="ES92">
        <v>29.5378320102222</v>
      </c>
      <c r="ET92">
        <v>10.9850641231744</v>
      </c>
      <c r="EU92">
        <v>27.205350707097899</v>
      </c>
      <c r="EV92">
        <v>15.1983323754782</v>
      </c>
      <c r="EW92">
        <v>15.2700011702574</v>
      </c>
      <c r="EX92">
        <v>46.964726918836902</v>
      </c>
      <c r="EY92">
        <v>14.5725846857872</v>
      </c>
      <c r="EZ92">
        <v>-3.1481174225683199</v>
      </c>
      <c r="FA92">
        <v>22.401231002314599</v>
      </c>
      <c r="FB92">
        <v>11.8252500513613</v>
      </c>
      <c r="FO92"/>
      <c r="GB92"/>
      <c r="HB92"/>
    </row>
    <row r="93" spans="1:210">
      <c r="A93" s="13">
        <f t="shared" si="1"/>
        <v>43707</v>
      </c>
      <c r="N93"/>
      <c r="AB93"/>
      <c r="AC93" s="4">
        <v>43707</v>
      </c>
      <c r="AD93" s="1">
        <v>1.7039245523840501</v>
      </c>
      <c r="AE93" s="1">
        <v>2.7761193146983998</v>
      </c>
      <c r="AF93" s="1">
        <v>0.99484285457476196</v>
      </c>
      <c r="AG93" s="1">
        <v>4.1312977793374497</v>
      </c>
      <c r="AH93" s="1">
        <v>1.43626480558889</v>
      </c>
      <c r="AI93" s="1">
        <v>2.1041193465118599</v>
      </c>
      <c r="AJ93" s="1">
        <v>1.6158087312632501</v>
      </c>
      <c r="AK93" s="1">
        <v>-0.12921587722448499</v>
      </c>
      <c r="AL93" s="1">
        <v>2.6196363682366299</v>
      </c>
      <c r="AM93" s="1">
        <v>4.8709681926634198</v>
      </c>
      <c r="AN93" s="1">
        <v>2.1282285371878502</v>
      </c>
      <c r="AO93" s="1">
        <v>3.3908762902569198</v>
      </c>
      <c r="AP93"/>
      <c r="AQ93"/>
      <c r="AR93"/>
      <c r="AS93"/>
      <c r="AT93"/>
      <c r="AU93"/>
      <c r="AV93"/>
      <c r="AW93"/>
      <c r="AX93"/>
      <c r="AY93"/>
      <c r="AZ93"/>
      <c r="BA93"/>
      <c r="BB93"/>
      <c r="BO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DB93"/>
      <c r="EB93"/>
      <c r="EO93"/>
      <c r="EQ93">
        <v>14.081286294978399</v>
      </c>
      <c r="ER93">
        <v>12.556178753827</v>
      </c>
      <c r="ES93">
        <v>29.310534854175099</v>
      </c>
      <c r="ET93">
        <v>11.056641954451999</v>
      </c>
      <c r="EU93">
        <v>27.470866066851801</v>
      </c>
      <c r="EV93">
        <v>14.9454096454776</v>
      </c>
      <c r="EW93">
        <v>14.536012724548099</v>
      </c>
      <c r="EX93">
        <v>46.832619492515001</v>
      </c>
      <c r="EY93">
        <v>14.572584900820701</v>
      </c>
      <c r="EZ93">
        <v>-3.1256269075064198</v>
      </c>
      <c r="FA93">
        <v>22.442032332581899</v>
      </c>
      <c r="FB93">
        <v>12.0939910294958</v>
      </c>
      <c r="FO93"/>
      <c r="GB93"/>
      <c r="HB93"/>
    </row>
    <row r="94" spans="1:210">
      <c r="A94" s="13">
        <f t="shared" si="1"/>
        <v>43677</v>
      </c>
      <c r="N94"/>
      <c r="AB94"/>
      <c r="AC94" s="4">
        <v>43677</v>
      </c>
      <c r="AD94" s="1">
        <v>1.69016850433739</v>
      </c>
      <c r="AE94" s="1">
        <v>2.8628207709439102</v>
      </c>
      <c r="AF94" s="1">
        <v>1.0297277180439399</v>
      </c>
      <c r="AG94" s="1">
        <v>4.0413364727514303</v>
      </c>
      <c r="AH94" s="1">
        <v>1.4888549738563599</v>
      </c>
      <c r="AI94" s="1">
        <v>2.0875312284733298</v>
      </c>
      <c r="AJ94" s="1">
        <v>1.6182794848108299</v>
      </c>
      <c r="AK94" s="1">
        <v>-4.3652576971105798E-2</v>
      </c>
      <c r="AL94" s="1">
        <v>2.7187780327419202</v>
      </c>
      <c r="AM94" s="1">
        <v>4.7643566702628499</v>
      </c>
      <c r="AN94" s="1">
        <v>2.2325844673540902</v>
      </c>
      <c r="AO94" s="1">
        <v>3.4039112974590102</v>
      </c>
      <c r="AP94"/>
      <c r="AQ94"/>
      <c r="AR94"/>
      <c r="AS94"/>
      <c r="AT94"/>
      <c r="AU94"/>
      <c r="AV94"/>
      <c r="AW94"/>
      <c r="AX94"/>
      <c r="AY94"/>
      <c r="AZ94"/>
      <c r="BA94"/>
      <c r="BB94"/>
      <c r="BO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DB94"/>
      <c r="EB94"/>
      <c r="EO94"/>
      <c r="EQ94">
        <v>14.503462496328799</v>
      </c>
      <c r="ER94">
        <v>11.834571806288601</v>
      </c>
      <c r="ES94">
        <v>29.061630080421601</v>
      </c>
      <c r="ET94">
        <v>11.505578572265399</v>
      </c>
      <c r="EU94">
        <v>27.951411741885799</v>
      </c>
      <c r="EV94">
        <v>15.638106820559701</v>
      </c>
      <c r="EW94">
        <v>14.2864400568106</v>
      </c>
      <c r="EX94">
        <v>46.766846863441202</v>
      </c>
      <c r="EY94">
        <v>13.537878883886901</v>
      </c>
      <c r="EZ94">
        <v>-2.9690092907960999</v>
      </c>
      <c r="FA94">
        <v>21.941576349842801</v>
      </c>
      <c r="FB94">
        <v>13.864958218482601</v>
      </c>
      <c r="FO94"/>
      <c r="GB94"/>
      <c r="HB94"/>
    </row>
    <row r="95" spans="1:210">
      <c r="A95" s="13">
        <f t="shared" si="1"/>
        <v>43644</v>
      </c>
      <c r="N95"/>
      <c r="AB95"/>
      <c r="AC95" s="4">
        <v>43644</v>
      </c>
      <c r="AD95" s="1">
        <v>1.68942271058795</v>
      </c>
      <c r="AE95" s="1">
        <v>2.8797466709914601</v>
      </c>
      <c r="AF95" s="1">
        <v>1.03500279187577</v>
      </c>
      <c r="AG95" s="1">
        <v>4.0595957320014504</v>
      </c>
      <c r="AH95" s="1">
        <v>1.49106136708902</v>
      </c>
      <c r="AI95" s="1">
        <v>2.0965812451407602</v>
      </c>
      <c r="AJ95" s="1">
        <v>1.62028609504001</v>
      </c>
      <c r="AK95" s="1">
        <v>-5.46705233192325E-2</v>
      </c>
      <c r="AL95" s="1">
        <v>2.7188628914846702</v>
      </c>
      <c r="AM95" s="1">
        <v>4.7636028927726199</v>
      </c>
      <c r="AN95" s="1">
        <v>2.2549275908072</v>
      </c>
      <c r="AO95" s="1">
        <v>3.40214352818787</v>
      </c>
      <c r="AP95"/>
      <c r="AQ95"/>
      <c r="AR95"/>
      <c r="AS95"/>
      <c r="AT95"/>
      <c r="AU95"/>
      <c r="AV95"/>
      <c r="AW95"/>
      <c r="AX95"/>
      <c r="AY95"/>
      <c r="AZ95"/>
      <c r="BA95"/>
      <c r="BB95"/>
      <c r="BO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DB95"/>
      <c r="EB95"/>
      <c r="EO95"/>
      <c r="EQ95">
        <v>14.4058785563954</v>
      </c>
      <c r="ER95">
        <v>11.785376921331499</v>
      </c>
      <c r="ES95">
        <v>29.254800742337601</v>
      </c>
      <c r="ET95">
        <v>11.4520845279356</v>
      </c>
      <c r="EU95">
        <v>27.9181424223896</v>
      </c>
      <c r="EV95">
        <v>15.749245052199999</v>
      </c>
      <c r="EW95">
        <v>14.282114480981701</v>
      </c>
      <c r="EX95">
        <v>47.151217053577703</v>
      </c>
      <c r="EY95">
        <v>13.5380999412217</v>
      </c>
      <c r="EZ95">
        <v>-3.0052013427291802</v>
      </c>
      <c r="FA95">
        <v>21.465617555535601</v>
      </c>
      <c r="FB95">
        <v>13.8755798180512</v>
      </c>
      <c r="FO95"/>
      <c r="GB95"/>
      <c r="HB95"/>
    </row>
    <row r="96" spans="1:210">
      <c r="A96" s="13">
        <f t="shared" si="1"/>
        <v>43616</v>
      </c>
      <c r="N96"/>
      <c r="AB96"/>
      <c r="AC96" s="4">
        <v>43616</v>
      </c>
      <c r="AD96" s="1">
        <v>1.68974847270672</v>
      </c>
      <c r="AE96" s="1">
        <v>2.9295120325502699</v>
      </c>
      <c r="AF96" s="1">
        <v>1.05452412858272</v>
      </c>
      <c r="AG96" s="1">
        <v>4.00327523007984</v>
      </c>
      <c r="AH96" s="1">
        <v>1.4888274832302599</v>
      </c>
      <c r="AI96" s="1">
        <v>2.0964301884831502</v>
      </c>
      <c r="AJ96" s="1">
        <v>1.6174818301457801</v>
      </c>
      <c r="AK96" s="1">
        <v>-4.1933904853099398E-2</v>
      </c>
      <c r="AL96" s="1">
        <v>2.70715042300706</v>
      </c>
      <c r="AM96" s="1">
        <v>4.7551693617111903</v>
      </c>
      <c r="AN96" s="1">
        <v>2.2446163849001102</v>
      </c>
      <c r="AO96" s="1">
        <v>3.4187156802087699</v>
      </c>
      <c r="AP96"/>
      <c r="AQ96"/>
      <c r="AR96"/>
      <c r="AS96"/>
      <c r="AT96"/>
      <c r="AU96"/>
      <c r="AV96"/>
      <c r="AW96"/>
      <c r="AX96"/>
      <c r="AY96"/>
      <c r="AZ96"/>
      <c r="BA96"/>
      <c r="BB96"/>
      <c r="BO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DB96"/>
      <c r="EB96"/>
      <c r="EO96"/>
      <c r="EQ96">
        <v>14.482784587621</v>
      </c>
      <c r="ER96">
        <v>11.797014952546</v>
      </c>
      <c r="ES96">
        <v>31.203064315181798</v>
      </c>
      <c r="ET96">
        <v>11.5906168285265</v>
      </c>
      <c r="EU96">
        <v>27.7958516817787</v>
      </c>
      <c r="EV96">
        <v>15.7591699611944</v>
      </c>
      <c r="EW96">
        <v>14.2575525054464</v>
      </c>
      <c r="EX96">
        <v>46.219112857841097</v>
      </c>
      <c r="EY96">
        <v>13.5555693329155</v>
      </c>
      <c r="EZ96">
        <v>-2.98767681761767</v>
      </c>
      <c r="FA96">
        <v>21.480751508127899</v>
      </c>
      <c r="FB96">
        <v>13.7436186646945</v>
      </c>
      <c r="FO96"/>
      <c r="GB96"/>
      <c r="HB96"/>
    </row>
    <row r="97" spans="1:210">
      <c r="A97" s="13">
        <f t="shared" si="1"/>
        <v>43585</v>
      </c>
      <c r="N97"/>
      <c r="AB97"/>
      <c r="AC97" s="4">
        <v>43585</v>
      </c>
      <c r="AD97" s="1">
        <v>1.5931516721733801</v>
      </c>
      <c r="AE97" s="1">
        <v>2.7834338174711601</v>
      </c>
      <c r="AF97" s="1">
        <v>1.06620220602862</v>
      </c>
      <c r="AG97" s="1">
        <v>3.84008030467225</v>
      </c>
      <c r="AH97" s="1">
        <v>1.3881668019542699</v>
      </c>
      <c r="AI97" s="1">
        <v>2.02988889953658</v>
      </c>
      <c r="AJ97" s="1">
        <v>1.4985105951633499</v>
      </c>
      <c r="AK97" s="1">
        <v>-3.3502253093870102E-2</v>
      </c>
      <c r="AL97" s="1">
        <v>2.79295826278307</v>
      </c>
      <c r="AM97" s="1">
        <v>4.7771432972405101</v>
      </c>
      <c r="AN97" s="1">
        <v>2.1951751268034299</v>
      </c>
      <c r="AO97" s="1">
        <v>3.0657221681862299</v>
      </c>
      <c r="AP97"/>
      <c r="AQ97"/>
      <c r="AR97"/>
      <c r="AS97"/>
      <c r="AT97"/>
      <c r="AU97"/>
      <c r="AV97"/>
      <c r="AW97"/>
      <c r="AX97"/>
      <c r="AY97"/>
      <c r="AZ97"/>
      <c r="BA97"/>
      <c r="BB97"/>
      <c r="BO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DB97"/>
      <c r="EB97"/>
      <c r="EO97"/>
      <c r="EQ97">
        <v>13.936031822003899</v>
      </c>
      <c r="ER97">
        <v>11.329546821157599</v>
      </c>
      <c r="ES97">
        <v>29.866274808430301</v>
      </c>
      <c r="ET97">
        <v>12.6605128784895</v>
      </c>
      <c r="EU97">
        <v>27.841782314851901</v>
      </c>
      <c r="EV97">
        <v>16.175506663859199</v>
      </c>
      <c r="EW97">
        <v>15.7662157011289</v>
      </c>
      <c r="EX97">
        <v>46.668476398946602</v>
      </c>
      <c r="EY97">
        <v>12.522226419531099</v>
      </c>
      <c r="EZ97">
        <v>-2.2046041580002398</v>
      </c>
      <c r="FA97">
        <v>20.763207721595698</v>
      </c>
      <c r="FB97">
        <v>14.7212469038862</v>
      </c>
      <c r="FO97"/>
      <c r="GB97"/>
      <c r="HB97"/>
    </row>
    <row r="98" spans="1:210">
      <c r="A98" s="13">
        <f t="shared" si="1"/>
        <v>43553</v>
      </c>
      <c r="N98"/>
      <c r="AB98"/>
      <c r="AC98" s="4">
        <v>43553</v>
      </c>
      <c r="AD98" s="1">
        <v>1.53398315638409</v>
      </c>
      <c r="AE98" s="1">
        <v>2.7903993087665602</v>
      </c>
      <c r="AF98" s="1">
        <v>1.0576024531835599</v>
      </c>
      <c r="AG98" s="1">
        <v>3.8486474519220502</v>
      </c>
      <c r="AH98" s="1">
        <v>1.3901081138835401</v>
      </c>
      <c r="AI98" s="1">
        <v>2.0256499568319501</v>
      </c>
      <c r="AJ98" s="1">
        <v>1.49884355686755</v>
      </c>
      <c r="AK98" s="1">
        <v>-4.8953510550220701E-2</v>
      </c>
      <c r="AL98" s="1">
        <v>2.7936623445014899</v>
      </c>
      <c r="AM98" s="1">
        <v>4.7785539820082397</v>
      </c>
      <c r="AN98" s="1">
        <v>2.1923599842567398</v>
      </c>
      <c r="AO98" s="1">
        <v>3.0649039512280201</v>
      </c>
      <c r="AP98"/>
      <c r="AQ98"/>
      <c r="AR98"/>
      <c r="AS98"/>
      <c r="AT98"/>
      <c r="AU98"/>
      <c r="AV98"/>
      <c r="AW98"/>
      <c r="AX98"/>
      <c r="AY98"/>
      <c r="AZ98"/>
      <c r="BA98"/>
      <c r="BB98"/>
      <c r="BO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DB98"/>
      <c r="EB98"/>
      <c r="EO98"/>
      <c r="EQ98">
        <v>13.941920178330699</v>
      </c>
      <c r="ER98">
        <v>11.2842185325533</v>
      </c>
      <c r="ES98">
        <v>30.1480562339679</v>
      </c>
      <c r="ET98">
        <v>12.637204869978101</v>
      </c>
      <c r="EU98">
        <v>27.8218551793518</v>
      </c>
      <c r="EV98">
        <v>15.953295760055401</v>
      </c>
      <c r="EW98">
        <v>15.7820680717253</v>
      </c>
      <c r="EX98">
        <v>46.996086699578598</v>
      </c>
      <c r="EY98">
        <v>12.519346754214199</v>
      </c>
      <c r="EZ98">
        <v>-2.2163580095734599</v>
      </c>
      <c r="FA98">
        <v>21.246256950394699</v>
      </c>
      <c r="FB98">
        <v>14.726990660256501</v>
      </c>
      <c r="FO98"/>
      <c r="GB98"/>
      <c r="HB98"/>
    </row>
    <row r="99" spans="1:210">
      <c r="A99" s="13">
        <f t="shared" si="1"/>
        <v>43524</v>
      </c>
      <c r="N99"/>
      <c r="AB99"/>
      <c r="AC99" s="4">
        <v>43524</v>
      </c>
      <c r="AD99" s="1">
        <v>1.53297024130969</v>
      </c>
      <c r="AE99" s="1">
        <v>2.8087512977263298</v>
      </c>
      <c r="AF99" s="1">
        <v>1.0691652580725299</v>
      </c>
      <c r="AG99" s="1">
        <v>3.8126769291135898</v>
      </c>
      <c r="AH99" s="1">
        <v>1.3802418995312</v>
      </c>
      <c r="AI99" s="1">
        <v>2.0187868885933198</v>
      </c>
      <c r="AJ99" s="1">
        <v>1.5157461598601201</v>
      </c>
      <c r="AK99" s="1">
        <v>-0.10733648879247</v>
      </c>
      <c r="AL99" s="1">
        <v>2.7936933559439399</v>
      </c>
      <c r="AM99" s="1">
        <v>4.7937585040805599</v>
      </c>
      <c r="AN99" s="1">
        <v>2.2065757589134098</v>
      </c>
      <c r="AO99" s="1">
        <v>2.9289114760955401</v>
      </c>
      <c r="AP99"/>
      <c r="AQ99"/>
      <c r="AR99"/>
      <c r="AS99"/>
      <c r="AT99"/>
      <c r="AU99"/>
      <c r="AV99"/>
      <c r="AW99"/>
      <c r="AX99"/>
      <c r="AY99"/>
      <c r="AZ99"/>
      <c r="BA99"/>
      <c r="BB99"/>
      <c r="BO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DB99"/>
      <c r="EB99"/>
      <c r="EO99"/>
      <c r="EQ99">
        <v>13.9602071006302</v>
      </c>
      <c r="ER99">
        <v>11.160708089210701</v>
      </c>
      <c r="ES99">
        <v>30.005940496068501</v>
      </c>
      <c r="ET99">
        <v>12.744283703555499</v>
      </c>
      <c r="EU99">
        <v>27.925640125227002</v>
      </c>
      <c r="EV99">
        <v>16.017438431394901</v>
      </c>
      <c r="EW99">
        <v>15.774715674588</v>
      </c>
      <c r="EX99">
        <v>48.477243598093501</v>
      </c>
      <c r="EY99">
        <v>12.518969543727801</v>
      </c>
      <c r="EZ99">
        <v>-2.163938577293</v>
      </c>
      <c r="FA99">
        <v>21.2270729487363</v>
      </c>
      <c r="FB99">
        <v>14.6555790895881</v>
      </c>
      <c r="FO99"/>
      <c r="GB99"/>
      <c r="HB99"/>
    </row>
    <row r="100" spans="1:210">
      <c r="A100" s="13">
        <f t="shared" si="1"/>
        <v>43496</v>
      </c>
      <c r="N100"/>
      <c r="AB100"/>
      <c r="AC100" s="4">
        <v>43496</v>
      </c>
      <c r="AD100" s="1">
        <v>1.4302261963834799</v>
      </c>
      <c r="AE100" s="1">
        <v>2.7295346794818198</v>
      </c>
      <c r="AF100" s="1">
        <v>1.13211593013269</v>
      </c>
      <c r="AG100" s="1">
        <v>3.6725686683674699</v>
      </c>
      <c r="AH100" s="1">
        <v>1.4247365281123501</v>
      </c>
      <c r="AI100" s="1">
        <v>2.1091661828007</v>
      </c>
      <c r="AJ100" s="1">
        <v>1.53754156981233</v>
      </c>
      <c r="AK100" s="1">
        <v>-8.4306283740869403E-2</v>
      </c>
      <c r="AL100" s="1">
        <v>3.0078648372035302</v>
      </c>
      <c r="AM100" s="1">
        <v>4.5787597581016097</v>
      </c>
      <c r="AN100" s="1">
        <v>2.0518041421501199</v>
      </c>
      <c r="AO100" s="1">
        <v>2.6013631106191202</v>
      </c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O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DB100"/>
      <c r="EB100"/>
      <c r="EO100"/>
      <c r="EQ100">
        <v>15.724442403343399</v>
      </c>
      <c r="ER100">
        <v>11.0511270058416</v>
      </c>
      <c r="ES100">
        <v>28.783756014049501</v>
      </c>
      <c r="ET100">
        <v>13.2275068843377</v>
      </c>
      <c r="EU100">
        <v>27.842062204358999</v>
      </c>
      <c r="EV100">
        <v>14.812026769064101</v>
      </c>
      <c r="EW100">
        <v>13.7574646074742</v>
      </c>
      <c r="EX100">
        <v>49.623396954747001</v>
      </c>
      <c r="EY100">
        <v>10.9933923767771</v>
      </c>
      <c r="EZ100">
        <v>-1.9199767757311501</v>
      </c>
      <c r="FA100">
        <v>21.144130054904799</v>
      </c>
      <c r="FB100">
        <v>16.786857357430399</v>
      </c>
      <c r="FO100"/>
      <c r="GB100"/>
      <c r="HB100"/>
    </row>
    <row r="101" spans="1:210">
      <c r="A101" s="13">
        <f t="shared" si="1"/>
        <v>43465</v>
      </c>
      <c r="N101"/>
      <c r="AB101"/>
      <c r="AC101" s="4">
        <v>43465</v>
      </c>
      <c r="AD101" s="1">
        <v>1.4288372897908299</v>
      </c>
      <c r="AE101" s="1">
        <v>2.68863373786894</v>
      </c>
      <c r="AF101" s="1">
        <v>1.1374901129899699</v>
      </c>
      <c r="AG101" s="1">
        <v>3.6810049633231401</v>
      </c>
      <c r="AH101" s="1">
        <v>1.4251009617377699</v>
      </c>
      <c r="AI101" s="1">
        <v>2.1065461936775001</v>
      </c>
      <c r="AJ101" s="1">
        <v>1.5378153185608501</v>
      </c>
      <c r="AK101" s="1">
        <v>-0.11547744635658901</v>
      </c>
      <c r="AL101" s="1">
        <v>3.0078616983279201</v>
      </c>
      <c r="AM101" s="1">
        <v>4.5918124366693203</v>
      </c>
      <c r="AN101" s="1">
        <v>2.0522739408313799</v>
      </c>
      <c r="AO101" s="1">
        <v>2.5998039518384202</v>
      </c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O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DB101"/>
      <c r="EB101"/>
      <c r="EO101"/>
      <c r="EQ101">
        <v>15.762821280325699</v>
      </c>
      <c r="ER101">
        <v>11.1603744630774</v>
      </c>
      <c r="ES101">
        <v>28.599091334568701</v>
      </c>
      <c r="ET101">
        <v>13.1822207250841</v>
      </c>
      <c r="EU101">
        <v>27.836995959209201</v>
      </c>
      <c r="EV101">
        <v>14.703635864481599</v>
      </c>
      <c r="EW101">
        <v>13.743054322892</v>
      </c>
      <c r="EX101">
        <v>49.642195036347701</v>
      </c>
      <c r="EY101">
        <v>10.993240392909801</v>
      </c>
      <c r="EZ101">
        <v>-1.8633157795737101</v>
      </c>
      <c r="FA101">
        <v>21.240256754812101</v>
      </c>
      <c r="FB101">
        <v>16.790170690960299</v>
      </c>
      <c r="FO101"/>
      <c r="GB101"/>
      <c r="HB101"/>
    </row>
    <row r="102" spans="1:210">
      <c r="A102" s="13">
        <f t="shared" si="1"/>
        <v>43434</v>
      </c>
      <c r="N102"/>
      <c r="AB102"/>
      <c r="AC102" s="4">
        <v>43434</v>
      </c>
      <c r="AD102" s="1">
        <v>1.4300877948708199</v>
      </c>
      <c r="AE102" s="1">
        <v>2.68712190756239</v>
      </c>
      <c r="AF102" s="1">
        <v>1.0245867673842</v>
      </c>
      <c r="AG102" s="1">
        <v>3.6753045398060702</v>
      </c>
      <c r="AH102" s="1">
        <v>1.4289406611691899</v>
      </c>
      <c r="AI102" s="1">
        <v>2.1105376853412499</v>
      </c>
      <c r="AJ102" s="1">
        <v>1.53933466195545</v>
      </c>
      <c r="AK102" s="1">
        <v>-0.103552091002304</v>
      </c>
      <c r="AL102" s="1">
        <v>3.00797319663792</v>
      </c>
      <c r="AM102" s="1">
        <v>4.5932092766266202</v>
      </c>
      <c r="AN102" s="1">
        <v>2.0270970213077599</v>
      </c>
      <c r="AO102" s="1">
        <v>2.6012383971305</v>
      </c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O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DB102"/>
      <c r="EB102"/>
      <c r="EO102"/>
      <c r="EQ102">
        <v>15.7537286854834</v>
      </c>
      <c r="ER102">
        <v>11.129761487579101</v>
      </c>
      <c r="ES102">
        <v>29.430522449943499</v>
      </c>
      <c r="ET102">
        <v>13.198497951952101</v>
      </c>
      <c r="EU102">
        <v>27.6949938948271</v>
      </c>
      <c r="EV102">
        <v>14.585600406076299</v>
      </c>
      <c r="EW102">
        <v>13.7210543002878</v>
      </c>
      <c r="EX102">
        <v>48.394096704749401</v>
      </c>
      <c r="EY102">
        <v>10.9930914291488</v>
      </c>
      <c r="EZ102">
        <v>-1.8504722923657899</v>
      </c>
      <c r="FA102">
        <v>21.794421287188399</v>
      </c>
      <c r="FB102">
        <v>16.822093444691799</v>
      </c>
      <c r="FO102"/>
      <c r="GB102"/>
      <c r="HB102"/>
    </row>
    <row r="103" spans="1:210">
      <c r="A103" s="13">
        <f t="shared" si="1"/>
        <v>43404</v>
      </c>
      <c r="N103"/>
      <c r="AB103"/>
      <c r="AC103" s="4">
        <v>43404</v>
      </c>
      <c r="AD103" s="1">
        <v>1.49546489128574</v>
      </c>
      <c r="AE103" s="1">
        <v>2.6738909083743598</v>
      </c>
      <c r="AF103" s="1">
        <v>1.0716490053601999</v>
      </c>
      <c r="AG103" s="1">
        <v>3.5305471711679401</v>
      </c>
      <c r="AH103" s="1">
        <v>1.59087813650335</v>
      </c>
      <c r="AI103" s="1">
        <v>2.1220191087876801</v>
      </c>
      <c r="AJ103" s="1">
        <v>1.72776645128716</v>
      </c>
      <c r="AK103" s="1">
        <v>-0.15351562451421499</v>
      </c>
      <c r="AL103" s="1">
        <v>3.1919190254769401</v>
      </c>
      <c r="AM103" s="1">
        <v>4.6618581934884897</v>
      </c>
      <c r="AN103" s="1">
        <v>2.0971031168270202</v>
      </c>
      <c r="AO103" s="1">
        <v>2.6499643819835299</v>
      </c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O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DB103"/>
      <c r="EB103"/>
      <c r="EO103"/>
      <c r="EQ103">
        <v>17.198551245271702</v>
      </c>
      <c r="ER103">
        <v>10.6676972621436</v>
      </c>
      <c r="ES103">
        <v>28.114189467590101</v>
      </c>
      <c r="ET103">
        <v>14.7443156214492</v>
      </c>
      <c r="EU103">
        <v>26.7957863422874</v>
      </c>
      <c r="EV103">
        <v>14.3876322597203</v>
      </c>
      <c r="EW103">
        <v>11.1203539864332</v>
      </c>
      <c r="EX103">
        <v>46.707545204806401</v>
      </c>
      <c r="EY103">
        <v>9.7532401191450795</v>
      </c>
      <c r="EZ103">
        <v>-1.80041225588613</v>
      </c>
      <c r="FA103">
        <v>16.098351544421</v>
      </c>
      <c r="FB103">
        <v>16.574627219609798</v>
      </c>
      <c r="FO103"/>
      <c r="GB103"/>
      <c r="HB103"/>
    </row>
    <row r="104" spans="1:210">
      <c r="A104" s="13">
        <f t="shared" si="1"/>
        <v>43371</v>
      </c>
      <c r="N104"/>
      <c r="AB104"/>
      <c r="AC104" s="4">
        <v>43371</v>
      </c>
      <c r="AD104" s="1">
        <v>1.49441334410418</v>
      </c>
      <c r="AE104" s="1">
        <v>2.6968608868105699</v>
      </c>
      <c r="AF104" s="1">
        <v>1.0651156323414599</v>
      </c>
      <c r="AG104" s="1">
        <v>3.5247040396944902</v>
      </c>
      <c r="AH104" s="1">
        <v>1.5915174731566299</v>
      </c>
      <c r="AI104" s="1">
        <v>2.1267854582401902</v>
      </c>
      <c r="AJ104" s="1">
        <v>1.73842755724123</v>
      </c>
      <c r="AK104" s="1">
        <v>-0.16484641501597699</v>
      </c>
      <c r="AL104" s="1">
        <v>3.1921398871184898</v>
      </c>
      <c r="AM104" s="1">
        <v>4.6622708172567</v>
      </c>
      <c r="AN104" s="1">
        <v>2.1068468583425699</v>
      </c>
      <c r="AO104" s="1">
        <v>2.6335437462195999</v>
      </c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O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DB104"/>
      <c r="EB104"/>
      <c r="EO104"/>
      <c r="EQ104">
        <v>17.162521279120501</v>
      </c>
      <c r="ER104">
        <v>10.4549854412197</v>
      </c>
      <c r="ES104">
        <v>28.403032073559999</v>
      </c>
      <c r="ET104">
        <v>14.7637800993921</v>
      </c>
      <c r="EU104">
        <v>26.8016492638016</v>
      </c>
      <c r="EV104">
        <v>14.3971290800876</v>
      </c>
      <c r="EW104">
        <v>11.0163271918261</v>
      </c>
      <c r="EX104">
        <v>46.065535984165201</v>
      </c>
      <c r="EY104">
        <v>9.7525387359345892</v>
      </c>
      <c r="EZ104">
        <v>-1.81935485707335</v>
      </c>
      <c r="FA104">
        <v>16.059250719172201</v>
      </c>
      <c r="FB104">
        <v>16.6164298846241</v>
      </c>
      <c r="FO104"/>
      <c r="GB104"/>
      <c r="HB104"/>
    </row>
    <row r="105" spans="1:210">
      <c r="A105" s="13">
        <f t="shared" si="1"/>
        <v>43343</v>
      </c>
      <c r="N105"/>
      <c r="AB105"/>
      <c r="AC105" s="4">
        <v>43343</v>
      </c>
      <c r="AD105" s="1">
        <v>1.5080938392992</v>
      </c>
      <c r="AE105" s="1">
        <v>2.6754811537849901</v>
      </c>
      <c r="AF105" s="1">
        <v>1.0929559183069</v>
      </c>
      <c r="AG105" s="1">
        <v>3.5870794008669602</v>
      </c>
      <c r="AH105" s="1">
        <v>1.5802903909944399</v>
      </c>
      <c r="AI105" s="1">
        <v>2.13704603771727</v>
      </c>
      <c r="AJ105" s="1">
        <v>1.7764462186486101</v>
      </c>
      <c r="AK105" s="1">
        <v>-0.21455665671437199</v>
      </c>
      <c r="AL105" s="1">
        <v>3.1922650542301798</v>
      </c>
      <c r="AM105" s="1">
        <v>4.6105052740189798</v>
      </c>
      <c r="AN105" s="1">
        <v>2.1145605407124402</v>
      </c>
      <c r="AO105" s="1">
        <v>2.6395889465351101</v>
      </c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O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DB105"/>
      <c r="EB105"/>
      <c r="EO105"/>
      <c r="EQ105">
        <v>16.8985675083083</v>
      </c>
      <c r="ER105">
        <v>10.489339819569601</v>
      </c>
      <c r="ES105">
        <v>27.1205411880381</v>
      </c>
      <c r="ET105">
        <v>14.7272328591456</v>
      </c>
      <c r="EU105">
        <v>26.601887623470201</v>
      </c>
      <c r="EV105">
        <v>14.471052610918999</v>
      </c>
      <c r="EW105">
        <v>10.6576022317391</v>
      </c>
      <c r="EX105">
        <v>46.085545774950397</v>
      </c>
      <c r="EY105">
        <v>9.7560674428196101</v>
      </c>
      <c r="EZ105">
        <v>-1.9303695934206899</v>
      </c>
      <c r="FA105">
        <v>15.886515763624899</v>
      </c>
      <c r="FB105">
        <v>16.591070159115102</v>
      </c>
      <c r="FO105"/>
      <c r="GB105"/>
      <c r="HB105"/>
    </row>
    <row r="106" spans="1:210">
      <c r="A106" s="13">
        <f t="shared" si="1"/>
        <v>43312</v>
      </c>
      <c r="N106"/>
      <c r="AB106"/>
      <c r="AC106" s="4">
        <v>43312</v>
      </c>
      <c r="AD106" s="1">
        <v>1.6609633289822301</v>
      </c>
      <c r="AE106" s="1">
        <v>2.6824743045333901</v>
      </c>
      <c r="AF106" s="1">
        <v>1.1195159200247</v>
      </c>
      <c r="AG106" s="1">
        <v>3.7517330252486101</v>
      </c>
      <c r="AH106" s="1">
        <v>1.5795764748854999</v>
      </c>
      <c r="AI106" s="1">
        <v>2.1328044839357401</v>
      </c>
      <c r="AJ106" s="1">
        <v>1.9770730903071101</v>
      </c>
      <c r="AK106" s="1">
        <v>-0.300831389709946</v>
      </c>
      <c r="AL106" s="1">
        <v>2.6772159521288801</v>
      </c>
      <c r="AM106" s="1">
        <v>4.5953265911507097</v>
      </c>
      <c r="AN106" s="1">
        <v>2.0845640614384</v>
      </c>
      <c r="AO106" s="1">
        <v>2.7987221285292798</v>
      </c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O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DB106"/>
      <c r="EB106"/>
      <c r="EO106"/>
      <c r="EQ106">
        <v>16.377038174923001</v>
      </c>
      <c r="ER106">
        <v>10.112071323652</v>
      </c>
      <c r="ES106">
        <v>26.329606194947999</v>
      </c>
      <c r="ET106">
        <v>14.324653086450301</v>
      </c>
      <c r="EU106">
        <v>26.625682987494802</v>
      </c>
      <c r="EV106">
        <v>14.201567626622801</v>
      </c>
      <c r="EW106">
        <v>9.5443273582133603</v>
      </c>
      <c r="EX106">
        <v>44.713916428572297</v>
      </c>
      <c r="EY106">
        <v>9.1573721228533493</v>
      </c>
      <c r="EZ106">
        <v>-1.9137242591778401</v>
      </c>
      <c r="FA106">
        <v>15.857064158917099</v>
      </c>
      <c r="FB106">
        <v>14.681742923349701</v>
      </c>
      <c r="FO106"/>
      <c r="GB106"/>
      <c r="HB106"/>
    </row>
    <row r="107" spans="1:210">
      <c r="A107" s="13">
        <f t="shared" si="1"/>
        <v>43280</v>
      </c>
      <c r="N107"/>
      <c r="AB107"/>
      <c r="AC107" s="4">
        <v>43280</v>
      </c>
      <c r="AD107" s="1">
        <v>1.6604148152859399</v>
      </c>
      <c r="AE107" s="1">
        <v>2.6578006115833102</v>
      </c>
      <c r="AF107" s="1">
        <v>1.13010870068517</v>
      </c>
      <c r="AG107" s="1">
        <v>3.7671375749082401</v>
      </c>
      <c r="AH107" s="1">
        <v>1.5814783112306401</v>
      </c>
      <c r="AI107" s="1">
        <v>2.1505531464927699</v>
      </c>
      <c r="AJ107" s="1">
        <v>1.9771823270261399</v>
      </c>
      <c r="AK107" s="1">
        <v>-0.31011971312178499</v>
      </c>
      <c r="AL107" s="1">
        <v>2.6784366366059902</v>
      </c>
      <c r="AM107" s="1">
        <v>4.5999584212935503</v>
      </c>
      <c r="AN107" s="1">
        <v>2.0941908323131</v>
      </c>
      <c r="AO107" s="1">
        <v>2.7914813738901501</v>
      </c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O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DB107"/>
      <c r="EB107"/>
      <c r="EO107"/>
      <c r="EQ107">
        <v>16.3784876884799</v>
      </c>
      <c r="ER107">
        <v>9.9659993460861394</v>
      </c>
      <c r="ES107">
        <v>26.072138079475799</v>
      </c>
      <c r="ET107">
        <v>14.258916366642699</v>
      </c>
      <c r="EU107">
        <v>26.594213566981299</v>
      </c>
      <c r="EV107">
        <v>14.039554667121401</v>
      </c>
      <c r="EW107">
        <v>9.5577511291989303</v>
      </c>
      <c r="EX107">
        <v>44.3785279114188</v>
      </c>
      <c r="EY107">
        <v>9.1513129239276001</v>
      </c>
      <c r="EZ107">
        <v>-1.91322026168527</v>
      </c>
      <c r="FA107">
        <v>15.8962049241735</v>
      </c>
      <c r="FB107">
        <v>14.7277609109259</v>
      </c>
      <c r="FO107"/>
      <c r="GB107"/>
      <c r="HB107"/>
    </row>
    <row r="108" spans="1:210">
      <c r="A108" s="13">
        <f t="shared" si="1"/>
        <v>43251</v>
      </c>
      <c r="N108"/>
      <c r="AB108"/>
      <c r="AC108" s="4">
        <v>43251</v>
      </c>
      <c r="AD108" s="1">
        <v>1.66451444158854</v>
      </c>
      <c r="AE108" s="1">
        <v>2.6064245281591401</v>
      </c>
      <c r="AF108" s="1">
        <v>1.17556104667858</v>
      </c>
      <c r="AG108" s="1">
        <v>3.7753274596565398</v>
      </c>
      <c r="AH108" s="1">
        <v>1.5773518052982101</v>
      </c>
      <c r="AI108" s="1">
        <v>2.1593388312758202</v>
      </c>
      <c r="AJ108" s="1">
        <v>1.96783427383286</v>
      </c>
      <c r="AK108" s="1">
        <v>-0.33071580838571801</v>
      </c>
      <c r="AL108" s="1">
        <v>2.6778843074974898</v>
      </c>
      <c r="AM108" s="1">
        <v>4.5925841769437898</v>
      </c>
      <c r="AN108" s="1">
        <v>2.0648718272254398</v>
      </c>
      <c r="AO108" s="1">
        <v>2.7353171180412401</v>
      </c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O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DB108"/>
      <c r="EB108"/>
      <c r="EO108"/>
      <c r="EQ108">
        <v>16.2696517767743</v>
      </c>
      <c r="ER108">
        <v>10.258813012630201</v>
      </c>
      <c r="ES108">
        <v>25.800317938747298</v>
      </c>
      <c r="ET108">
        <v>14.2847821089854</v>
      </c>
      <c r="EU108">
        <v>26.586405021939001</v>
      </c>
      <c r="EV108">
        <v>14.0619713962553</v>
      </c>
      <c r="EW108">
        <v>9.6008629297316102</v>
      </c>
      <c r="EX108">
        <v>43.0021976941158</v>
      </c>
      <c r="EY108">
        <v>9.1612021695624293</v>
      </c>
      <c r="EZ108">
        <v>-1.9110803196525801</v>
      </c>
      <c r="FA108">
        <v>16.1945859247645</v>
      </c>
      <c r="FB108">
        <v>15.1552514050748</v>
      </c>
      <c r="FO108"/>
      <c r="GB108"/>
      <c r="HB108"/>
    </row>
    <row r="109" spans="1:210">
      <c r="A109" s="13">
        <f t="shared" si="1"/>
        <v>43220</v>
      </c>
      <c r="N109"/>
      <c r="AB109"/>
      <c r="AC109" s="4">
        <v>43220</v>
      </c>
      <c r="AD109" s="1">
        <v>1.6314898831237701</v>
      </c>
      <c r="AE109" s="1">
        <v>2.46383467984858</v>
      </c>
      <c r="AF109" s="1">
        <v>1.1612315490214</v>
      </c>
      <c r="AG109" s="1">
        <v>3.8970602619317698</v>
      </c>
      <c r="AH109" s="1">
        <v>1.46751693432539</v>
      </c>
      <c r="AI109" s="1">
        <v>2.1251475594164102</v>
      </c>
      <c r="AJ109" s="1">
        <v>2.0458796916402902</v>
      </c>
      <c r="AK109" s="1">
        <v>-0.28739804232329502</v>
      </c>
      <c r="AL109" s="1">
        <v>2.6839439154738098</v>
      </c>
      <c r="AM109" s="1">
        <v>4.5188571839187803</v>
      </c>
      <c r="AN109" s="1">
        <v>1.97479971605792</v>
      </c>
      <c r="AO109" s="1">
        <v>2.6530708876027198</v>
      </c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O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DB109"/>
      <c r="EB109"/>
      <c r="EO109"/>
      <c r="EQ109">
        <v>18.4808594936402</v>
      </c>
      <c r="ER109">
        <v>12.0672795111035</v>
      </c>
      <c r="ES109">
        <v>26.3986947617671</v>
      </c>
      <c r="ET109">
        <v>14.967516079729601</v>
      </c>
      <c r="EU109">
        <v>24.923806485946301</v>
      </c>
      <c r="EV109">
        <v>14.1798670864461</v>
      </c>
      <c r="EW109">
        <v>9.5735429087598796</v>
      </c>
      <c r="EX109">
        <v>41.842020561990999</v>
      </c>
      <c r="EY109">
        <v>8.2580012621269692</v>
      </c>
      <c r="EZ109">
        <v>-1.6572175726112</v>
      </c>
      <c r="FA109">
        <v>17.1737417343871</v>
      </c>
      <c r="FB109">
        <v>15.9572152538067</v>
      </c>
      <c r="FO109"/>
      <c r="GB109"/>
      <c r="HB109"/>
    </row>
    <row r="110" spans="1:210">
      <c r="A110" s="13">
        <f t="shared" si="1"/>
        <v>43188</v>
      </c>
      <c r="N110"/>
      <c r="AB110"/>
      <c r="AC110" s="4">
        <v>43188</v>
      </c>
      <c r="AD110" s="1">
        <v>1.6320677703364901</v>
      </c>
      <c r="AE110" s="1">
        <v>2.4378549188941498</v>
      </c>
      <c r="AF110" s="1">
        <v>1.1509567466669299</v>
      </c>
      <c r="AG110" s="1">
        <v>3.9009568613720602</v>
      </c>
      <c r="AH110" s="1">
        <v>1.46862665990602</v>
      </c>
      <c r="AI110" s="1">
        <v>2.1169299020352002</v>
      </c>
      <c r="AJ110" s="1">
        <v>2.0468798330369502</v>
      </c>
      <c r="AK110" s="1">
        <v>-0.284053334906612</v>
      </c>
      <c r="AL110" s="1">
        <v>2.6853446888905599</v>
      </c>
      <c r="AM110" s="1">
        <v>4.5165270524669596</v>
      </c>
      <c r="AN110" s="1">
        <v>1.97783448408879</v>
      </c>
      <c r="AO110" s="1">
        <v>2.6526965658887902</v>
      </c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O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DB110"/>
      <c r="EB110"/>
      <c r="EO110"/>
      <c r="EQ110">
        <v>18.4723797966173</v>
      </c>
      <c r="ER110">
        <v>12.082259341923899</v>
      </c>
      <c r="ES110">
        <v>26.451695617911898</v>
      </c>
      <c r="ET110">
        <v>14.968035157103699</v>
      </c>
      <c r="EU110">
        <v>24.9217666345148</v>
      </c>
      <c r="EV110">
        <v>14.192872675418201</v>
      </c>
      <c r="EW110">
        <v>9.5801743746264805</v>
      </c>
      <c r="EX110">
        <v>41.262698513835701</v>
      </c>
      <c r="EY110">
        <v>8.2518358055228003</v>
      </c>
      <c r="EZ110">
        <v>-1.65368769433225</v>
      </c>
      <c r="FA110">
        <v>17.213025944316001</v>
      </c>
      <c r="FB110">
        <v>15.957449936433401</v>
      </c>
      <c r="FO110"/>
      <c r="GB110"/>
      <c r="HB110"/>
    </row>
    <row r="111" spans="1:210">
      <c r="A111" s="13">
        <f t="shared" si="1"/>
        <v>43159</v>
      </c>
      <c r="N111"/>
      <c r="AB111"/>
      <c r="AC111" s="4">
        <v>43159</v>
      </c>
      <c r="AD111" s="1">
        <v>1.66078393418405</v>
      </c>
      <c r="AE111" s="1">
        <v>2.4493330391325498</v>
      </c>
      <c r="AF111" s="1">
        <v>1.1920141005940399</v>
      </c>
      <c r="AG111" s="1">
        <v>3.86230280692426</v>
      </c>
      <c r="AH111" s="1">
        <v>1.47488952460883</v>
      </c>
      <c r="AI111" s="1">
        <v>2.1074340718203701</v>
      </c>
      <c r="AJ111" s="1">
        <v>2.0181788169344301</v>
      </c>
      <c r="AK111" s="1">
        <v>-0.29801627426222099</v>
      </c>
      <c r="AL111" s="1">
        <v>2.6852880072882201</v>
      </c>
      <c r="AM111" s="1">
        <v>4.5655750224858602</v>
      </c>
      <c r="AN111" s="1">
        <v>1.96877071449442</v>
      </c>
      <c r="AO111" s="1">
        <v>2.6206526819156699</v>
      </c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O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DB111"/>
      <c r="EB111"/>
      <c r="EO111"/>
      <c r="EQ111">
        <v>17.71795011619</v>
      </c>
      <c r="ER111">
        <v>12.126653262524099</v>
      </c>
      <c r="ES111">
        <v>27.907376506769999</v>
      </c>
      <c r="ET111">
        <v>15.1142448670739</v>
      </c>
      <c r="EU111">
        <v>25.159060573491399</v>
      </c>
      <c r="EV111">
        <v>14.3778167631203</v>
      </c>
      <c r="EW111">
        <v>9.6482710392395497</v>
      </c>
      <c r="EX111">
        <v>40.4347167159886</v>
      </c>
      <c r="EY111">
        <v>8.2556609367370406</v>
      </c>
      <c r="EZ111">
        <v>-1.3452362904053301</v>
      </c>
      <c r="FA111">
        <v>17.298058940703498</v>
      </c>
      <c r="FB111">
        <v>16.049846222158301</v>
      </c>
      <c r="FO111"/>
      <c r="GB111"/>
      <c r="HB111"/>
    </row>
    <row r="112" spans="1:210">
      <c r="A112" s="13">
        <f t="shared" si="1"/>
        <v>43131</v>
      </c>
      <c r="N112"/>
      <c r="AB112"/>
      <c r="AC112" s="4">
        <v>43131</v>
      </c>
      <c r="AD112" s="1">
        <v>1.8858913249710001</v>
      </c>
      <c r="AE112" s="1">
        <v>2.4615419472369</v>
      </c>
      <c r="AF112" s="1">
        <v>1.23715567314411</v>
      </c>
      <c r="AG112" s="1">
        <v>3.6990460993807801</v>
      </c>
      <c r="AH112" s="1">
        <v>1.3848415708394</v>
      </c>
      <c r="AI112" s="1">
        <v>2.0742822587973699</v>
      </c>
      <c r="AJ112" s="1">
        <v>2.1821585164049599</v>
      </c>
      <c r="AK112" s="1">
        <v>-0.30436424378468702</v>
      </c>
      <c r="AL112" s="1">
        <v>2.48283408186506</v>
      </c>
      <c r="AM112" s="1">
        <v>4.5329130593718396</v>
      </c>
      <c r="AN112" s="1">
        <v>1.9399540087595</v>
      </c>
      <c r="AO112" s="1">
        <v>2.6310906898509501</v>
      </c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O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DB112"/>
      <c r="EB112"/>
      <c r="EO112"/>
      <c r="EQ112">
        <v>14.2884415327566</v>
      </c>
      <c r="ER112">
        <v>11.198724641713399</v>
      </c>
      <c r="ES112">
        <v>28.486906819244702</v>
      </c>
      <c r="ET112">
        <v>15.980216527017699</v>
      </c>
      <c r="EU112">
        <v>25.132387276896399</v>
      </c>
      <c r="EV112">
        <v>14.3629208249847</v>
      </c>
      <c r="EW112">
        <v>8.3720542352002205</v>
      </c>
      <c r="EX112">
        <v>40.374842940624397</v>
      </c>
      <c r="EY112">
        <v>7.1345972575766297</v>
      </c>
      <c r="EZ112">
        <v>-1.6317115002148099</v>
      </c>
      <c r="FA112">
        <v>16.4914188685661</v>
      </c>
      <c r="FB112">
        <v>15.7913702820043</v>
      </c>
      <c r="FO112"/>
      <c r="GB112"/>
      <c r="HB112"/>
    </row>
    <row r="113" spans="1:210">
      <c r="A113" s="13">
        <f t="shared" si="1"/>
        <v>43098</v>
      </c>
      <c r="N113"/>
      <c r="AB113"/>
      <c r="AC113" s="4">
        <v>43098</v>
      </c>
      <c r="AD113" s="1">
        <v>1.88553817185463</v>
      </c>
      <c r="AE113" s="1">
        <v>2.47109454932896</v>
      </c>
      <c r="AF113" s="1">
        <v>1.2497961573045899</v>
      </c>
      <c r="AG113" s="1">
        <v>3.6990528146022101</v>
      </c>
      <c r="AH113" s="1">
        <v>1.3851411799634801</v>
      </c>
      <c r="AI113" s="1">
        <v>2.0685370786858699</v>
      </c>
      <c r="AJ113" s="1">
        <v>2.18213575520164</v>
      </c>
      <c r="AK113" s="1">
        <v>-0.304532704285228</v>
      </c>
      <c r="AL113" s="1">
        <v>2.4771432500598798</v>
      </c>
      <c r="AM113" s="1">
        <v>4.5340223384231901</v>
      </c>
      <c r="AN113" s="1">
        <v>1.94127700535907</v>
      </c>
      <c r="AO113" s="1">
        <v>2.63081552844571</v>
      </c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O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DB113"/>
      <c r="EB113"/>
      <c r="EO113"/>
      <c r="EQ113">
        <v>14.295953773856199</v>
      </c>
      <c r="ER113">
        <v>11.172583966066201</v>
      </c>
      <c r="ES113">
        <v>28.8806851958112</v>
      </c>
      <c r="ET113">
        <v>15.9753858202488</v>
      </c>
      <c r="EU113">
        <v>25.135504536980999</v>
      </c>
      <c r="EV113">
        <v>14.547072001529701</v>
      </c>
      <c r="EW113">
        <v>8.3558439532823705</v>
      </c>
      <c r="EX113">
        <v>40.310951372177001</v>
      </c>
      <c r="EY113">
        <v>7.2175222875463998</v>
      </c>
      <c r="EZ113">
        <v>-1.63421248863831</v>
      </c>
      <c r="FA113">
        <v>16.576273378719598</v>
      </c>
      <c r="FB113">
        <v>15.8181407912569</v>
      </c>
      <c r="FO113"/>
      <c r="GB113"/>
      <c r="HB113"/>
    </row>
    <row r="114" spans="1:210">
      <c r="A114" s="13">
        <f t="shared" si="1"/>
        <v>43069</v>
      </c>
      <c r="N114"/>
      <c r="AB114"/>
      <c r="AC114" s="4">
        <v>43069</v>
      </c>
      <c r="AD114" s="1">
        <v>1.88287254013632</v>
      </c>
      <c r="AE114" s="1">
        <v>2.48239763663446</v>
      </c>
      <c r="AF114" s="1">
        <v>1.2153854033495399</v>
      </c>
      <c r="AG114" s="1">
        <v>3.7009513437588399</v>
      </c>
      <c r="AH114" s="1">
        <v>1.4040293552949601</v>
      </c>
      <c r="AI114" s="1">
        <v>2.0739595878138299</v>
      </c>
      <c r="AJ114" s="1">
        <v>2.1788687157844602</v>
      </c>
      <c r="AK114" s="1">
        <v>-0.29074974262430697</v>
      </c>
      <c r="AL114" s="1">
        <v>2.4771432485859699</v>
      </c>
      <c r="AM114" s="1">
        <v>4.5337295689340502</v>
      </c>
      <c r="AN114" s="1">
        <v>1.95276877920519</v>
      </c>
      <c r="AO114" s="1">
        <v>2.63678265668235</v>
      </c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O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DB114"/>
      <c r="EB114"/>
      <c r="EO114"/>
      <c r="EQ114">
        <v>14.3429487598981</v>
      </c>
      <c r="ER114">
        <v>11.1009497970776</v>
      </c>
      <c r="ES114">
        <v>27.793384191004201</v>
      </c>
      <c r="ET114">
        <v>15.939605820518301</v>
      </c>
      <c r="EU114">
        <v>25.0309304182963</v>
      </c>
      <c r="EV114">
        <v>14.7434288763189</v>
      </c>
      <c r="EW114">
        <v>8.3815729518100905</v>
      </c>
      <c r="EX114">
        <v>40.419156769269101</v>
      </c>
      <c r="EY114">
        <v>7.2175222798112699</v>
      </c>
      <c r="EZ114">
        <v>-1.62894561843665</v>
      </c>
      <c r="FA114">
        <v>16.435530644118799</v>
      </c>
      <c r="FB114">
        <v>15.8043873864044</v>
      </c>
      <c r="FO114"/>
      <c r="GB114"/>
      <c r="HB114"/>
    </row>
    <row r="115" spans="1:210">
      <c r="A115" s="13">
        <f t="shared" si="1"/>
        <v>43039</v>
      </c>
      <c r="N115"/>
      <c r="AB115"/>
      <c r="AC115" s="4">
        <v>43039</v>
      </c>
      <c r="AD115" s="1">
        <v>1.8435003141191999</v>
      </c>
      <c r="AE115" s="1">
        <v>2.4022621941482201</v>
      </c>
      <c r="AF115" s="1">
        <v>1.0826107002418</v>
      </c>
      <c r="AG115" s="1">
        <v>3.6133479842396601</v>
      </c>
      <c r="AH115" s="1">
        <v>1.44922268039345</v>
      </c>
      <c r="AI115" s="1">
        <v>2.1047955263165798</v>
      </c>
      <c r="AJ115" s="1">
        <v>2.4136008982420898</v>
      </c>
      <c r="AK115" s="1">
        <v>-0.26657709364599302</v>
      </c>
      <c r="AL115" s="1">
        <v>2.5984283537227202</v>
      </c>
      <c r="AM115" s="1">
        <v>4.5531379617701804</v>
      </c>
      <c r="AN115" s="1">
        <v>1.9196612782032501</v>
      </c>
      <c r="AO115" s="1">
        <v>2.6033457429104199</v>
      </c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O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DB115"/>
      <c r="EB115"/>
      <c r="EO115"/>
      <c r="EQ115">
        <v>14.3601156436083</v>
      </c>
      <c r="ER115">
        <v>12.6016609684096</v>
      </c>
      <c r="ES115">
        <v>30.708089187993</v>
      </c>
      <c r="ET115">
        <v>14.923933375054</v>
      </c>
      <c r="EU115">
        <v>25.145077742286801</v>
      </c>
      <c r="EV115">
        <v>14.683946510416</v>
      </c>
      <c r="EW115">
        <v>8.0355328772782109</v>
      </c>
      <c r="EX115">
        <v>40.520749228490601</v>
      </c>
      <c r="EY115">
        <v>6.3021745813500702</v>
      </c>
      <c r="EZ115">
        <v>-1.51061731839145</v>
      </c>
      <c r="FA115">
        <v>17.450339764299599</v>
      </c>
      <c r="FB115">
        <v>16.839898818524201</v>
      </c>
      <c r="FO115"/>
      <c r="GB115"/>
      <c r="HB115"/>
    </row>
    <row r="116" spans="1:210">
      <c r="A116" s="13">
        <f t="shared" si="1"/>
        <v>43007</v>
      </c>
      <c r="N116"/>
      <c r="AB116"/>
      <c r="AC116" s="4">
        <v>43007</v>
      </c>
      <c r="AD116" s="1">
        <v>1.84534796189822</v>
      </c>
      <c r="AE116" s="1">
        <v>2.4031038634033699</v>
      </c>
      <c r="AF116" s="1">
        <v>1.0539216164942</v>
      </c>
      <c r="AG116" s="1">
        <v>3.6299560675215501</v>
      </c>
      <c r="AH116" s="1">
        <v>1.4473167928957</v>
      </c>
      <c r="AI116" s="1">
        <v>2.1095241866299101</v>
      </c>
      <c r="AJ116" s="1">
        <v>2.41551673970217</v>
      </c>
      <c r="AK116" s="1">
        <v>-0.25371886324505599</v>
      </c>
      <c r="AL116" s="1">
        <v>2.54622571645637</v>
      </c>
      <c r="AM116" s="1">
        <v>4.5524903641853198</v>
      </c>
      <c r="AN116" s="1">
        <v>1.9274196216338799</v>
      </c>
      <c r="AO116" s="1">
        <v>2.59764535472172</v>
      </c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O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DB116"/>
      <c r="EB116"/>
      <c r="EO116"/>
      <c r="EQ116">
        <v>14.2961580321575</v>
      </c>
      <c r="ER116">
        <v>12.5909532121194</v>
      </c>
      <c r="ES116">
        <v>30.154727107411698</v>
      </c>
      <c r="ET116">
        <v>14.866012386570601</v>
      </c>
      <c r="EU116">
        <v>25.165613889244799</v>
      </c>
      <c r="EV116">
        <v>14.6787741319846</v>
      </c>
      <c r="EW116">
        <v>8.0363262732374992</v>
      </c>
      <c r="EX116">
        <v>39.6746538293839</v>
      </c>
      <c r="EY116">
        <v>6.6510283523158398</v>
      </c>
      <c r="EZ116">
        <v>-1.5102732349146399</v>
      </c>
      <c r="FA116">
        <v>17.448109662268301</v>
      </c>
      <c r="FB116">
        <v>16.894459562775602</v>
      </c>
      <c r="FO116"/>
      <c r="GB116"/>
      <c r="HB116"/>
    </row>
    <row r="117" spans="1:210">
      <c r="A117" s="13">
        <f t="shared" si="1"/>
        <v>42978</v>
      </c>
      <c r="N117"/>
      <c r="AB117"/>
      <c r="AC117" s="4">
        <v>42978</v>
      </c>
      <c r="AD117" s="1">
        <v>1.80127294537928</v>
      </c>
      <c r="AE117" s="1">
        <v>2.4091398949786398</v>
      </c>
      <c r="AF117" s="1">
        <v>1.0295019183373499</v>
      </c>
      <c r="AG117" s="1">
        <v>3.5960018300795999</v>
      </c>
      <c r="AH117" s="1">
        <v>1.4685620795336201</v>
      </c>
      <c r="AI117" s="1">
        <v>2.12139509508857</v>
      </c>
      <c r="AJ117" s="1">
        <v>2.3970014071907699</v>
      </c>
      <c r="AK117" s="1">
        <v>-0.268294120490008</v>
      </c>
      <c r="AL117" s="1">
        <v>2.61813525385804</v>
      </c>
      <c r="AM117" s="1">
        <v>4.5560483023087004</v>
      </c>
      <c r="AN117" s="1">
        <v>1.88832696291097</v>
      </c>
      <c r="AO117" s="1">
        <v>2.6216689963038302</v>
      </c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O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DB117"/>
      <c r="EB117"/>
      <c r="EO117"/>
      <c r="EQ117">
        <v>12.734530912711501</v>
      </c>
      <c r="ER117">
        <v>12.4302025180969</v>
      </c>
      <c r="ES117">
        <v>31.8085911314434</v>
      </c>
      <c r="ET117">
        <v>14.947728800252801</v>
      </c>
      <c r="EU117">
        <v>24.911725679323201</v>
      </c>
      <c r="EV117">
        <v>14.7437928683433</v>
      </c>
      <c r="EW117">
        <v>8.0809644922139192</v>
      </c>
      <c r="EX117">
        <v>39.7926642261422</v>
      </c>
      <c r="EY117">
        <v>6.4518181772250696</v>
      </c>
      <c r="EZ117">
        <v>-1.47749369321614</v>
      </c>
      <c r="FA117">
        <v>17.5338581707136</v>
      </c>
      <c r="FB117">
        <v>16.7588505296698</v>
      </c>
      <c r="FO117"/>
      <c r="GB117"/>
      <c r="HB117"/>
    </row>
    <row r="118" spans="1:210">
      <c r="A118" s="13">
        <f t="shared" si="1"/>
        <v>42947</v>
      </c>
      <c r="N118"/>
      <c r="AB118"/>
      <c r="AC118" s="4">
        <v>42947</v>
      </c>
      <c r="AD118" s="1">
        <v>1.8215721652296299</v>
      </c>
      <c r="AE118" s="1">
        <v>2.3751093726511701</v>
      </c>
      <c r="AF118" s="1">
        <v>0.99676735146885798</v>
      </c>
      <c r="AG118" s="1">
        <v>3.6795570087893101</v>
      </c>
      <c r="AH118" s="1">
        <v>1.4071314051361701</v>
      </c>
      <c r="AI118" s="1">
        <v>2.1019740023992401</v>
      </c>
      <c r="AJ118" s="1">
        <v>2.6088840858108999</v>
      </c>
      <c r="AK118" s="1">
        <v>-0.24696204719780401</v>
      </c>
      <c r="AL118" s="1">
        <v>2.64376345842261</v>
      </c>
      <c r="AM118" s="1">
        <v>4.52057015897753</v>
      </c>
      <c r="AN118" s="1">
        <v>1.93795626992102</v>
      </c>
      <c r="AO118" s="1">
        <v>2.56454556177134</v>
      </c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O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DB118"/>
      <c r="EB118"/>
      <c r="EO118"/>
      <c r="EQ118">
        <v>13.884613592341401</v>
      </c>
      <c r="ER118">
        <v>12.9625820163527</v>
      </c>
      <c r="ES118">
        <v>33.371063238015303</v>
      </c>
      <c r="ET118">
        <v>14.598389840148</v>
      </c>
      <c r="EU118">
        <v>24.9117605719536</v>
      </c>
      <c r="EV118">
        <v>14.2007990422369</v>
      </c>
      <c r="EW118">
        <v>5.8192698968735499</v>
      </c>
      <c r="EX118">
        <v>42.314739490343101</v>
      </c>
      <c r="EY118">
        <v>6.4696760860377998</v>
      </c>
      <c r="EZ118">
        <v>-1.36040912423172</v>
      </c>
      <c r="FA118">
        <v>17.146775086434801</v>
      </c>
      <c r="FB118">
        <v>16.174937417925602</v>
      </c>
      <c r="FO118"/>
      <c r="GB118"/>
      <c r="HB118"/>
    </row>
    <row r="119" spans="1:210">
      <c r="A119" s="13">
        <f t="shared" si="1"/>
        <v>42916</v>
      </c>
      <c r="N119"/>
      <c r="AB119"/>
      <c r="AC119" s="4">
        <v>42916</v>
      </c>
      <c r="AD119" s="1">
        <v>1.8220229326853199</v>
      </c>
      <c r="AE119" s="1">
        <v>2.3415934580156801</v>
      </c>
      <c r="AF119" s="1">
        <v>0.99307804623245599</v>
      </c>
      <c r="AG119" s="1">
        <v>3.6898473403372001</v>
      </c>
      <c r="AH119" s="1">
        <v>1.4065782278902901</v>
      </c>
      <c r="AI119" s="1">
        <v>2.1309969102128599</v>
      </c>
      <c r="AJ119" s="1">
        <v>2.6091845235168698</v>
      </c>
      <c r="AK119" s="1">
        <v>-0.239011007502129</v>
      </c>
      <c r="AL119" s="1">
        <v>2.6439851717008098</v>
      </c>
      <c r="AM119" s="1">
        <v>4.5196188058085998</v>
      </c>
      <c r="AN119" s="1">
        <v>1.9181072390909599</v>
      </c>
      <c r="AO119" s="1">
        <v>2.5636556075254702</v>
      </c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O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DB119"/>
      <c r="EB119"/>
      <c r="EO119"/>
      <c r="EQ119">
        <v>13.8667447749076</v>
      </c>
      <c r="ER119">
        <v>13.1885699761862</v>
      </c>
      <c r="ES119">
        <v>33.376654629908899</v>
      </c>
      <c r="ET119">
        <v>14.630267211425</v>
      </c>
      <c r="EU119">
        <v>24.927566539820099</v>
      </c>
      <c r="EV119">
        <v>14.1560655454994</v>
      </c>
      <c r="EW119">
        <v>5.8201173955700396</v>
      </c>
      <c r="EX119">
        <v>41.885656267184103</v>
      </c>
      <c r="EY119">
        <v>6.4663361811149098</v>
      </c>
      <c r="EZ119">
        <v>-1.3698296307474001</v>
      </c>
      <c r="FA119">
        <v>17.198344060867299</v>
      </c>
      <c r="FB119">
        <v>16.1752005429266</v>
      </c>
      <c r="FO119"/>
      <c r="GB119"/>
      <c r="HB119"/>
    </row>
    <row r="120" spans="1:210">
      <c r="A120" s="13">
        <f t="shared" si="1"/>
        <v>42886</v>
      </c>
      <c r="N120"/>
      <c r="AB120"/>
      <c r="AC120" s="4">
        <v>42886</v>
      </c>
      <c r="AD120" s="1">
        <v>1.82773059864597</v>
      </c>
      <c r="AE120" s="1">
        <v>2.3391128093350799</v>
      </c>
      <c r="AF120" s="1">
        <v>1.0470042012521401</v>
      </c>
      <c r="AG120" s="1">
        <v>3.6576339597916401</v>
      </c>
      <c r="AH120" s="1">
        <v>1.4015931108572</v>
      </c>
      <c r="AI120" s="1">
        <v>2.1212761643038598</v>
      </c>
      <c r="AJ120" s="1">
        <v>2.6362580442263401</v>
      </c>
      <c r="AK120" s="1">
        <v>-0.24414472272330501</v>
      </c>
      <c r="AL120" s="1">
        <v>2.6459772571923801</v>
      </c>
      <c r="AM120" s="1">
        <v>4.5031124223972103</v>
      </c>
      <c r="AN120" s="1">
        <v>1.9019110227306</v>
      </c>
      <c r="AO120" s="1">
        <v>2.5638013322725</v>
      </c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O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DB120"/>
      <c r="EB120"/>
      <c r="EO120"/>
      <c r="EQ120">
        <v>13.823906501412001</v>
      </c>
      <c r="ER120">
        <v>13.2257303155163</v>
      </c>
      <c r="ES120">
        <v>32.032160939302798</v>
      </c>
      <c r="ET120">
        <v>14.7751059325482</v>
      </c>
      <c r="EU120">
        <v>25.036690215195499</v>
      </c>
      <c r="EV120">
        <v>14.210540932433799</v>
      </c>
      <c r="EW120">
        <v>5.5507988687807401</v>
      </c>
      <c r="EX120">
        <v>41.749871789031502</v>
      </c>
      <c r="EY120">
        <v>6.4423665530796601</v>
      </c>
      <c r="EZ120">
        <v>-1.3986548342424401</v>
      </c>
      <c r="FA120">
        <v>16.880044496267999</v>
      </c>
      <c r="FB120">
        <v>16.204311425470902</v>
      </c>
      <c r="FO120"/>
      <c r="GB120"/>
      <c r="HB120"/>
    </row>
    <row r="121" spans="1:210">
      <c r="A121" s="13">
        <f t="shared" si="1"/>
        <v>42853</v>
      </c>
      <c r="N121"/>
      <c r="AB121"/>
      <c r="AC121" s="4">
        <v>42853</v>
      </c>
      <c r="AD121" s="1">
        <v>1.8721865592865701</v>
      </c>
      <c r="AE121" s="1">
        <v>2.2534355092839702</v>
      </c>
      <c r="AF121" s="1">
        <v>1.0142337446976699</v>
      </c>
      <c r="AG121" s="1">
        <v>3.80891079112576</v>
      </c>
      <c r="AH121" s="1">
        <v>1.2581709987335099</v>
      </c>
      <c r="AI121" s="1">
        <v>2.09873705420592</v>
      </c>
      <c r="AJ121" s="1">
        <v>2.9503308925279299</v>
      </c>
      <c r="AK121" s="1">
        <v>-0.224118515818887</v>
      </c>
      <c r="AL121" s="1">
        <v>2.5467296733295099</v>
      </c>
      <c r="AM121" s="1">
        <v>4.5199723642664198</v>
      </c>
      <c r="AN121" s="1">
        <v>1.98589609058898</v>
      </c>
      <c r="AO121" s="1">
        <v>2.6165786675115399</v>
      </c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O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DB121"/>
      <c r="EB121"/>
      <c r="EO121"/>
      <c r="EQ121">
        <v>13.0941824189426</v>
      </c>
      <c r="ER121">
        <v>13.1489356321353</v>
      </c>
      <c r="ES121">
        <v>32.595765894566298</v>
      </c>
      <c r="ET121">
        <v>13.157465414928801</v>
      </c>
      <c r="EU121">
        <v>25.19006337203</v>
      </c>
      <c r="EV121">
        <v>14.1999542630876</v>
      </c>
      <c r="EW121">
        <v>0.91104044159869702</v>
      </c>
      <c r="EX121">
        <v>41.878107455150101</v>
      </c>
      <c r="EY121">
        <v>8.72630765229537</v>
      </c>
      <c r="EZ121">
        <v>-1.3914988388584699</v>
      </c>
      <c r="FA121">
        <v>17.096776672685898</v>
      </c>
      <c r="FB121">
        <v>15.3394703175943</v>
      </c>
      <c r="FO121"/>
      <c r="GB121"/>
      <c r="HB121"/>
    </row>
    <row r="122" spans="1:210">
      <c r="A122" s="13">
        <f t="shared" si="1"/>
        <v>42825</v>
      </c>
      <c r="N122"/>
      <c r="AB122"/>
      <c r="AC122" s="4">
        <v>42825</v>
      </c>
      <c r="AD122" s="1">
        <v>1.877925507951</v>
      </c>
      <c r="AE122" s="1">
        <v>2.2500748214606099</v>
      </c>
      <c r="AF122" s="1">
        <v>1.00714842026148</v>
      </c>
      <c r="AG122" s="1">
        <v>3.8440286433807098</v>
      </c>
      <c r="AH122" s="1">
        <v>1.2587165493877499</v>
      </c>
      <c r="AI122" s="1">
        <v>2.0970403431409701</v>
      </c>
      <c r="AJ122" s="1">
        <v>2.9443355643793199</v>
      </c>
      <c r="AK122" s="1">
        <v>-0.24004279509274301</v>
      </c>
      <c r="AL122" s="1">
        <v>2.5468009390502599</v>
      </c>
      <c r="AM122" s="1">
        <v>4.5203229672320901</v>
      </c>
      <c r="AN122" s="1">
        <v>1.9953409300117699</v>
      </c>
      <c r="AO122" s="1">
        <v>2.6140003899202999</v>
      </c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O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DB122"/>
      <c r="EB122"/>
      <c r="EO122"/>
      <c r="EQ122">
        <v>13.040227366185499</v>
      </c>
      <c r="ER122">
        <v>13.0767410072761</v>
      </c>
      <c r="ES122">
        <v>33.194741500347199</v>
      </c>
      <c r="ET122">
        <v>13.070204945623599</v>
      </c>
      <c r="EU122">
        <v>25.182727200463098</v>
      </c>
      <c r="EV122">
        <v>14.366302647004799</v>
      </c>
      <c r="EW122">
        <v>0.93367654989455895</v>
      </c>
      <c r="EX122">
        <v>42.119734238951402</v>
      </c>
      <c r="EY122">
        <v>8.7273788042199207</v>
      </c>
      <c r="EZ122">
        <v>-1.3918714040920299</v>
      </c>
      <c r="FA122">
        <v>17.081859911856402</v>
      </c>
      <c r="FB122">
        <v>15.358478576671301</v>
      </c>
      <c r="FO122"/>
      <c r="GB122"/>
      <c r="HB122"/>
    </row>
    <row r="123" spans="1:210">
      <c r="A123" s="13">
        <f t="shared" si="1"/>
        <v>42794</v>
      </c>
      <c r="N123"/>
      <c r="AB123"/>
      <c r="AC123" s="4">
        <v>42794</v>
      </c>
      <c r="AD123" s="1">
        <v>1.8841909107824399</v>
      </c>
      <c r="AE123" s="1">
        <v>2.2305185721445602</v>
      </c>
      <c r="AF123" s="1">
        <v>1.0883741642778899</v>
      </c>
      <c r="AG123" s="1">
        <v>3.8184181655557601</v>
      </c>
      <c r="AH123" s="1">
        <v>1.2703573600151199</v>
      </c>
      <c r="AI123" s="1">
        <v>2.09224756689478</v>
      </c>
      <c r="AJ123" s="1">
        <v>2.8951302390643598</v>
      </c>
      <c r="AK123" s="1">
        <v>-0.23659412668493399</v>
      </c>
      <c r="AL123" s="1">
        <v>2.5467598382839398</v>
      </c>
      <c r="AM123" s="1">
        <v>4.5219604579399704</v>
      </c>
      <c r="AN123" s="1">
        <v>2.00003203746751</v>
      </c>
      <c r="AO123" s="1">
        <v>2.6101338884868799</v>
      </c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O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DB123"/>
      <c r="EB123"/>
      <c r="EO123"/>
      <c r="EQ123">
        <v>13.1759789958626</v>
      </c>
      <c r="ER123">
        <v>13.210864622600999</v>
      </c>
      <c r="ES123">
        <v>32.530601742833802</v>
      </c>
      <c r="ET123">
        <v>13.0953377534785</v>
      </c>
      <c r="EU123">
        <v>24.847976020077699</v>
      </c>
      <c r="EV123">
        <v>14.418040154859099</v>
      </c>
      <c r="EW123">
        <v>0.81772325193142004</v>
      </c>
      <c r="EX123">
        <v>42.2157740036481</v>
      </c>
      <c r="EY123">
        <v>8.7267412540630502</v>
      </c>
      <c r="EZ123">
        <v>-1.38025380506269</v>
      </c>
      <c r="FA123">
        <v>17.051312508378398</v>
      </c>
      <c r="FB123">
        <v>15.424812577174199</v>
      </c>
      <c r="FO123"/>
      <c r="GB123"/>
      <c r="HB123"/>
    </row>
    <row r="124" spans="1:210">
      <c r="A124" s="13">
        <f t="shared" si="1"/>
        <v>42766</v>
      </c>
      <c r="N124"/>
      <c r="AB124"/>
      <c r="AC124" s="4">
        <v>42766</v>
      </c>
      <c r="AD124" s="1">
        <v>2.0682188566941599</v>
      </c>
      <c r="AE124" s="1">
        <v>2.1662659746809099</v>
      </c>
      <c r="AF124" s="1">
        <v>1.1202279029900699</v>
      </c>
      <c r="AG124" s="1">
        <v>3.8921505490014998</v>
      </c>
      <c r="AH124" s="1">
        <v>1.2967933352585601</v>
      </c>
      <c r="AI124" s="1">
        <v>2.1470785868348101</v>
      </c>
      <c r="AJ124" s="1">
        <v>3.0863697015793101</v>
      </c>
      <c r="AK124" s="1">
        <v>-0.34640619060065198</v>
      </c>
      <c r="AL124" s="1">
        <v>2.4216656713698401</v>
      </c>
      <c r="AM124" s="1">
        <v>4.5475085389547099</v>
      </c>
      <c r="AN124" s="1">
        <v>1.8628171012299</v>
      </c>
      <c r="AO124" s="1">
        <v>2.7237404924955202</v>
      </c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O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DB124"/>
      <c r="EB124"/>
      <c r="EO124"/>
      <c r="EQ124">
        <v>11.4312039438345</v>
      </c>
      <c r="ER124">
        <v>13.404574637312299</v>
      </c>
      <c r="ES124">
        <v>32.713887037762298</v>
      </c>
      <c r="ET124">
        <v>11.6613262316988</v>
      </c>
      <c r="EU124">
        <v>24.7465905642077</v>
      </c>
      <c r="EV124">
        <v>15.5393286401846</v>
      </c>
      <c r="EW124">
        <v>-3.3176829621393802</v>
      </c>
      <c r="EX124">
        <v>41.414981451764497</v>
      </c>
      <c r="EY124">
        <v>10.469600981878401</v>
      </c>
      <c r="EZ124">
        <v>-1.1283219449615101</v>
      </c>
      <c r="FA124">
        <v>17.228283746469799</v>
      </c>
      <c r="FB124">
        <v>14.638581105629401</v>
      </c>
      <c r="FO124"/>
      <c r="GB124"/>
      <c r="HB124"/>
    </row>
    <row r="125" spans="1:210">
      <c r="A125" s="13">
        <f t="shared" si="1"/>
        <v>42734</v>
      </c>
      <c r="N125"/>
      <c r="AB125"/>
      <c r="AC125" s="4">
        <v>42734</v>
      </c>
      <c r="AD125" s="1">
        <v>2.0695316867874101</v>
      </c>
      <c r="AE125" s="1">
        <v>2.1767355435953499</v>
      </c>
      <c r="AF125" s="1">
        <v>1.1313001005232599</v>
      </c>
      <c r="AG125" s="1">
        <v>3.8477723014198899</v>
      </c>
      <c r="AH125" s="1">
        <v>1.31267589607976</v>
      </c>
      <c r="AI125" s="1">
        <v>2.14259844453185</v>
      </c>
      <c r="AJ125" s="1">
        <v>3.0828577696269401</v>
      </c>
      <c r="AK125" s="1">
        <v>-0.37734945520016</v>
      </c>
      <c r="AL125" s="1">
        <v>2.4699863927971601</v>
      </c>
      <c r="AM125" s="1">
        <v>4.5478004694601104</v>
      </c>
      <c r="AN125" s="1">
        <v>1.8601877141008001</v>
      </c>
      <c r="AO125" s="1">
        <v>2.7217303828656898</v>
      </c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O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DB125"/>
      <c r="EB125"/>
      <c r="EO125"/>
      <c r="EQ125">
        <v>11.417820668909201</v>
      </c>
      <c r="ER125">
        <v>13.376089483193701</v>
      </c>
      <c r="ES125">
        <v>31.361121471582798</v>
      </c>
      <c r="ET125">
        <v>11.786707128096401</v>
      </c>
      <c r="EU125">
        <v>24.623220071199299</v>
      </c>
      <c r="EV125">
        <v>15.4380515902163</v>
      </c>
      <c r="EW125">
        <v>-3.1644684174133801</v>
      </c>
      <c r="EX125">
        <v>41.525798047069998</v>
      </c>
      <c r="EY125">
        <v>10.349060700571201</v>
      </c>
      <c r="EZ125">
        <v>-1.1267911228712399</v>
      </c>
      <c r="FA125">
        <v>17.219633455905299</v>
      </c>
      <c r="FB125">
        <v>14.650269308968999</v>
      </c>
      <c r="FO125"/>
      <c r="GB125"/>
      <c r="HB125"/>
    </row>
    <row r="126" spans="1:210">
      <c r="A126" s="13">
        <f t="shared" si="1"/>
        <v>42704</v>
      </c>
      <c r="N126"/>
      <c r="AB126"/>
      <c r="AC126" s="4">
        <v>42704</v>
      </c>
      <c r="AD126" s="1">
        <v>2.0828958374992399</v>
      </c>
      <c r="AE126" s="1">
        <v>2.1833432355363702</v>
      </c>
      <c r="AF126" s="1">
        <v>1.0571192605175499</v>
      </c>
      <c r="AG126" s="1">
        <v>3.8267641245791002</v>
      </c>
      <c r="AH126" s="1">
        <v>1.30489135980749</v>
      </c>
      <c r="AI126" s="1">
        <v>2.1528403337733701</v>
      </c>
      <c r="AJ126" s="1">
        <v>3.0726369215949401</v>
      </c>
      <c r="AK126" s="1">
        <v>-0.38656587522952901</v>
      </c>
      <c r="AL126" s="1">
        <v>2.4692411678608601</v>
      </c>
      <c r="AM126" s="1">
        <v>4.5498467342536504</v>
      </c>
      <c r="AN126" s="1">
        <v>2.0006115593044198</v>
      </c>
      <c r="AO126" s="1">
        <v>2.7598017858517498</v>
      </c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O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DB126"/>
      <c r="EB126"/>
      <c r="EO126"/>
      <c r="EQ126">
        <v>11.431951133298</v>
      </c>
      <c r="ER126">
        <v>13.187269926861401</v>
      </c>
      <c r="ES126">
        <v>31.831311583842702</v>
      </c>
      <c r="ET126">
        <v>11.8356500974832</v>
      </c>
      <c r="EU126">
        <v>24.5637813576515</v>
      </c>
      <c r="EV126">
        <v>15.3113986494727</v>
      </c>
      <c r="EW126">
        <v>-3.1042895778234598</v>
      </c>
      <c r="EX126">
        <v>42.2811970153695</v>
      </c>
      <c r="EY126">
        <v>10.350882732963299</v>
      </c>
      <c r="EZ126">
        <v>-1.14482509102854</v>
      </c>
      <c r="FA126">
        <v>7.1937762471709101</v>
      </c>
      <c r="FB126">
        <v>14.488712503494</v>
      </c>
      <c r="FO126"/>
      <c r="GB126"/>
      <c r="HB126"/>
    </row>
    <row r="127" spans="1:210">
      <c r="A127" s="13">
        <f t="shared" si="1"/>
        <v>42674</v>
      </c>
      <c r="N127"/>
      <c r="AB127"/>
      <c r="AC127" s="4">
        <v>42674</v>
      </c>
      <c r="AD127" s="1">
        <v>2.1613270336233699</v>
      </c>
      <c r="AE127" s="1">
        <v>2.2278607301073001</v>
      </c>
      <c r="AF127" s="1">
        <v>1.0696101414641801</v>
      </c>
      <c r="AG127" s="1">
        <v>3.87424251357562</v>
      </c>
      <c r="AH127" s="1">
        <v>1.44134871181789</v>
      </c>
      <c r="AI127" s="1">
        <v>2.1187591741292602</v>
      </c>
      <c r="AJ127" s="1">
        <v>2.8122124952262899</v>
      </c>
      <c r="AK127" s="1">
        <v>-0.34980277822983402</v>
      </c>
      <c r="AL127" s="1">
        <v>2.4419075137838799</v>
      </c>
      <c r="AM127" s="1">
        <v>4.4728320327113602</v>
      </c>
      <c r="AN127" s="1">
        <v>2.0253739847091299</v>
      </c>
      <c r="AO127" s="1">
        <v>2.8698496235561901</v>
      </c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O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DB127"/>
      <c r="EB127"/>
      <c r="EO127"/>
      <c r="EQ127">
        <v>12.130510799412701</v>
      </c>
      <c r="ER127">
        <v>12.8182114033961</v>
      </c>
      <c r="ES127">
        <v>31.678215728201199</v>
      </c>
      <c r="ET127">
        <v>11.5626331796462</v>
      </c>
      <c r="EU127">
        <v>25.2464510711396</v>
      </c>
      <c r="EV127">
        <v>15.4431071065893</v>
      </c>
      <c r="EW127">
        <v>-4.0895965110663202</v>
      </c>
      <c r="EX127">
        <v>42.316228801438903</v>
      </c>
      <c r="EY127">
        <v>12.318004564809099</v>
      </c>
      <c r="EZ127">
        <v>-1.3057069113166599</v>
      </c>
      <c r="FA127">
        <v>6.6096838392484196</v>
      </c>
      <c r="FB127">
        <v>13.708637891512501</v>
      </c>
      <c r="FO127"/>
      <c r="GB127"/>
      <c r="HB127"/>
    </row>
    <row r="128" spans="1:210">
      <c r="A128" s="13">
        <f t="shared" si="1"/>
        <v>42643</v>
      </c>
      <c r="N128"/>
      <c r="AB128"/>
      <c r="AC128" s="4">
        <v>42643</v>
      </c>
      <c r="AD128" s="1">
        <v>2.0817086896947701</v>
      </c>
      <c r="AE128" s="1">
        <v>2.2468862642374501</v>
      </c>
      <c r="AF128" s="1">
        <v>1.0481090981582499</v>
      </c>
      <c r="AG128" s="1">
        <v>3.87821776867345</v>
      </c>
      <c r="AH128" s="1">
        <v>1.4381328567351199</v>
      </c>
      <c r="AI128" s="1">
        <v>2.1265646952475099</v>
      </c>
      <c r="AJ128" s="1">
        <v>2.81565912019098</v>
      </c>
      <c r="AK128" s="1">
        <v>-0.33882199695710402</v>
      </c>
      <c r="AL128" s="1">
        <v>2.44216517632068</v>
      </c>
      <c r="AM128" s="1">
        <v>4.4727851723213297</v>
      </c>
      <c r="AN128" s="1">
        <v>1.9926783999542701</v>
      </c>
      <c r="AO128" s="1">
        <v>2.8691213756347498</v>
      </c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O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DB128"/>
      <c r="EB128"/>
      <c r="EO128"/>
      <c r="EQ128">
        <v>12.462789996557699</v>
      </c>
      <c r="ER128">
        <v>13.049970262384999</v>
      </c>
      <c r="ES128">
        <v>32.6518802159896</v>
      </c>
      <c r="ET128">
        <v>11.557059424197201</v>
      </c>
      <c r="EU128">
        <v>25.259939196753798</v>
      </c>
      <c r="EV128">
        <v>15.3392719346741</v>
      </c>
      <c r="EW128">
        <v>-4.1255493839747697</v>
      </c>
      <c r="EX128">
        <v>42.918132059461897</v>
      </c>
      <c r="EY128">
        <v>12.3168558989125</v>
      </c>
      <c r="EZ128">
        <v>-1.3069989107314399</v>
      </c>
      <c r="FA128">
        <v>6.8876962091138898</v>
      </c>
      <c r="FB128">
        <v>13.7085558076721</v>
      </c>
      <c r="FO128"/>
      <c r="GB128"/>
      <c r="HB128"/>
    </row>
    <row r="129" spans="1:210">
      <c r="A129" s="13">
        <f t="shared" si="1"/>
        <v>42613</v>
      </c>
      <c r="N129"/>
      <c r="AB129"/>
      <c r="AC129" s="4">
        <v>42613</v>
      </c>
      <c r="AD129" s="1">
        <v>2.0345466028313499</v>
      </c>
      <c r="AE129" s="1">
        <v>2.2431280634054298</v>
      </c>
      <c r="AF129" s="1">
        <v>1.0619862535918601</v>
      </c>
      <c r="AG129" s="1">
        <v>3.8924300315738498</v>
      </c>
      <c r="AH129" s="1">
        <v>1.4302211461676999</v>
      </c>
      <c r="AI129" s="1">
        <v>2.1150291210521899</v>
      </c>
      <c r="AJ129" s="1">
        <v>2.79049991055125</v>
      </c>
      <c r="AK129" s="1">
        <v>-0.37534353212954202</v>
      </c>
      <c r="AL129" s="1">
        <v>2.4424422783825399</v>
      </c>
      <c r="AM129" s="1">
        <v>4.4622133676898201</v>
      </c>
      <c r="AN129" s="1">
        <v>1.95586140279814</v>
      </c>
      <c r="AO129" s="1">
        <v>2.8799537314422001</v>
      </c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O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DB129"/>
      <c r="EB129"/>
      <c r="EO129"/>
      <c r="EQ129">
        <v>12.7267085518326</v>
      </c>
      <c r="ER129">
        <v>12.995106093007101</v>
      </c>
      <c r="ES129">
        <v>29.1152003630304</v>
      </c>
      <c r="ET129">
        <v>11.531310186464699</v>
      </c>
      <c r="EU129">
        <v>25.227111336811699</v>
      </c>
      <c r="EV129">
        <v>15.340295332698</v>
      </c>
      <c r="EW129">
        <v>-3.7666622730928498</v>
      </c>
      <c r="EX129">
        <v>44.243254276368198</v>
      </c>
      <c r="EY129">
        <v>12.316332477405499</v>
      </c>
      <c r="EZ129">
        <v>-1.23998416330519</v>
      </c>
      <c r="FA129">
        <v>7.2150541354362998</v>
      </c>
      <c r="FB129">
        <v>13.6660598557221</v>
      </c>
      <c r="FO129"/>
      <c r="GB129"/>
      <c r="HB129"/>
    </row>
    <row r="130" spans="1:210">
      <c r="A130" s="13">
        <f t="shared" si="1"/>
        <v>42580</v>
      </c>
      <c r="N130"/>
      <c r="AB130"/>
      <c r="AC130" s="4">
        <v>42580</v>
      </c>
      <c r="AD130" s="1">
        <v>1.8939319247741799</v>
      </c>
      <c r="AE130" s="1">
        <v>2.1805005152388302</v>
      </c>
      <c r="AF130" s="1">
        <v>1.0749481873581299</v>
      </c>
      <c r="AG130" s="1">
        <v>4.00115276773289</v>
      </c>
      <c r="AH130" s="1">
        <v>1.4322922365479001</v>
      </c>
      <c r="AI130" s="1">
        <v>2.1353044538238901</v>
      </c>
      <c r="AJ130" s="1">
        <v>2.413287296179</v>
      </c>
      <c r="AK130" s="1">
        <v>-0.38014103922081799</v>
      </c>
      <c r="AL130" s="1">
        <v>2.4102314334969699</v>
      </c>
      <c r="AM130" s="1">
        <v>4.4751535969452201</v>
      </c>
      <c r="AN130" s="1">
        <v>1.9103654314152301</v>
      </c>
      <c r="AO130" s="1">
        <v>2.6425211587300002</v>
      </c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O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DB130"/>
      <c r="EB130"/>
      <c r="EO130"/>
      <c r="EQ130">
        <v>11.6597550125152</v>
      </c>
      <c r="ER130">
        <v>13.1211247436737</v>
      </c>
      <c r="ES130">
        <v>28.774832370147301</v>
      </c>
      <c r="ET130">
        <v>11.126748672037699</v>
      </c>
      <c r="EU130">
        <v>25.700112566320701</v>
      </c>
      <c r="EV130">
        <v>16.134607960945299</v>
      </c>
      <c r="EW130">
        <v>-4.1351020923811603</v>
      </c>
      <c r="EX130">
        <v>47.827027188455602</v>
      </c>
      <c r="EY130">
        <v>12.3220308030628</v>
      </c>
      <c r="EZ130">
        <v>-1.2530784073558401</v>
      </c>
      <c r="FA130">
        <v>6.60793745474313</v>
      </c>
      <c r="FB130">
        <v>14.3269599714378</v>
      </c>
      <c r="FO130"/>
      <c r="GB130"/>
      <c r="HB130"/>
    </row>
    <row r="131" spans="1:210">
      <c r="A131" s="13">
        <f t="shared" si="1"/>
        <v>42551</v>
      </c>
      <c r="N131"/>
      <c r="AB131"/>
      <c r="AC131" s="4">
        <v>42551</v>
      </c>
      <c r="AD131" s="1">
        <v>1.8958871245770601</v>
      </c>
      <c r="AE131" s="1">
        <v>2.1716058028446001</v>
      </c>
      <c r="AF131" s="1">
        <v>1.0719074151964201</v>
      </c>
      <c r="AG131" s="1">
        <v>3.9449582007134301</v>
      </c>
      <c r="AH131" s="1">
        <v>1.4322420470664801</v>
      </c>
      <c r="AI131" s="1">
        <v>2.1416617786581398</v>
      </c>
      <c r="AJ131" s="1">
        <v>2.4212018853195301</v>
      </c>
      <c r="AK131" s="1">
        <v>-0.37726067769474497</v>
      </c>
      <c r="AL131" s="1">
        <v>2.41026210642482</v>
      </c>
      <c r="AM131" s="1">
        <v>4.4735392010362496</v>
      </c>
      <c r="AN131" s="1">
        <v>1.7420249576189599</v>
      </c>
      <c r="AO131" s="1">
        <v>2.6525216564754399</v>
      </c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O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DB131"/>
      <c r="EB131"/>
      <c r="EO131"/>
      <c r="EQ131">
        <v>11.632759529752599</v>
      </c>
      <c r="ER131">
        <v>13.031559977408699</v>
      </c>
      <c r="ES131">
        <v>28.828833932817901</v>
      </c>
      <c r="ET131">
        <v>11.2336602269558</v>
      </c>
      <c r="EU131">
        <v>25.702473208894201</v>
      </c>
      <c r="EV131">
        <v>16.0509717790666</v>
      </c>
      <c r="EW131">
        <v>-4.3428846259547003</v>
      </c>
      <c r="EX131">
        <v>48.894770559233798</v>
      </c>
      <c r="EY131">
        <v>12.321784530472</v>
      </c>
      <c r="EZ131">
        <v>-1.2560399005619001</v>
      </c>
      <c r="FA131">
        <v>18.3579962289603</v>
      </c>
      <c r="FB131">
        <v>14.363882298123601</v>
      </c>
      <c r="FO131"/>
      <c r="GB131"/>
      <c r="HB131"/>
    </row>
    <row r="132" spans="1:210">
      <c r="A132" s="13">
        <f t="shared" si="1"/>
        <v>42521</v>
      </c>
      <c r="N132"/>
      <c r="AB132"/>
      <c r="AC132" s="4">
        <v>42521</v>
      </c>
      <c r="AD132" s="1">
        <v>1.88762123022439</v>
      </c>
      <c r="AE132" s="1">
        <v>2.1722228592591399</v>
      </c>
      <c r="AF132" s="1">
        <v>1.07751117729152</v>
      </c>
      <c r="AG132" s="1">
        <v>3.9830102775529999</v>
      </c>
      <c r="AH132" s="1">
        <v>1.4522488899968899</v>
      </c>
      <c r="AI132" s="1">
        <v>2.1133765294065898</v>
      </c>
      <c r="AJ132" s="1">
        <v>2.4015683795693299</v>
      </c>
      <c r="AK132" s="1">
        <v>-0.40704673464986701</v>
      </c>
      <c r="AL132" s="1">
        <v>2.4100948207560999</v>
      </c>
      <c r="AM132" s="1">
        <v>4.4742912668653796</v>
      </c>
      <c r="AN132" s="1">
        <v>1.7317439436305</v>
      </c>
      <c r="AO132" s="1">
        <v>2.6873719078290601</v>
      </c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O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DB132"/>
      <c r="EB132"/>
      <c r="EO132"/>
      <c r="EQ132">
        <v>11.758240759306499</v>
      </c>
      <c r="ER132">
        <v>13.077130397163399</v>
      </c>
      <c r="ES132">
        <v>28.587540466104599</v>
      </c>
      <c r="ET132">
        <v>11.171789928287801</v>
      </c>
      <c r="EU132">
        <v>25.2885808240312</v>
      </c>
      <c r="EV132">
        <v>16.261335670126801</v>
      </c>
      <c r="EW132">
        <v>-4.1844545262766202</v>
      </c>
      <c r="EX132">
        <v>50.348182989672502</v>
      </c>
      <c r="EY132">
        <v>12.3256695943228</v>
      </c>
      <c r="EZ132">
        <v>-1.2286426613100101</v>
      </c>
      <c r="FA132">
        <v>18.304844669381598</v>
      </c>
      <c r="FB132">
        <v>14.0828736854243</v>
      </c>
      <c r="FO132"/>
      <c r="GB132"/>
      <c r="HB132"/>
    </row>
    <row r="133" spans="1:210">
      <c r="A133" s="13">
        <f t="shared" si="1"/>
        <v>42489</v>
      </c>
      <c r="N133"/>
      <c r="AB133"/>
      <c r="AC133" s="4">
        <v>42489</v>
      </c>
      <c r="AD133" s="1">
        <v>1.81858160018378</v>
      </c>
      <c r="AE133" s="1">
        <v>2.0957602103320401</v>
      </c>
      <c r="AF133" s="1">
        <v>1.06091477102531</v>
      </c>
      <c r="AG133" s="1">
        <v>3.5784769428839698</v>
      </c>
      <c r="AH133" s="1">
        <v>1.35642152727388</v>
      </c>
      <c r="AI133" s="1">
        <v>2.1274343794100998</v>
      </c>
      <c r="AJ133" s="1">
        <v>2.0248502114507199</v>
      </c>
      <c r="AK133" s="1">
        <v>-0.41774869201258003</v>
      </c>
      <c r="AL133" s="1">
        <v>2.48445998066867</v>
      </c>
      <c r="AM133" s="1">
        <v>4.1495503262907896</v>
      </c>
      <c r="AN133" s="1">
        <v>1.60908555218205</v>
      </c>
      <c r="AO133" s="1">
        <v>2.6565871915921702</v>
      </c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O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DB133"/>
      <c r="EB133"/>
      <c r="EO133"/>
      <c r="EQ133">
        <v>11.429167020868899</v>
      </c>
      <c r="ER133">
        <v>14.128745840563999</v>
      </c>
      <c r="ES133">
        <v>29.7690364996478</v>
      </c>
      <c r="ET133">
        <v>9.7997909861392003</v>
      </c>
      <c r="EU133">
        <v>25.678739324274201</v>
      </c>
      <c r="EV133">
        <v>16.096320173596901</v>
      </c>
      <c r="EW133">
        <v>-5.7275354978230197</v>
      </c>
      <c r="EX133">
        <v>54.904690824654502</v>
      </c>
      <c r="EY133">
        <v>13.118352858940201</v>
      </c>
      <c r="EZ133">
        <v>-0.48157300264896402</v>
      </c>
      <c r="FA133">
        <v>18.571029014100699</v>
      </c>
      <c r="FB133">
        <v>14.3774442192249</v>
      </c>
      <c r="FO133"/>
      <c r="GB133"/>
      <c r="HB133"/>
    </row>
    <row r="134" spans="1:210">
      <c r="A134" s="13">
        <f t="shared" si="1"/>
        <v>42460</v>
      </c>
      <c r="N134"/>
      <c r="AB134"/>
      <c r="AC134" s="4">
        <v>42460</v>
      </c>
      <c r="AD134" s="1">
        <v>1.8180737085731</v>
      </c>
      <c r="AE134" s="1">
        <v>2.1107795425684999</v>
      </c>
      <c r="AF134" s="1">
        <v>1.0581485815426599</v>
      </c>
      <c r="AG134" s="1">
        <v>3.5780656740318499</v>
      </c>
      <c r="AH134" s="1">
        <v>1.35863891490561</v>
      </c>
      <c r="AI134" s="1">
        <v>2.1295419928747901</v>
      </c>
      <c r="AJ134" s="1">
        <v>2.0080765883736902</v>
      </c>
      <c r="AK134" s="1">
        <v>-0.41425805631910401</v>
      </c>
      <c r="AL134" s="1">
        <v>2.4845247352828501</v>
      </c>
      <c r="AM134" s="1">
        <v>4.14985216887401</v>
      </c>
      <c r="AN134" s="1">
        <v>1.612142941378</v>
      </c>
      <c r="AO134" s="1">
        <v>2.6432960028101702</v>
      </c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O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DB134"/>
      <c r="EB134"/>
      <c r="EO134"/>
      <c r="EQ134">
        <v>11.424982022863</v>
      </c>
      <c r="ER134">
        <v>14.091362194804301</v>
      </c>
      <c r="ES134">
        <v>29.481166563017901</v>
      </c>
      <c r="ET134">
        <v>9.8050932608632895</v>
      </c>
      <c r="EU134">
        <v>25.634788318843899</v>
      </c>
      <c r="EV134">
        <v>16.0893026349144</v>
      </c>
      <c r="EW134">
        <v>-5.5638876300259401</v>
      </c>
      <c r="EX134">
        <v>54.599103997095597</v>
      </c>
      <c r="EY134">
        <v>13.1168086650353</v>
      </c>
      <c r="EZ134">
        <v>-0.48247135838194999</v>
      </c>
      <c r="FA134">
        <v>18.014754171861799</v>
      </c>
      <c r="FB134">
        <v>14.4255157551313</v>
      </c>
      <c r="FO134"/>
      <c r="GB134"/>
      <c r="HB134"/>
    </row>
    <row r="135" spans="1:210">
      <c r="A135" s="13">
        <f t="shared" si="1"/>
        <v>42429</v>
      </c>
      <c r="N135"/>
      <c r="AB135"/>
      <c r="AC135" s="4">
        <v>42429</v>
      </c>
      <c r="AD135" s="1">
        <v>1.8801999806969301</v>
      </c>
      <c r="AE135" s="1">
        <v>2.1181926553314701</v>
      </c>
      <c r="AF135" s="1">
        <v>1.09546837167448</v>
      </c>
      <c r="AG135" s="1">
        <v>3.5519907981840202</v>
      </c>
      <c r="AH135" s="1">
        <v>1.35737986312121</v>
      </c>
      <c r="AI135" s="1">
        <v>2.1486878351854601</v>
      </c>
      <c r="AJ135" s="1">
        <v>2.1089336741175702</v>
      </c>
      <c r="AK135" s="1">
        <v>-0.40081415693382</v>
      </c>
      <c r="AL135" s="1">
        <v>2.4846231961608098</v>
      </c>
      <c r="AM135" s="1">
        <v>4.1606007317908302</v>
      </c>
      <c r="AN135" s="1">
        <v>1.6342589377244201</v>
      </c>
      <c r="AO135" s="1">
        <v>2.6433001155636102</v>
      </c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O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DB135"/>
      <c r="EB135"/>
      <c r="EO135"/>
      <c r="EQ135">
        <v>10.6784337042278</v>
      </c>
      <c r="ER135">
        <v>14.1025658121699</v>
      </c>
      <c r="ES135">
        <v>29.6477776851169</v>
      </c>
      <c r="ET135">
        <v>9.8532750478739004</v>
      </c>
      <c r="EU135">
        <v>25.860940113804499</v>
      </c>
      <c r="EV135">
        <v>15.7557001057527</v>
      </c>
      <c r="EW135">
        <v>-6.54477821267316</v>
      </c>
      <c r="EX135">
        <v>51.753806937986901</v>
      </c>
      <c r="EY135">
        <v>13.1152174816181</v>
      </c>
      <c r="EZ135">
        <v>-0.54684807554321602</v>
      </c>
      <c r="FA135">
        <v>17.839017873624702</v>
      </c>
      <c r="FB135">
        <v>14.428277213032301</v>
      </c>
      <c r="FO135"/>
      <c r="GB135"/>
      <c r="HB135"/>
    </row>
    <row r="136" spans="1:210">
      <c r="A136" s="13">
        <f t="shared" ref="A136:A199" si="2">AC136</f>
        <v>42398</v>
      </c>
      <c r="N136"/>
      <c r="AB136"/>
      <c r="AC136" s="4">
        <v>42398</v>
      </c>
      <c r="AD136" s="1">
        <v>1.9498653922370199</v>
      </c>
      <c r="AE136" s="1">
        <v>2.0975975807717102</v>
      </c>
      <c r="AF136" s="1">
        <v>1.14733518290036</v>
      </c>
      <c r="AG136" s="1">
        <v>3.7312137911962302</v>
      </c>
      <c r="AH136" s="1">
        <v>1.3663680807335099</v>
      </c>
      <c r="AI136" s="1">
        <v>2.2224306948916599</v>
      </c>
      <c r="AJ136" s="1">
        <v>1.7292308492286901</v>
      </c>
      <c r="AK136" s="1">
        <v>-0.41590654243839997</v>
      </c>
      <c r="AL136" s="1">
        <v>3.31460427496335</v>
      </c>
      <c r="AM136" s="1">
        <v>4.07679573509298</v>
      </c>
      <c r="AN136" s="1">
        <v>1.54938096489378</v>
      </c>
      <c r="AO136" s="1">
        <v>2.5721620743081601</v>
      </c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O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DB136"/>
      <c r="EB136"/>
      <c r="EO136"/>
      <c r="EQ136">
        <v>11.486954293094801</v>
      </c>
      <c r="ER136">
        <v>14.427006877696</v>
      </c>
      <c r="ES136">
        <v>28.7613691713435</v>
      </c>
      <c r="ET136">
        <v>10.6595054792132</v>
      </c>
      <c r="EU136">
        <v>23.7545716400057</v>
      </c>
      <c r="EV136">
        <v>14.515568210590599</v>
      </c>
      <c r="EW136">
        <v>-7.2199152841760901</v>
      </c>
      <c r="EX136">
        <v>54.979546717742203</v>
      </c>
      <c r="EY136">
        <v>11.1841142003454</v>
      </c>
      <c r="EZ136">
        <v>-0.267503010110966</v>
      </c>
      <c r="FA136">
        <v>19.141578062260901</v>
      </c>
      <c r="FB136">
        <v>15.2034743712405</v>
      </c>
      <c r="FO136"/>
      <c r="GB136"/>
      <c r="HB136"/>
    </row>
    <row r="137" spans="1:210">
      <c r="A137" s="13">
        <f t="shared" si="2"/>
        <v>42369</v>
      </c>
      <c r="N137"/>
      <c r="AB137"/>
      <c r="AC137" s="4">
        <v>42369</v>
      </c>
      <c r="AD137" s="1">
        <v>1.9498783877625701</v>
      </c>
      <c r="AE137" s="1">
        <v>2.0907687417598502</v>
      </c>
      <c r="AF137" s="1">
        <v>1.13575366784471</v>
      </c>
      <c r="AG137" s="1">
        <v>3.7339389147355702</v>
      </c>
      <c r="AH137" s="1">
        <v>1.3657525678453299</v>
      </c>
      <c r="AI137" s="1">
        <v>2.2085540914053499</v>
      </c>
      <c r="AJ137" s="1">
        <v>1.7308927071412501</v>
      </c>
      <c r="AK137" s="1">
        <v>-0.420076548201607</v>
      </c>
      <c r="AL137" s="1">
        <v>3.31456767472375</v>
      </c>
      <c r="AM137" s="1">
        <v>4.0767957403228197</v>
      </c>
      <c r="AN137" s="1">
        <v>1.5656724476117201</v>
      </c>
      <c r="AO137" s="1">
        <v>2.5734552319500401</v>
      </c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O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DB137"/>
      <c r="EB137"/>
      <c r="EO137"/>
      <c r="EQ137">
        <v>11.484631870199101</v>
      </c>
      <c r="ER137">
        <v>14.2659032931974</v>
      </c>
      <c r="ES137">
        <v>29.084401650232799</v>
      </c>
      <c r="ET137">
        <v>10.646650677169101</v>
      </c>
      <c r="EU137">
        <v>23.763258444506899</v>
      </c>
      <c r="EV137">
        <v>14.6809253936649</v>
      </c>
      <c r="EW137">
        <v>-7.2790381975679299</v>
      </c>
      <c r="EX137">
        <v>55.300972654361701</v>
      </c>
      <c r="EY137">
        <v>11.1845322662332</v>
      </c>
      <c r="EZ137">
        <v>-0.267503001188862</v>
      </c>
      <c r="FA137">
        <v>18.837284235772898</v>
      </c>
      <c r="FB137">
        <v>15.179758736376399</v>
      </c>
      <c r="FO137"/>
      <c r="GB137"/>
      <c r="HB137"/>
    </row>
    <row r="138" spans="1:210">
      <c r="A138" s="13">
        <f t="shared" si="2"/>
        <v>42338</v>
      </c>
      <c r="N138"/>
      <c r="AB138"/>
      <c r="AC138" s="4">
        <v>42338</v>
      </c>
      <c r="AD138" s="1">
        <v>1.9890854644269</v>
      </c>
      <c r="AE138" s="1">
        <v>2.0886108167201298</v>
      </c>
      <c r="AF138" s="1">
        <v>1.04091060362273</v>
      </c>
      <c r="AG138" s="1">
        <v>3.7525355030691401</v>
      </c>
      <c r="AH138" s="1">
        <v>1.36480252505077</v>
      </c>
      <c r="AI138" s="1">
        <v>2.19887133623366</v>
      </c>
      <c r="AJ138" s="1">
        <v>1.7235347389590201</v>
      </c>
      <c r="AK138" s="1">
        <v>-0.43960369152363199</v>
      </c>
      <c r="AL138" s="1">
        <v>3.3150621626934398</v>
      </c>
      <c r="AM138" s="1">
        <v>4.0807774022613303</v>
      </c>
      <c r="AN138" s="1">
        <v>1.55810093832685</v>
      </c>
      <c r="AO138" s="1">
        <v>2.5566629181514098</v>
      </c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O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DB138"/>
      <c r="EB138"/>
      <c r="EO138"/>
      <c r="EQ138">
        <v>11.129187291821999</v>
      </c>
      <c r="ER138">
        <v>14.2620638337195</v>
      </c>
      <c r="ES138">
        <v>29.469166575590499</v>
      </c>
      <c r="ET138">
        <v>10.592908432473401</v>
      </c>
      <c r="EU138">
        <v>23.758363611478298</v>
      </c>
      <c r="EV138">
        <v>14.732269295918201</v>
      </c>
      <c r="EW138">
        <v>-7.2021020398453901</v>
      </c>
      <c r="EX138">
        <v>58.189368654701802</v>
      </c>
      <c r="EY138">
        <v>11.1829803067659</v>
      </c>
      <c r="EZ138">
        <v>-0.24540100673190299</v>
      </c>
      <c r="FA138">
        <v>18.863502896038199</v>
      </c>
      <c r="FB138">
        <v>15.314282809037801</v>
      </c>
      <c r="FO138"/>
      <c r="GB138"/>
      <c r="HB138"/>
    </row>
    <row r="139" spans="1:210">
      <c r="A139" s="13">
        <f t="shared" si="2"/>
        <v>42307</v>
      </c>
      <c r="N139"/>
      <c r="AB139"/>
      <c r="AC139" s="4">
        <v>42307</v>
      </c>
      <c r="AD139" s="1">
        <v>1.84676769556598</v>
      </c>
      <c r="AE139" s="1">
        <v>2.0803770534160302</v>
      </c>
      <c r="AF139" s="1">
        <v>0.99595536057843104</v>
      </c>
      <c r="AG139" s="1">
        <v>4.0237303317688697</v>
      </c>
      <c r="AH139" s="1">
        <v>1.2528690383390699</v>
      </c>
      <c r="AI139" s="1">
        <v>2.2032196927493</v>
      </c>
      <c r="AJ139" s="1">
        <v>1.4416441588239901</v>
      </c>
      <c r="AK139" s="1">
        <v>-0.47084448364381198</v>
      </c>
      <c r="AL139" s="1">
        <v>3.1574531945664699</v>
      </c>
      <c r="AM139" s="1">
        <v>4.1245961294566502</v>
      </c>
      <c r="AN139" s="1">
        <v>1.52038503221708</v>
      </c>
      <c r="AO139" s="1">
        <v>2.37985926582556</v>
      </c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O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DB139"/>
      <c r="EB139"/>
      <c r="EO139"/>
      <c r="EQ139">
        <v>11.611560527376399</v>
      </c>
      <c r="ER139">
        <v>15.5205650230474</v>
      </c>
      <c r="ES139">
        <v>29.149070050836801</v>
      </c>
      <c r="ET139">
        <v>10.614799054828101</v>
      </c>
      <c r="EU139">
        <v>24.756137711608702</v>
      </c>
      <c r="EV139">
        <v>15.3892748288989</v>
      </c>
      <c r="EW139">
        <v>-7.2563639398970103</v>
      </c>
      <c r="EX139">
        <v>60.591215006031199</v>
      </c>
      <c r="EY139">
        <v>10.783060668272</v>
      </c>
      <c r="EZ139">
        <v>3.1370082443552799E-2</v>
      </c>
      <c r="FA139">
        <v>18.1299245514586</v>
      </c>
      <c r="FB139">
        <v>15.6892078437956</v>
      </c>
      <c r="FO139"/>
      <c r="GB139"/>
      <c r="HB139"/>
    </row>
    <row r="140" spans="1:210">
      <c r="A140" s="13">
        <f t="shared" si="2"/>
        <v>42277</v>
      </c>
      <c r="N140"/>
      <c r="AB140"/>
      <c r="AC140" s="4">
        <v>42277</v>
      </c>
      <c r="AD140" s="1">
        <v>1.85635546088103</v>
      </c>
      <c r="AE140" s="1">
        <v>2.0997249990845299</v>
      </c>
      <c r="AF140" s="1">
        <v>0.97775510740759997</v>
      </c>
      <c r="AG140" s="1">
        <v>4.0293861163509703</v>
      </c>
      <c r="AH140" s="1">
        <v>1.25172073866558</v>
      </c>
      <c r="AI140" s="1">
        <v>2.2108367216507898</v>
      </c>
      <c r="AJ140" s="1">
        <v>1.44185585987113</v>
      </c>
      <c r="AK140" s="1">
        <v>-0.47562925431099201</v>
      </c>
      <c r="AL140" s="1">
        <v>3.1576987803377601</v>
      </c>
      <c r="AM140" s="1">
        <v>4.1216269906214897</v>
      </c>
      <c r="AN140" s="1">
        <v>1.5563146664446501</v>
      </c>
      <c r="AO140" s="1">
        <v>2.3735313835762999</v>
      </c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O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DB140"/>
      <c r="EB140"/>
      <c r="EO140"/>
      <c r="EQ140">
        <v>11.3910525455272</v>
      </c>
      <c r="ER140">
        <v>15.4492549752085</v>
      </c>
      <c r="ES140">
        <v>29.3669794866132</v>
      </c>
      <c r="ET140">
        <v>10.603545785567301</v>
      </c>
      <c r="EU140">
        <v>24.797728223141799</v>
      </c>
      <c r="EV140">
        <v>15.386203229540101</v>
      </c>
      <c r="EW140">
        <v>-7.2857250845543504</v>
      </c>
      <c r="EX140">
        <v>60.836308973460902</v>
      </c>
      <c r="EY140">
        <v>10.7816270496273</v>
      </c>
      <c r="EZ140">
        <v>2.5933190814553801E-2</v>
      </c>
      <c r="FA140">
        <v>17.509675904798701</v>
      </c>
      <c r="FB140">
        <v>15.7227947945509</v>
      </c>
      <c r="FO140"/>
      <c r="GB140"/>
      <c r="HB140"/>
    </row>
    <row r="141" spans="1:210">
      <c r="A141" s="13">
        <f t="shared" si="2"/>
        <v>42247</v>
      </c>
      <c r="N141"/>
      <c r="AB141"/>
      <c r="AC141" s="4">
        <v>42247</v>
      </c>
      <c r="AD141" s="1">
        <v>1.86408380965869</v>
      </c>
      <c r="AE141" s="1">
        <v>2.1106073397545702</v>
      </c>
      <c r="AF141" s="1">
        <v>0.88709546557130103</v>
      </c>
      <c r="AG141" s="1">
        <v>4.0397442003192099</v>
      </c>
      <c r="AH141" s="1">
        <v>1.2366005522782499</v>
      </c>
      <c r="AI141" s="1">
        <v>2.2049021268426601</v>
      </c>
      <c r="AJ141" s="1">
        <v>1.44186172345138</v>
      </c>
      <c r="AK141" s="1">
        <v>-0.496076519158342</v>
      </c>
      <c r="AL141" s="1">
        <v>3.2124143712296198</v>
      </c>
      <c r="AM141" s="1">
        <v>4.1220485741271098</v>
      </c>
      <c r="AN141" s="1">
        <v>1.5526224320922299</v>
      </c>
      <c r="AO141" s="1">
        <v>2.3784789036335798</v>
      </c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O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DB141"/>
      <c r="EB141"/>
      <c r="EO141"/>
      <c r="EQ141">
        <v>10.8738417359249</v>
      </c>
      <c r="ER141">
        <v>15.296293027586</v>
      </c>
      <c r="ES141">
        <v>29.951381141464498</v>
      </c>
      <c r="ET141">
        <v>10.6011862783136</v>
      </c>
      <c r="EU141">
        <v>24.814557081043201</v>
      </c>
      <c r="EV141">
        <v>15.3446647720814</v>
      </c>
      <c r="EW141">
        <v>-7.2826506729357403</v>
      </c>
      <c r="EX141">
        <v>63.293323764981601</v>
      </c>
      <c r="EY141">
        <v>10.5108073305951</v>
      </c>
      <c r="EZ141">
        <v>3.0319712205731399E-2</v>
      </c>
      <c r="FA141">
        <v>17.495705337211898</v>
      </c>
      <c r="FB141">
        <v>15.693135840740901</v>
      </c>
      <c r="FO141"/>
      <c r="GB141"/>
      <c r="HB141"/>
    </row>
    <row r="142" spans="1:210">
      <c r="A142" s="13">
        <f t="shared" si="2"/>
        <v>42216</v>
      </c>
      <c r="N142"/>
      <c r="AB142"/>
      <c r="AC142" s="4">
        <v>42216</v>
      </c>
      <c r="AD142" s="1">
        <v>1.74946962692512</v>
      </c>
      <c r="AE142" s="1">
        <v>2.0259497291171802</v>
      </c>
      <c r="AF142" s="1">
        <v>0.89197778021150498</v>
      </c>
      <c r="AG142" s="1">
        <v>4.1688700961778498</v>
      </c>
      <c r="AH142" s="1">
        <v>1.06764761169746</v>
      </c>
      <c r="AI142" s="1">
        <v>2.30929700528992</v>
      </c>
      <c r="AJ142" s="1">
        <v>1.2500059251244999</v>
      </c>
      <c r="AK142" s="1">
        <v>-0.55265991068609299</v>
      </c>
      <c r="AL142" s="1">
        <v>3.2207908012084601</v>
      </c>
      <c r="AM142" s="1">
        <v>4.02644567317083</v>
      </c>
      <c r="AN142" s="1">
        <v>1.4420134681096599</v>
      </c>
      <c r="AO142" s="1">
        <v>2.3506079612517001</v>
      </c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O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DB142"/>
      <c r="EB142"/>
      <c r="EO142"/>
      <c r="EQ142">
        <v>12.4386537159395</v>
      </c>
      <c r="ER142">
        <v>16.111416231936602</v>
      </c>
      <c r="ES142">
        <v>29.8290515860533</v>
      </c>
      <c r="ET142">
        <v>10.938893940772701</v>
      </c>
      <c r="EU142">
        <v>26.3403879707814</v>
      </c>
      <c r="EV142">
        <v>13.833674620450701</v>
      </c>
      <c r="EW142">
        <v>-7.81100069691231</v>
      </c>
      <c r="EX142">
        <v>69.505055501195898</v>
      </c>
      <c r="EY142">
        <v>10.2206356767153</v>
      </c>
      <c r="EZ142">
        <v>-0.52254334273957004</v>
      </c>
      <c r="FA142">
        <v>20.641537408975701</v>
      </c>
      <c r="FB142">
        <v>15.631606822059201</v>
      </c>
      <c r="FO142"/>
      <c r="GB142"/>
      <c r="HB142"/>
    </row>
    <row r="143" spans="1:210">
      <c r="A143" s="13">
        <f t="shared" si="2"/>
        <v>42185</v>
      </c>
      <c r="N143"/>
      <c r="AB143"/>
      <c r="AC143" s="4">
        <v>42185</v>
      </c>
      <c r="AD143" s="1">
        <v>1.7719346728925001</v>
      </c>
      <c r="AE143" s="1">
        <v>2.04282518573295</v>
      </c>
      <c r="AF143" s="1">
        <v>0.86936528898760301</v>
      </c>
      <c r="AG143" s="1">
        <v>4.1649060248465801</v>
      </c>
      <c r="AH143" s="1">
        <v>1.0763410807082301</v>
      </c>
      <c r="AI143" s="1">
        <v>2.3235604176139102</v>
      </c>
      <c r="AJ143" s="1">
        <v>1.2483477634970701</v>
      </c>
      <c r="AK143" s="1">
        <v>-0.54999918532386805</v>
      </c>
      <c r="AL143" s="1">
        <v>3.2207208983050499</v>
      </c>
      <c r="AM143" s="1">
        <v>4.0260284424561297</v>
      </c>
      <c r="AN143" s="1">
        <v>1.46513870369433</v>
      </c>
      <c r="AO143" s="1">
        <v>2.30887035963113</v>
      </c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O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DB143"/>
      <c r="EB143"/>
      <c r="EO143"/>
      <c r="EQ143">
        <v>12.453912650633701</v>
      </c>
      <c r="ER143">
        <v>16.0280541704991</v>
      </c>
      <c r="ES143">
        <v>29.973960788947199</v>
      </c>
      <c r="ET143">
        <v>10.9395464420381</v>
      </c>
      <c r="EU143">
        <v>26.274529213149101</v>
      </c>
      <c r="EV143">
        <v>13.5793533143225</v>
      </c>
      <c r="EW143">
        <v>-7.8103358236095497</v>
      </c>
      <c r="EX143">
        <v>71.611080212159706</v>
      </c>
      <c r="EY143">
        <v>10.2166459808425</v>
      </c>
      <c r="EZ143">
        <v>-0.52524111095255199</v>
      </c>
      <c r="FA143">
        <v>19.621193082879198</v>
      </c>
      <c r="FB143">
        <v>15.707497904898</v>
      </c>
      <c r="FO143"/>
      <c r="GB143"/>
      <c r="HB143"/>
    </row>
    <row r="144" spans="1:210">
      <c r="A144" s="13">
        <f t="shared" si="2"/>
        <v>42153</v>
      </c>
      <c r="N144"/>
      <c r="AB144"/>
      <c r="AC144" s="4">
        <v>42153</v>
      </c>
      <c r="AD144" s="1">
        <v>1.774019727635</v>
      </c>
      <c r="AE144" s="1">
        <v>1.9902126515725</v>
      </c>
      <c r="AF144" s="1">
        <v>0.88608453021998401</v>
      </c>
      <c r="AG144" s="1">
        <v>4.1501345185601801</v>
      </c>
      <c r="AH144" s="1">
        <v>0.972838119765008</v>
      </c>
      <c r="AI144" s="1">
        <v>2.2895531319014601</v>
      </c>
      <c r="AJ144" s="1">
        <v>1.2442559440151</v>
      </c>
      <c r="AK144" s="1">
        <v>-0.538958470066489</v>
      </c>
      <c r="AL144" s="1">
        <v>3.2191495797403098</v>
      </c>
      <c r="AM144" s="1">
        <v>4.0342317971297499</v>
      </c>
      <c r="AN144" s="1">
        <v>1.45880831470216</v>
      </c>
      <c r="AO144" s="1">
        <v>2.3192045763993701</v>
      </c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O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DB144"/>
      <c r="EB144"/>
      <c r="EO144"/>
      <c r="EQ144">
        <v>12.425247601549501</v>
      </c>
      <c r="ER144">
        <v>16.316111946853901</v>
      </c>
      <c r="ES144">
        <v>30.625050340204801</v>
      </c>
      <c r="ET144">
        <v>10.9752089114385</v>
      </c>
      <c r="EU144">
        <v>26.620781248542599</v>
      </c>
      <c r="EV144">
        <v>13.791611809314899</v>
      </c>
      <c r="EW144">
        <v>-7.7272663616471702</v>
      </c>
      <c r="EX144">
        <v>72.566779317130099</v>
      </c>
      <c r="EY144">
        <v>10.2304110445664</v>
      </c>
      <c r="EZ144">
        <v>-0.51176167163284503</v>
      </c>
      <c r="FA144">
        <v>19.6396142069107</v>
      </c>
      <c r="FB144">
        <v>15.6240427547847</v>
      </c>
      <c r="FO144"/>
      <c r="GB144"/>
      <c r="HB144"/>
    </row>
    <row r="145" spans="1:210">
      <c r="A145" s="13">
        <f t="shared" si="2"/>
        <v>42124</v>
      </c>
      <c r="N145"/>
      <c r="AB145"/>
      <c r="AC145" s="4">
        <v>42124</v>
      </c>
      <c r="AD145" s="1">
        <v>1.64579580273544</v>
      </c>
      <c r="AE145" s="1">
        <v>1.89060098818373</v>
      </c>
      <c r="AF145" s="1">
        <v>0.85444923867720901</v>
      </c>
      <c r="AG145" s="1">
        <v>4.0755795078104198</v>
      </c>
      <c r="AH145" s="1">
        <v>0.66014137264205597</v>
      </c>
      <c r="AI145" s="1">
        <v>2.20509203385665</v>
      </c>
      <c r="AJ145" s="1">
        <v>0.98524185853511903</v>
      </c>
      <c r="AK145" s="1">
        <v>-0.57804731351305305</v>
      </c>
      <c r="AL145" s="1">
        <v>2.8514124157390599</v>
      </c>
      <c r="AM145" s="1">
        <v>4.0361204677433697</v>
      </c>
      <c r="AN145" s="1">
        <v>1.4108440458004801</v>
      </c>
      <c r="AO145" s="1">
        <v>2.3010427822911899</v>
      </c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O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DB145"/>
      <c r="EB145"/>
      <c r="EO145"/>
      <c r="EQ145">
        <v>12.510331148266101</v>
      </c>
      <c r="ER145">
        <v>17.5550543958927</v>
      </c>
      <c r="ES145">
        <v>30.5355904778339</v>
      </c>
      <c r="ET145">
        <v>12.173527035223699</v>
      </c>
      <c r="EU145">
        <v>30.022039066201799</v>
      </c>
      <c r="EV145">
        <v>13.954896365375999</v>
      </c>
      <c r="EW145">
        <v>-9.4701796323469201E-2</v>
      </c>
      <c r="EX145">
        <v>74.747080626601104</v>
      </c>
      <c r="EY145">
        <v>9.8899918348019291</v>
      </c>
      <c r="EZ145">
        <v>-0.95325231225130902</v>
      </c>
      <c r="FA145">
        <v>20.082891365684802</v>
      </c>
      <c r="FB145">
        <v>15.1040798035325</v>
      </c>
      <c r="FO145"/>
      <c r="GB145"/>
      <c r="HB145"/>
    </row>
    <row r="146" spans="1:210">
      <c r="A146" s="13">
        <f t="shared" si="2"/>
        <v>42094</v>
      </c>
      <c r="N146"/>
      <c r="AB146"/>
      <c r="AC146" s="4">
        <v>42094</v>
      </c>
      <c r="AD146" s="1">
        <v>1.64771001361337</v>
      </c>
      <c r="AE146" s="1">
        <v>1.88477524372869</v>
      </c>
      <c r="AF146" s="1">
        <v>0.84859790736007401</v>
      </c>
      <c r="AG146" s="1">
        <v>4.0735238207887097</v>
      </c>
      <c r="AH146" s="1">
        <v>0.65505721428540598</v>
      </c>
      <c r="AI146" s="1">
        <v>2.20433937213495</v>
      </c>
      <c r="AJ146" s="1">
        <v>0.98376775617425205</v>
      </c>
      <c r="AK146" s="1">
        <v>-0.58569116677417099</v>
      </c>
      <c r="AL146" s="1">
        <v>2.8528887013217199</v>
      </c>
      <c r="AM146" s="1">
        <v>4.0362788654746904</v>
      </c>
      <c r="AN146" s="1">
        <v>1.4577701888994301</v>
      </c>
      <c r="AO146" s="1">
        <v>2.3000615946942302</v>
      </c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O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DB146"/>
      <c r="EB146"/>
      <c r="EO146"/>
      <c r="EQ146">
        <v>12.490039820529599</v>
      </c>
      <c r="ER146">
        <v>17.629054174099799</v>
      </c>
      <c r="ES146">
        <v>30.645671592573599</v>
      </c>
      <c r="ET146">
        <v>12.165597355708201</v>
      </c>
      <c r="EU146">
        <v>30.079705362117998</v>
      </c>
      <c r="EV146">
        <v>13.956099930088801</v>
      </c>
      <c r="EW146">
        <v>-0.116364529964416</v>
      </c>
      <c r="EX146">
        <v>75.452962475230393</v>
      </c>
      <c r="EY146">
        <v>9.8917703628258895</v>
      </c>
      <c r="EZ146">
        <v>-0.95514624972330697</v>
      </c>
      <c r="FA146">
        <v>20.041530127464402</v>
      </c>
      <c r="FB146">
        <v>15.1004313202645</v>
      </c>
      <c r="FO146"/>
      <c r="GB146"/>
      <c r="HB146"/>
    </row>
    <row r="147" spans="1:210">
      <c r="A147" s="13">
        <f t="shared" si="2"/>
        <v>42062</v>
      </c>
      <c r="N147"/>
      <c r="AB147"/>
      <c r="AC147" s="4">
        <v>42062</v>
      </c>
      <c r="AD147" s="1">
        <v>1.6534905414546099</v>
      </c>
      <c r="AE147" s="1">
        <v>1.86644576252377</v>
      </c>
      <c r="AF147" s="1">
        <v>0.98339809749784102</v>
      </c>
      <c r="AG147" s="1">
        <v>3.9886396546135501</v>
      </c>
      <c r="AH147" s="1">
        <v>0.64410141998943904</v>
      </c>
      <c r="AI147" s="1">
        <v>2.1883160208860399</v>
      </c>
      <c r="AJ147" s="1">
        <v>0.96752237385436302</v>
      </c>
      <c r="AK147" s="1">
        <v>-0.58416531430713203</v>
      </c>
      <c r="AL147" s="1">
        <v>2.8539502330064002</v>
      </c>
      <c r="AM147" s="1">
        <v>4.0711779643373802</v>
      </c>
      <c r="AN147" s="1">
        <v>1.38449816555683</v>
      </c>
      <c r="AO147" s="1">
        <v>2.3016929394558301</v>
      </c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O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DB147"/>
      <c r="EB147"/>
      <c r="EO147"/>
      <c r="EQ147">
        <v>12.4562377629604</v>
      </c>
      <c r="ER147">
        <v>17.626843900235301</v>
      </c>
      <c r="ES147">
        <v>26.925252074942499</v>
      </c>
      <c r="ET147">
        <v>12.4444770473439</v>
      </c>
      <c r="EU147">
        <v>31.5906440904607</v>
      </c>
      <c r="EV147">
        <v>13.948422314759901</v>
      </c>
      <c r="EW147">
        <v>-0.95653489162007999</v>
      </c>
      <c r="EX147">
        <v>75.773477596518205</v>
      </c>
      <c r="EY147">
        <v>9.8690079522293406</v>
      </c>
      <c r="EZ147">
        <v>-0.82238995183198704</v>
      </c>
      <c r="FA147">
        <v>21.274652396726498</v>
      </c>
      <c r="FB147">
        <v>15.0834086315006</v>
      </c>
      <c r="FO147"/>
      <c r="GB147"/>
      <c r="HB147"/>
    </row>
    <row r="148" spans="1:210">
      <c r="A148" s="13">
        <f t="shared" si="2"/>
        <v>42034</v>
      </c>
      <c r="N148"/>
      <c r="AB148"/>
      <c r="AC148" s="4">
        <v>42034</v>
      </c>
      <c r="AD148" s="1">
        <v>1.60497878009129</v>
      </c>
      <c r="AE148" s="1">
        <v>1.8062058258476399</v>
      </c>
      <c r="AF148" s="1">
        <v>1.01770053507495</v>
      </c>
      <c r="AG148" s="1">
        <v>3.8060691380152698</v>
      </c>
      <c r="AH148" s="1">
        <v>0.72305761408285196</v>
      </c>
      <c r="AI148" s="1">
        <v>2.2609970190829101</v>
      </c>
      <c r="AJ148" s="1">
        <v>0.85768328534219196</v>
      </c>
      <c r="AK148" s="1">
        <v>-0.59069553919110096</v>
      </c>
      <c r="AL148" s="1">
        <v>2.04042145849863</v>
      </c>
      <c r="AM148" s="1">
        <v>3.9128750208180101</v>
      </c>
      <c r="AN148" s="1">
        <v>1.23645356124338</v>
      </c>
      <c r="AO148" s="1">
        <v>2.19250219062193</v>
      </c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O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DB148"/>
      <c r="EB148"/>
      <c r="EO148"/>
      <c r="EQ148">
        <v>12.3286946418299</v>
      </c>
      <c r="ER148">
        <v>17.846819110826502</v>
      </c>
      <c r="ES148">
        <v>27.4660017496896</v>
      </c>
      <c r="ET148">
        <v>10.3430876300297</v>
      </c>
      <c r="EU148">
        <v>33.593773887107503</v>
      </c>
      <c r="EV148">
        <v>13.993314322541901</v>
      </c>
      <c r="EW148">
        <v>4.00954152277024</v>
      </c>
      <c r="EX148">
        <v>73.977786177692806</v>
      </c>
      <c r="EY148">
        <v>12.3392209902039</v>
      </c>
      <c r="EZ148">
        <v>-1.43621114930626E-2</v>
      </c>
      <c r="FA148">
        <v>19.388682980304399</v>
      </c>
      <c r="FB148">
        <v>14.2989633202004</v>
      </c>
      <c r="FO148"/>
      <c r="GB148"/>
      <c r="HB148"/>
    </row>
    <row r="149" spans="1:210">
      <c r="A149" s="13">
        <f t="shared" si="2"/>
        <v>42004</v>
      </c>
      <c r="N149"/>
      <c r="AB149"/>
      <c r="AC149" s="4">
        <v>42004</v>
      </c>
      <c r="AD149" s="1">
        <v>1.6050138170666399</v>
      </c>
      <c r="AE149" s="1">
        <v>1.8029004692478101</v>
      </c>
      <c r="AF149" s="1">
        <v>1.0130503246581899</v>
      </c>
      <c r="AG149" s="1">
        <v>3.8077630088787102</v>
      </c>
      <c r="AH149" s="1">
        <v>0.72924023460044995</v>
      </c>
      <c r="AI149" s="1">
        <v>2.2617664234747199</v>
      </c>
      <c r="AJ149" s="1">
        <v>0.85794890999858897</v>
      </c>
      <c r="AK149" s="1">
        <v>-0.61077722803232504</v>
      </c>
      <c r="AL149" s="1">
        <v>2.0404262279675001</v>
      </c>
      <c r="AM149" s="1">
        <v>3.9127367479974802</v>
      </c>
      <c r="AN149" s="1">
        <v>1.22835073848256</v>
      </c>
      <c r="AO149" s="1">
        <v>2.1922053791652001</v>
      </c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O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DB149"/>
      <c r="EB149"/>
      <c r="EO149"/>
      <c r="EQ149">
        <v>12.328412878013401</v>
      </c>
      <c r="ER149">
        <v>18.059375625642499</v>
      </c>
      <c r="ES149">
        <v>27.6906514981684</v>
      </c>
      <c r="ET149">
        <v>10.310820828347101</v>
      </c>
      <c r="EU149">
        <v>33.603642125237997</v>
      </c>
      <c r="EV149">
        <v>13.8416100868876</v>
      </c>
      <c r="EW149">
        <v>3.9796107899145001</v>
      </c>
      <c r="EX149">
        <v>73.938090904735901</v>
      </c>
      <c r="EY149">
        <v>12.340641435081899</v>
      </c>
      <c r="EZ149">
        <v>-1.5560828410065401E-2</v>
      </c>
      <c r="FA149">
        <v>19.496084271783499</v>
      </c>
      <c r="FB149">
        <v>14.321687883504501</v>
      </c>
      <c r="FO149"/>
      <c r="GB149"/>
      <c r="HB149"/>
    </row>
    <row r="150" spans="1:210">
      <c r="A150" s="13">
        <f t="shared" si="2"/>
        <v>41971</v>
      </c>
      <c r="N150"/>
      <c r="AB150"/>
      <c r="AC150" s="4">
        <v>41971</v>
      </c>
      <c r="AD150" s="1">
        <v>1.6033693978344901</v>
      </c>
      <c r="AE150" s="1">
        <v>1.7997666884467001</v>
      </c>
      <c r="AF150" s="1">
        <v>0.952198937347015</v>
      </c>
      <c r="AG150" s="1">
        <v>3.7990511718889302</v>
      </c>
      <c r="AH150" s="1">
        <v>0.72341860739418695</v>
      </c>
      <c r="AI150" s="1">
        <v>2.25278241664798</v>
      </c>
      <c r="AJ150" s="1">
        <v>0.84941957294719606</v>
      </c>
      <c r="AK150" s="1">
        <v>-0.59217592822479803</v>
      </c>
      <c r="AL150" s="1">
        <v>2.0404292147268901</v>
      </c>
      <c r="AM150" s="1">
        <v>3.9127270353431798</v>
      </c>
      <c r="AN150" s="1">
        <v>1.2397489577190499</v>
      </c>
      <c r="AO150" s="1">
        <v>2.2175294200786202</v>
      </c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O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DB150"/>
      <c r="EB150"/>
      <c r="EO150"/>
      <c r="EQ150">
        <v>12.3690432172552</v>
      </c>
      <c r="ER150">
        <v>17.9654560685672</v>
      </c>
      <c r="ES150">
        <v>28.042115604996798</v>
      </c>
      <c r="ET150">
        <v>10.4591661648334</v>
      </c>
      <c r="EU150">
        <v>33.806958524156798</v>
      </c>
      <c r="EV150">
        <v>13.957258516345</v>
      </c>
      <c r="EW150">
        <v>3.8333952949988199</v>
      </c>
      <c r="EX150">
        <v>72.206724532166902</v>
      </c>
      <c r="EY150">
        <v>12.340596434221499</v>
      </c>
      <c r="EZ150">
        <v>-1.4035673047739901E-2</v>
      </c>
      <c r="FA150">
        <v>19.489661550659001</v>
      </c>
      <c r="FB150">
        <v>14.219470824438799</v>
      </c>
      <c r="FO150"/>
      <c r="GB150"/>
      <c r="HB150"/>
    </row>
    <row r="151" spans="1:210">
      <c r="A151" s="13">
        <f t="shared" si="2"/>
        <v>41943</v>
      </c>
      <c r="N151"/>
      <c r="AB151"/>
      <c r="AC151" s="4">
        <v>41943</v>
      </c>
      <c r="AD151" s="1">
        <v>1.6347381518224899</v>
      </c>
      <c r="AE151" s="1">
        <v>1.7772971988592201</v>
      </c>
      <c r="AF151" s="1">
        <v>0.93970029211067296</v>
      </c>
      <c r="AG151" s="1">
        <v>4.0366464201355301</v>
      </c>
      <c r="AH151" s="1">
        <v>0.69740230201227404</v>
      </c>
      <c r="AI151" s="1">
        <v>2.3369680979324698</v>
      </c>
      <c r="AJ151" s="1">
        <v>0.80491016718321895</v>
      </c>
      <c r="AK151" s="1">
        <v>-0.674165482573715</v>
      </c>
      <c r="AL151" s="1">
        <v>2.0532687046350002</v>
      </c>
      <c r="AM151" s="1">
        <v>3.9417235401648698</v>
      </c>
      <c r="AN151" s="1">
        <v>1.17637170117954</v>
      </c>
      <c r="AO151" s="1">
        <v>2.1249093038047699</v>
      </c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O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DB151"/>
      <c r="EB151"/>
      <c r="EO151"/>
      <c r="EQ151">
        <v>12.265986559825601</v>
      </c>
      <c r="ER151">
        <v>18.1176829904201</v>
      </c>
      <c r="ES151">
        <v>28.550580942354301</v>
      </c>
      <c r="ET151">
        <v>10.0533077449281</v>
      </c>
      <c r="EU151">
        <v>33.223515477003502</v>
      </c>
      <c r="EV151">
        <v>13.5266721425971</v>
      </c>
      <c r="EW151">
        <v>5.2846164057856901</v>
      </c>
      <c r="EX151">
        <v>73.798293508868596</v>
      </c>
      <c r="EY151">
        <v>13.1297506713535</v>
      </c>
      <c r="EZ151">
        <v>-0.149838427814277</v>
      </c>
      <c r="FA151">
        <v>20.2768451584041</v>
      </c>
      <c r="FB151">
        <v>14.159748482323099</v>
      </c>
      <c r="FO151"/>
      <c r="GB151"/>
      <c r="HB151"/>
    </row>
    <row r="152" spans="1:210">
      <c r="A152" s="13">
        <f t="shared" si="2"/>
        <v>41912</v>
      </c>
      <c r="N152"/>
      <c r="AB152"/>
      <c r="AC152" s="4">
        <v>41912</v>
      </c>
      <c r="AD152" s="1">
        <v>1.63740097821819</v>
      </c>
      <c r="AE152" s="1">
        <v>1.7659366733253099</v>
      </c>
      <c r="AF152" s="1">
        <v>0.92291151571807195</v>
      </c>
      <c r="AG152" s="1">
        <v>4.0389488902273003</v>
      </c>
      <c r="AH152" s="1">
        <v>0.69914681661160305</v>
      </c>
      <c r="AI152" s="1">
        <v>2.34534583572708</v>
      </c>
      <c r="AJ152" s="1">
        <v>0.80531449769461705</v>
      </c>
      <c r="AK152" s="1">
        <v>-0.66876631904301997</v>
      </c>
      <c r="AL152" s="1">
        <v>2.06158701444043</v>
      </c>
      <c r="AM152" s="1">
        <v>3.9416883143350199</v>
      </c>
      <c r="AN152" s="1">
        <v>1.2297303455401301</v>
      </c>
      <c r="AO152" s="1">
        <v>2.1268267679786801</v>
      </c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O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DB152"/>
      <c r="EB152"/>
      <c r="EO152"/>
      <c r="EQ152">
        <v>12.213337645775599</v>
      </c>
      <c r="ER152">
        <v>18.0631773956787</v>
      </c>
      <c r="ES152">
        <v>28.681282685022801</v>
      </c>
      <c r="ET152">
        <v>10.049522865770101</v>
      </c>
      <c r="EU152">
        <v>33.185829601263499</v>
      </c>
      <c r="EV152">
        <v>13.478468943240999</v>
      </c>
      <c r="EW152">
        <v>5.2661020363174602</v>
      </c>
      <c r="EX152">
        <v>75.813022411863699</v>
      </c>
      <c r="EY152">
        <v>13.0435144525247</v>
      </c>
      <c r="EZ152">
        <v>-0.15294996813385001</v>
      </c>
      <c r="FA152">
        <v>20.1710718834631</v>
      </c>
      <c r="FB152">
        <v>14.143665198241701</v>
      </c>
      <c r="FO152"/>
      <c r="GB152"/>
      <c r="HB152"/>
    </row>
    <row r="153" spans="1:210">
      <c r="A153" s="13">
        <f t="shared" si="2"/>
        <v>41880</v>
      </c>
      <c r="N153"/>
      <c r="AB153"/>
      <c r="AC153" s="4">
        <v>41880</v>
      </c>
      <c r="AD153" s="1">
        <v>1.6675041331770999</v>
      </c>
      <c r="AE153" s="1">
        <v>1.7725383002138999</v>
      </c>
      <c r="AF153" s="1">
        <v>0.91633833128772801</v>
      </c>
      <c r="AG153" s="1">
        <v>3.8790512226348399</v>
      </c>
      <c r="AH153" s="1">
        <v>0.67518908514156395</v>
      </c>
      <c r="AI153" s="1">
        <v>2.2809548314927501</v>
      </c>
      <c r="AJ153" s="1">
        <v>0.80081070221089001</v>
      </c>
      <c r="AK153" s="1">
        <v>-0.67882505142709904</v>
      </c>
      <c r="AL153" s="1">
        <v>2.0329732619813701</v>
      </c>
      <c r="AM153" s="1">
        <v>3.9400334629391298</v>
      </c>
      <c r="AN153" s="1">
        <v>1.2219838839969499</v>
      </c>
      <c r="AO153" s="1">
        <v>2.1269807143518702</v>
      </c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O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DB153"/>
      <c r="EB153"/>
      <c r="EO153"/>
      <c r="EQ153">
        <v>12.053254159503901</v>
      </c>
      <c r="ER153">
        <v>18.0020182799609</v>
      </c>
      <c r="ES153">
        <v>27.715369079631099</v>
      </c>
      <c r="ET153">
        <v>11.375047568806099</v>
      </c>
      <c r="EU153">
        <v>33.926810384540403</v>
      </c>
      <c r="EV153">
        <v>13.959616031497101</v>
      </c>
      <c r="EW153">
        <v>5.70680422713348</v>
      </c>
      <c r="EX153">
        <v>76.613978709887704</v>
      </c>
      <c r="EY153">
        <v>13.344698982902401</v>
      </c>
      <c r="EZ153">
        <v>-0.15250097010605601</v>
      </c>
      <c r="FA153">
        <v>22.316796498864001</v>
      </c>
      <c r="FB153">
        <v>14.1716240303654</v>
      </c>
      <c r="FO153"/>
      <c r="GB153"/>
      <c r="HB153"/>
    </row>
    <row r="154" spans="1:210">
      <c r="A154" s="13">
        <f t="shared" si="2"/>
        <v>41851</v>
      </c>
      <c r="N154"/>
      <c r="AB154"/>
      <c r="AC154" s="4">
        <v>41851</v>
      </c>
      <c r="AD154" s="1">
        <v>1.65954433434728</v>
      </c>
      <c r="AE154" s="1">
        <v>1.71578867614091</v>
      </c>
      <c r="AF154" s="1">
        <v>0.89062943426409902</v>
      </c>
      <c r="AG154" s="1">
        <v>3.9287773982350398</v>
      </c>
      <c r="AH154" s="1">
        <v>0.751728061640623</v>
      </c>
      <c r="AI154" s="1">
        <v>2.29422688361598</v>
      </c>
      <c r="AJ154" s="1">
        <v>0.78642774889933198</v>
      </c>
      <c r="AK154" s="1">
        <v>-0.76731226638741201</v>
      </c>
      <c r="AL154" s="1">
        <v>2.07025982043809</v>
      </c>
      <c r="AM154" s="1">
        <v>3.86318094692676</v>
      </c>
      <c r="AN154" s="1">
        <v>1.27918853228984</v>
      </c>
      <c r="AO154" s="1">
        <v>2.0887644773181302</v>
      </c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O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DB154"/>
      <c r="EB154"/>
      <c r="EO154"/>
      <c r="EQ154">
        <v>13.460518728267701</v>
      </c>
      <c r="ER154">
        <v>18.8786287322114</v>
      </c>
      <c r="ES154">
        <v>27.841477875801299</v>
      </c>
      <c r="ET154">
        <v>8.7402714542453506</v>
      </c>
      <c r="EU154">
        <v>32.550071045583401</v>
      </c>
      <c r="EV154">
        <v>14.8999783678413</v>
      </c>
      <c r="EW154">
        <v>7.3986084728330601</v>
      </c>
      <c r="EX154">
        <v>77.990672250923296</v>
      </c>
      <c r="EY154">
        <v>15.343405705859499</v>
      </c>
      <c r="EZ154">
        <v>0.41447391956434398</v>
      </c>
      <c r="FA154">
        <v>20.8963117855421</v>
      </c>
      <c r="FB154">
        <v>14.3140370028639</v>
      </c>
      <c r="FO154"/>
      <c r="GB154"/>
      <c r="HB154"/>
    </row>
    <row r="155" spans="1:210">
      <c r="A155" s="13">
        <f t="shared" si="2"/>
        <v>41820</v>
      </c>
      <c r="N155"/>
      <c r="AB155"/>
      <c r="AC155" s="4">
        <v>41820</v>
      </c>
      <c r="AD155" s="1">
        <v>1.67484428014485</v>
      </c>
      <c r="AE155" s="1">
        <v>1.7075812245801201</v>
      </c>
      <c r="AF155" s="1">
        <v>0.89556644443304301</v>
      </c>
      <c r="AG155" s="1">
        <v>3.9199517831007098</v>
      </c>
      <c r="AH155" s="1">
        <v>0.75638139415323502</v>
      </c>
      <c r="AI155" s="1">
        <v>2.3070548544356901</v>
      </c>
      <c r="AJ155" s="1">
        <v>0.78340749634320594</v>
      </c>
      <c r="AK155" s="1">
        <v>-0.76368555100074498</v>
      </c>
      <c r="AL155" s="1">
        <v>2.0706605874433301</v>
      </c>
      <c r="AM155" s="1">
        <v>3.8613616409148599</v>
      </c>
      <c r="AN155" s="1">
        <v>1.2670693067378</v>
      </c>
      <c r="AO155" s="1">
        <v>2.0914677229580598</v>
      </c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O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DB155"/>
      <c r="EB155"/>
      <c r="EO155"/>
      <c r="EQ155">
        <v>13.256874540418</v>
      </c>
      <c r="ER155">
        <v>18.962867894795799</v>
      </c>
      <c r="ES155">
        <v>27.836047440066899</v>
      </c>
      <c r="ET155">
        <v>8.7686761728550504</v>
      </c>
      <c r="EU155">
        <v>32.301957565025504</v>
      </c>
      <c r="EV155">
        <v>14.911794822707201</v>
      </c>
      <c r="EW155">
        <v>7.44832382039188</v>
      </c>
      <c r="EX155">
        <v>77.388900323687295</v>
      </c>
      <c r="EY155">
        <v>15.3399458268452</v>
      </c>
      <c r="EZ155">
        <v>0.40763165635318299</v>
      </c>
      <c r="FA155">
        <v>20.901020235082299</v>
      </c>
      <c r="FB155">
        <v>14.2449985921596</v>
      </c>
      <c r="FO155"/>
      <c r="GB155"/>
      <c r="HB155"/>
    </row>
    <row r="156" spans="1:210">
      <c r="A156" s="13">
        <f t="shared" si="2"/>
        <v>41789</v>
      </c>
      <c r="N156"/>
      <c r="AB156"/>
      <c r="AC156" s="4">
        <v>41789</v>
      </c>
      <c r="AD156" s="1">
        <v>1.6679027296666</v>
      </c>
      <c r="AE156" s="1">
        <v>1.70131630634784</v>
      </c>
      <c r="AF156" s="1">
        <v>0.89067199079492099</v>
      </c>
      <c r="AG156" s="1">
        <v>3.9521140072771002</v>
      </c>
      <c r="AH156" s="1">
        <v>0.75263155434733098</v>
      </c>
      <c r="AI156" s="1">
        <v>2.2956094721365901</v>
      </c>
      <c r="AJ156" s="1">
        <v>0.78171485197221302</v>
      </c>
      <c r="AK156" s="1">
        <v>-0.75560156435965897</v>
      </c>
      <c r="AL156" s="1">
        <v>2.0691492764853399</v>
      </c>
      <c r="AM156" s="1">
        <v>3.8608027348326801</v>
      </c>
      <c r="AN156" s="1">
        <v>1.25184606169004</v>
      </c>
      <c r="AO156" s="1">
        <v>2.1061290409846101</v>
      </c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O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DB156"/>
      <c r="EB156"/>
      <c r="EO156"/>
      <c r="EQ156">
        <v>13.330062317833001</v>
      </c>
      <c r="ER156">
        <v>18.928319885981001</v>
      </c>
      <c r="ES156">
        <v>28.586288779748902</v>
      </c>
      <c r="ET156">
        <v>8.7585041689952998</v>
      </c>
      <c r="EU156">
        <v>32.372215823691697</v>
      </c>
      <c r="EV156">
        <v>14.9738264119025</v>
      </c>
      <c r="EW156">
        <v>7.59948455542317</v>
      </c>
      <c r="EX156">
        <v>78.1579498510213</v>
      </c>
      <c r="EY156">
        <v>15.3514159082657</v>
      </c>
      <c r="EZ156">
        <v>0.40498168427079501</v>
      </c>
      <c r="FA156">
        <v>20.9938292804644</v>
      </c>
      <c r="FB156">
        <v>14.122961122073599</v>
      </c>
      <c r="FO156"/>
      <c r="GB156"/>
      <c r="HB156"/>
    </row>
    <row r="157" spans="1:210">
      <c r="A157" s="13">
        <f t="shared" si="2"/>
        <v>41759</v>
      </c>
      <c r="N157"/>
      <c r="AB157"/>
      <c r="AC157" s="4">
        <v>41759</v>
      </c>
      <c r="AD157" s="1">
        <v>1.5518388700035199</v>
      </c>
      <c r="AE157" s="1">
        <v>1.5890075283851599</v>
      </c>
      <c r="AF157" s="1">
        <v>0.85091510755052902</v>
      </c>
      <c r="AG157" s="1">
        <v>4.0235141009714397</v>
      </c>
      <c r="AH157" s="1">
        <v>0.67845875745667705</v>
      </c>
      <c r="AI157" s="1">
        <v>2.2603656385470901</v>
      </c>
      <c r="AJ157" s="1">
        <v>0.73586430318639995</v>
      </c>
      <c r="AK157" s="1">
        <v>-0.77643794849914705</v>
      </c>
      <c r="AL157" s="1">
        <v>1.4554056896922101</v>
      </c>
      <c r="AM157" s="1">
        <v>3.9807764401624102</v>
      </c>
      <c r="AN157" s="1">
        <v>1.29180264587507</v>
      </c>
      <c r="AO157" s="1">
        <v>2.1485386514098201</v>
      </c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O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DB157"/>
      <c r="EB157"/>
      <c r="EO157"/>
      <c r="EQ157">
        <v>13.2093306656168</v>
      </c>
      <c r="ER157">
        <v>19.360400887728101</v>
      </c>
      <c r="ES157">
        <v>28.791503546910999</v>
      </c>
      <c r="ET157">
        <v>7.78432650605692</v>
      </c>
      <c r="EU157">
        <v>33.288394429686903</v>
      </c>
      <c r="EV157">
        <v>14.656397873389</v>
      </c>
      <c r="EW157">
        <v>7.4761335043937196</v>
      </c>
      <c r="EX157">
        <v>80.693679030822196</v>
      </c>
      <c r="EY157">
        <v>17.5885854859898</v>
      </c>
      <c r="EZ157">
        <v>-0.23155413719554199</v>
      </c>
      <c r="FA157">
        <v>20.428536256668501</v>
      </c>
      <c r="FB157">
        <v>13.604523855760201</v>
      </c>
      <c r="FO157"/>
      <c r="GB157"/>
      <c r="HB157"/>
    </row>
    <row r="158" spans="1:210">
      <c r="A158" s="13">
        <f t="shared" si="2"/>
        <v>41729</v>
      </c>
      <c r="N158"/>
      <c r="AB158"/>
      <c r="AC158" s="4">
        <v>41729</v>
      </c>
      <c r="AD158" s="1">
        <v>1.55630908007484</v>
      </c>
      <c r="AE158" s="1">
        <v>1.59120589269511</v>
      </c>
      <c r="AF158" s="1">
        <v>0.84693354170470803</v>
      </c>
      <c r="AG158" s="1">
        <v>4.0421932586516496</v>
      </c>
      <c r="AH158" s="1">
        <v>0.67949557770605395</v>
      </c>
      <c r="AI158" s="1">
        <v>2.2430108686935801</v>
      </c>
      <c r="AJ158" s="1">
        <v>0.73728372835336298</v>
      </c>
      <c r="AK158" s="1">
        <v>-0.79277765825175095</v>
      </c>
      <c r="AL158" s="1">
        <v>1.45477085224698</v>
      </c>
      <c r="AM158" s="1">
        <v>3.9807106429004699</v>
      </c>
      <c r="AN158" s="1">
        <v>1.2970014984677001</v>
      </c>
      <c r="AO158" s="1">
        <v>2.1535081760203099</v>
      </c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O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DB158"/>
      <c r="EB158"/>
      <c r="EO158"/>
      <c r="EQ158">
        <v>13.142306572344999</v>
      </c>
      <c r="ER158">
        <v>19.376544331439899</v>
      </c>
      <c r="ES158">
        <v>28.3728271269594</v>
      </c>
      <c r="ET158">
        <v>7.7455286646630803</v>
      </c>
      <c r="EU158">
        <v>33.265235025609002</v>
      </c>
      <c r="EV158">
        <v>14.802814126529301</v>
      </c>
      <c r="EW158">
        <v>7.4753462100996497</v>
      </c>
      <c r="EX158">
        <v>80.903248061485399</v>
      </c>
      <c r="EY158">
        <v>17.591891994889199</v>
      </c>
      <c r="EZ158">
        <v>-0.234311248114907</v>
      </c>
      <c r="FA158">
        <v>20.396783126504101</v>
      </c>
      <c r="FB158">
        <v>13.5481999388966</v>
      </c>
      <c r="FO158"/>
      <c r="GB158"/>
      <c r="HB158"/>
    </row>
    <row r="159" spans="1:210">
      <c r="A159" s="13">
        <f t="shared" si="2"/>
        <v>41698</v>
      </c>
      <c r="N159"/>
      <c r="AB159"/>
      <c r="AC159" s="4">
        <v>41698</v>
      </c>
      <c r="AD159" s="1">
        <v>1.5697782729363301</v>
      </c>
      <c r="AE159" s="1">
        <v>1.6062795999124599</v>
      </c>
      <c r="AF159" s="1">
        <v>0.941269542603275</v>
      </c>
      <c r="AG159" s="1">
        <v>4.09405353367295</v>
      </c>
      <c r="AH159" s="1">
        <v>0.67539043811163701</v>
      </c>
      <c r="AI159" s="1">
        <v>2.26684722009152</v>
      </c>
      <c r="AJ159" s="1">
        <v>0.72260416894198598</v>
      </c>
      <c r="AK159" s="1">
        <v>-0.78662070531287098</v>
      </c>
      <c r="AL159" s="1">
        <v>1.45751562775175</v>
      </c>
      <c r="AM159" s="1">
        <v>3.98235415962953</v>
      </c>
      <c r="AN159" s="1">
        <v>1.28914886403611</v>
      </c>
      <c r="AO159" s="1">
        <v>2.1436289986682802</v>
      </c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O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DB159"/>
      <c r="EB159"/>
      <c r="EO159"/>
      <c r="EQ159">
        <v>13.1776658794785</v>
      </c>
      <c r="ER159">
        <v>19.281798469878801</v>
      </c>
      <c r="ES159">
        <v>24.093263880649602</v>
      </c>
      <c r="ET159">
        <v>7.6972517286796798</v>
      </c>
      <c r="EU159">
        <v>33.621226100018497</v>
      </c>
      <c r="EV159">
        <v>14.6941557128533</v>
      </c>
      <c r="EW159">
        <v>8.3856379363615297</v>
      </c>
      <c r="EX159">
        <v>81.768911082000898</v>
      </c>
      <c r="EY159">
        <v>17.573966655215301</v>
      </c>
      <c r="EZ159">
        <v>-0.22694448792368399</v>
      </c>
      <c r="FA159">
        <v>20.540121590053499</v>
      </c>
      <c r="FB159">
        <v>13.6047918083987</v>
      </c>
      <c r="FO159"/>
      <c r="GB159"/>
      <c r="HB159"/>
    </row>
    <row r="160" spans="1:210">
      <c r="A160" s="13">
        <f t="shared" si="2"/>
        <v>41670</v>
      </c>
      <c r="N160"/>
      <c r="AB160"/>
      <c r="AC160" s="4">
        <v>41670</v>
      </c>
      <c r="AD160" s="1">
        <v>1.72587223816666</v>
      </c>
      <c r="AE160" s="1">
        <v>1.6159057144173801</v>
      </c>
      <c r="AF160" s="1">
        <v>0.97360853454400198</v>
      </c>
      <c r="AG160" s="1">
        <v>4.4819640245217496</v>
      </c>
      <c r="AH160" s="1">
        <v>0.62922731351050998</v>
      </c>
      <c r="AI160" s="1">
        <v>2.4037100191512302</v>
      </c>
      <c r="AJ160" s="1">
        <v>0.72017919947124398</v>
      </c>
      <c r="AK160" s="1">
        <v>-0.79914546356847904</v>
      </c>
      <c r="AL160" s="1">
        <v>2.16567137480562</v>
      </c>
      <c r="AM160" s="1">
        <v>4.1295387449440799</v>
      </c>
      <c r="AN160" s="1">
        <v>1.2416009651744</v>
      </c>
      <c r="AO160" s="1">
        <v>2.1416147515544002</v>
      </c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O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DB160"/>
      <c r="EB160"/>
      <c r="EO160"/>
      <c r="EQ160">
        <v>11.562819719496799</v>
      </c>
      <c r="ER160">
        <v>18.869587728734398</v>
      </c>
      <c r="ES160">
        <v>22.924931214864099</v>
      </c>
      <c r="ET160">
        <v>7.4167621344075902</v>
      </c>
      <c r="EU160">
        <v>32.772605760815402</v>
      </c>
      <c r="EV160">
        <v>14.043243615932701</v>
      </c>
      <c r="EW160">
        <v>9.3986213255837008</v>
      </c>
      <c r="EX160">
        <v>87.866760484537195</v>
      </c>
      <c r="EY160">
        <v>16.380641982374701</v>
      </c>
      <c r="EZ160">
        <v>-1.1401969797260401</v>
      </c>
      <c r="FA160">
        <v>22.8694092413077</v>
      </c>
      <c r="FB160">
        <v>14.004632505099</v>
      </c>
      <c r="FO160"/>
      <c r="GB160"/>
      <c r="HB160"/>
    </row>
    <row r="161" spans="1:210">
      <c r="A161" s="13">
        <f t="shared" si="2"/>
        <v>41639</v>
      </c>
      <c r="N161"/>
      <c r="AB161"/>
      <c r="AC161" s="4">
        <v>41639</v>
      </c>
      <c r="AD161" s="1">
        <v>1.7257557276220601</v>
      </c>
      <c r="AE161" s="1">
        <v>1.6101118183954</v>
      </c>
      <c r="AF161" s="1">
        <v>0.972769449292615</v>
      </c>
      <c r="AG161" s="1">
        <v>4.4434731985652602</v>
      </c>
      <c r="AH161" s="1">
        <v>0.62557463743110098</v>
      </c>
      <c r="AI161" s="1">
        <v>2.39809653683223</v>
      </c>
      <c r="AJ161" s="1">
        <v>0.72128739773999695</v>
      </c>
      <c r="AK161" s="1">
        <v>-0.80683222326023696</v>
      </c>
      <c r="AL161" s="1">
        <v>2.2497726746401501</v>
      </c>
      <c r="AM161" s="1">
        <v>4.1292444277035401</v>
      </c>
      <c r="AN161" s="1">
        <v>1.3656880919960801</v>
      </c>
      <c r="AO161" s="1">
        <v>2.1419549043871502</v>
      </c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O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DB161"/>
      <c r="EB161"/>
      <c r="EO161"/>
      <c r="EQ161">
        <v>11.5609806056954</v>
      </c>
      <c r="ER161">
        <v>18.8570901848665</v>
      </c>
      <c r="ES161">
        <v>23.052516206855401</v>
      </c>
      <c r="ET161">
        <v>7.4822491060366296</v>
      </c>
      <c r="EU161">
        <v>32.806392025566097</v>
      </c>
      <c r="EV161">
        <v>14.030718256079</v>
      </c>
      <c r="EW161">
        <v>9.3093171251915496</v>
      </c>
      <c r="EX161">
        <v>87.162417896410204</v>
      </c>
      <c r="EY161">
        <v>15.8791335083842</v>
      </c>
      <c r="EZ161">
        <v>-1.1399595668192699</v>
      </c>
      <c r="FA161">
        <v>22.220927064560701</v>
      </c>
      <c r="FB161">
        <v>13.964481605783901</v>
      </c>
      <c r="FO161"/>
      <c r="GB161"/>
      <c r="HB161"/>
    </row>
    <row r="162" spans="1:210">
      <c r="A162" s="13">
        <f t="shared" si="2"/>
        <v>41607</v>
      </c>
      <c r="N162"/>
      <c r="AB162"/>
      <c r="AC162" s="4">
        <v>41607</v>
      </c>
      <c r="AD162" s="1">
        <v>1.7308792589654001</v>
      </c>
      <c r="AE162" s="1">
        <v>1.61803138216041</v>
      </c>
      <c r="AF162" s="1">
        <v>0.87243594447750294</v>
      </c>
      <c r="AG162" s="1">
        <v>4.3877147317789102</v>
      </c>
      <c r="AH162" s="1">
        <v>0.62144343954595405</v>
      </c>
      <c r="AI162" s="1">
        <v>2.3913846911795198</v>
      </c>
      <c r="AJ162" s="1">
        <v>0.72098043456966399</v>
      </c>
      <c r="AK162" s="1">
        <v>-0.80983374480815296</v>
      </c>
      <c r="AL162" s="1">
        <v>2.2485655664594599</v>
      </c>
      <c r="AM162" s="1">
        <v>4.1297654410885203</v>
      </c>
      <c r="AN162" s="1">
        <v>1.3653906547666601</v>
      </c>
      <c r="AO162" s="1">
        <v>2.1366313724679</v>
      </c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O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DB162"/>
      <c r="EB162"/>
      <c r="EO162"/>
      <c r="EQ162">
        <v>11.502502620042399</v>
      </c>
      <c r="ER162">
        <v>19.150301731223699</v>
      </c>
      <c r="ES162">
        <v>26.513495366520999</v>
      </c>
      <c r="ET162">
        <v>7.5594048060114396</v>
      </c>
      <c r="EU162">
        <v>32.975158572577101</v>
      </c>
      <c r="EV162">
        <v>13.990649564021</v>
      </c>
      <c r="EW162">
        <v>9.3851750010395492</v>
      </c>
      <c r="EX162">
        <v>87.219395267124099</v>
      </c>
      <c r="EY162">
        <v>15.871908990465601</v>
      </c>
      <c r="EZ162">
        <v>-1.1702445190673001</v>
      </c>
      <c r="FA162">
        <v>22.2481471665489</v>
      </c>
      <c r="FB162">
        <v>14.0356927847418</v>
      </c>
      <c r="FO162"/>
      <c r="GB162"/>
      <c r="HB162"/>
    </row>
    <row r="163" spans="1:210">
      <c r="A163" s="13">
        <f t="shared" si="2"/>
        <v>41578</v>
      </c>
      <c r="N163"/>
      <c r="AB163"/>
      <c r="AC163" s="4">
        <v>41578</v>
      </c>
      <c r="AD163" s="1">
        <v>1.81543659535668</v>
      </c>
      <c r="AE163" s="1">
        <v>1.6433949422895699</v>
      </c>
      <c r="AF163" s="1">
        <v>0.867805677460875</v>
      </c>
      <c r="AG163" s="1">
        <v>4.5171450055946902</v>
      </c>
      <c r="AH163" s="1">
        <v>0.60094159069469899</v>
      </c>
      <c r="AI163" s="1">
        <v>2.4261993904648702</v>
      </c>
      <c r="AJ163" s="1">
        <v>0.70415917605491996</v>
      </c>
      <c r="AK163" s="1">
        <v>-0.78512750434984102</v>
      </c>
      <c r="AL163" s="1">
        <v>2.2971399050646899</v>
      </c>
      <c r="AM163" s="1">
        <v>4.1477437055600799</v>
      </c>
      <c r="AN163" s="1">
        <v>1.4589091623597199</v>
      </c>
      <c r="AO163" s="1">
        <v>2.10142768303173</v>
      </c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O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DB163"/>
      <c r="EB163"/>
      <c r="EO163"/>
      <c r="EQ163">
        <v>11.843613302036401</v>
      </c>
      <c r="ER163">
        <v>18.232562334507701</v>
      </c>
      <c r="ES163">
        <v>26.431799047681299</v>
      </c>
      <c r="ET163">
        <v>7.6407275269024701</v>
      </c>
      <c r="EU163">
        <v>34.512074364533902</v>
      </c>
      <c r="EV163">
        <v>13.564269533665099</v>
      </c>
      <c r="EW163">
        <v>8.6867317107162396</v>
      </c>
      <c r="EX163">
        <v>87.889998117321596</v>
      </c>
      <c r="EY163">
        <v>22.3012876193133</v>
      </c>
      <c r="EZ163">
        <v>-1.46077567188366</v>
      </c>
      <c r="FA163">
        <v>21.758275938473499</v>
      </c>
      <c r="FB163">
        <v>13.771796373562101</v>
      </c>
      <c r="FO163"/>
      <c r="GB163"/>
      <c r="HB163"/>
    </row>
    <row r="164" spans="1:210">
      <c r="A164" s="13">
        <f t="shared" si="2"/>
        <v>41547</v>
      </c>
      <c r="N164"/>
      <c r="AB164"/>
      <c r="AC164" s="4">
        <v>41547</v>
      </c>
      <c r="AD164" s="1">
        <v>1.8175803344375501</v>
      </c>
      <c r="AE164" s="1">
        <v>1.66950914115445</v>
      </c>
      <c r="AF164" s="1">
        <v>0.85276328274864799</v>
      </c>
      <c r="AG164" s="1">
        <v>4.5214016874493703</v>
      </c>
      <c r="AH164" s="1">
        <v>0.61612562535733695</v>
      </c>
      <c r="AI164" s="1">
        <v>2.4304172321976001</v>
      </c>
      <c r="AJ164" s="1">
        <v>0.70454138877206696</v>
      </c>
      <c r="AK164" s="1">
        <v>-0.801211233029689</v>
      </c>
      <c r="AL164" s="1">
        <v>2.29673574270155</v>
      </c>
      <c r="AM164" s="1">
        <v>4.1467220391324897</v>
      </c>
      <c r="AN164" s="1">
        <v>1.4638799692727</v>
      </c>
      <c r="AO164" s="1">
        <v>2.0887034703713501</v>
      </c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O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DB164"/>
      <c r="EB164"/>
      <c r="EO164"/>
      <c r="EQ164">
        <v>11.8099117361983</v>
      </c>
      <c r="ER164">
        <v>18.320773855705799</v>
      </c>
      <c r="ES164">
        <v>26.8749814925682</v>
      </c>
      <c r="ET164">
        <v>7.6354123163778702</v>
      </c>
      <c r="EU164">
        <v>34.346388951717799</v>
      </c>
      <c r="EV164">
        <v>13.551279490193499</v>
      </c>
      <c r="EW164">
        <v>8.6716708018552993</v>
      </c>
      <c r="EX164">
        <v>89.368836716177796</v>
      </c>
      <c r="EY164">
        <v>22.309467126275901</v>
      </c>
      <c r="EZ164">
        <v>-1.4605296114824999</v>
      </c>
      <c r="FA164">
        <v>22.1293136416324</v>
      </c>
      <c r="FB164">
        <v>13.849157275216299</v>
      </c>
      <c r="FO164"/>
      <c r="GB164"/>
      <c r="HB164"/>
    </row>
    <row r="165" spans="1:210">
      <c r="A165" s="13">
        <f t="shared" si="2"/>
        <v>41516</v>
      </c>
      <c r="N165"/>
      <c r="AB165"/>
      <c r="AC165" s="4">
        <v>41516</v>
      </c>
      <c r="AD165" s="1">
        <v>1.8154345150026301</v>
      </c>
      <c r="AE165" s="1">
        <v>1.6772560568425601</v>
      </c>
      <c r="AF165" s="1">
        <v>0.81636937021713396</v>
      </c>
      <c r="AG165" s="1">
        <v>4.4945680602825204</v>
      </c>
      <c r="AH165" s="1">
        <v>0.61829640944042397</v>
      </c>
      <c r="AI165" s="1">
        <v>2.42265677673636</v>
      </c>
      <c r="AJ165" s="1">
        <v>0.70342311858346496</v>
      </c>
      <c r="AK165" s="1">
        <v>-0.78918706360137902</v>
      </c>
      <c r="AL165" s="1">
        <v>2.2972814807572202</v>
      </c>
      <c r="AM165" s="1">
        <v>4.1456188648776999</v>
      </c>
      <c r="AN165" s="1">
        <v>1.4651253753490301</v>
      </c>
      <c r="AO165" s="1">
        <v>2.0738796175357002</v>
      </c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O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DB165"/>
      <c r="EB165"/>
      <c r="EO165"/>
      <c r="EQ165">
        <v>11.8004390545482</v>
      </c>
      <c r="ER165">
        <v>18.266687591015302</v>
      </c>
      <c r="ES165">
        <v>26.934252357557298</v>
      </c>
      <c r="ET165">
        <v>7.6720221529359396</v>
      </c>
      <c r="EU165">
        <v>34.395889949833503</v>
      </c>
      <c r="EV165">
        <v>13.387706040208901</v>
      </c>
      <c r="EW165">
        <v>8.7313311729355298</v>
      </c>
      <c r="EX165">
        <v>87.214577354089798</v>
      </c>
      <c r="EY165">
        <v>22.290890671652399</v>
      </c>
      <c r="EZ165">
        <v>-1.44500789586564</v>
      </c>
      <c r="FA165">
        <v>22.203441150942901</v>
      </c>
      <c r="FB165">
        <v>13.9647554754818</v>
      </c>
      <c r="FO165"/>
      <c r="GB165"/>
      <c r="HB165"/>
    </row>
    <row r="166" spans="1:210">
      <c r="A166" s="13">
        <f t="shared" si="2"/>
        <v>41486</v>
      </c>
      <c r="N166"/>
      <c r="AB166"/>
      <c r="AC166" s="4">
        <v>41486</v>
      </c>
      <c r="AD166" s="1">
        <v>1.44206660440178</v>
      </c>
      <c r="AE166" s="1">
        <v>1.6457008709871801</v>
      </c>
      <c r="AF166" s="1">
        <v>0.81766833686714402</v>
      </c>
      <c r="AG166" s="1">
        <v>4.9351922102946197</v>
      </c>
      <c r="AH166" s="1">
        <v>0.63610434723220999</v>
      </c>
      <c r="AI166" s="1">
        <v>2.4967666021177499</v>
      </c>
      <c r="AJ166" s="1">
        <v>0.65716151892805297</v>
      </c>
      <c r="AK166" s="1">
        <v>-0.83593746630211097</v>
      </c>
      <c r="AL166" s="1">
        <v>2.2266059418675401</v>
      </c>
      <c r="AM166" s="1">
        <v>4.1891024277879101</v>
      </c>
      <c r="AN166" s="1">
        <v>1.5339920012702</v>
      </c>
      <c r="AO166" s="1">
        <v>1.99195314743976</v>
      </c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O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DB166"/>
      <c r="EB166"/>
      <c r="EO166"/>
      <c r="EQ166">
        <v>11.501462523955601</v>
      </c>
      <c r="ER166">
        <v>17.372178060548801</v>
      </c>
      <c r="ES166">
        <v>27.000985540205299</v>
      </c>
      <c r="ET166">
        <v>7.2377116251914302</v>
      </c>
      <c r="EU166">
        <v>36.747996926718798</v>
      </c>
      <c r="EV166">
        <v>12.236382075286199</v>
      </c>
      <c r="EW166">
        <v>8.1183180308320697</v>
      </c>
      <c r="EX166">
        <v>101.335927875444</v>
      </c>
      <c r="EY166">
        <v>22.802654003110501</v>
      </c>
      <c r="EZ166">
        <v>-1.52501500622727</v>
      </c>
      <c r="FA166">
        <v>21.202866727457199</v>
      </c>
      <c r="FB166">
        <v>14.018888533653801</v>
      </c>
      <c r="FO166"/>
      <c r="GB166"/>
      <c r="HB166"/>
    </row>
    <row r="167" spans="1:210">
      <c r="A167" s="13">
        <f t="shared" si="2"/>
        <v>41453</v>
      </c>
      <c r="N167"/>
      <c r="AB167"/>
      <c r="AC167" s="4">
        <v>41453</v>
      </c>
      <c r="AD167" s="1">
        <v>1.4466414233473699</v>
      </c>
      <c r="AE167" s="1">
        <v>1.63881646414112</v>
      </c>
      <c r="AF167" s="1">
        <v>0.82431925758775904</v>
      </c>
      <c r="AG167" s="1">
        <v>4.9390332417396801</v>
      </c>
      <c r="AH167" s="1">
        <v>0.63385900894249103</v>
      </c>
      <c r="AI167" s="1">
        <v>2.4949482525354201</v>
      </c>
      <c r="AJ167" s="1">
        <v>0.65758152700690697</v>
      </c>
      <c r="AK167" s="1">
        <v>-0.83700575796137</v>
      </c>
      <c r="AL167" s="1">
        <v>2.2765750241010498</v>
      </c>
      <c r="AM167" s="1">
        <v>4.1910328373045198</v>
      </c>
      <c r="AN167" s="1">
        <v>1.5255496107404101</v>
      </c>
      <c r="AO167" s="1">
        <v>2.0269568156953301</v>
      </c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O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DB167"/>
      <c r="EB167"/>
      <c r="EO167"/>
      <c r="EQ167">
        <v>11.423502243035101</v>
      </c>
      <c r="ER167">
        <v>17.3825550613658</v>
      </c>
      <c r="ES167">
        <v>26.910216827477601</v>
      </c>
      <c r="ET167">
        <v>7.2262807336699399</v>
      </c>
      <c r="EU167">
        <v>36.7505680654115</v>
      </c>
      <c r="EV167">
        <v>12.2251388890692</v>
      </c>
      <c r="EW167">
        <v>8.0950447959355305</v>
      </c>
      <c r="EX167">
        <v>99.863036172509197</v>
      </c>
      <c r="EY167">
        <v>19.415766983147499</v>
      </c>
      <c r="EZ167">
        <v>-1.5329123633675701</v>
      </c>
      <c r="FA167">
        <v>20.818969774652601</v>
      </c>
      <c r="FB167">
        <v>13.809738296803699</v>
      </c>
      <c r="FO167"/>
      <c r="GB167"/>
      <c r="HB167"/>
    </row>
    <row r="168" spans="1:210">
      <c r="A168" s="13">
        <f t="shared" si="2"/>
        <v>41425</v>
      </c>
      <c r="N168"/>
      <c r="AB168"/>
      <c r="AC168" s="4">
        <v>41425</v>
      </c>
      <c r="AD168" s="1">
        <v>1.4266432393436199</v>
      </c>
      <c r="AE168" s="1">
        <v>1.6349794903822901</v>
      </c>
      <c r="AF168" s="1">
        <v>0.87953493607622601</v>
      </c>
      <c r="AG168" s="1">
        <v>5.0842297258902596</v>
      </c>
      <c r="AH168" s="1">
        <v>0.691146562300195</v>
      </c>
      <c r="AI168" s="1">
        <v>2.49039634407458</v>
      </c>
      <c r="AJ168" s="1">
        <v>0.65603151743550903</v>
      </c>
      <c r="AK168" s="1">
        <v>-0.813140593826429</v>
      </c>
      <c r="AL168" s="1">
        <v>2.3092933104953701</v>
      </c>
      <c r="AM168" s="1">
        <v>4.1869542759754799</v>
      </c>
      <c r="AN168" s="1">
        <v>1.5384659338148501</v>
      </c>
      <c r="AO168" s="1">
        <v>1.96193756627007</v>
      </c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O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DB168"/>
      <c r="EB168"/>
      <c r="EO168"/>
      <c r="EQ168">
        <v>11.433103508808401</v>
      </c>
      <c r="ER168">
        <v>17.704391917218</v>
      </c>
      <c r="ES168">
        <v>26.646014520397198</v>
      </c>
      <c r="ET168">
        <v>7.0472156205024099</v>
      </c>
      <c r="EU168">
        <v>36.629209012974997</v>
      </c>
      <c r="EV168">
        <v>12.228921773979099</v>
      </c>
      <c r="EW168">
        <v>8.2398117471577503</v>
      </c>
      <c r="EX168">
        <v>98.096171990904296</v>
      </c>
      <c r="EY168">
        <v>18.8934498068331</v>
      </c>
      <c r="EZ168">
        <v>-1.5142218621041801</v>
      </c>
      <c r="FA168">
        <v>20.6686506033559</v>
      </c>
      <c r="FB168">
        <v>14.1312821548574</v>
      </c>
      <c r="FO168"/>
      <c r="GB168"/>
      <c r="HB168"/>
    </row>
    <row r="169" spans="1:210">
      <c r="A169" s="13">
        <f t="shared" si="2"/>
        <v>41394</v>
      </c>
      <c r="N169"/>
      <c r="AB169"/>
      <c r="AC169" s="4">
        <v>41394</v>
      </c>
      <c r="AD169" s="1">
        <v>1.41255920237279</v>
      </c>
      <c r="AE169" s="1">
        <v>1.5762901028141401</v>
      </c>
      <c r="AF169" s="1">
        <v>0.85557874705987502</v>
      </c>
      <c r="AG169" s="1">
        <v>5.4132166100582202</v>
      </c>
      <c r="AH169" s="1">
        <v>0.70782945746609205</v>
      </c>
      <c r="AI169" s="1">
        <v>2.5760365746269702</v>
      </c>
      <c r="AJ169" s="1">
        <v>0.63485521232207298</v>
      </c>
      <c r="AK169" s="1">
        <v>-0.77238032502175702</v>
      </c>
      <c r="AL169" s="1">
        <v>2.1070599976968301</v>
      </c>
      <c r="AM169" s="1">
        <v>4.1281454111611096</v>
      </c>
      <c r="AN169" s="1">
        <v>1.5444920870817</v>
      </c>
      <c r="AO169" s="1">
        <v>1.8218736094764001</v>
      </c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O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DB169"/>
      <c r="EB169"/>
      <c r="EO169"/>
      <c r="EQ169">
        <v>13.156772595805901</v>
      </c>
      <c r="ER169">
        <v>18.768287081305498</v>
      </c>
      <c r="ES169">
        <v>26.687372306304098</v>
      </c>
      <c r="ET169">
        <v>8.4939898409326808</v>
      </c>
      <c r="EU169">
        <v>36.123378570620801</v>
      </c>
      <c r="EV169">
        <v>11.944390235441601</v>
      </c>
      <c r="EW169">
        <v>7.0118042102379103</v>
      </c>
      <c r="EX169">
        <v>97.923356532693006</v>
      </c>
      <c r="EY169">
        <v>18.359097694751501</v>
      </c>
      <c r="EZ169">
        <v>-1.21726212018751</v>
      </c>
      <c r="FA169">
        <v>19.7199505527662</v>
      </c>
      <c r="FB169">
        <v>15.4568285342178</v>
      </c>
      <c r="FO169"/>
      <c r="GB169"/>
      <c r="HB169"/>
    </row>
    <row r="170" spans="1:210">
      <c r="A170" s="13">
        <f t="shared" si="2"/>
        <v>41361</v>
      </c>
      <c r="N170"/>
      <c r="AB170"/>
      <c r="AC170" s="4">
        <v>41361</v>
      </c>
      <c r="AD170" s="1">
        <v>1.4162113975677</v>
      </c>
      <c r="AE170" s="1">
        <v>1.54586614603223</v>
      </c>
      <c r="AF170" s="1">
        <v>0.81481012089678595</v>
      </c>
      <c r="AG170" s="1">
        <v>5.4347022498351896</v>
      </c>
      <c r="AH170" s="1">
        <v>0.70752020085137401</v>
      </c>
      <c r="AI170" s="1">
        <v>2.5814051890741498</v>
      </c>
      <c r="AJ170" s="1">
        <v>0.636276265131826</v>
      </c>
      <c r="AK170" s="1">
        <v>-0.77488503759070704</v>
      </c>
      <c r="AL170" s="1">
        <v>2.1065143073048902</v>
      </c>
      <c r="AM170" s="1">
        <v>4.1289176860284602</v>
      </c>
      <c r="AN170" s="1">
        <v>1.5408022715476499</v>
      </c>
      <c r="AO170" s="1">
        <v>1.8220478671776601</v>
      </c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O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DB170"/>
      <c r="EB170"/>
      <c r="EO170"/>
      <c r="EQ170">
        <v>13.1162551204089</v>
      </c>
      <c r="ER170">
        <v>19.051182314168798</v>
      </c>
      <c r="ES170">
        <v>28.131504919167199</v>
      </c>
      <c r="ET170">
        <v>8.4790609155236503</v>
      </c>
      <c r="EU170">
        <v>36.129984888723399</v>
      </c>
      <c r="EV170">
        <v>11.8733187641435</v>
      </c>
      <c r="EW170">
        <v>6.9160705881893296</v>
      </c>
      <c r="EX170">
        <v>98.095673760588596</v>
      </c>
      <c r="EY170">
        <v>18.297185691793601</v>
      </c>
      <c r="EZ170">
        <v>-1.21819426598562</v>
      </c>
      <c r="FA170">
        <v>19.781939057227401</v>
      </c>
      <c r="FB170">
        <v>15.4020570990899</v>
      </c>
      <c r="FO170"/>
      <c r="GB170"/>
      <c r="HB170"/>
    </row>
    <row r="171" spans="1:210">
      <c r="A171" s="13">
        <f t="shared" si="2"/>
        <v>41333</v>
      </c>
      <c r="N171"/>
      <c r="AB171"/>
      <c r="AC171" s="4">
        <v>41333</v>
      </c>
      <c r="AD171" s="1">
        <v>1.42714064508691</v>
      </c>
      <c r="AE171" s="1">
        <v>1.5594231913384999</v>
      </c>
      <c r="AF171" s="1">
        <v>0.88668072784033403</v>
      </c>
      <c r="AG171" s="1">
        <v>3.9771638663636102</v>
      </c>
      <c r="AH171" s="1">
        <v>0.68727688411832499</v>
      </c>
      <c r="AI171" s="1">
        <v>2.5404171703660099</v>
      </c>
      <c r="AJ171" s="1">
        <v>0.64693505525852202</v>
      </c>
      <c r="AK171" s="1">
        <v>-0.75746635652737104</v>
      </c>
      <c r="AL171" s="1">
        <v>2.0685448427807098</v>
      </c>
      <c r="AM171" s="1">
        <v>4.1153754594823804</v>
      </c>
      <c r="AN171" s="1">
        <v>1.5497220479464699</v>
      </c>
      <c r="AO171" s="1">
        <v>1.85987222638366</v>
      </c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O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DB171"/>
      <c r="EB171"/>
      <c r="EO171"/>
      <c r="EQ171">
        <v>12.932680055543299</v>
      </c>
      <c r="ER171">
        <v>19.259926073306701</v>
      </c>
      <c r="ES171">
        <v>27.673504164382301</v>
      </c>
      <c r="ET171">
        <v>10.355448290114699</v>
      </c>
      <c r="EU171">
        <v>36.361394137599397</v>
      </c>
      <c r="EV171">
        <v>11.9994546287146</v>
      </c>
      <c r="EW171">
        <v>5.8289462989314096</v>
      </c>
      <c r="EX171">
        <v>94.991419113018395</v>
      </c>
      <c r="EY171">
        <v>17.903210714121599</v>
      </c>
      <c r="EZ171">
        <v>-1.2243087524546901</v>
      </c>
      <c r="FA171">
        <v>19.8762726385992</v>
      </c>
      <c r="FB171">
        <v>14.9560171197618</v>
      </c>
      <c r="FO171"/>
      <c r="GB171"/>
      <c r="HB171"/>
    </row>
    <row r="172" spans="1:210">
      <c r="A172" s="13">
        <f t="shared" si="2"/>
        <v>41305</v>
      </c>
      <c r="N172"/>
      <c r="AB172"/>
      <c r="AC172" s="4">
        <v>41305</v>
      </c>
      <c r="AD172" s="1">
        <v>1.4926144160750801</v>
      </c>
      <c r="AE172" s="1">
        <v>1.6014010203784901</v>
      </c>
      <c r="AF172" s="1">
        <v>0.911016418607976</v>
      </c>
      <c r="AG172" s="1">
        <v>3.8482280434293599</v>
      </c>
      <c r="AH172" s="1">
        <v>0.60793289276025397</v>
      </c>
      <c r="AI172" s="1">
        <v>2.5540782612442401</v>
      </c>
      <c r="AJ172" s="1">
        <v>0.64837045948552396</v>
      </c>
      <c r="AK172" s="1">
        <v>-0.70071890719900298</v>
      </c>
      <c r="AL172" s="1">
        <v>1.92221165243488</v>
      </c>
      <c r="AM172" s="1">
        <v>4.1049692625160397</v>
      </c>
      <c r="AN172" s="1">
        <v>1.46151768133076</v>
      </c>
      <c r="AO172" s="1">
        <v>1.7637776120312201</v>
      </c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O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DB172"/>
      <c r="EB172"/>
      <c r="EO172"/>
      <c r="EQ172">
        <v>11.414695746359699</v>
      </c>
      <c r="ER172">
        <v>17.845549036921899</v>
      </c>
      <c r="ES172">
        <v>28.3956012752041</v>
      </c>
      <c r="ET172">
        <v>10.7334893415486</v>
      </c>
      <c r="EU172">
        <v>41.723508602745198</v>
      </c>
      <c r="EV172">
        <v>11.4471410245048</v>
      </c>
      <c r="EW172">
        <v>3.7502529563956202</v>
      </c>
      <c r="EX172">
        <v>97.857978129384705</v>
      </c>
      <c r="EY172">
        <v>19.4268419824303</v>
      </c>
      <c r="EZ172">
        <v>-0.78235330559529104</v>
      </c>
      <c r="FA172">
        <v>20.809756936191601</v>
      </c>
      <c r="FB172">
        <v>16.284667372232601</v>
      </c>
      <c r="FO172"/>
      <c r="GB172"/>
      <c r="HB172"/>
    </row>
    <row r="173" spans="1:210">
      <c r="A173" s="13">
        <f t="shared" si="2"/>
        <v>41274</v>
      </c>
      <c r="N173"/>
      <c r="AB173"/>
      <c r="AC173" s="4">
        <v>41274</v>
      </c>
      <c r="AD173" s="1">
        <v>1.4874725318595099</v>
      </c>
      <c r="AE173" s="1">
        <v>1.62188275236456</v>
      </c>
      <c r="AF173" s="1">
        <v>0.92196955269448</v>
      </c>
      <c r="AG173" s="1">
        <v>3.8473970404075799</v>
      </c>
      <c r="AH173" s="1">
        <v>0.66695292450225396</v>
      </c>
      <c r="AI173" s="1">
        <v>2.55099934466122</v>
      </c>
      <c r="AJ173" s="1">
        <v>0.68559418745295397</v>
      </c>
      <c r="AK173" s="1">
        <v>-0.71384049925801496</v>
      </c>
      <c r="AL173" s="1">
        <v>1.92202396074925</v>
      </c>
      <c r="AM173" s="1">
        <v>4.10544486948507</v>
      </c>
      <c r="AN173" s="1">
        <v>1.4299938005980499</v>
      </c>
      <c r="AO173" s="1">
        <v>1.7620219687370899</v>
      </c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O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DB173"/>
      <c r="EB173"/>
      <c r="EO173"/>
      <c r="EQ173">
        <v>11.4777423484351</v>
      </c>
      <c r="ER173">
        <v>17.6899166870238</v>
      </c>
      <c r="ES173">
        <v>28.326524122330401</v>
      </c>
      <c r="ET173">
        <v>10.7355281715357</v>
      </c>
      <c r="EU173">
        <v>39.332817973278203</v>
      </c>
      <c r="EV173">
        <v>11.5526348117941</v>
      </c>
      <c r="EW173">
        <v>3.4988381847194399</v>
      </c>
      <c r="EX173">
        <v>100.97741682956899</v>
      </c>
      <c r="EY173">
        <v>19.3857831120546</v>
      </c>
      <c r="EZ173">
        <v>-0.78314571472973105</v>
      </c>
      <c r="FA173">
        <v>21.080379233495201</v>
      </c>
      <c r="FB173">
        <v>16.2992987091943</v>
      </c>
      <c r="FO173"/>
      <c r="GB173"/>
      <c r="HB173"/>
    </row>
    <row r="174" spans="1:210">
      <c r="A174" s="13">
        <f t="shared" si="2"/>
        <v>41243</v>
      </c>
      <c r="N174"/>
      <c r="AB174"/>
      <c r="AC174" s="4">
        <v>41243</v>
      </c>
      <c r="AD174" s="1">
        <v>1.48243778479431</v>
      </c>
      <c r="AE174" s="1">
        <v>1.6122602198987599</v>
      </c>
      <c r="AF174" s="1">
        <v>0.87891648692956703</v>
      </c>
      <c r="AG174" s="1">
        <v>3.8485777634707499</v>
      </c>
      <c r="AH174" s="1">
        <v>0.66762468889312498</v>
      </c>
      <c r="AI174" s="1">
        <v>2.5458617933234899</v>
      </c>
      <c r="AJ174" s="1">
        <v>0.63830986549355795</v>
      </c>
      <c r="AK174" s="1">
        <v>-0.72409098988173803</v>
      </c>
      <c r="AL174" s="1">
        <v>1.92087870374597</v>
      </c>
      <c r="AM174" s="1">
        <v>4.1049855628897403</v>
      </c>
      <c r="AN174" s="1">
        <v>1.43188545489112</v>
      </c>
      <c r="AO174" s="1">
        <v>1.76230840417318</v>
      </c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O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DB174"/>
      <c r="EB174"/>
      <c r="EO174"/>
      <c r="EQ174">
        <v>11.5398438804941</v>
      </c>
      <c r="ER174">
        <v>17.8159113972204</v>
      </c>
      <c r="ES174">
        <v>27.326425868298099</v>
      </c>
      <c r="ET174">
        <v>10.712257221914101</v>
      </c>
      <c r="EU174">
        <v>39.4642539895613</v>
      </c>
      <c r="EV174">
        <v>11.617981033727601</v>
      </c>
      <c r="EW174">
        <v>3.5558784492244899</v>
      </c>
      <c r="EX174">
        <v>98.733602782937695</v>
      </c>
      <c r="EY174">
        <v>19.399310920324002</v>
      </c>
      <c r="EZ174">
        <v>-0.78010679461445598</v>
      </c>
      <c r="FA174">
        <v>21.089316931640401</v>
      </c>
      <c r="FB174">
        <v>16.3013474147441</v>
      </c>
      <c r="FO174"/>
      <c r="GB174"/>
      <c r="HB174"/>
    </row>
    <row r="175" spans="1:210">
      <c r="A175" s="13">
        <f t="shared" si="2"/>
        <v>41213</v>
      </c>
      <c r="N175"/>
      <c r="AB175"/>
      <c r="AC175" s="4">
        <v>41213</v>
      </c>
      <c r="AD175" s="1">
        <v>1.3751026830461599</v>
      </c>
      <c r="AE175" s="1">
        <v>1.5895107927844701</v>
      </c>
      <c r="AF175" s="1">
        <v>0.89434900782374604</v>
      </c>
      <c r="AG175" s="1">
        <v>4.0879923203100299</v>
      </c>
      <c r="AH175" s="1">
        <v>0.68525018356778</v>
      </c>
      <c r="AI175" s="1">
        <v>2.48764414306955</v>
      </c>
      <c r="AJ175" s="1">
        <v>0.59366309164790498</v>
      </c>
      <c r="AK175" s="1">
        <v>-0.71670299007526606</v>
      </c>
      <c r="AL175" s="1">
        <v>1.9341727766510699</v>
      </c>
      <c r="AM175" s="1">
        <v>3.9672770055269502</v>
      </c>
      <c r="AN175" s="1">
        <v>1.4602539768357401</v>
      </c>
      <c r="AO175" s="1">
        <v>1.82191722380764</v>
      </c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O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DB175"/>
      <c r="EB175"/>
      <c r="EO175"/>
      <c r="EQ175">
        <v>14.164366031620601</v>
      </c>
      <c r="ER175">
        <v>17.942992083522299</v>
      </c>
      <c r="ES175">
        <v>27.560342609406501</v>
      </c>
      <c r="ET175">
        <v>9.9096250590478707</v>
      </c>
      <c r="EU175">
        <v>39.120603896329598</v>
      </c>
      <c r="EV175">
        <v>12.444227794673299</v>
      </c>
      <c r="EW175">
        <v>8.7281254254718803</v>
      </c>
      <c r="EX175">
        <v>103.73420443027</v>
      </c>
      <c r="EY175">
        <v>18.340746094370299</v>
      </c>
      <c r="EZ175">
        <v>-0.32775072780065101</v>
      </c>
      <c r="FA175">
        <v>20.278928484833699</v>
      </c>
      <c r="FB175">
        <v>16.805577624598001</v>
      </c>
      <c r="FO175"/>
      <c r="GB175"/>
      <c r="HB175"/>
    </row>
    <row r="176" spans="1:210">
      <c r="A176" s="13">
        <f t="shared" si="2"/>
        <v>41180</v>
      </c>
      <c r="N176"/>
      <c r="AB176"/>
      <c r="AC176" s="4">
        <v>41180</v>
      </c>
      <c r="AD176" s="1">
        <v>1.3704708830363099</v>
      </c>
      <c r="AE176" s="1">
        <v>1.59874401490511</v>
      </c>
      <c r="AF176" s="1">
        <v>0.86436450984007795</v>
      </c>
      <c r="AG176" s="1">
        <v>4.0733456464512496</v>
      </c>
      <c r="AH176" s="1">
        <v>0.68126483387882097</v>
      </c>
      <c r="AI176" s="1">
        <v>2.50472441803204</v>
      </c>
      <c r="AJ176" s="1">
        <v>0.59734281825548097</v>
      </c>
      <c r="AK176" s="1">
        <v>-0.70852625495848798</v>
      </c>
      <c r="AL176" s="1">
        <v>1.93408902657294</v>
      </c>
      <c r="AM176" s="1">
        <v>3.9689077719078498</v>
      </c>
      <c r="AN176" s="1">
        <v>1.4853113746905999</v>
      </c>
      <c r="AO176" s="1">
        <v>1.82256497064312</v>
      </c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O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DB176"/>
      <c r="EB176"/>
      <c r="EO176"/>
      <c r="EQ176">
        <v>14.3131003972066</v>
      </c>
      <c r="ER176">
        <v>17.448504866366498</v>
      </c>
      <c r="ES176">
        <v>28.4551995474453</v>
      </c>
      <c r="ET176">
        <v>9.9456491126109192</v>
      </c>
      <c r="EU176">
        <v>39.227268130509401</v>
      </c>
      <c r="EV176">
        <v>12.2439268040422</v>
      </c>
      <c r="EW176">
        <v>8.7411913454300905</v>
      </c>
      <c r="EX176">
        <v>102.62655460803001</v>
      </c>
      <c r="EY176">
        <v>18.3123287529978</v>
      </c>
      <c r="EZ176">
        <v>-0.33664982373664198</v>
      </c>
      <c r="FA176">
        <v>19.465245688890601</v>
      </c>
      <c r="FB176">
        <v>16.792180901693101</v>
      </c>
      <c r="FO176"/>
      <c r="GB176"/>
      <c r="HB176"/>
    </row>
    <row r="177" spans="1:210">
      <c r="A177" s="13">
        <f t="shared" si="2"/>
        <v>41152</v>
      </c>
      <c r="N177"/>
      <c r="AB177"/>
      <c r="AC177" s="4">
        <v>41152</v>
      </c>
      <c r="AD177" s="1">
        <v>1.3723931582214</v>
      </c>
      <c r="AE177" s="1">
        <v>1.59543665641111</v>
      </c>
      <c r="AF177" s="1">
        <v>0.80212784131849102</v>
      </c>
      <c r="AG177" s="1">
        <v>4.0858424265662503</v>
      </c>
      <c r="AH177" s="1">
        <v>0.67692921760925295</v>
      </c>
      <c r="AI177" s="1">
        <v>2.4926870010475701</v>
      </c>
      <c r="AJ177" s="1">
        <v>0.59405543943316097</v>
      </c>
      <c r="AK177" s="1">
        <v>-0.69852799733306303</v>
      </c>
      <c r="AL177" s="1">
        <v>1.9350133788746799</v>
      </c>
      <c r="AM177" s="1">
        <v>3.9508400542163402</v>
      </c>
      <c r="AN177" s="1">
        <v>1.49382674726687</v>
      </c>
      <c r="AO177" s="1">
        <v>1.83029035296709</v>
      </c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O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DB177"/>
      <c r="EB177"/>
      <c r="EO177"/>
      <c r="EQ177">
        <v>14.305689824883499</v>
      </c>
      <c r="ER177">
        <v>17.3943613315795</v>
      </c>
      <c r="ES177">
        <v>30.111520480758301</v>
      </c>
      <c r="ET177">
        <v>9.9340178847776297</v>
      </c>
      <c r="EU177">
        <v>39.221532420410597</v>
      </c>
      <c r="EV177">
        <v>12.3986603200253</v>
      </c>
      <c r="EW177">
        <v>8.7446068797375691</v>
      </c>
      <c r="EX177">
        <v>102.429556789383</v>
      </c>
      <c r="EY177">
        <v>18.300993928349602</v>
      </c>
      <c r="EZ177">
        <v>-0.25781153858609002</v>
      </c>
      <c r="FA177">
        <v>19.3988226620326</v>
      </c>
      <c r="FB177">
        <v>16.746921886417098</v>
      </c>
      <c r="FO177"/>
      <c r="GB177"/>
      <c r="HB177"/>
    </row>
    <row r="178" spans="1:210">
      <c r="A178" s="13">
        <f t="shared" si="2"/>
        <v>41121</v>
      </c>
      <c r="N178"/>
      <c r="AB178"/>
      <c r="AC178" s="4">
        <v>41121</v>
      </c>
      <c r="AD178" s="1">
        <v>1.33074175900855</v>
      </c>
      <c r="AE178" s="1">
        <v>1.52509744839521</v>
      </c>
      <c r="AF178" s="1">
        <v>0.79277660266681804</v>
      </c>
      <c r="AG178" s="1">
        <v>3.9661827195888701</v>
      </c>
      <c r="AH178" s="1">
        <v>0.53254005645656999</v>
      </c>
      <c r="AI178" s="1">
        <v>2.5089628050662398</v>
      </c>
      <c r="AJ178" s="1">
        <v>0.46487456794183102</v>
      </c>
      <c r="AK178" s="1">
        <v>-0.72919658649491104</v>
      </c>
      <c r="AL178" s="1">
        <v>2.0001519755836501</v>
      </c>
      <c r="AM178" s="1">
        <v>3.7814414603445301</v>
      </c>
      <c r="AN178" s="1">
        <v>1.5553531681986701</v>
      </c>
      <c r="AO178" s="1">
        <v>1.8806653487260201</v>
      </c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O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DB178"/>
      <c r="EB178"/>
      <c r="EO178"/>
      <c r="EQ178">
        <v>15.638578274391399</v>
      </c>
      <c r="ER178">
        <v>18.5767987808367</v>
      </c>
      <c r="ES178">
        <v>30.306991288352702</v>
      </c>
      <c r="ET178">
        <v>10.1153072060269</v>
      </c>
      <c r="EU178">
        <v>39.824898182828299</v>
      </c>
      <c r="EV178">
        <v>12.728782268001799</v>
      </c>
      <c r="EW178">
        <v>16.543209206722999</v>
      </c>
      <c r="EX178">
        <v>101.569206855079</v>
      </c>
      <c r="EY178">
        <v>16.7520489881495</v>
      </c>
      <c r="EZ178">
        <v>6.6144158350265006E-2</v>
      </c>
      <c r="FA178">
        <v>19.848503088491601</v>
      </c>
      <c r="FB178">
        <v>16.6100253440821</v>
      </c>
      <c r="FO178"/>
      <c r="GB178"/>
      <c r="HB178"/>
    </row>
    <row r="179" spans="1:210">
      <c r="A179" s="13">
        <f t="shared" si="2"/>
        <v>41089</v>
      </c>
      <c r="N179"/>
      <c r="AB179"/>
      <c r="AC179" s="4">
        <v>41089</v>
      </c>
      <c r="AD179" s="1">
        <v>1.3393015051831401</v>
      </c>
      <c r="AE179" s="1">
        <v>1.5171962870387099</v>
      </c>
      <c r="AF179" s="1">
        <v>0.78572747237270901</v>
      </c>
      <c r="AG179" s="1">
        <v>3.9666128045318501</v>
      </c>
      <c r="AH179" s="1">
        <v>0.54171162721098898</v>
      </c>
      <c r="AI179" s="1">
        <v>2.50366346639679</v>
      </c>
      <c r="AJ179" s="1">
        <v>0.464715580524099</v>
      </c>
      <c r="AK179" s="1">
        <v>-0.73602508947218104</v>
      </c>
      <c r="AL179" s="1">
        <v>1.9983997324965701</v>
      </c>
      <c r="AM179" s="1">
        <v>3.8357609973492099</v>
      </c>
      <c r="AN179" s="1">
        <v>1.56632297582596</v>
      </c>
      <c r="AO179" s="1">
        <v>1.8815081316413</v>
      </c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O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DB179"/>
      <c r="EB179"/>
      <c r="EO179"/>
      <c r="EQ179">
        <v>15.461453612323201</v>
      </c>
      <c r="ER179">
        <v>18.589130710822001</v>
      </c>
      <c r="ES179">
        <v>30.716329831488199</v>
      </c>
      <c r="ET179">
        <v>10.129545657920699</v>
      </c>
      <c r="EU179">
        <v>39.724859836493103</v>
      </c>
      <c r="EV179">
        <v>12.7802768407256</v>
      </c>
      <c r="EW179">
        <v>16.452725826525601</v>
      </c>
      <c r="EX179">
        <v>102.90701679833499</v>
      </c>
      <c r="EY179">
        <v>16.740816486152902</v>
      </c>
      <c r="EZ179">
        <v>-0.148195572064836</v>
      </c>
      <c r="FA179">
        <v>20.218174559990398</v>
      </c>
      <c r="FB179">
        <v>16.592651086775199</v>
      </c>
      <c r="FO179"/>
      <c r="GB179"/>
      <c r="HB179"/>
    </row>
    <row r="180" spans="1:210">
      <c r="A180" s="13">
        <f t="shared" si="2"/>
        <v>41060</v>
      </c>
      <c r="N180"/>
      <c r="AB180"/>
      <c r="AC180" s="4">
        <v>41060</v>
      </c>
      <c r="AD180" s="1">
        <v>1.3391151224391999</v>
      </c>
      <c r="AE180" s="1">
        <v>1.5216760765774</v>
      </c>
      <c r="AF180" s="1">
        <v>0.84141304528768401</v>
      </c>
      <c r="AG180" s="1">
        <v>3.9551813115197301</v>
      </c>
      <c r="AH180" s="1">
        <v>0.53058198341152496</v>
      </c>
      <c r="AI180" s="1">
        <v>2.49687775581081</v>
      </c>
      <c r="AJ180" s="1">
        <v>0.46021513796525798</v>
      </c>
      <c r="AK180" s="1">
        <v>-0.67157034485153</v>
      </c>
      <c r="AL180" s="1">
        <v>1.9956516349757201</v>
      </c>
      <c r="AM180" s="1">
        <v>3.8361698567815901</v>
      </c>
      <c r="AN180" s="1">
        <v>1.5588773078745799</v>
      </c>
      <c r="AO180" s="1">
        <v>1.8844567789978299</v>
      </c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O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DB180"/>
      <c r="EB180"/>
      <c r="EO180"/>
      <c r="EQ180">
        <v>15.4818347481792</v>
      </c>
      <c r="ER180">
        <v>18.485792191752399</v>
      </c>
      <c r="ES180">
        <v>29.080951672542099</v>
      </c>
      <c r="ET180">
        <v>10.142799941370001</v>
      </c>
      <c r="EU180">
        <v>39.719427407597003</v>
      </c>
      <c r="EV180">
        <v>12.8620012392278</v>
      </c>
      <c r="EW180">
        <v>16.607852356176899</v>
      </c>
      <c r="EX180">
        <v>98.832514323993493</v>
      </c>
      <c r="EY180">
        <v>16.790231398495099</v>
      </c>
      <c r="EZ180">
        <v>-0.14559675047489001</v>
      </c>
      <c r="FA180">
        <v>20.339239283634502</v>
      </c>
      <c r="FB180">
        <v>16.542611381357599</v>
      </c>
      <c r="FO180"/>
      <c r="GB180"/>
      <c r="HB180"/>
    </row>
    <row r="181" spans="1:210">
      <c r="A181" s="13">
        <f t="shared" si="2"/>
        <v>41029</v>
      </c>
      <c r="N181"/>
      <c r="AB181"/>
      <c r="AC181" s="4">
        <v>41029</v>
      </c>
      <c r="AD181" s="1">
        <v>1.1610813916979399</v>
      </c>
      <c r="AE181" s="1">
        <v>1.4737680916771501</v>
      </c>
      <c r="AF181" s="1">
        <v>0.80803103760205397</v>
      </c>
      <c r="AG181" s="1">
        <v>3.94036926486997</v>
      </c>
      <c r="AH181" s="1">
        <v>0.41216687304083699</v>
      </c>
      <c r="AI181" s="1">
        <v>2.5542825837410201</v>
      </c>
      <c r="AJ181" s="1">
        <v>0.48254433505956001</v>
      </c>
      <c r="AK181" s="1">
        <v>-0.68183620582424498</v>
      </c>
      <c r="AL181" s="1">
        <v>1.96572154213751</v>
      </c>
      <c r="AM181" s="1">
        <v>3.6721331205835801</v>
      </c>
      <c r="AN181" s="1">
        <v>1.5989862342894801</v>
      </c>
      <c r="AO181" s="1">
        <v>1.9238832753526001</v>
      </c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O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DB181"/>
      <c r="EB181"/>
      <c r="EO181"/>
      <c r="EQ181">
        <v>17.764397579638199</v>
      </c>
      <c r="ER181">
        <v>19.7063303777527</v>
      </c>
      <c r="ES181">
        <v>29.971836036919299</v>
      </c>
      <c r="ET181">
        <v>10.323639916388201</v>
      </c>
      <c r="EU181">
        <v>41.2425844930371</v>
      </c>
      <c r="EV181">
        <v>12.978001854184599</v>
      </c>
      <c r="EW181">
        <v>17.324664744968899</v>
      </c>
      <c r="EX181">
        <v>96.650376490168398</v>
      </c>
      <c r="EY181">
        <v>16.088037814298399</v>
      </c>
      <c r="EZ181">
        <v>1.07792445764994</v>
      </c>
      <c r="FA181">
        <v>21.190238136883099</v>
      </c>
      <c r="FB181">
        <v>16.8958768918632</v>
      </c>
      <c r="FO181"/>
      <c r="GB181"/>
      <c r="HB181"/>
    </row>
    <row r="182" spans="1:210">
      <c r="A182" s="13">
        <f t="shared" si="2"/>
        <v>40998</v>
      </c>
      <c r="N182"/>
      <c r="AB182"/>
      <c r="AC182" s="4">
        <v>40998</v>
      </c>
      <c r="AD182" s="1">
        <v>1.1582583161821101</v>
      </c>
      <c r="AE182" s="1">
        <v>1.47686207632112</v>
      </c>
      <c r="AF182" s="1">
        <v>0.79309225856085297</v>
      </c>
      <c r="AG182" s="1">
        <v>3.9396967478315599</v>
      </c>
      <c r="AH182" s="1">
        <v>0.43401948606471502</v>
      </c>
      <c r="AI182" s="1">
        <v>2.56595001362696</v>
      </c>
      <c r="AJ182" s="1">
        <v>0.483690187530817</v>
      </c>
      <c r="AK182" s="1">
        <v>-0.69028921687376599</v>
      </c>
      <c r="AL182" s="1">
        <v>1.96627222835563</v>
      </c>
      <c r="AM182" s="1">
        <v>3.66098814289691</v>
      </c>
      <c r="AN182" s="1">
        <v>1.6015982218832501</v>
      </c>
      <c r="AO182" s="1">
        <v>1.92365299265788</v>
      </c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O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DB182"/>
      <c r="EB182"/>
      <c r="EO182"/>
      <c r="EQ182">
        <v>17.736963418876002</v>
      </c>
      <c r="ER182">
        <v>19.889346898709501</v>
      </c>
      <c r="ES182">
        <v>30.150732181246099</v>
      </c>
      <c r="ET182">
        <v>10.3158534639182</v>
      </c>
      <c r="EU182">
        <v>40.773265072105097</v>
      </c>
      <c r="EV182">
        <v>12.9644085225749</v>
      </c>
      <c r="EW182">
        <v>17.221864730327798</v>
      </c>
      <c r="EX182">
        <v>96.759274399265905</v>
      </c>
      <c r="EY182">
        <v>16.0584447736721</v>
      </c>
      <c r="EZ182">
        <v>1.15925423351887</v>
      </c>
      <c r="FA182">
        <v>21.163566597114102</v>
      </c>
      <c r="FB182">
        <v>16.900549906350498</v>
      </c>
      <c r="FO182"/>
      <c r="GB182"/>
      <c r="HB182"/>
    </row>
    <row r="183" spans="1:210">
      <c r="A183" s="13">
        <f t="shared" si="2"/>
        <v>40968</v>
      </c>
      <c r="N183"/>
      <c r="AB183"/>
      <c r="AC183" s="4">
        <v>40968</v>
      </c>
      <c r="AD183" s="1">
        <v>1.16362032106368</v>
      </c>
      <c r="AE183" s="1">
        <v>1.47492026550054</v>
      </c>
      <c r="AF183" s="1">
        <v>0.88314583462559204</v>
      </c>
      <c r="AG183" s="1">
        <v>3.9284689507447199</v>
      </c>
      <c r="AH183" s="1">
        <v>0.43496603627733199</v>
      </c>
      <c r="AI183" s="1">
        <v>2.5532487397972501</v>
      </c>
      <c r="AJ183" s="1">
        <v>0.49197957077938598</v>
      </c>
      <c r="AK183" s="1">
        <v>-0.68855504775496301</v>
      </c>
      <c r="AL183" s="1">
        <v>2.0123654099936399</v>
      </c>
      <c r="AM183" s="1">
        <v>3.6343170681251999</v>
      </c>
      <c r="AN183" s="1">
        <v>1.6583750002400901</v>
      </c>
      <c r="AO183" s="1">
        <v>1.9260823488915599</v>
      </c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O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DB183"/>
      <c r="EB183"/>
      <c r="EO183"/>
      <c r="EQ183">
        <v>17.708908910895801</v>
      </c>
      <c r="ER183">
        <v>19.959376116380302</v>
      </c>
      <c r="ES183">
        <v>29.4752312726994</v>
      </c>
      <c r="ET183">
        <v>10.350917876541599</v>
      </c>
      <c r="EU183">
        <v>40.935786787154001</v>
      </c>
      <c r="EV183">
        <v>13.0579972927667</v>
      </c>
      <c r="EW183">
        <v>17.1911314434555</v>
      </c>
      <c r="EX183">
        <v>98.241213561632406</v>
      </c>
      <c r="EY183">
        <v>15.7856774895853</v>
      </c>
      <c r="EZ183">
        <v>1.18035992929276</v>
      </c>
      <c r="FA183">
        <v>18.9307387604571</v>
      </c>
      <c r="FB183">
        <v>16.8859178329167</v>
      </c>
      <c r="FO183"/>
      <c r="GB183"/>
      <c r="HB183"/>
    </row>
    <row r="184" spans="1:210">
      <c r="A184" s="13">
        <f t="shared" si="2"/>
        <v>40939</v>
      </c>
      <c r="N184"/>
      <c r="AB184"/>
      <c r="AC184" s="4">
        <v>40939</v>
      </c>
      <c r="AD184" s="1">
        <v>1.0984512829598501</v>
      </c>
      <c r="AE184" s="1">
        <v>1.5392873347921401</v>
      </c>
      <c r="AF184" s="1">
        <v>0.93593284683498901</v>
      </c>
      <c r="AG184" s="1">
        <v>3.9648752361407</v>
      </c>
      <c r="AH184" s="1">
        <v>0.46960306374340299</v>
      </c>
      <c r="AI184" s="1">
        <v>2.6098117582237599</v>
      </c>
      <c r="AJ184" s="1">
        <v>0.46670409406095897</v>
      </c>
      <c r="AK184" s="1">
        <v>-0.70578503035031503</v>
      </c>
      <c r="AL184" s="1">
        <v>1.83040178507431</v>
      </c>
      <c r="AM184" s="1">
        <v>3.5254855393642202</v>
      </c>
      <c r="AN184" s="1">
        <v>1.6987881481640601</v>
      </c>
      <c r="AO184" s="1">
        <v>1.94001103383533</v>
      </c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O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DB184"/>
      <c r="EB184"/>
      <c r="EO184"/>
      <c r="EQ184">
        <v>22.2957076548782</v>
      </c>
      <c r="ER184">
        <v>18.090433754642699</v>
      </c>
      <c r="ES184">
        <v>29.052111160899699</v>
      </c>
      <c r="ET184">
        <v>12.614288445244901</v>
      </c>
      <c r="EU184">
        <v>44.640459530522001</v>
      </c>
      <c r="EV184">
        <v>12.022053057231799</v>
      </c>
      <c r="EW184">
        <v>22.029139952631301</v>
      </c>
      <c r="EX184">
        <v>91.737341195736505</v>
      </c>
      <c r="EY184">
        <v>16.434171602461099</v>
      </c>
      <c r="EZ184">
        <v>2.3653398637515402</v>
      </c>
      <c r="FA184">
        <v>17.463462851072698</v>
      </c>
      <c r="FB184">
        <v>16.115733391826399</v>
      </c>
      <c r="FO184"/>
      <c r="GB184"/>
      <c r="HB184"/>
    </row>
    <row r="185" spans="1:210">
      <c r="A185" s="13">
        <f t="shared" si="2"/>
        <v>40907</v>
      </c>
      <c r="N185"/>
      <c r="AB185"/>
      <c r="AC185" s="4">
        <v>40907</v>
      </c>
      <c r="AD185" s="1">
        <v>1.0891827947253201</v>
      </c>
      <c r="AE185" s="1">
        <v>1.5438702028651801</v>
      </c>
      <c r="AF185" s="1">
        <v>0.94285521669316097</v>
      </c>
      <c r="AG185" s="1">
        <v>3.9577005606902702</v>
      </c>
      <c r="AH185" s="1">
        <v>0.46872489978742599</v>
      </c>
      <c r="AI185" s="1">
        <v>2.6140354810125501</v>
      </c>
      <c r="AJ185" s="1">
        <v>0.46977975222075702</v>
      </c>
      <c r="AK185" s="1">
        <v>-0.712074415745514</v>
      </c>
      <c r="AL185" s="1">
        <v>1.8348365724364899</v>
      </c>
      <c r="AM185" s="1">
        <v>3.5250369038576101</v>
      </c>
      <c r="AN185" s="1">
        <v>1.6073153142393299</v>
      </c>
      <c r="AO185" s="1">
        <v>1.93632232255604</v>
      </c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O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DB185"/>
      <c r="EB185"/>
      <c r="EO185"/>
      <c r="EQ185">
        <v>22.457818496022298</v>
      </c>
      <c r="ER185">
        <v>17.911591602154498</v>
      </c>
      <c r="ES185">
        <v>28.584978480208399</v>
      </c>
      <c r="ET185">
        <v>12.633209583366</v>
      </c>
      <c r="EU185">
        <v>44.599348369487302</v>
      </c>
      <c r="EV185">
        <v>11.9376757343418</v>
      </c>
      <c r="EW185">
        <v>22.304834531738599</v>
      </c>
      <c r="EX185">
        <v>92.042428413966306</v>
      </c>
      <c r="EY185">
        <v>16.419515710025699</v>
      </c>
      <c r="EZ185">
        <v>2.3639188465462802</v>
      </c>
      <c r="FA185">
        <v>17.7487749564186</v>
      </c>
      <c r="FB185">
        <v>16.125615916113599</v>
      </c>
      <c r="FO185"/>
      <c r="GB185"/>
      <c r="HB185"/>
    </row>
    <row r="186" spans="1:210">
      <c r="A186" s="13">
        <f t="shared" si="2"/>
        <v>40877</v>
      </c>
      <c r="N186"/>
      <c r="AB186"/>
      <c r="AC186" s="4">
        <v>40877</v>
      </c>
      <c r="AD186" s="1">
        <v>1.1601900270024501</v>
      </c>
      <c r="AE186" s="1">
        <v>1.58184305250142</v>
      </c>
      <c r="AF186" s="1">
        <v>0.85741784413820898</v>
      </c>
      <c r="AG186" s="1">
        <v>3.91805889581663</v>
      </c>
      <c r="AH186" s="1">
        <v>0.45581463466820799</v>
      </c>
      <c r="AI186" s="1">
        <v>2.6256125816179798</v>
      </c>
      <c r="AJ186" s="1">
        <v>0.44323053344728702</v>
      </c>
      <c r="AK186" s="1">
        <v>-0.73913335648521805</v>
      </c>
      <c r="AL186" s="1">
        <v>1.8368826548267201</v>
      </c>
      <c r="AM186" s="1">
        <v>3.49444480748206</v>
      </c>
      <c r="AN186" s="1">
        <v>1.66673895978774</v>
      </c>
      <c r="AO186" s="1">
        <v>1.84515598320523</v>
      </c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O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DB186"/>
      <c r="EB186"/>
      <c r="EO186"/>
      <c r="EQ186">
        <v>21.721999354866401</v>
      </c>
      <c r="ER186">
        <v>17.561598404880201</v>
      </c>
      <c r="ES186">
        <v>30.3342271854529</v>
      </c>
      <c r="ET186">
        <v>12.8419683640654</v>
      </c>
      <c r="EU186">
        <v>44.5518023664943</v>
      </c>
      <c r="EV186">
        <v>11.874953105013599</v>
      </c>
      <c r="EW186">
        <v>23.675906667729102</v>
      </c>
      <c r="EX186">
        <v>92.989831284023097</v>
      </c>
      <c r="EY186">
        <v>16.401904651298501</v>
      </c>
      <c r="EZ186">
        <v>2.4068805997477898</v>
      </c>
      <c r="FA186">
        <v>18.3131464706359</v>
      </c>
      <c r="FB186">
        <v>16.888898449224801</v>
      </c>
      <c r="FO186"/>
      <c r="GB186"/>
      <c r="HB186"/>
    </row>
    <row r="187" spans="1:210">
      <c r="A187" s="13">
        <f t="shared" si="2"/>
        <v>40847</v>
      </c>
      <c r="N187"/>
      <c r="AB187"/>
      <c r="AC187" s="4">
        <v>40847</v>
      </c>
      <c r="AD187" s="1">
        <v>1.19583651783686</v>
      </c>
      <c r="AE187" s="1">
        <v>1.6178299337608799</v>
      </c>
      <c r="AF187" s="1">
        <v>0.85206381080422799</v>
      </c>
      <c r="AG187" s="1">
        <v>3.5743149219361401</v>
      </c>
      <c r="AH187" s="1">
        <v>0.46318843265175402</v>
      </c>
      <c r="AI187" s="1">
        <v>2.6535439771111902</v>
      </c>
      <c r="AJ187" s="1">
        <v>0.46489217352723999</v>
      </c>
      <c r="AK187" s="1">
        <v>-0.78940124215086205</v>
      </c>
      <c r="AL187" s="1">
        <v>1.90999338744716</v>
      </c>
      <c r="AM187" s="1">
        <v>3.5465327803915998</v>
      </c>
      <c r="AN187" s="1">
        <v>1.69121059540726</v>
      </c>
      <c r="AO187" s="1">
        <v>1.85482985671682</v>
      </c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O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DB187"/>
      <c r="EB187"/>
      <c r="EO187"/>
      <c r="EQ187">
        <v>19.674094854723801</v>
      </c>
      <c r="ER187">
        <v>16.3608463514303</v>
      </c>
      <c r="ES187">
        <v>30.446625945408599</v>
      </c>
      <c r="ET187">
        <v>13.833791718271099</v>
      </c>
      <c r="EU187">
        <v>44.756436151652501</v>
      </c>
      <c r="EV187">
        <v>11.910403210068299</v>
      </c>
      <c r="EW187">
        <v>22.320668771855601</v>
      </c>
      <c r="EX187">
        <v>93.678925990177206</v>
      </c>
      <c r="EY187">
        <v>16.382161956273499</v>
      </c>
      <c r="EZ187">
        <v>2.2328752571770898</v>
      </c>
      <c r="FA187">
        <v>19.299217385787902</v>
      </c>
      <c r="FB187">
        <v>16.677865835949198</v>
      </c>
      <c r="FO187"/>
      <c r="GB187"/>
      <c r="HB187"/>
    </row>
    <row r="188" spans="1:210">
      <c r="A188" s="13">
        <f t="shared" si="2"/>
        <v>40816</v>
      </c>
      <c r="N188"/>
      <c r="AB188"/>
      <c r="AC188" s="4">
        <v>40816</v>
      </c>
      <c r="AD188" s="1">
        <v>1.2284491375298701</v>
      </c>
      <c r="AE188" s="1">
        <v>1.61326308684662</v>
      </c>
      <c r="AF188" s="1">
        <v>0.83540794562646503</v>
      </c>
      <c r="AG188" s="1">
        <v>3.5868361207636998</v>
      </c>
      <c r="AH188" s="1">
        <v>0.46678240675076199</v>
      </c>
      <c r="AI188" s="1">
        <v>2.68296765510819</v>
      </c>
      <c r="AJ188" s="1">
        <v>0.46536805955222799</v>
      </c>
      <c r="AK188" s="1">
        <v>-0.778442557633091</v>
      </c>
      <c r="AL188" s="1">
        <v>1.90787659519368</v>
      </c>
      <c r="AM188" s="1">
        <v>3.5481179525576199</v>
      </c>
      <c r="AN188" s="1">
        <v>1.8073187857925599</v>
      </c>
      <c r="AO188" s="1">
        <v>1.85710015311722</v>
      </c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O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DB188"/>
      <c r="EB188"/>
      <c r="EO188"/>
      <c r="EQ188">
        <v>19.420508159480502</v>
      </c>
      <c r="ER188">
        <v>16.324880089200601</v>
      </c>
      <c r="ES188">
        <v>30.424335494185598</v>
      </c>
      <c r="ET188">
        <v>13.800381369868701</v>
      </c>
      <c r="EU188">
        <v>44.696489382989</v>
      </c>
      <c r="EV188">
        <v>11.809597913323101</v>
      </c>
      <c r="EW188">
        <v>22.2421677630775</v>
      </c>
      <c r="EX188">
        <v>93.057867307164102</v>
      </c>
      <c r="EY188">
        <v>16.399845801200001</v>
      </c>
      <c r="EZ188">
        <v>2.2346265545720598</v>
      </c>
      <c r="FA188">
        <v>18.5330793008517</v>
      </c>
      <c r="FB188">
        <v>16.669000679326601</v>
      </c>
      <c r="FO188"/>
      <c r="GB188"/>
      <c r="HB188"/>
    </row>
    <row r="189" spans="1:210">
      <c r="A189" s="13">
        <f t="shared" si="2"/>
        <v>40786</v>
      </c>
      <c r="N189"/>
      <c r="AB189"/>
      <c r="AC189" s="4">
        <v>40786</v>
      </c>
      <c r="AD189" s="1">
        <v>1.21077501980247</v>
      </c>
      <c r="AE189" s="1">
        <v>1.5981119976785501</v>
      </c>
      <c r="AF189" s="1">
        <v>0.719846003305875</v>
      </c>
      <c r="AG189" s="1">
        <v>3.5542300502141599</v>
      </c>
      <c r="AH189" s="1">
        <v>0.46260938176154898</v>
      </c>
      <c r="AI189" s="1">
        <v>2.6739062136062302</v>
      </c>
      <c r="AJ189" s="1">
        <v>0.46586170671381399</v>
      </c>
      <c r="AK189" s="1">
        <v>-0.78502807310544698</v>
      </c>
      <c r="AL189" s="1">
        <v>1.90631175366704</v>
      </c>
      <c r="AM189" s="1">
        <v>3.5480117426225699</v>
      </c>
      <c r="AN189" s="1">
        <v>1.8073735940859501</v>
      </c>
      <c r="AO189" s="1">
        <v>1.8490047381675201</v>
      </c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O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DB189"/>
      <c r="EB189"/>
      <c r="EO189"/>
      <c r="EQ189">
        <v>19.487712989522102</v>
      </c>
      <c r="ER189">
        <v>16.6200290545173</v>
      </c>
      <c r="ES189">
        <v>31.5644586793067</v>
      </c>
      <c r="ET189">
        <v>13.8576448495736</v>
      </c>
      <c r="EU189">
        <v>44.668373955352997</v>
      </c>
      <c r="EV189">
        <v>11.777607713078201</v>
      </c>
      <c r="EW189">
        <v>22.133750754789599</v>
      </c>
      <c r="EX189">
        <v>94.684613584110195</v>
      </c>
      <c r="EY189">
        <v>16.4141409258193</v>
      </c>
      <c r="EZ189">
        <v>2.2213476090556399</v>
      </c>
      <c r="FA189">
        <v>18.5103557679696</v>
      </c>
      <c r="FB189">
        <v>16.860337255506099</v>
      </c>
      <c r="FO189"/>
      <c r="GB189"/>
      <c r="HB189"/>
    </row>
    <row r="190" spans="1:210">
      <c r="A190" s="13">
        <f t="shared" si="2"/>
        <v>40753</v>
      </c>
      <c r="N190"/>
      <c r="AB190"/>
      <c r="AC190" s="4">
        <v>40753</v>
      </c>
      <c r="AD190" s="1">
        <v>1.02769018669821</v>
      </c>
      <c r="AE190" s="1">
        <v>1.60489794081213</v>
      </c>
      <c r="AF190" s="1">
        <v>0.678581238651777</v>
      </c>
      <c r="AG190" s="1">
        <v>3.4876511436525401</v>
      </c>
      <c r="AH190" s="1">
        <v>0.47226968195897101</v>
      </c>
      <c r="AI190" s="1">
        <v>2.7021311592969401</v>
      </c>
      <c r="AJ190" s="1">
        <v>0.52298499211639304</v>
      </c>
      <c r="AK190" s="1">
        <v>-0.81705342482657906</v>
      </c>
      <c r="AL190" s="1">
        <v>1.8088614540605199</v>
      </c>
      <c r="AM190" s="1">
        <v>3.4487635284814702</v>
      </c>
      <c r="AN190" s="1">
        <v>1.8745487681700901</v>
      </c>
      <c r="AO190" s="1">
        <v>1.9212524281421599</v>
      </c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O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DB190"/>
      <c r="EB190"/>
      <c r="EO190"/>
      <c r="EQ190">
        <v>20.5728335880688</v>
      </c>
      <c r="ER190">
        <v>15.6955967705857</v>
      </c>
      <c r="ES190">
        <v>31.967199487114399</v>
      </c>
      <c r="ET190">
        <v>13.3868894595621</v>
      </c>
      <c r="EU190">
        <v>45.184987119925999</v>
      </c>
      <c r="EV190">
        <v>12.465558579090599</v>
      </c>
      <c r="EW190">
        <v>19.965974674998201</v>
      </c>
      <c r="EX190">
        <v>92.937955676079994</v>
      </c>
      <c r="EY190">
        <v>18.217498283664</v>
      </c>
      <c r="EZ190">
        <v>1.7133968576439</v>
      </c>
      <c r="FA190">
        <v>18.058181963365701</v>
      </c>
      <c r="FB190">
        <v>15.8957746787909</v>
      </c>
      <c r="FO190"/>
      <c r="GB190"/>
      <c r="HB190"/>
    </row>
    <row r="191" spans="1:210">
      <c r="A191" s="13">
        <f t="shared" si="2"/>
        <v>40724</v>
      </c>
      <c r="N191"/>
      <c r="AB191"/>
      <c r="AC191" s="4">
        <v>40724</v>
      </c>
      <c r="AD191" s="1">
        <v>1.03784476171745</v>
      </c>
      <c r="AE191" s="1">
        <v>1.61369607527284</v>
      </c>
      <c r="AF191" s="1">
        <v>0.68926542783505595</v>
      </c>
      <c r="AG191" s="1">
        <v>3.48945761950253</v>
      </c>
      <c r="AH191" s="1">
        <v>0.47170910832813401</v>
      </c>
      <c r="AI191" s="1">
        <v>2.7215168478547298</v>
      </c>
      <c r="AJ191" s="1">
        <v>0.51854812666233796</v>
      </c>
      <c r="AK191" s="1">
        <v>-0.80153304754103505</v>
      </c>
      <c r="AL191" s="1">
        <v>1.8089399378425199</v>
      </c>
      <c r="AM191" s="1">
        <v>3.4495649981083099</v>
      </c>
      <c r="AN191" s="1">
        <v>1.8525837316121601</v>
      </c>
      <c r="AO191" s="1">
        <v>1.93626993756039</v>
      </c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O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DB191"/>
      <c r="EB191"/>
      <c r="EO191"/>
      <c r="EQ191">
        <v>20.3608265899264</v>
      </c>
      <c r="ER191">
        <v>15.569686455019401</v>
      </c>
      <c r="ES191">
        <v>31.262706245155101</v>
      </c>
      <c r="ET191">
        <v>13.348958247353499</v>
      </c>
      <c r="EU191">
        <v>45.214757736933898</v>
      </c>
      <c r="EV191">
        <v>12.3054501826511</v>
      </c>
      <c r="EW191">
        <v>19.9141878022828</v>
      </c>
      <c r="EX191">
        <v>92.981281203953998</v>
      </c>
      <c r="EY191">
        <v>18.216375022863598</v>
      </c>
      <c r="EZ191">
        <v>1.7142940136187499</v>
      </c>
      <c r="FA191">
        <v>18.460600810550101</v>
      </c>
      <c r="FB191">
        <v>15.711598978187</v>
      </c>
      <c r="FO191"/>
      <c r="GB191"/>
      <c r="HB191"/>
    </row>
    <row r="192" spans="1:210">
      <c r="A192" s="13">
        <f t="shared" si="2"/>
        <v>40694</v>
      </c>
      <c r="N192"/>
      <c r="AB192"/>
      <c r="AC192" s="4">
        <v>40694</v>
      </c>
      <c r="AD192" s="1">
        <v>1.03462777551518</v>
      </c>
      <c r="AE192" s="1">
        <v>1.6173225894790799</v>
      </c>
      <c r="AF192" s="1">
        <v>0.68278191292699197</v>
      </c>
      <c r="AG192" s="1">
        <v>3.6315854208295999</v>
      </c>
      <c r="AH192" s="1">
        <v>0.47476701444461</v>
      </c>
      <c r="AI192" s="1">
        <v>2.7211858691345401</v>
      </c>
      <c r="AJ192" s="1">
        <v>0.521625267981917</v>
      </c>
      <c r="AK192" s="1">
        <v>-0.79544698342523601</v>
      </c>
      <c r="AL192" s="1">
        <v>1.78769359915279</v>
      </c>
      <c r="AM192" s="1">
        <v>3.4487128579101798</v>
      </c>
      <c r="AN192" s="1">
        <v>1.84238848255204</v>
      </c>
      <c r="AO192" s="1">
        <v>1.93564672503137</v>
      </c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O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DB192"/>
      <c r="EB192"/>
      <c r="EO192"/>
      <c r="EQ192">
        <v>20.460515444055801</v>
      </c>
      <c r="ER192">
        <v>15.575193286498299</v>
      </c>
      <c r="ES192">
        <v>33.395018574808503</v>
      </c>
      <c r="ET192">
        <v>13.081182586575601</v>
      </c>
      <c r="EU192">
        <v>45.0979062906884</v>
      </c>
      <c r="EV192">
        <v>12.4085112940404</v>
      </c>
      <c r="EW192">
        <v>19.396296303949701</v>
      </c>
      <c r="EX192">
        <v>95.342283427807999</v>
      </c>
      <c r="EY192">
        <v>18.4147171371214</v>
      </c>
      <c r="EZ192">
        <v>1.7247122063643501</v>
      </c>
      <c r="FA192">
        <v>18.563864265842401</v>
      </c>
      <c r="FB192">
        <v>15.7446020095287</v>
      </c>
      <c r="FO192"/>
      <c r="GB192"/>
      <c r="HB192"/>
    </row>
    <row r="193" spans="1:210">
      <c r="A193" s="13">
        <f t="shared" si="2"/>
        <v>40662</v>
      </c>
      <c r="N193"/>
      <c r="AB193"/>
      <c r="AC193" s="4">
        <v>40662</v>
      </c>
      <c r="AD193" s="1">
        <v>1.1294044295446199</v>
      </c>
      <c r="AE193" s="1">
        <v>1.5644938040970899</v>
      </c>
      <c r="AF193" s="1">
        <v>0.67523606206137099</v>
      </c>
      <c r="AG193" s="1">
        <v>3.5138848930792999</v>
      </c>
      <c r="AH193" s="1">
        <v>0.46402426250019002</v>
      </c>
      <c r="AI193" s="1">
        <v>2.8015908039689599</v>
      </c>
      <c r="AJ193" s="1">
        <v>0.56002753942948302</v>
      </c>
      <c r="AK193" s="1">
        <v>-0.81085038781341601</v>
      </c>
      <c r="AL193" s="1">
        <v>1.7776525449027001</v>
      </c>
      <c r="AM193" s="1">
        <v>3.3710834269581902</v>
      </c>
      <c r="AN193" s="1">
        <v>1.83544363756891</v>
      </c>
      <c r="AO193" s="1">
        <v>1.8651457512651499</v>
      </c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O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DB193"/>
      <c r="EB193"/>
      <c r="EO193"/>
      <c r="EQ193">
        <v>20.467749025932601</v>
      </c>
      <c r="ER193">
        <v>18.297807369714999</v>
      </c>
      <c r="ES193">
        <v>33.241634194223998</v>
      </c>
      <c r="ET193">
        <v>14.9223660833023</v>
      </c>
      <c r="EU193">
        <v>40.5290262046531</v>
      </c>
      <c r="EV193">
        <v>12.6362799349497</v>
      </c>
      <c r="EW193">
        <v>20.079412131217801</v>
      </c>
      <c r="EX193">
        <v>98.684522498231104</v>
      </c>
      <c r="EY193">
        <v>20.7244434049015</v>
      </c>
      <c r="EZ193">
        <v>1.7786989322593201</v>
      </c>
      <c r="FA193">
        <v>17.5436171296111</v>
      </c>
      <c r="FB193">
        <v>17.355789530252</v>
      </c>
      <c r="FO193"/>
      <c r="GB193"/>
      <c r="HB193"/>
    </row>
    <row r="194" spans="1:210">
      <c r="A194" s="13">
        <f t="shared" si="2"/>
        <v>40633</v>
      </c>
      <c r="N194"/>
      <c r="AB194"/>
      <c r="AC194" s="4">
        <v>40633</v>
      </c>
      <c r="AD194" s="1">
        <v>1.1318664172231501</v>
      </c>
      <c r="AE194" s="1">
        <v>1.57680163586231</v>
      </c>
      <c r="AF194" s="1">
        <v>0.68560037840092403</v>
      </c>
      <c r="AG194" s="1">
        <v>3.4956597716053701</v>
      </c>
      <c r="AH194" s="1">
        <v>0.454914784533548</v>
      </c>
      <c r="AI194" s="1">
        <v>2.8099247238712799</v>
      </c>
      <c r="AJ194" s="1">
        <v>0.56084940142420303</v>
      </c>
      <c r="AK194" s="1">
        <v>-0.80669530032985004</v>
      </c>
      <c r="AL194" s="1">
        <v>1.8148782539734301</v>
      </c>
      <c r="AM194" s="1">
        <v>3.3711040701868802</v>
      </c>
      <c r="AN194" s="1">
        <v>1.8600063885371001</v>
      </c>
      <c r="AO194" s="1">
        <v>1.8629093789692499</v>
      </c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O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DB194"/>
      <c r="EB194"/>
      <c r="EO194"/>
      <c r="EQ194">
        <v>20.541208651877302</v>
      </c>
      <c r="ER194">
        <v>18.411493956801401</v>
      </c>
      <c r="ES194">
        <v>34.275112972576601</v>
      </c>
      <c r="ET194">
        <v>14.9806219977705</v>
      </c>
      <c r="EU194">
        <v>40.774926042230199</v>
      </c>
      <c r="EV194">
        <v>12.6340841337994</v>
      </c>
      <c r="EW194">
        <v>20.026063992930101</v>
      </c>
      <c r="EX194">
        <v>97.190564768545102</v>
      </c>
      <c r="EY194">
        <v>20.512744080639099</v>
      </c>
      <c r="EZ194">
        <v>1.7775288182845701</v>
      </c>
      <c r="FA194">
        <v>16.818925106250301</v>
      </c>
      <c r="FB194">
        <v>17.371613306648701</v>
      </c>
      <c r="FO194"/>
      <c r="GB194"/>
      <c r="HB194"/>
    </row>
    <row r="195" spans="1:210">
      <c r="A195" s="13">
        <f t="shared" si="2"/>
        <v>40602</v>
      </c>
      <c r="N195"/>
      <c r="AB195"/>
      <c r="AC195" s="4">
        <v>40602</v>
      </c>
      <c r="AD195" s="1">
        <v>1.1327976817849701</v>
      </c>
      <c r="AE195" s="1">
        <v>1.57584903761368</v>
      </c>
      <c r="AF195" s="1">
        <v>0.76106083531130397</v>
      </c>
      <c r="AG195" s="1">
        <v>3.4920393918354402</v>
      </c>
      <c r="AH195" s="1">
        <v>0.45173864011694798</v>
      </c>
      <c r="AI195" s="1">
        <v>2.8045803000600702</v>
      </c>
      <c r="AJ195" s="1">
        <v>0.56972224143746097</v>
      </c>
      <c r="AK195" s="1">
        <v>-0.79291770250470295</v>
      </c>
      <c r="AL195" s="1">
        <v>1.81649990676953</v>
      </c>
      <c r="AM195" s="1">
        <v>3.3705317470731302</v>
      </c>
      <c r="AN195" s="1">
        <v>1.74811813419811</v>
      </c>
      <c r="AO195" s="1">
        <v>1.8695231094443101</v>
      </c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O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DB195"/>
      <c r="EB195"/>
      <c r="EO195"/>
      <c r="EQ195">
        <v>20.5256962205974</v>
      </c>
      <c r="ER195">
        <v>18.514685143198101</v>
      </c>
      <c r="ES195">
        <v>34.935974226308097</v>
      </c>
      <c r="ET195">
        <v>14.930085124530001</v>
      </c>
      <c r="EU195">
        <v>40.914892883994497</v>
      </c>
      <c r="EV195">
        <v>12.715641056819001</v>
      </c>
      <c r="EW195">
        <v>19.786791834936199</v>
      </c>
      <c r="EX195">
        <v>95.394064594945306</v>
      </c>
      <c r="EY195">
        <v>20.456910358643501</v>
      </c>
      <c r="EZ195">
        <v>1.7168957372759699</v>
      </c>
      <c r="FA195">
        <v>17.551845672946399</v>
      </c>
      <c r="FB195">
        <v>17.316348096863202</v>
      </c>
      <c r="FO195"/>
      <c r="GB195"/>
      <c r="HB195"/>
    </row>
    <row r="196" spans="1:210">
      <c r="A196" s="13">
        <f t="shared" si="2"/>
        <v>40574</v>
      </c>
      <c r="N196"/>
      <c r="AB196"/>
      <c r="AC196" s="4">
        <v>40574</v>
      </c>
      <c r="AD196" s="1">
        <v>1.28792845612238</v>
      </c>
      <c r="AE196" s="1">
        <v>1.56336302261245</v>
      </c>
      <c r="AF196" s="1">
        <v>0.78275535317533795</v>
      </c>
      <c r="AG196" s="1">
        <v>3.8092509198315998</v>
      </c>
      <c r="AH196" s="1">
        <v>0.48775275696350701</v>
      </c>
      <c r="AI196" s="1">
        <v>2.9833355666540302</v>
      </c>
      <c r="AJ196" s="1">
        <v>0.57206325568032601</v>
      </c>
      <c r="AK196" s="1">
        <v>-0.80338000145400001</v>
      </c>
      <c r="AL196" s="1">
        <v>1.7926435604320401</v>
      </c>
      <c r="AM196" s="1">
        <v>3.2652715302839801</v>
      </c>
      <c r="AN196" s="1">
        <v>1.82597681884927</v>
      </c>
      <c r="AO196" s="1">
        <v>1.89985394874706</v>
      </c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O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DB196"/>
      <c r="EB196"/>
      <c r="EO196"/>
      <c r="EQ196">
        <v>19.009668183733101</v>
      </c>
      <c r="ER196">
        <v>19.967491640823301</v>
      </c>
      <c r="ES196">
        <v>34.9721667280701</v>
      </c>
      <c r="ET196">
        <v>13.673496754158901</v>
      </c>
      <c r="EU196">
        <v>42.1581018871304</v>
      </c>
      <c r="EV196">
        <v>13.4782381742793</v>
      </c>
      <c r="EW196">
        <v>20.888813611970001</v>
      </c>
      <c r="EX196">
        <v>93.480240839564004</v>
      </c>
      <c r="EY196">
        <v>20.536688551452901</v>
      </c>
      <c r="EZ196">
        <v>1.40880299756978</v>
      </c>
      <c r="FA196">
        <v>15.934663291321501</v>
      </c>
      <c r="FB196">
        <v>17.083279404046898</v>
      </c>
      <c r="FO196"/>
      <c r="GB196"/>
      <c r="HB196"/>
    </row>
    <row r="197" spans="1:210">
      <c r="A197" s="13">
        <f t="shared" si="2"/>
        <v>40543</v>
      </c>
      <c r="N197"/>
      <c r="AB197"/>
      <c r="AC197" s="4">
        <v>40543</v>
      </c>
      <c r="AD197" s="1">
        <v>1.3031193222825701</v>
      </c>
      <c r="AE197" s="1">
        <v>1.56717586917049</v>
      </c>
      <c r="AF197" s="1">
        <v>0.79253082599493996</v>
      </c>
      <c r="AG197" s="1">
        <v>3.80290197866</v>
      </c>
      <c r="AH197" s="1">
        <v>0.48806090996512003</v>
      </c>
      <c r="AI197" s="1">
        <v>2.9834153744763698</v>
      </c>
      <c r="AJ197" s="1">
        <v>0.57394033542447198</v>
      </c>
      <c r="AK197" s="1">
        <v>-0.79517771608399401</v>
      </c>
      <c r="AL197" s="1">
        <v>1.79261660150804</v>
      </c>
      <c r="AM197" s="1">
        <v>3.2661678800460399</v>
      </c>
      <c r="AN197" s="1">
        <v>1.82396783155814</v>
      </c>
      <c r="AO197" s="1">
        <v>1.8987137554201301</v>
      </c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O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DB197"/>
      <c r="EB197"/>
      <c r="EO197"/>
      <c r="EQ197">
        <v>18.897503159921602</v>
      </c>
      <c r="ER197">
        <v>19.556207333335198</v>
      </c>
      <c r="ES197">
        <v>34.856941866488697</v>
      </c>
      <c r="ET197">
        <v>13.668923069108599</v>
      </c>
      <c r="EU197">
        <v>42.135270836708202</v>
      </c>
      <c r="EV197">
        <v>13.479228273690801</v>
      </c>
      <c r="EW197">
        <v>20.767748057994002</v>
      </c>
      <c r="EX197">
        <v>93.332147088200003</v>
      </c>
      <c r="EY197">
        <v>20.536974497324099</v>
      </c>
      <c r="EZ197">
        <v>1.4106735453933099</v>
      </c>
      <c r="FA197">
        <v>15.8194135033956</v>
      </c>
      <c r="FB197">
        <v>17.089631991586799</v>
      </c>
      <c r="FO197"/>
      <c r="GB197"/>
      <c r="HB197"/>
    </row>
    <row r="198" spans="1:210">
      <c r="A198" s="13">
        <f t="shared" si="2"/>
        <v>40512</v>
      </c>
      <c r="N198"/>
      <c r="AB198"/>
      <c r="AC198" s="4">
        <v>40512</v>
      </c>
      <c r="AD198" s="1">
        <v>1.3023103791578601</v>
      </c>
      <c r="AE198" s="1">
        <v>1.5925374694616801</v>
      </c>
      <c r="AF198" s="1">
        <v>0.653337427246519</v>
      </c>
      <c r="AG198" s="1">
        <v>3.7584675154823999</v>
      </c>
      <c r="AH198" s="1">
        <v>0.481427865868302</v>
      </c>
      <c r="AI198" s="1">
        <v>3.01574741502596</v>
      </c>
      <c r="AJ198" s="1">
        <v>0.563916176120971</v>
      </c>
      <c r="AK198" s="1">
        <v>-0.829715886791768</v>
      </c>
      <c r="AL198" s="1">
        <v>1.8000237207688199</v>
      </c>
      <c r="AM198" s="1">
        <v>3.1965352900071098</v>
      </c>
      <c r="AN198" s="1">
        <v>1.92335580909621</v>
      </c>
      <c r="AO198" s="1">
        <v>1.9023201800260501</v>
      </c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O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DB198"/>
      <c r="EB198"/>
      <c r="EO198"/>
      <c r="EQ198">
        <v>18.792030356613001</v>
      </c>
      <c r="ER198">
        <v>19.8473916336232</v>
      </c>
      <c r="ES198">
        <v>40.096678746717998</v>
      </c>
      <c r="ET198">
        <v>13.8722199051609</v>
      </c>
      <c r="EU198">
        <v>42.935081911166698</v>
      </c>
      <c r="EV198">
        <v>13.3693705328064</v>
      </c>
      <c r="EW198">
        <v>21.591205410682999</v>
      </c>
      <c r="EX198">
        <v>94.864096584408301</v>
      </c>
      <c r="EY198">
        <v>20.132112672856799</v>
      </c>
      <c r="EZ198">
        <v>1.6843237155256201</v>
      </c>
      <c r="FA198">
        <v>15.3815302957358</v>
      </c>
      <c r="FB198">
        <v>17.040464745914999</v>
      </c>
      <c r="FO198"/>
      <c r="GB198"/>
      <c r="HB198"/>
    </row>
    <row r="199" spans="1:210">
      <c r="A199" s="13">
        <f t="shared" si="2"/>
        <v>40480</v>
      </c>
      <c r="N199"/>
      <c r="AB199"/>
      <c r="AC199" s="4">
        <v>40480</v>
      </c>
      <c r="AD199" s="1">
        <v>1.3957573947725599</v>
      </c>
      <c r="AE199" s="1">
        <v>1.72787956642247</v>
      </c>
      <c r="AF199" s="1">
        <v>0.66060408989736896</v>
      </c>
      <c r="AG199" s="1">
        <v>3.8767699393832702</v>
      </c>
      <c r="AH199" s="1">
        <v>0.51661807162657503</v>
      </c>
      <c r="AI199" s="1">
        <v>3.1486699119850399</v>
      </c>
      <c r="AJ199" s="1">
        <v>0.604017314677043</v>
      </c>
      <c r="AK199" s="1">
        <v>-0.84216426135147604</v>
      </c>
      <c r="AL199" s="1">
        <v>1.8531482025650301</v>
      </c>
      <c r="AM199" s="1">
        <v>3.2736213308195801</v>
      </c>
      <c r="AN199" s="1">
        <v>2.0464208126533898</v>
      </c>
      <c r="AO199" s="1">
        <v>1.9119007067148399</v>
      </c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O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DB199"/>
      <c r="EB199"/>
      <c r="EO199"/>
      <c r="EQ199">
        <v>21.751364534604999</v>
      </c>
      <c r="ER199">
        <v>23.372526566995599</v>
      </c>
      <c r="ES199">
        <v>40.177094566105197</v>
      </c>
      <c r="ET199">
        <v>15.254090566668101</v>
      </c>
      <c r="EU199">
        <v>42.7082383290305</v>
      </c>
      <c r="EV199">
        <v>13.663262101262401</v>
      </c>
      <c r="EW199">
        <v>23.039377396409499</v>
      </c>
      <c r="EX199">
        <v>99.924890068509399</v>
      </c>
      <c r="EY199">
        <v>20.914720985786499</v>
      </c>
      <c r="EZ199">
        <v>1.1331026765782</v>
      </c>
      <c r="FA199">
        <v>13.729204230836199</v>
      </c>
      <c r="FB199">
        <v>17.433287428750901</v>
      </c>
      <c r="FO199"/>
      <c r="GB199"/>
      <c r="HB199"/>
    </row>
    <row r="200" spans="1:210">
      <c r="A200" s="13">
        <f t="shared" ref="A200:A247" si="3">AC200</f>
        <v>40451</v>
      </c>
      <c r="N200"/>
      <c r="AB200"/>
      <c r="AC200" s="4">
        <v>40451</v>
      </c>
      <c r="AD200" s="1">
        <v>1.39736852596043</v>
      </c>
      <c r="AE200" s="1">
        <v>1.75006989879399</v>
      </c>
      <c r="AF200" s="1">
        <v>0.64654997297859196</v>
      </c>
      <c r="AG200" s="1">
        <v>3.8774661063995199</v>
      </c>
      <c r="AH200" s="1">
        <v>0.51451850895638995</v>
      </c>
      <c r="AI200" s="1">
        <v>3.15967291521198</v>
      </c>
      <c r="AJ200" s="1">
        <v>0.60398527440759397</v>
      </c>
      <c r="AK200" s="1">
        <v>-0.83297286045456997</v>
      </c>
      <c r="AL200" s="1">
        <v>1.8532501669357</v>
      </c>
      <c r="AM200" s="1">
        <v>3.27431868482233</v>
      </c>
      <c r="AN200" s="1">
        <v>2.0923036761564902</v>
      </c>
      <c r="AO200" s="1">
        <v>1.9119745061945299</v>
      </c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O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DB200"/>
      <c r="EB200"/>
      <c r="EO200"/>
      <c r="EQ200">
        <v>21.606685543093501</v>
      </c>
      <c r="ER200">
        <v>23.4903037664122</v>
      </c>
      <c r="ES200">
        <v>40.393839519377103</v>
      </c>
      <c r="ET200">
        <v>15.250202576147901</v>
      </c>
      <c r="EU200">
        <v>42.735450490932401</v>
      </c>
      <c r="EV200">
        <v>13.676491752645401</v>
      </c>
      <c r="EW200">
        <v>23.042046929192001</v>
      </c>
      <c r="EX200">
        <v>100.96177722111101</v>
      </c>
      <c r="EY200">
        <v>20.9126213626583</v>
      </c>
      <c r="EZ200">
        <v>1.12663808613619</v>
      </c>
      <c r="FA200">
        <v>13.6702354616405</v>
      </c>
      <c r="FB200">
        <v>17.4229306747701</v>
      </c>
      <c r="FO200"/>
      <c r="GB200"/>
      <c r="HB200"/>
    </row>
    <row r="201" spans="1:210">
      <c r="A201" s="13">
        <f t="shared" si="3"/>
        <v>40421</v>
      </c>
      <c r="N201"/>
      <c r="AB201"/>
      <c r="AC201" s="4">
        <v>40421</v>
      </c>
      <c r="AD201" s="1">
        <v>1.3941775487952801</v>
      </c>
      <c r="AE201" s="1">
        <v>1.7515987399198401</v>
      </c>
      <c r="AF201" s="1">
        <v>0.588754243974147</v>
      </c>
      <c r="AG201" s="1">
        <v>3.9008876514534401</v>
      </c>
      <c r="AH201" s="1">
        <v>0.50654634130783704</v>
      </c>
      <c r="AI201" s="1">
        <v>3.1488118813130099</v>
      </c>
      <c r="AJ201" s="1">
        <v>0.62605959870376904</v>
      </c>
      <c r="AK201" s="1">
        <v>-0.83747618791539602</v>
      </c>
      <c r="AL201" s="1">
        <v>1.8533569568627699</v>
      </c>
      <c r="AM201" s="1">
        <v>3.2689979592403202</v>
      </c>
      <c r="AN201" s="1">
        <v>2.0906697827377401</v>
      </c>
      <c r="AO201" s="1">
        <v>1.9134020631697399</v>
      </c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O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DB201"/>
      <c r="EB201"/>
      <c r="EO201"/>
      <c r="EQ201">
        <v>21.669300041402298</v>
      </c>
      <c r="ER201">
        <v>23.4950326926452</v>
      </c>
      <c r="ES201">
        <v>43.592973536515302</v>
      </c>
      <c r="ET201">
        <v>15.229733208088099</v>
      </c>
      <c r="EU201">
        <v>42.9131027243942</v>
      </c>
      <c r="EV201">
        <v>13.860900324666799</v>
      </c>
      <c r="EW201">
        <v>23.5964246379617</v>
      </c>
      <c r="EX201">
        <v>102.446335091976</v>
      </c>
      <c r="EY201">
        <v>20.917509140238302</v>
      </c>
      <c r="EZ201">
        <v>1.0419122388791899</v>
      </c>
      <c r="FA201">
        <v>13.698657118598</v>
      </c>
      <c r="FB201">
        <v>17.400587166926599</v>
      </c>
      <c r="FO201"/>
      <c r="GB201"/>
      <c r="HB201"/>
    </row>
    <row r="202" spans="1:210">
      <c r="A202" s="13">
        <f t="shared" si="3"/>
        <v>40389</v>
      </c>
      <c r="N202"/>
      <c r="AB202"/>
      <c r="AC202" s="4">
        <v>40389</v>
      </c>
      <c r="AD202" s="1">
        <v>1.47641714369448</v>
      </c>
      <c r="AE202" s="1">
        <v>1.8536631518519999</v>
      </c>
      <c r="AF202" s="1">
        <v>0.585866917503161</v>
      </c>
      <c r="AG202" s="1">
        <v>4.1604540155427303</v>
      </c>
      <c r="AH202" s="1">
        <v>0.60097862566569704</v>
      </c>
      <c r="AI202" s="1">
        <v>3.4654143099181902</v>
      </c>
      <c r="AJ202" s="1">
        <v>0.68738155531334899</v>
      </c>
      <c r="AK202" s="1">
        <v>-0.90376744333790604</v>
      </c>
      <c r="AL202" s="1">
        <v>1.91579052340461</v>
      </c>
      <c r="AM202" s="1">
        <v>3.23753002020567</v>
      </c>
      <c r="AN202" s="1">
        <v>2.2667441137195499</v>
      </c>
      <c r="AO202" s="1">
        <v>1.9781180426028599</v>
      </c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O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DB202"/>
      <c r="EB202"/>
      <c r="EO202"/>
      <c r="EQ202">
        <v>21.732755088823598</v>
      </c>
      <c r="ER202">
        <v>23.485897571722099</v>
      </c>
      <c r="ES202">
        <v>44.234712267930199</v>
      </c>
      <c r="ET202">
        <v>13.7197326353386</v>
      </c>
      <c r="EU202">
        <v>39.331377114303201</v>
      </c>
      <c r="EV202">
        <v>13.341288241510799</v>
      </c>
      <c r="EW202">
        <v>17.0366884930182</v>
      </c>
      <c r="EX202">
        <v>100.38746426257001</v>
      </c>
      <c r="EY202">
        <v>19.391706590005999</v>
      </c>
      <c r="EZ202">
        <v>1.8787771078071001</v>
      </c>
      <c r="FA202">
        <v>11.9821086563107</v>
      </c>
      <c r="FB202">
        <v>18.067112410263402</v>
      </c>
      <c r="FO202"/>
      <c r="GB202"/>
      <c r="HB202"/>
    </row>
    <row r="203" spans="1:210">
      <c r="A203" s="13">
        <f t="shared" si="3"/>
        <v>40359</v>
      </c>
      <c r="N203"/>
      <c r="AB203"/>
      <c r="AC203" s="4">
        <v>40359</v>
      </c>
      <c r="AD203" s="1">
        <v>1.4853428823999699</v>
      </c>
      <c r="AE203" s="1">
        <v>1.8482781616213699</v>
      </c>
      <c r="AF203" s="1">
        <v>0.59311433160326699</v>
      </c>
      <c r="AG203" s="1">
        <v>4.1411421383730502</v>
      </c>
      <c r="AH203" s="1">
        <v>0.60535353374088796</v>
      </c>
      <c r="AI203" s="1">
        <v>3.4849955277400899</v>
      </c>
      <c r="AJ203" s="1">
        <v>0.68647131134230799</v>
      </c>
      <c r="AK203" s="1">
        <v>-0.89383705808943203</v>
      </c>
      <c r="AL203" s="1">
        <v>1.9152231988268</v>
      </c>
      <c r="AM203" s="1">
        <v>3.2370629890357399</v>
      </c>
      <c r="AN203" s="1">
        <v>2.2823188136994799</v>
      </c>
      <c r="AO203" s="1">
        <v>1.97445143391177</v>
      </c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O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DB203"/>
      <c r="EB203"/>
      <c r="EO203"/>
      <c r="EQ203">
        <v>21.658755407514299</v>
      </c>
      <c r="ER203">
        <v>23.4289338803707</v>
      </c>
      <c r="ES203">
        <v>43.982485008335601</v>
      </c>
      <c r="ET203">
        <v>13.7501132481918</v>
      </c>
      <c r="EU203">
        <v>39.193070701189903</v>
      </c>
      <c r="EV203">
        <v>13.254319210134501</v>
      </c>
      <c r="EW203">
        <v>17.1603157820734</v>
      </c>
      <c r="EX203">
        <v>98.428323940495503</v>
      </c>
      <c r="EY203">
        <v>19.3968107157405</v>
      </c>
      <c r="EZ203">
        <v>1.88471222444093</v>
      </c>
      <c r="FA203">
        <v>11.4329943949783</v>
      </c>
      <c r="FB203">
        <v>18.103753858559902</v>
      </c>
      <c r="FO203"/>
      <c r="GB203"/>
      <c r="HB203"/>
    </row>
    <row r="204" spans="1:210">
      <c r="A204" s="13">
        <f t="shared" si="3"/>
        <v>40326</v>
      </c>
      <c r="N204"/>
      <c r="AB204"/>
      <c r="AC204" s="4">
        <v>40326</v>
      </c>
      <c r="AD204" s="1">
        <v>1.4674791475317299</v>
      </c>
      <c r="AE204" s="1">
        <v>1.8477834902057799</v>
      </c>
      <c r="AF204" s="1">
        <v>0.63408712906099096</v>
      </c>
      <c r="AG204" s="1">
        <v>4.2848732407352701</v>
      </c>
      <c r="AH204" s="1">
        <v>0.59961551819917003</v>
      </c>
      <c r="AI204" s="1">
        <v>3.51072401396274</v>
      </c>
      <c r="AJ204" s="1">
        <v>0.70975417301896604</v>
      </c>
      <c r="AK204" s="1">
        <v>-0.85410992059065804</v>
      </c>
      <c r="AL204" s="1">
        <v>1.85749652138822</v>
      </c>
      <c r="AM204" s="1">
        <v>3.2313614696164401</v>
      </c>
      <c r="AN204" s="1">
        <v>2.2239521676741498</v>
      </c>
      <c r="AO204" s="1">
        <v>1.97143541948962</v>
      </c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O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DB204"/>
      <c r="EB204"/>
      <c r="EO204"/>
      <c r="EQ204">
        <v>22.0012633198888</v>
      </c>
      <c r="ER204">
        <v>23.741218797375801</v>
      </c>
      <c r="ES204">
        <v>44.874492555147</v>
      </c>
      <c r="ET204">
        <v>13.8614650098593</v>
      </c>
      <c r="EU204">
        <v>39.620401396879998</v>
      </c>
      <c r="EV204">
        <v>13.1225242116882</v>
      </c>
      <c r="EW204">
        <v>18.369402347167998</v>
      </c>
      <c r="EX204">
        <v>94.2097258893141</v>
      </c>
      <c r="EY204">
        <v>19.934638438861601</v>
      </c>
      <c r="EZ204">
        <v>1.9096215822824401</v>
      </c>
      <c r="FA204">
        <v>11.3847062547608</v>
      </c>
      <c r="FB204">
        <v>18.127971081314101</v>
      </c>
      <c r="FO204"/>
      <c r="GB204"/>
      <c r="HB204"/>
    </row>
    <row r="205" spans="1:210">
      <c r="A205" s="13">
        <f t="shared" si="3"/>
        <v>40298</v>
      </c>
      <c r="N205"/>
      <c r="AB205"/>
      <c r="AC205" s="4">
        <v>40298</v>
      </c>
      <c r="AD205" s="1">
        <v>1.6367621752166499</v>
      </c>
      <c r="AE205" s="1">
        <v>1.7986219240827701</v>
      </c>
      <c r="AF205" s="1">
        <v>0.61841933697196005</v>
      </c>
      <c r="AG205" s="1">
        <v>4.06575245279973</v>
      </c>
      <c r="AH205" s="1">
        <v>0.50192969845409896</v>
      </c>
      <c r="AI205" s="1">
        <v>3.52701101695973</v>
      </c>
      <c r="AJ205" s="1">
        <v>0.82303699456575397</v>
      </c>
      <c r="AK205" s="1">
        <v>-0.87922353597167802</v>
      </c>
      <c r="AL205" s="1">
        <v>1.90717245855147</v>
      </c>
      <c r="AM205" s="1">
        <v>3.3128463258096201</v>
      </c>
      <c r="AN205" s="1">
        <v>2.5312710736519701</v>
      </c>
      <c r="AO205" s="1">
        <v>2.1834523775060899</v>
      </c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O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DB205"/>
      <c r="EB205"/>
      <c r="EO205"/>
      <c r="EQ205">
        <v>19.615655928857599</v>
      </c>
      <c r="ER205">
        <v>24.1676848165278</v>
      </c>
      <c r="ES205">
        <v>45.749179619400898</v>
      </c>
      <c r="ET205">
        <v>14.793301334704299</v>
      </c>
      <c r="EU205">
        <v>42.421242994708898</v>
      </c>
      <c r="EV205">
        <v>12.2637484022138</v>
      </c>
      <c r="EW205">
        <v>10.519377926788801</v>
      </c>
      <c r="EX205">
        <v>85.229397315625803</v>
      </c>
      <c r="EY205">
        <v>19.3286973395175</v>
      </c>
      <c r="EZ205">
        <v>2.4893441502848201</v>
      </c>
      <c r="FA205">
        <v>9.4142089373726705</v>
      </c>
      <c r="FB205">
        <v>15.984176845550801</v>
      </c>
      <c r="FO205"/>
      <c r="GB205"/>
      <c r="HB205"/>
    </row>
    <row r="206" spans="1:210">
      <c r="A206" s="13">
        <f t="shared" si="3"/>
        <v>40268</v>
      </c>
      <c r="N206"/>
      <c r="AB206"/>
      <c r="AC206" s="4">
        <v>40268</v>
      </c>
      <c r="AD206" s="1">
        <v>1.6411848169501</v>
      </c>
      <c r="AE206" s="1">
        <v>1.80785751705113</v>
      </c>
      <c r="AF206" s="1">
        <v>0.65780163485215004</v>
      </c>
      <c r="AG206" s="1">
        <v>4.0569784234013904</v>
      </c>
      <c r="AH206" s="1">
        <v>0.50329575866933196</v>
      </c>
      <c r="AI206" s="1">
        <v>3.5333546703461498</v>
      </c>
      <c r="AJ206" s="1">
        <v>0.82418049152028106</v>
      </c>
      <c r="AK206" s="1">
        <v>-0.90629001853552404</v>
      </c>
      <c r="AL206" s="1">
        <v>1.9069927248241001</v>
      </c>
      <c r="AM206" s="1">
        <v>3.3120294773932599</v>
      </c>
      <c r="AN206" s="1">
        <v>2.5247994062058101</v>
      </c>
      <c r="AO206" s="1">
        <v>2.18709000408405</v>
      </c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O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DB206"/>
      <c r="EB206"/>
      <c r="EO206"/>
      <c r="EQ206">
        <v>19.401248624943499</v>
      </c>
      <c r="ER206">
        <v>23.940520000473001</v>
      </c>
      <c r="ES206">
        <v>45.148358987517597</v>
      </c>
      <c r="ET206">
        <v>14.812495781912601</v>
      </c>
      <c r="EU206">
        <v>42.368465418711402</v>
      </c>
      <c r="EV206">
        <v>12.3151038964397</v>
      </c>
      <c r="EW206">
        <v>10.546943914031001</v>
      </c>
      <c r="EX206">
        <v>86.070858844111001</v>
      </c>
      <c r="EY206">
        <v>19.3313950132031</v>
      </c>
      <c r="EZ206">
        <v>2.4956379665611501</v>
      </c>
      <c r="FA206">
        <v>9.8247053840178804</v>
      </c>
      <c r="FB206">
        <v>15.9475345254057</v>
      </c>
      <c r="FO206"/>
      <c r="GB206"/>
      <c r="HB206"/>
    </row>
    <row r="207" spans="1:210">
      <c r="A207" s="13">
        <f t="shared" si="3"/>
        <v>40235</v>
      </c>
      <c r="N207"/>
      <c r="AB207"/>
      <c r="AC207" s="4">
        <v>40235</v>
      </c>
      <c r="AD207" s="1">
        <v>1.6381397694796</v>
      </c>
      <c r="AE207" s="1">
        <v>1.8337625779211</v>
      </c>
      <c r="AF207" s="1">
        <v>0.85697504209097297</v>
      </c>
      <c r="AG207" s="1">
        <v>3.9651899704151199</v>
      </c>
      <c r="AH207" s="1">
        <v>0.50895358688827896</v>
      </c>
      <c r="AI207" s="1">
        <v>3.5229770628275898</v>
      </c>
      <c r="AJ207" s="1">
        <v>0.82584746162897504</v>
      </c>
      <c r="AK207" s="1">
        <v>-0.93706314216929298</v>
      </c>
      <c r="AL207" s="1">
        <v>1.90797886303341</v>
      </c>
      <c r="AM207" s="1">
        <v>3.3161874800034701</v>
      </c>
      <c r="AN207" s="1">
        <v>2.5215042882043002</v>
      </c>
      <c r="AO207" s="1">
        <v>2.1799285602987801</v>
      </c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O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DB207"/>
      <c r="EB207"/>
      <c r="EO207"/>
      <c r="EQ207">
        <v>19.344366024786599</v>
      </c>
      <c r="ER207">
        <v>23.661318250548799</v>
      </c>
      <c r="ES207">
        <v>40.477027773072003</v>
      </c>
      <c r="ET207">
        <v>14.8793354191373</v>
      </c>
      <c r="EU207">
        <v>42.241289803454698</v>
      </c>
      <c r="EV207">
        <v>12.2135257282424</v>
      </c>
      <c r="EW207">
        <v>10.524135187525401</v>
      </c>
      <c r="EX207">
        <v>87.910765675993403</v>
      </c>
      <c r="EY207">
        <v>19.3213638429919</v>
      </c>
      <c r="EZ207">
        <v>2.4678972962381498</v>
      </c>
      <c r="FA207">
        <v>9.8250996480486101</v>
      </c>
      <c r="FB207">
        <v>15.991109089574</v>
      </c>
      <c r="FO207"/>
      <c r="GB207"/>
      <c r="HB207"/>
    </row>
    <row r="208" spans="1:210">
      <c r="A208" s="13">
        <f t="shared" si="3"/>
        <v>40207</v>
      </c>
      <c r="N208"/>
      <c r="AB208"/>
      <c r="AC208" s="4">
        <v>40207</v>
      </c>
      <c r="AD208" s="1">
        <v>2.2326233897176602</v>
      </c>
      <c r="AE208" s="1">
        <v>2.0281861386487301</v>
      </c>
      <c r="AF208" s="1">
        <v>0.90919078767068096</v>
      </c>
      <c r="AG208" s="1">
        <v>4.0167216652489897</v>
      </c>
      <c r="AH208" s="1">
        <v>0.101984355561075</v>
      </c>
      <c r="AI208" s="1">
        <v>3.5825811653693602</v>
      </c>
      <c r="AJ208" s="1">
        <v>0.81653739782766599</v>
      </c>
      <c r="AK208" s="1">
        <v>-0.93308294524606705</v>
      </c>
      <c r="AL208" s="1">
        <v>1.9027651471304501</v>
      </c>
      <c r="AM208" s="1">
        <v>3.25813361013775</v>
      </c>
      <c r="AN208" s="1">
        <v>2.7721144454395601</v>
      </c>
      <c r="AO208" s="1">
        <v>2.1365985990962599</v>
      </c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O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DB208"/>
      <c r="EB208"/>
      <c r="EO208"/>
      <c r="EQ208">
        <v>16.070943260851202</v>
      </c>
      <c r="ER208">
        <v>20.483131500273402</v>
      </c>
      <c r="ES208">
        <v>39.662772113925001</v>
      </c>
      <c r="ET208">
        <v>9.3524913915056391</v>
      </c>
      <c r="EU208">
        <v>43.229673175375403</v>
      </c>
      <c r="EV208">
        <v>11.916954428280601</v>
      </c>
      <c r="EW208">
        <v>-0.29567776791007999</v>
      </c>
      <c r="EX208">
        <v>84.0973289307653</v>
      </c>
      <c r="EY208">
        <v>19.033831774875299</v>
      </c>
      <c r="EZ208">
        <v>1.4617535291463</v>
      </c>
      <c r="FA208">
        <v>2.9037286028800802</v>
      </c>
      <c r="FB208">
        <v>15.975612466684501</v>
      </c>
      <c r="FO208"/>
      <c r="GB208"/>
      <c r="HB208"/>
    </row>
    <row r="209" spans="1:210">
      <c r="A209" s="13">
        <f t="shared" si="3"/>
        <v>40178</v>
      </c>
      <c r="N209"/>
      <c r="AB209"/>
      <c r="AC209" s="4">
        <v>40178</v>
      </c>
      <c r="AD209" s="1">
        <v>2.2174348483710999</v>
      </c>
      <c r="AE209" s="1">
        <v>2.0110741692828702</v>
      </c>
      <c r="AF209" s="1">
        <v>0.91826763734604699</v>
      </c>
      <c r="AG209" s="1">
        <v>4.0090403538578601</v>
      </c>
      <c r="AH209" s="1">
        <v>0.100079292971522</v>
      </c>
      <c r="AI209" s="1">
        <v>3.57177444109284</v>
      </c>
      <c r="AJ209" s="1">
        <v>0.81645011879667495</v>
      </c>
      <c r="AK209" s="1">
        <v>-0.95427702467005404</v>
      </c>
      <c r="AL209" s="1">
        <v>1.90270106666997</v>
      </c>
      <c r="AM209" s="1">
        <v>3.2589154670847602</v>
      </c>
      <c r="AN209" s="1">
        <v>2.7585556262468498</v>
      </c>
      <c r="AO209" s="1">
        <v>2.1348540832802798</v>
      </c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O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DB209"/>
      <c r="EB209"/>
      <c r="EO209"/>
      <c r="EQ209">
        <v>16.1446697292637</v>
      </c>
      <c r="ER209">
        <v>20.536390503900499</v>
      </c>
      <c r="ES209">
        <v>38.493237908215498</v>
      </c>
      <c r="ET209">
        <v>9.3570007087680995</v>
      </c>
      <c r="EU209">
        <v>43.196271719439203</v>
      </c>
      <c r="EV209">
        <v>11.936710983496599</v>
      </c>
      <c r="EW209">
        <v>-0.293641234720671</v>
      </c>
      <c r="EX209">
        <v>83.922147978856103</v>
      </c>
      <c r="EY209">
        <v>19.034206223789798</v>
      </c>
      <c r="EZ209">
        <v>1.4507406740266999</v>
      </c>
      <c r="FA209">
        <v>2.8707211555860801</v>
      </c>
      <c r="FB209">
        <v>15.9862817514194</v>
      </c>
      <c r="FO209"/>
      <c r="GB209"/>
      <c r="HB209"/>
    </row>
    <row r="210" spans="1:210">
      <c r="A210" s="13">
        <f t="shared" si="3"/>
        <v>40147</v>
      </c>
      <c r="N210"/>
      <c r="AB210"/>
      <c r="AC210" s="4">
        <v>40147</v>
      </c>
      <c r="AD210" s="1">
        <v>2.19781709861401</v>
      </c>
      <c r="AE210" s="1">
        <v>2.0093911908574</v>
      </c>
      <c r="AF210" s="1">
        <v>0.93195571117033404</v>
      </c>
      <c r="AG210" s="1">
        <v>4.1608020227797002</v>
      </c>
      <c r="AH210" s="1">
        <v>9.3514716562953099E-2</v>
      </c>
      <c r="AI210" s="1">
        <v>3.57318654770001</v>
      </c>
      <c r="AJ210" s="1">
        <v>0.80785146990010903</v>
      </c>
      <c r="AK210" s="1">
        <v>-0.93188965076605101</v>
      </c>
      <c r="AL210" s="1">
        <v>1.90187769531597</v>
      </c>
      <c r="AM210" s="1">
        <v>3.2564866669054702</v>
      </c>
      <c r="AN210" s="1">
        <v>2.39498312566645</v>
      </c>
      <c r="AO210" s="1">
        <v>2.1695481481882002</v>
      </c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O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DB210"/>
      <c r="EB210"/>
      <c r="EO210"/>
      <c r="EQ210">
        <v>16.308852663357801</v>
      </c>
      <c r="ER210">
        <v>20.2813070978514</v>
      </c>
      <c r="ES210">
        <v>31.485057467035801</v>
      </c>
      <c r="ET210">
        <v>9.0757901746820195</v>
      </c>
      <c r="EU210">
        <v>43.805261504374897</v>
      </c>
      <c r="EV210">
        <v>11.7764749553132</v>
      </c>
      <c r="EW210">
        <v>0.48722871761007402</v>
      </c>
      <c r="EX210">
        <v>82.020993283982904</v>
      </c>
      <c r="EY210">
        <v>19.049120098375202</v>
      </c>
      <c r="EZ210">
        <v>1.4538491916696199</v>
      </c>
      <c r="FA210">
        <v>5.4527245136005904</v>
      </c>
      <c r="FB210">
        <v>15.8232587982718</v>
      </c>
      <c r="FO210"/>
      <c r="GB210"/>
      <c r="HB210"/>
    </row>
    <row r="211" spans="1:210">
      <c r="A211" s="13">
        <f t="shared" si="3"/>
        <v>40116</v>
      </c>
      <c r="N211"/>
      <c r="AB211"/>
      <c r="AC211" s="4">
        <v>40116</v>
      </c>
      <c r="AD211" s="1">
        <v>2.2177508901276002</v>
      </c>
      <c r="AE211" s="1">
        <v>2.1572556401065599</v>
      </c>
      <c r="AF211" s="1">
        <v>0.94465896154609796</v>
      </c>
      <c r="AG211" s="1">
        <v>3.9447595905822501</v>
      </c>
      <c r="AH211" s="1">
        <v>0.27085308511004103</v>
      </c>
      <c r="AI211" s="1">
        <v>3.3989656100676102</v>
      </c>
      <c r="AJ211" s="1">
        <v>0.62675730834944299</v>
      </c>
      <c r="AK211" s="1">
        <v>-0.83515181799928695</v>
      </c>
      <c r="AL211" s="1">
        <v>1.9404965583356599</v>
      </c>
      <c r="AM211" s="1">
        <v>3.3067866522623599</v>
      </c>
      <c r="AN211" s="1">
        <v>2.4317831204829701</v>
      </c>
      <c r="AO211" s="1">
        <v>2.1381286791634002</v>
      </c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O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DB211"/>
      <c r="EB211"/>
      <c r="EO211"/>
      <c r="EQ211">
        <v>14.5666570580875</v>
      </c>
      <c r="ER211">
        <v>18.287997441157099</v>
      </c>
      <c r="ES211">
        <v>31.269566417596899</v>
      </c>
      <c r="ET211">
        <v>6.3358140368475899</v>
      </c>
      <c r="EU211">
        <v>42.245755914306201</v>
      </c>
      <c r="EV211">
        <v>11.4958386458985</v>
      </c>
      <c r="EW211">
        <v>4.9128695280362198</v>
      </c>
      <c r="EX211">
        <v>73.8562844731604</v>
      </c>
      <c r="EY211">
        <v>17.324796190717699</v>
      </c>
      <c r="EZ211">
        <v>-1.5887679688884899</v>
      </c>
      <c r="FA211">
        <v>0.34440888906394301</v>
      </c>
      <c r="FB211">
        <v>15.496255362104799</v>
      </c>
      <c r="FO211"/>
      <c r="GB211"/>
      <c r="HB211"/>
    </row>
    <row r="212" spans="1:210">
      <c r="A212" s="13">
        <f t="shared" si="3"/>
        <v>40086</v>
      </c>
      <c r="N212"/>
      <c r="AB212"/>
      <c r="AC212" s="4">
        <v>40086</v>
      </c>
      <c r="AD212" s="1">
        <v>2.17271047722758</v>
      </c>
      <c r="AE212" s="1">
        <v>2.1877491451830702</v>
      </c>
      <c r="AF212" s="1">
        <v>0.94288368751379004</v>
      </c>
      <c r="AG212" s="1">
        <v>3.9764003636105301</v>
      </c>
      <c r="AH212" s="1">
        <v>0.22069291622496501</v>
      </c>
      <c r="AI212" s="1">
        <v>3.3954194842372201</v>
      </c>
      <c r="AJ212" s="1">
        <v>0.62862826573911801</v>
      </c>
      <c r="AK212" s="1">
        <v>-0.81209751357072602</v>
      </c>
      <c r="AL212" s="1">
        <v>1.94082811086391</v>
      </c>
      <c r="AM212" s="1">
        <v>3.30727673218558</v>
      </c>
      <c r="AN212" s="1">
        <v>2.4804796746434699</v>
      </c>
      <c r="AO212" s="1">
        <v>2.1375596958017899</v>
      </c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O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DB212"/>
      <c r="EB212"/>
      <c r="EO212"/>
      <c r="EQ212">
        <v>14.7524980333885</v>
      </c>
      <c r="ER212">
        <v>17.711078296126701</v>
      </c>
      <c r="ES212">
        <v>30.919021742926201</v>
      </c>
      <c r="ET212">
        <v>6.3563193007081402</v>
      </c>
      <c r="EU212">
        <v>42.2227423634058</v>
      </c>
      <c r="EV212">
        <v>11.4465249585266</v>
      </c>
      <c r="EW212">
        <v>4.83382117066762</v>
      </c>
      <c r="EX212">
        <v>75.106529885550501</v>
      </c>
      <c r="EY212">
        <v>17.3239942263701</v>
      </c>
      <c r="EZ212">
        <v>-1.5918146549932799</v>
      </c>
      <c r="FA212">
        <v>-0.40403514668576601</v>
      </c>
      <c r="FB212">
        <v>15.5044465344222</v>
      </c>
      <c r="FO212"/>
      <c r="GB212"/>
      <c r="HB212"/>
    </row>
    <row r="213" spans="1:210">
      <c r="A213" s="13">
        <f t="shared" si="3"/>
        <v>40056</v>
      </c>
      <c r="N213"/>
      <c r="AB213"/>
      <c r="AC213" s="4">
        <v>40056</v>
      </c>
      <c r="AD213" s="1">
        <v>2.1477656981036</v>
      </c>
      <c r="AE213" s="1">
        <v>2.1885166159318801</v>
      </c>
      <c r="AF213" s="1">
        <v>0.96684911825619702</v>
      </c>
      <c r="AG213" s="1">
        <v>3.9812039205285901</v>
      </c>
      <c r="AH213" s="1">
        <v>0.219946022732565</v>
      </c>
      <c r="AI213" s="1">
        <v>3.38785576697008</v>
      </c>
      <c r="AJ213" s="1">
        <v>0.62529782050621296</v>
      </c>
      <c r="AK213" s="1">
        <v>-0.76963123577038695</v>
      </c>
      <c r="AL213" s="1">
        <v>1.9399533783495799</v>
      </c>
      <c r="AM213" s="1">
        <v>3.30735722143439</v>
      </c>
      <c r="AN213" s="1">
        <v>2.4722679930166298</v>
      </c>
      <c r="AO213" s="1">
        <v>2.1383037875211501</v>
      </c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O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DB213"/>
      <c r="EB213"/>
      <c r="EO213"/>
      <c r="EQ213">
        <v>14.851131788853101</v>
      </c>
      <c r="ER213">
        <v>17.644471944251698</v>
      </c>
      <c r="ES213">
        <v>29.0917068111006</v>
      </c>
      <c r="ET213">
        <v>6.0947633430133799</v>
      </c>
      <c r="EU213">
        <v>42.243243340245101</v>
      </c>
      <c r="EV213">
        <v>11.431948760253499</v>
      </c>
      <c r="EW213">
        <v>5.0256291340212504</v>
      </c>
      <c r="EX213">
        <v>75.987597965648405</v>
      </c>
      <c r="EY213">
        <v>17.328174436658799</v>
      </c>
      <c r="EZ213">
        <v>-1.5732441518895099</v>
      </c>
      <c r="FA213">
        <v>-0.285343807976919</v>
      </c>
      <c r="FB213">
        <v>15.493319529587399</v>
      </c>
      <c r="FO213"/>
      <c r="GB213"/>
      <c r="HB213"/>
    </row>
    <row r="214" spans="1:210">
      <c r="A214" s="13">
        <f t="shared" si="3"/>
        <v>40025</v>
      </c>
      <c r="N214"/>
      <c r="AB214"/>
      <c r="AC214" s="4">
        <v>40025</v>
      </c>
      <c r="AD214" s="1">
        <v>1.6887731357819</v>
      </c>
      <c r="AE214" s="1">
        <v>2.2776619461344598</v>
      </c>
      <c r="AF214" s="1">
        <v>0.96932888972962605</v>
      </c>
      <c r="AG214" s="1">
        <v>4.2347230882616804</v>
      </c>
      <c r="AH214" s="1">
        <v>0.33722701428539897</v>
      </c>
      <c r="AI214" s="1">
        <v>3.2118066463873598</v>
      </c>
      <c r="AJ214" s="1">
        <v>0.47461125807357402</v>
      </c>
      <c r="AK214" s="1">
        <v>-0.66755658760065295</v>
      </c>
      <c r="AL214" s="1">
        <v>1.9668514758415101</v>
      </c>
      <c r="AM214" s="1">
        <v>3.3240364373505602</v>
      </c>
      <c r="AN214" s="1">
        <v>2.5357349746408402</v>
      </c>
      <c r="AO214" s="1">
        <v>2.11967997091058</v>
      </c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O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DB214"/>
      <c r="EB214"/>
      <c r="EO214"/>
      <c r="EQ214">
        <v>13.4035602779734</v>
      </c>
      <c r="ER214">
        <v>15.207840587628899</v>
      </c>
      <c r="ES214">
        <v>29.1345126491344</v>
      </c>
      <c r="ET214">
        <v>4.0989388408380201</v>
      </c>
      <c r="EU214">
        <v>45.287498131771699</v>
      </c>
      <c r="EV214">
        <v>11.1239047476127</v>
      </c>
      <c r="EW214">
        <v>13.8204491155696</v>
      </c>
      <c r="EX214">
        <v>73.399078958256496</v>
      </c>
      <c r="EY214">
        <v>16.1295115010338</v>
      </c>
      <c r="EZ214">
        <v>-3.4631021983894099</v>
      </c>
      <c r="FA214">
        <v>0.50070206889499003</v>
      </c>
      <c r="FB214">
        <v>15.1767617824383</v>
      </c>
      <c r="FO214"/>
      <c r="GB214"/>
      <c r="HB214"/>
    </row>
    <row r="215" spans="1:210">
      <c r="A215" s="13">
        <f t="shared" si="3"/>
        <v>39994</v>
      </c>
      <c r="N215"/>
      <c r="AB215"/>
      <c r="AC215" s="4">
        <v>39994</v>
      </c>
      <c r="AD215" s="1">
        <v>1.6698475671035999</v>
      </c>
      <c r="AE215" s="1">
        <v>2.30169004776798</v>
      </c>
      <c r="AF215" s="1">
        <v>0.97787130171672298</v>
      </c>
      <c r="AG215" s="1">
        <v>4.2055180814734303</v>
      </c>
      <c r="AH215" s="1">
        <v>0.33814452472714401</v>
      </c>
      <c r="AI215" s="1">
        <v>3.21013120377004</v>
      </c>
      <c r="AJ215" s="1">
        <v>0.47857226441426498</v>
      </c>
      <c r="AK215" s="1">
        <v>-0.648634252161017</v>
      </c>
      <c r="AL215" s="1">
        <v>1.96823754369264</v>
      </c>
      <c r="AM215" s="1">
        <v>3.3239566521094899</v>
      </c>
      <c r="AN215" s="1">
        <v>2.5032926902172199</v>
      </c>
      <c r="AO215" s="1">
        <v>2.11945827092651</v>
      </c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O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DB215"/>
      <c r="EB215"/>
      <c r="EO215"/>
      <c r="EQ215">
        <v>13.816406505025499</v>
      </c>
      <c r="ER215">
        <v>15.0716343370507</v>
      </c>
      <c r="ES215">
        <v>28.9891122970173</v>
      </c>
      <c r="ET215">
        <v>4.1162836422919202</v>
      </c>
      <c r="EU215">
        <v>45.257492501508601</v>
      </c>
      <c r="EV215">
        <v>11.169927994704899</v>
      </c>
      <c r="EW215">
        <v>13.5734173107359</v>
      </c>
      <c r="EX215">
        <v>72.959228439122498</v>
      </c>
      <c r="EY215">
        <v>16.268840509146099</v>
      </c>
      <c r="EZ215">
        <v>-3.4622798050317201</v>
      </c>
      <c r="FA215">
        <v>0.76049972570481905</v>
      </c>
      <c r="FB215">
        <v>15.195807069065101</v>
      </c>
      <c r="FO215"/>
      <c r="GB215"/>
      <c r="HB215"/>
    </row>
    <row r="216" spans="1:210">
      <c r="A216" s="13">
        <f t="shared" si="3"/>
        <v>39962</v>
      </c>
      <c r="N216"/>
      <c r="AB216"/>
      <c r="AC216" s="4">
        <v>39962</v>
      </c>
      <c r="AD216" s="1">
        <v>1.67199193552801</v>
      </c>
      <c r="AE216" s="1">
        <v>2.8254083303158799</v>
      </c>
      <c r="AF216" s="1">
        <v>1.0602214700652399</v>
      </c>
      <c r="AG216" s="1">
        <v>4.2099432291127403</v>
      </c>
      <c r="AH216" s="1">
        <v>0.33205163297056101</v>
      </c>
      <c r="AI216" s="1">
        <v>3.1968024605191498</v>
      </c>
      <c r="AJ216" s="1">
        <v>0.47415140937709599</v>
      </c>
      <c r="AK216" s="1">
        <v>-0.59722962027825899</v>
      </c>
      <c r="AL216" s="1">
        <v>1.9677101682760401</v>
      </c>
      <c r="AM216" s="1">
        <v>3.3155767070711999</v>
      </c>
      <c r="AN216" s="1">
        <v>2.4703068030673898</v>
      </c>
      <c r="AO216" s="1">
        <v>2.1125505727270699</v>
      </c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O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DB216"/>
      <c r="EB216"/>
      <c r="EO216"/>
      <c r="EQ216">
        <v>13.804349807177999</v>
      </c>
      <c r="ER216">
        <v>7.0978411432588198</v>
      </c>
      <c r="ES216">
        <v>25.871378218507498</v>
      </c>
      <c r="ET216">
        <v>4.2475408279436904</v>
      </c>
      <c r="EU216">
        <v>45.169087378548497</v>
      </c>
      <c r="EV216">
        <v>11.1863708442235</v>
      </c>
      <c r="EW216">
        <v>13.742935694578099</v>
      </c>
      <c r="EX216">
        <v>74.882438485491306</v>
      </c>
      <c r="EY216">
        <v>16.278207760027701</v>
      </c>
      <c r="EZ216">
        <v>-3.47720068622227</v>
      </c>
      <c r="FA216">
        <v>1.5275759067099901</v>
      </c>
      <c r="FB216">
        <v>15.2230148653708</v>
      </c>
      <c r="FO216"/>
      <c r="GB216"/>
      <c r="HB216"/>
    </row>
    <row r="217" spans="1:210">
      <c r="A217" s="13">
        <f t="shared" si="3"/>
        <v>39933</v>
      </c>
      <c r="N217"/>
      <c r="AB217"/>
      <c r="AC217" s="4">
        <v>39933</v>
      </c>
      <c r="AD217" s="1">
        <v>1.37105702066126</v>
      </c>
      <c r="AE217" s="1">
        <v>2.3731507847034101</v>
      </c>
      <c r="AF217" s="1">
        <v>1.0604357361250001</v>
      </c>
      <c r="AG217" s="1">
        <v>4.1397118227341796</v>
      </c>
      <c r="AH217" s="1">
        <v>0.36940266201179101</v>
      </c>
      <c r="AI217" s="1">
        <v>3.1538979748531899</v>
      </c>
      <c r="AJ217" s="1">
        <v>0.37123322510509499</v>
      </c>
      <c r="AK217" s="1">
        <v>-0.500024156770839</v>
      </c>
      <c r="AL217" s="1">
        <v>1.7576222515819599</v>
      </c>
      <c r="AM217" s="1">
        <v>3.20823020912484</v>
      </c>
      <c r="AN217" s="1">
        <v>2.4692300680743902</v>
      </c>
      <c r="AO217" s="1">
        <v>2.23784923655972</v>
      </c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O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DB217"/>
      <c r="EB217"/>
      <c r="EO217"/>
      <c r="EQ217">
        <v>15.433643535018099</v>
      </c>
      <c r="ER217">
        <v>8.98964457280141</v>
      </c>
      <c r="ES217">
        <v>25.648228295120099</v>
      </c>
      <c r="ET217">
        <v>2.45783175117282</v>
      </c>
      <c r="EU217">
        <v>51.128887728737901</v>
      </c>
      <c r="EV217">
        <v>11.3841507562827</v>
      </c>
      <c r="EW217">
        <v>29.9921869653725</v>
      </c>
      <c r="EX217">
        <v>75.015042149289201</v>
      </c>
      <c r="EY217">
        <v>14.197162221373301</v>
      </c>
      <c r="EZ217">
        <v>-4.0774432508065601</v>
      </c>
      <c r="FA217">
        <v>0.80349487115075502</v>
      </c>
      <c r="FB217">
        <v>14.499131419761</v>
      </c>
      <c r="FO217"/>
      <c r="GB217"/>
      <c r="HB217"/>
    </row>
    <row r="218" spans="1:210">
      <c r="A218" s="13">
        <f t="shared" si="3"/>
        <v>39903</v>
      </c>
      <c r="N218"/>
      <c r="AB218"/>
      <c r="AC218" s="4">
        <v>39903</v>
      </c>
      <c r="AD218" s="1">
        <v>1.36486008371751</v>
      </c>
      <c r="AE218" s="1">
        <v>2.3783453285307501</v>
      </c>
      <c r="AF218" s="1">
        <v>1.0909081155848399</v>
      </c>
      <c r="AG218" s="1">
        <v>4.13615072194386</v>
      </c>
      <c r="AH218" s="1">
        <v>0.36672187450891702</v>
      </c>
      <c r="AI218" s="1">
        <v>3.1530454410552</v>
      </c>
      <c r="AJ218" s="1">
        <v>0.36746640539407499</v>
      </c>
      <c r="AK218" s="1">
        <v>-0.49350093121989302</v>
      </c>
      <c r="AL218" s="1">
        <v>1.75786243733009</v>
      </c>
      <c r="AM218" s="1">
        <v>3.2092957458383502</v>
      </c>
      <c r="AN218" s="1">
        <v>2.4630083927223598</v>
      </c>
      <c r="AO218" s="1">
        <v>2.23503031716958</v>
      </c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O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DB218"/>
      <c r="EB218"/>
      <c r="EO218"/>
      <c r="EQ218">
        <v>15.753218929569501</v>
      </c>
      <c r="ER218">
        <v>9.0208289545403098</v>
      </c>
      <c r="ES218">
        <v>24.190488529720199</v>
      </c>
      <c r="ET218">
        <v>2.6532225656770798</v>
      </c>
      <c r="EU218">
        <v>51.195654289049997</v>
      </c>
      <c r="EV218">
        <v>11.3708084487472</v>
      </c>
      <c r="EW218">
        <v>30.3084576314826</v>
      </c>
      <c r="EX218">
        <v>74.400797544690604</v>
      </c>
      <c r="EY218">
        <v>14.193048052147899</v>
      </c>
      <c r="EZ218">
        <v>-4.0754480764528997</v>
      </c>
      <c r="FA218">
        <v>0.71786947789754296</v>
      </c>
      <c r="FB218">
        <v>14.5369421588411</v>
      </c>
      <c r="FO218"/>
      <c r="GB218"/>
      <c r="HB218"/>
    </row>
    <row r="219" spans="1:210">
      <c r="A219" s="13">
        <f t="shared" si="3"/>
        <v>39871</v>
      </c>
      <c r="N219"/>
      <c r="AB219"/>
      <c r="AC219" s="4">
        <v>39871</v>
      </c>
      <c r="AD219" s="1">
        <v>1.3729075538467901</v>
      </c>
      <c r="AE219" s="1">
        <v>2.3290203590376</v>
      </c>
      <c r="AF219" s="1">
        <v>1.16467630309338</v>
      </c>
      <c r="AG219" s="1">
        <v>4.1328729617032902</v>
      </c>
      <c r="AH219" s="1">
        <v>0.35121237864608201</v>
      </c>
      <c r="AI219" s="1">
        <v>3.1294593927835601</v>
      </c>
      <c r="AJ219" s="1">
        <v>0.368495781362073</v>
      </c>
      <c r="AK219" s="1">
        <v>-0.47881232360083698</v>
      </c>
      <c r="AL219" s="1">
        <v>1.7587233347851601</v>
      </c>
      <c r="AM219" s="1">
        <v>3.2048355234298098</v>
      </c>
      <c r="AN219" s="1">
        <v>2.4581152594333502</v>
      </c>
      <c r="AO219" s="1">
        <v>2.2668301462576901</v>
      </c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O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DB219"/>
      <c r="EB219"/>
      <c r="EO219"/>
      <c r="EQ219">
        <v>15.917763792296</v>
      </c>
      <c r="ER219">
        <v>9.2828209934728196</v>
      </c>
      <c r="ES219">
        <v>21.5011713670125</v>
      </c>
      <c r="ET219">
        <v>2.5437078155474202</v>
      </c>
      <c r="EU219">
        <v>51.773769971591001</v>
      </c>
      <c r="EV219">
        <v>11.5521861225932</v>
      </c>
      <c r="EW219">
        <v>30.2469179800229</v>
      </c>
      <c r="EX219">
        <v>77.550026428856697</v>
      </c>
      <c r="EY219">
        <v>14.187058490728299</v>
      </c>
      <c r="EZ219">
        <v>-4.0687963861489598</v>
      </c>
      <c r="FA219">
        <v>0.78657165498628201</v>
      </c>
      <c r="FB219">
        <v>14.7700306640485</v>
      </c>
      <c r="FO219"/>
      <c r="GB219"/>
      <c r="HB219"/>
    </row>
    <row r="220" spans="1:210">
      <c r="A220" s="13">
        <f t="shared" si="3"/>
        <v>39843</v>
      </c>
      <c r="N220"/>
      <c r="AB220"/>
      <c r="AC220" s="4">
        <v>39843</v>
      </c>
      <c r="AD220" s="1">
        <v>1.29080375123706</v>
      </c>
      <c r="AE220" s="1">
        <v>2.4205510218542701</v>
      </c>
      <c r="AF220" s="1">
        <v>1.16487681597751</v>
      </c>
      <c r="AG220" s="1">
        <v>3.8497834579568302</v>
      </c>
      <c r="AH220" s="1">
        <v>0.27688798844079099</v>
      </c>
      <c r="AI220" s="1">
        <v>3.22937170261805</v>
      </c>
      <c r="AJ220" s="1">
        <v>0.31448090288632602</v>
      </c>
      <c r="AK220" s="1">
        <v>-0.40495969246071201</v>
      </c>
      <c r="AL220" s="1">
        <v>1.81507987218657</v>
      </c>
      <c r="AM220" s="1">
        <v>3.30108516386117</v>
      </c>
      <c r="AN220" s="1">
        <v>2.2921290245393502</v>
      </c>
      <c r="AO220" s="1">
        <v>2.2268543089384298</v>
      </c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O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DB220"/>
      <c r="EB220"/>
      <c r="EO220"/>
      <c r="EQ220">
        <v>16.115424475385801</v>
      </c>
      <c r="ER220">
        <v>11.127242024709201</v>
      </c>
      <c r="ES220">
        <v>21.4892141260943</v>
      </c>
      <c r="ET220">
        <v>1.9237332815911701</v>
      </c>
      <c r="EU220">
        <v>54.252553015766402</v>
      </c>
      <c r="EV220">
        <v>11.187277836315401</v>
      </c>
      <c r="EW220">
        <v>42.782551205374197</v>
      </c>
      <c r="EX220">
        <v>75.845583375053295</v>
      </c>
      <c r="EY220">
        <v>13.990791429432701</v>
      </c>
      <c r="EZ220">
        <v>-4.1996435185070897</v>
      </c>
      <c r="FA220">
        <v>7.7974533749898702</v>
      </c>
      <c r="FB220">
        <v>15.0947874919234</v>
      </c>
      <c r="FO220"/>
      <c r="GB220"/>
      <c r="HB220"/>
    </row>
    <row r="221" spans="1:210">
      <c r="A221" s="13">
        <f t="shared" si="3"/>
        <v>39813</v>
      </c>
      <c r="N221"/>
      <c r="AB221"/>
      <c r="AC221" s="4">
        <v>39813</v>
      </c>
      <c r="AD221" s="1">
        <v>1.2971986442810599</v>
      </c>
      <c r="AE221" s="1">
        <v>2.42963073021938</v>
      </c>
      <c r="AF221" s="1">
        <v>1.15557695163792</v>
      </c>
      <c r="AG221" s="1">
        <v>3.8375052979492499</v>
      </c>
      <c r="AH221" s="1">
        <v>0.27511491353967399</v>
      </c>
      <c r="AI221" s="1">
        <v>3.2274170022704598</v>
      </c>
      <c r="AJ221" s="1">
        <v>0.31447733474734402</v>
      </c>
      <c r="AK221" s="1">
        <v>-0.42359517491118798</v>
      </c>
      <c r="AL221" s="1">
        <v>1.81506409178948</v>
      </c>
      <c r="AM221" s="1">
        <v>3.2965864256101698</v>
      </c>
      <c r="AN221" s="1">
        <v>2.2947457254850199</v>
      </c>
      <c r="AO221" s="1">
        <v>2.2217150563768699</v>
      </c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O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DB221"/>
      <c r="EB221"/>
      <c r="EO221"/>
      <c r="EQ221">
        <v>16.209111827451601</v>
      </c>
      <c r="ER221">
        <v>11.487582717667101</v>
      </c>
      <c r="ES221">
        <v>22.957209188076298</v>
      </c>
      <c r="ET221">
        <v>1.9483216390395199</v>
      </c>
      <c r="EU221">
        <v>54.3058424642742</v>
      </c>
      <c r="EV221">
        <v>11.1188895848332</v>
      </c>
      <c r="EW221">
        <v>42.782562506205998</v>
      </c>
      <c r="EX221">
        <v>75.748764829476798</v>
      </c>
      <c r="EY221">
        <v>13.9907297130408</v>
      </c>
      <c r="EZ221">
        <v>-4.1878729332072</v>
      </c>
      <c r="FA221">
        <v>7.9361867111102802</v>
      </c>
      <c r="FB221">
        <v>15.1303121316689</v>
      </c>
      <c r="FO221"/>
      <c r="GB221"/>
      <c r="HB221"/>
    </row>
    <row r="222" spans="1:210">
      <c r="A222" s="13">
        <f t="shared" si="3"/>
        <v>39780</v>
      </c>
      <c r="N222"/>
      <c r="AB222"/>
      <c r="AC222" s="4">
        <v>39780</v>
      </c>
      <c r="AD222" s="1">
        <v>1.2896855698674301</v>
      </c>
      <c r="AE222" s="1">
        <v>2.4225547235063698</v>
      </c>
      <c r="AF222" s="1">
        <v>1.05204520927436</v>
      </c>
      <c r="AG222" s="1">
        <v>3.52760133955486</v>
      </c>
      <c r="AH222" s="1">
        <v>0.28384270082711499</v>
      </c>
      <c r="AI222" s="1">
        <v>3.2878427559106198</v>
      </c>
      <c r="AJ222" s="1">
        <v>0.29605721320344103</v>
      </c>
      <c r="AK222" s="1">
        <v>-0.51935180217397403</v>
      </c>
      <c r="AL222" s="1">
        <v>1.8053652202113399</v>
      </c>
      <c r="AM222" s="1">
        <v>3.2004677216713402</v>
      </c>
      <c r="AN222" s="1">
        <v>2.3111821889790498</v>
      </c>
      <c r="AO222" s="1">
        <v>2.2022100855271001</v>
      </c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O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DB222"/>
      <c r="EB222"/>
      <c r="EO222"/>
      <c r="EQ222">
        <v>16.282104874990999</v>
      </c>
      <c r="ER222">
        <v>12.0684834394895</v>
      </c>
      <c r="ES222">
        <v>23.269872282771299</v>
      </c>
      <c r="ET222">
        <v>1.7374854874349801</v>
      </c>
      <c r="EU222">
        <v>53.753039563558403</v>
      </c>
      <c r="EV222">
        <v>10.962734846648299</v>
      </c>
      <c r="EW222">
        <v>46.480216422855499</v>
      </c>
      <c r="EX222">
        <v>82.243556328237403</v>
      </c>
      <c r="EY222">
        <v>13.9667891104201</v>
      </c>
      <c r="EZ222">
        <v>-4.1934123987071201</v>
      </c>
      <c r="FA222">
        <v>7.5473251677010298</v>
      </c>
      <c r="FB222">
        <v>15.231184886736701</v>
      </c>
      <c r="FO222"/>
      <c r="GB222"/>
      <c r="HB222"/>
    </row>
    <row r="223" spans="1:210">
      <c r="A223" s="13">
        <f t="shared" si="3"/>
        <v>39752</v>
      </c>
      <c r="N223"/>
      <c r="AB223"/>
      <c r="AC223" s="4">
        <v>39752</v>
      </c>
      <c r="AD223" s="1">
        <v>1.16587130712389</v>
      </c>
      <c r="AE223" s="1">
        <v>2.4598071469845602</v>
      </c>
      <c r="AF223" s="1">
        <v>1.0420888016352501</v>
      </c>
      <c r="AG223" s="1">
        <v>3.9818663195989799</v>
      </c>
      <c r="AH223" s="1">
        <v>0.36976585200836698</v>
      </c>
      <c r="AI223" s="1">
        <v>3.36963537622943</v>
      </c>
      <c r="AJ223" s="1">
        <v>0.34205562581834598</v>
      </c>
      <c r="AK223" s="1">
        <v>-0.52877120405427802</v>
      </c>
      <c r="AL223" s="1">
        <v>1.81476035682188</v>
      </c>
      <c r="AM223" s="1">
        <v>2.8901054081854101</v>
      </c>
      <c r="AN223" s="1">
        <v>2.0911717452519398</v>
      </c>
      <c r="AO223" s="1">
        <v>2.16579817945735</v>
      </c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O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DB223"/>
      <c r="EB223"/>
      <c r="EO223"/>
      <c r="EQ223">
        <v>19.595543320057502</v>
      </c>
      <c r="ER223">
        <v>13.054818004160801</v>
      </c>
      <c r="ES223">
        <v>23.170277516762201</v>
      </c>
      <c r="ET223">
        <v>2.0653951511956499</v>
      </c>
      <c r="EU223">
        <v>50.933607093625497</v>
      </c>
      <c r="EV223">
        <v>11.1160614722885</v>
      </c>
      <c r="EW223">
        <v>46.979353425483602</v>
      </c>
      <c r="EX223">
        <v>85.913280017458206</v>
      </c>
      <c r="EY223">
        <v>13.840348275392101</v>
      </c>
      <c r="EZ223">
        <v>-2.27208358495737</v>
      </c>
      <c r="FA223">
        <v>13.139491327634399</v>
      </c>
      <c r="FB223">
        <v>15.0971994934219</v>
      </c>
      <c r="FO223"/>
      <c r="GB223"/>
      <c r="HB223"/>
    </row>
    <row r="224" spans="1:210">
      <c r="A224" s="13">
        <f t="shared" si="3"/>
        <v>39721</v>
      </c>
      <c r="N224"/>
      <c r="AB224"/>
      <c r="AC224" s="4">
        <v>39721</v>
      </c>
      <c r="AD224" s="1">
        <v>1.1822028627374399</v>
      </c>
      <c r="AE224" s="1">
        <v>2.5298089988007399</v>
      </c>
      <c r="AF224" s="1">
        <v>1.0123240641856699</v>
      </c>
      <c r="AG224" s="1">
        <v>3.9821340963126399</v>
      </c>
      <c r="AH224" s="1">
        <v>0.37650558660274203</v>
      </c>
      <c r="AI224" s="1">
        <v>3.30286464317907</v>
      </c>
      <c r="AJ224" s="1">
        <v>0.345809644596767</v>
      </c>
      <c r="AK224" s="1">
        <v>-0.52013084753304994</v>
      </c>
      <c r="AL224" s="1">
        <v>1.8161780621726999</v>
      </c>
      <c r="AM224" s="1">
        <v>2.88772076096943</v>
      </c>
      <c r="AN224" s="1">
        <v>2.0373668794509898</v>
      </c>
      <c r="AO224" s="1">
        <v>2.3592927588803998</v>
      </c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O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DB224"/>
      <c r="EB224"/>
      <c r="EO224"/>
      <c r="EQ224">
        <v>19.564060060100001</v>
      </c>
      <c r="ER224">
        <v>13.1161418240152</v>
      </c>
      <c r="ES224">
        <v>23.956376491596199</v>
      </c>
      <c r="ET224">
        <v>2.1026952973128301</v>
      </c>
      <c r="EU224">
        <v>50.754479980301397</v>
      </c>
      <c r="EV224">
        <v>11.290159483768001</v>
      </c>
      <c r="EW224">
        <v>46.457622120160998</v>
      </c>
      <c r="EX224">
        <v>85.7425279295379</v>
      </c>
      <c r="EY224">
        <v>13.8198111868192</v>
      </c>
      <c r="EZ224">
        <v>-2.2704178399172599</v>
      </c>
      <c r="FA224">
        <v>14.1466078251723</v>
      </c>
      <c r="FB224">
        <v>14.006378939459699</v>
      </c>
      <c r="FO224"/>
      <c r="GB224"/>
      <c r="HB224"/>
    </row>
    <row r="225" spans="1:210">
      <c r="A225" s="13">
        <f t="shared" si="3"/>
        <v>39689</v>
      </c>
      <c r="N225"/>
      <c r="AB225"/>
      <c r="AC225" s="4">
        <v>39689</v>
      </c>
      <c r="AD225" s="1">
        <v>1.1068971543172501</v>
      </c>
      <c r="AE225" s="1">
        <v>2.5849666377092499</v>
      </c>
      <c r="AF225" s="1">
        <v>0.95750023311423405</v>
      </c>
      <c r="AG225" s="1">
        <v>3.9747904168646699</v>
      </c>
      <c r="AH225" s="1">
        <v>0.37271500758569698</v>
      </c>
      <c r="AI225" s="1">
        <v>3.2959560683746201</v>
      </c>
      <c r="AJ225" s="1">
        <v>0.34174862539412598</v>
      </c>
      <c r="AK225" s="1">
        <v>-0.49675309737460499</v>
      </c>
      <c r="AL225" s="1">
        <v>1.8179605981431299</v>
      </c>
      <c r="AM225" s="1">
        <v>2.8917734915669802</v>
      </c>
      <c r="AN225" s="1">
        <v>2.04843845528795</v>
      </c>
      <c r="AO225" s="1">
        <v>2.3608924517594598</v>
      </c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O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DB225"/>
      <c r="EB225"/>
      <c r="EO225"/>
      <c r="EQ225">
        <v>22.166482915570299</v>
      </c>
      <c r="ER225">
        <v>12.6864305897561</v>
      </c>
      <c r="ES225">
        <v>21.524599867232102</v>
      </c>
      <c r="ET225">
        <v>2.0137409040916698</v>
      </c>
      <c r="EU225">
        <v>51.039172844221198</v>
      </c>
      <c r="EV225">
        <v>11.322510277177001</v>
      </c>
      <c r="EW225">
        <v>46.8739382328788</v>
      </c>
      <c r="EX225">
        <v>86.421681017230199</v>
      </c>
      <c r="EY225">
        <v>13.814696735545599</v>
      </c>
      <c r="EZ225">
        <v>-2.2443936583495701</v>
      </c>
      <c r="FA225">
        <v>13.941662979573699</v>
      </c>
      <c r="FB225">
        <v>14.0056321980866</v>
      </c>
      <c r="FO225"/>
      <c r="GB225"/>
      <c r="HB225"/>
    </row>
    <row r="226" spans="1:210">
      <c r="A226" s="13">
        <f t="shared" si="3"/>
        <v>39660</v>
      </c>
      <c r="N226"/>
      <c r="AB226"/>
      <c r="AC226" s="4">
        <v>39660</v>
      </c>
      <c r="AD226" s="1">
        <v>1.14564460192267</v>
      </c>
      <c r="AE226" s="1">
        <v>2.28529200353851</v>
      </c>
      <c r="AF226" s="1">
        <v>0.96166038447005897</v>
      </c>
      <c r="AG226" s="1">
        <v>3.7986407905322599</v>
      </c>
      <c r="AH226" s="1">
        <v>0.38605910606152399</v>
      </c>
      <c r="AI226" s="1">
        <v>3.30780001962269</v>
      </c>
      <c r="AJ226" s="1">
        <v>0.34978391480533899</v>
      </c>
      <c r="AK226" s="1">
        <v>-0.52666644711841204</v>
      </c>
      <c r="AL226" s="1">
        <v>1.6110526900125499</v>
      </c>
      <c r="AM226" s="1">
        <v>2.89609893287053</v>
      </c>
      <c r="AN226" s="1">
        <v>2.09328806391588</v>
      </c>
      <c r="AO226" s="1">
        <v>2.4228470266248601</v>
      </c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O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DB226"/>
      <c r="EB226"/>
      <c r="EO226"/>
      <c r="EQ226">
        <v>26.168138976925501</v>
      </c>
      <c r="ER226">
        <v>15.8983762740903</v>
      </c>
      <c r="ES226">
        <v>21.5232282556616</v>
      </c>
      <c r="ET226">
        <v>1.7366218088218099</v>
      </c>
      <c r="EU226">
        <v>51.624191259751598</v>
      </c>
      <c r="EV226">
        <v>12.3709210282617</v>
      </c>
      <c r="EW226">
        <v>46.749836671616798</v>
      </c>
      <c r="EX226">
        <v>84.752009699001505</v>
      </c>
      <c r="EY226">
        <v>16.5316274239091</v>
      </c>
      <c r="EZ226">
        <v>-1.8486134223867099</v>
      </c>
      <c r="FA226">
        <v>10.9954493548847</v>
      </c>
      <c r="FB226">
        <v>13.7471196673097</v>
      </c>
      <c r="FO226"/>
      <c r="GB226"/>
      <c r="HB226"/>
    </row>
    <row r="227" spans="1:210">
      <c r="A227" s="13">
        <f t="shared" si="3"/>
        <v>39629</v>
      </c>
      <c r="N227"/>
      <c r="AB227"/>
      <c r="AC227" s="4">
        <v>39629</v>
      </c>
      <c r="AD227" s="1">
        <v>1.1482408432481399</v>
      </c>
      <c r="AE227" s="1">
        <v>2.2853564883325199</v>
      </c>
      <c r="AF227" s="1">
        <v>0.96704282157245702</v>
      </c>
      <c r="AG227" s="1">
        <v>3.7901377743804101</v>
      </c>
      <c r="AH227" s="1">
        <v>0.37835334954590899</v>
      </c>
      <c r="AI227" s="1">
        <v>3.3245797546656202</v>
      </c>
      <c r="AJ227" s="1">
        <v>0.35299589194751102</v>
      </c>
      <c r="AK227" s="1">
        <v>-0.560278480359238</v>
      </c>
      <c r="AL227" s="1">
        <v>1.61082263856886</v>
      </c>
      <c r="AM227" s="1">
        <v>2.89963216725228</v>
      </c>
      <c r="AN227" s="1">
        <v>2.1242038284093598</v>
      </c>
      <c r="AO227" s="1">
        <v>2.4481923076738301</v>
      </c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O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DB227"/>
      <c r="EB227"/>
      <c r="EO227"/>
      <c r="EQ227">
        <v>26.224452372331999</v>
      </c>
      <c r="ER227">
        <v>15.9901706172344</v>
      </c>
      <c r="ES227">
        <v>21.354407057803002</v>
      </c>
      <c r="ET227">
        <v>1.76362226749524</v>
      </c>
      <c r="EU227">
        <v>51.830087140411699</v>
      </c>
      <c r="EV227">
        <v>12.272800538162899</v>
      </c>
      <c r="EW227">
        <v>46.464737322852301</v>
      </c>
      <c r="EX227">
        <v>87.563591832164505</v>
      </c>
      <c r="EY227">
        <v>16.530444184667701</v>
      </c>
      <c r="EZ227">
        <v>-1.8622742633149101</v>
      </c>
      <c r="FA227">
        <v>10.7672927540684</v>
      </c>
      <c r="FB227">
        <v>13.842524211993601</v>
      </c>
      <c r="FO227"/>
      <c r="GB227"/>
      <c r="HB227"/>
    </row>
    <row r="228" spans="1:210">
      <c r="A228" s="13">
        <f t="shared" si="3"/>
        <v>39598</v>
      </c>
      <c r="N228"/>
      <c r="AB228"/>
      <c r="AC228" s="4">
        <v>39598</v>
      </c>
      <c r="AD228" s="1">
        <v>1.2173747531613801</v>
      </c>
      <c r="AE228" s="1">
        <v>2.24110214328052</v>
      </c>
      <c r="AF228" s="1">
        <v>0.97875972413660395</v>
      </c>
      <c r="AG228" s="1">
        <v>3.7788380114252602</v>
      </c>
      <c r="AH228" s="1">
        <v>0.382173566456393</v>
      </c>
      <c r="AI228" s="1">
        <v>3.3276063503333702</v>
      </c>
      <c r="AJ228" s="1">
        <v>0.35173079628147302</v>
      </c>
      <c r="AK228" s="1">
        <v>-0.55444584593396595</v>
      </c>
      <c r="AL228" s="1">
        <v>1.6122646644590499</v>
      </c>
      <c r="AM228" s="1">
        <v>2.8844615498947102</v>
      </c>
      <c r="AN228" s="1">
        <v>1.9937349340499599</v>
      </c>
      <c r="AO228" s="1">
        <v>2.45559850490437</v>
      </c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O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DB228"/>
      <c r="EB228"/>
      <c r="EO228"/>
      <c r="EQ228">
        <v>23.510289639581099</v>
      </c>
      <c r="ER228">
        <v>16.278842832690898</v>
      </c>
      <c r="ES228">
        <v>15.132809653439899</v>
      </c>
      <c r="ET228">
        <v>1.78110449512738</v>
      </c>
      <c r="EU228">
        <v>52.143444254438798</v>
      </c>
      <c r="EV228">
        <v>12.5107059869589</v>
      </c>
      <c r="EW228">
        <v>46.450645132938703</v>
      </c>
      <c r="EX228">
        <v>88.058118309131999</v>
      </c>
      <c r="EY228">
        <v>16.547958769686101</v>
      </c>
      <c r="EZ228">
        <v>-1.8227020919494901</v>
      </c>
      <c r="FA228">
        <v>11.4539567531786</v>
      </c>
      <c r="FB228">
        <v>13.790040376649801</v>
      </c>
      <c r="FO228"/>
      <c r="GB228"/>
      <c r="HB228"/>
    </row>
    <row r="229" spans="1:210">
      <c r="A229" s="13">
        <f t="shared" si="3"/>
        <v>39568</v>
      </c>
      <c r="N229"/>
      <c r="AB229"/>
      <c r="AC229" s="4">
        <v>39568</v>
      </c>
      <c r="AD229" s="1">
        <v>1.1177441819415299</v>
      </c>
      <c r="AE229" s="1">
        <v>2.0915290358611802</v>
      </c>
      <c r="AF229" s="1">
        <v>0.95813190604061804</v>
      </c>
      <c r="AG229" s="1">
        <v>3.4733863383024599</v>
      </c>
      <c r="AH229" s="1">
        <v>0.39571742913485097</v>
      </c>
      <c r="AI229" s="1">
        <v>3.1375013584325702</v>
      </c>
      <c r="AJ229" s="1">
        <v>0.39240467339627699</v>
      </c>
      <c r="AK229" s="1">
        <v>-0.61536289106238595</v>
      </c>
      <c r="AL229" s="1">
        <v>1.5181033429023501</v>
      </c>
      <c r="AM229" s="1">
        <v>2.9284562541299102</v>
      </c>
      <c r="AN229" s="1">
        <v>1.7879218566578401</v>
      </c>
      <c r="AO229" s="1">
        <v>2.48730354287907</v>
      </c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O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DB229"/>
      <c r="EB229"/>
      <c r="EO229"/>
      <c r="EQ229">
        <v>27.0011381767738</v>
      </c>
      <c r="ER229">
        <v>16.696763240965101</v>
      </c>
      <c r="ES229">
        <v>15.1109909708216</v>
      </c>
      <c r="ET229">
        <v>1.72679111715736</v>
      </c>
      <c r="EU229">
        <v>48.282984225390301</v>
      </c>
      <c r="EV229">
        <v>13.2480152761594</v>
      </c>
      <c r="EW229">
        <v>42.631702651248503</v>
      </c>
      <c r="EX229">
        <v>85.989742461662004</v>
      </c>
      <c r="EY229">
        <v>18.011828137653399</v>
      </c>
      <c r="EZ229">
        <v>-1.6528929573309501</v>
      </c>
      <c r="FA229">
        <v>11.3815134380347</v>
      </c>
      <c r="FB229">
        <v>12.861180939659899</v>
      </c>
      <c r="FO229"/>
      <c r="GB229"/>
      <c r="HB229"/>
    </row>
    <row r="230" spans="1:210">
      <c r="A230" s="13">
        <f t="shared" si="3"/>
        <v>39538</v>
      </c>
      <c r="N230"/>
      <c r="AB230"/>
      <c r="AC230" s="4">
        <v>39538</v>
      </c>
      <c r="AD230" s="1">
        <v>1.15646223503532</v>
      </c>
      <c r="AE230" s="1">
        <v>2.0901364661170998</v>
      </c>
      <c r="AF230" s="1">
        <v>0.95159154279940195</v>
      </c>
      <c r="AG230" s="1">
        <v>3.51968895133367</v>
      </c>
      <c r="AH230" s="1">
        <v>0.38879480448752102</v>
      </c>
      <c r="AI230" s="1">
        <v>3.1452711160866298</v>
      </c>
      <c r="AJ230" s="1">
        <v>0.39564785197170499</v>
      </c>
      <c r="AK230" s="1">
        <v>-0.62107608386165303</v>
      </c>
      <c r="AL230" s="1">
        <v>1.5196169625740501</v>
      </c>
      <c r="AM230" s="1">
        <v>2.9293512061336999</v>
      </c>
      <c r="AN230" s="1">
        <v>1.7861455569687901</v>
      </c>
      <c r="AO230" s="1">
        <v>2.4915441575914499</v>
      </c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O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DB230"/>
      <c r="EB230"/>
      <c r="EO230"/>
      <c r="EQ230">
        <v>25.6161280002285</v>
      </c>
      <c r="ER230">
        <v>16.668208542112399</v>
      </c>
      <c r="ES230">
        <v>15.4913380645768</v>
      </c>
      <c r="ET230">
        <v>1.66900778449884</v>
      </c>
      <c r="EU230">
        <v>48.483735534836498</v>
      </c>
      <c r="EV230">
        <v>13.185117001995</v>
      </c>
      <c r="EW230">
        <v>42.383554943836501</v>
      </c>
      <c r="EX230">
        <v>85.901317124066793</v>
      </c>
      <c r="EY230">
        <v>17.965552422300799</v>
      </c>
      <c r="EZ230">
        <v>-1.67100839382888</v>
      </c>
      <c r="FA230">
        <v>11.2513565690827</v>
      </c>
      <c r="FB230">
        <v>12.838302033141</v>
      </c>
      <c r="FO230"/>
      <c r="GB230"/>
      <c r="HB230"/>
    </row>
    <row r="231" spans="1:210">
      <c r="A231" s="13">
        <f t="shared" si="3"/>
        <v>39507</v>
      </c>
      <c r="N231"/>
      <c r="AB231"/>
      <c r="AC231" s="4">
        <v>39507</v>
      </c>
      <c r="AD231" s="1">
        <v>1.16343304172427</v>
      </c>
      <c r="AE231" s="1">
        <v>2.1892485505747299</v>
      </c>
      <c r="AF231" s="1">
        <v>0.97890949171501795</v>
      </c>
      <c r="AG231" s="1">
        <v>3.4970587245279701</v>
      </c>
      <c r="AH231" s="1">
        <v>0.35378295990015102</v>
      </c>
      <c r="AI231" s="1">
        <v>3.1568909409357899</v>
      </c>
      <c r="AJ231" s="1">
        <v>0.394753276240009</v>
      </c>
      <c r="AK231" s="1">
        <v>-0.67696155784148804</v>
      </c>
      <c r="AL231" s="1">
        <v>1.5221920493793299</v>
      </c>
      <c r="AM231" s="1">
        <v>2.9307794215017702</v>
      </c>
      <c r="AN231" s="1">
        <v>1.7968891377474701</v>
      </c>
      <c r="AO231" s="1">
        <v>2.5277393905255301</v>
      </c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O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DB231"/>
      <c r="EB231"/>
      <c r="EO231"/>
      <c r="EQ231">
        <v>25.508030341313098</v>
      </c>
      <c r="ER231">
        <v>15.9007362323644</v>
      </c>
      <c r="ES231">
        <v>16.812355641663299</v>
      </c>
      <c r="ET231">
        <v>1.71973689360211</v>
      </c>
      <c r="EU231">
        <v>48.341323596389103</v>
      </c>
      <c r="EV231">
        <v>13.185220220336101</v>
      </c>
      <c r="EW231">
        <v>42.5125098902299</v>
      </c>
      <c r="EX231">
        <v>82.886358075862603</v>
      </c>
      <c r="EY231">
        <v>17.9244018371915</v>
      </c>
      <c r="EZ231">
        <v>-1.6676201807753099</v>
      </c>
      <c r="FA231">
        <v>11.109817760530801</v>
      </c>
      <c r="FB231">
        <v>12.564646424125</v>
      </c>
      <c r="FO231"/>
      <c r="GB231"/>
      <c r="HB231"/>
    </row>
    <row r="232" spans="1:210">
      <c r="A232" s="13">
        <f t="shared" si="3"/>
        <v>39478</v>
      </c>
      <c r="N232"/>
      <c r="AB232"/>
      <c r="AC232" s="4">
        <v>39478</v>
      </c>
      <c r="AD232" s="1">
        <v>1.09297427998192</v>
      </c>
      <c r="AE232" s="1">
        <v>1.98320035250686</v>
      </c>
      <c r="AF232" s="1">
        <v>0.99594168953930295</v>
      </c>
      <c r="AG232" s="1">
        <v>3.69347317699521</v>
      </c>
      <c r="AH232" s="1">
        <v>0.31270454802931102</v>
      </c>
      <c r="AI232" s="1">
        <v>3.0717930798817399</v>
      </c>
      <c r="AJ232" s="1">
        <v>0.32352214172781701</v>
      </c>
      <c r="AK232" s="1">
        <v>-0.656877677060828</v>
      </c>
      <c r="AL232" s="1">
        <v>1.6114587055969201</v>
      </c>
      <c r="AM232" s="1">
        <v>2.9673237804641102</v>
      </c>
      <c r="AN232" s="1">
        <v>1.79894020700668</v>
      </c>
      <c r="AO232" s="1">
        <v>2.48432855577156</v>
      </c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O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DB232"/>
      <c r="EB232"/>
      <c r="EO232"/>
      <c r="EQ232">
        <v>26.515265652255401</v>
      </c>
      <c r="ER232">
        <v>7.0478952683982996</v>
      </c>
      <c r="ES232">
        <v>16.596660864182301</v>
      </c>
      <c r="ET232">
        <v>4.5741006326187597</v>
      </c>
      <c r="EU232">
        <v>51.828267573762801</v>
      </c>
      <c r="EV232">
        <v>12.921910940086599</v>
      </c>
      <c r="EW232">
        <v>44.915879916485601</v>
      </c>
      <c r="EX232">
        <v>79.174334548566904</v>
      </c>
      <c r="EY232">
        <v>15.8799643546845</v>
      </c>
      <c r="EZ232">
        <v>0.31508706215127702</v>
      </c>
      <c r="FA232">
        <v>9.2917767681984795</v>
      </c>
      <c r="FB232">
        <v>12.2406301758474</v>
      </c>
      <c r="FO232"/>
      <c r="GB232"/>
      <c r="HB232"/>
    </row>
    <row r="233" spans="1:210">
      <c r="A233" s="13">
        <f t="shared" si="3"/>
        <v>39447</v>
      </c>
      <c r="N233"/>
      <c r="AB233"/>
      <c r="AC233" s="4">
        <v>39447</v>
      </c>
      <c r="AD233" s="1">
        <v>1.1231919936702099</v>
      </c>
      <c r="AE233" s="1">
        <v>1.9797064546878</v>
      </c>
      <c r="AF233" s="1">
        <v>1.0073014676204199</v>
      </c>
      <c r="AG233" s="1">
        <v>3.6989917739413198</v>
      </c>
      <c r="AH233" s="1">
        <v>0.31106791271548301</v>
      </c>
      <c r="AI233" s="1">
        <v>3.07830448661145</v>
      </c>
      <c r="AJ233" s="1">
        <v>0.32287068050572498</v>
      </c>
      <c r="AK233" s="1">
        <v>-0.65756885449566305</v>
      </c>
      <c r="AL233" s="1">
        <v>1.612021838872</v>
      </c>
      <c r="AM233" s="1">
        <v>2.9686502462788802</v>
      </c>
      <c r="AN233" s="1">
        <v>2.0065772217704199</v>
      </c>
      <c r="AO233" s="1">
        <v>2.4858790300514002</v>
      </c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O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DB233"/>
      <c r="EB233"/>
      <c r="EO233"/>
      <c r="EQ233">
        <v>25.697754070579698</v>
      </c>
      <c r="ER233">
        <v>7.0985895457905901</v>
      </c>
      <c r="ES233">
        <v>15.8407487846442</v>
      </c>
      <c r="ET233">
        <v>4.5652604544116704</v>
      </c>
      <c r="EU233">
        <v>51.793603645706803</v>
      </c>
      <c r="EV233">
        <v>12.880480957955299</v>
      </c>
      <c r="EW233">
        <v>44.853372325365903</v>
      </c>
      <c r="EX233">
        <v>78.4115397162916</v>
      </c>
      <c r="EY233">
        <v>15.8519254144444</v>
      </c>
      <c r="EZ233">
        <v>0.30131609005501597</v>
      </c>
      <c r="FA233">
        <v>7.78174663581395</v>
      </c>
      <c r="FB233">
        <v>12.255177852603101</v>
      </c>
      <c r="FO233"/>
      <c r="GB233"/>
      <c r="HB233"/>
    </row>
    <row r="234" spans="1:210">
      <c r="A234" s="13">
        <f t="shared" si="3"/>
        <v>39416</v>
      </c>
      <c r="N234"/>
      <c r="AB234"/>
      <c r="AC234" s="4">
        <v>39416</v>
      </c>
      <c r="AD234" s="1">
        <v>1.23543691652017</v>
      </c>
      <c r="AE234" s="1">
        <v>2.0064165274883901</v>
      </c>
      <c r="AF234" s="1">
        <v>0.82206785158421802</v>
      </c>
      <c r="AG234" s="1">
        <v>3.82774271878742</v>
      </c>
      <c r="AH234" s="1">
        <v>0.395611899493718</v>
      </c>
      <c r="AI234" s="1">
        <v>3.1050922207677001</v>
      </c>
      <c r="AJ234" s="1">
        <v>0.32336706902080897</v>
      </c>
      <c r="AK234" s="1">
        <v>-0.65027982522474004</v>
      </c>
      <c r="AL234" s="1">
        <v>1.6224245110942199</v>
      </c>
      <c r="AM234" s="1">
        <v>3.01070640543622</v>
      </c>
      <c r="AN234" s="1">
        <v>1.98909088422679</v>
      </c>
      <c r="AO234" s="1">
        <v>2.56510932694595</v>
      </c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O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DB234"/>
      <c r="EB234"/>
      <c r="EO234"/>
      <c r="EQ234">
        <v>24.5006368695202</v>
      </c>
      <c r="ER234">
        <v>6.96436987343961</v>
      </c>
      <c r="ES234">
        <v>16.812068306394998</v>
      </c>
      <c r="ET234">
        <v>4.2517943193465397</v>
      </c>
      <c r="EU234">
        <v>48.367769877735299</v>
      </c>
      <c r="EV234">
        <v>12.871537342660901</v>
      </c>
      <c r="EW234">
        <v>45.1057630914678</v>
      </c>
      <c r="EX234">
        <v>77.448145707074005</v>
      </c>
      <c r="EY234">
        <v>16.281140348713802</v>
      </c>
      <c r="EZ234">
        <v>5.0568297463294803E-2</v>
      </c>
      <c r="FA234">
        <v>8.0326801619543708</v>
      </c>
      <c r="FB234">
        <v>11.8210868053404</v>
      </c>
      <c r="FO234"/>
      <c r="GB234"/>
      <c r="HB234"/>
    </row>
    <row r="235" spans="1:210">
      <c r="A235" s="13">
        <f t="shared" si="3"/>
        <v>39386</v>
      </c>
      <c r="N235"/>
      <c r="AB235"/>
      <c r="AC235" s="4">
        <v>39386</v>
      </c>
      <c r="AD235" s="1">
        <v>1.2110395317443501</v>
      </c>
      <c r="AE235" s="1">
        <v>1.9712981871205699</v>
      </c>
      <c r="AF235" s="1">
        <v>0.82329031954221799</v>
      </c>
      <c r="AG235" s="1">
        <v>3.5573673481874502</v>
      </c>
      <c r="AH235" s="1">
        <v>0.39472310209822098</v>
      </c>
      <c r="AI235" s="1">
        <v>3.02434137723731</v>
      </c>
      <c r="AJ235" s="1">
        <v>0.31669677711691502</v>
      </c>
      <c r="AK235" s="1">
        <v>-0.62627680126195595</v>
      </c>
      <c r="AL235" s="1">
        <v>1.74582123020053</v>
      </c>
      <c r="AM235" s="1">
        <v>3.0906921742740199</v>
      </c>
      <c r="AN235" s="1">
        <v>2.0719055991064801</v>
      </c>
      <c r="AO235" s="1">
        <v>2.5316183232981402</v>
      </c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O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DB235"/>
      <c r="EB235"/>
      <c r="EO235"/>
      <c r="EQ235">
        <v>22.439708448080001</v>
      </c>
      <c r="ER235">
        <v>6.0659455973938901</v>
      </c>
      <c r="ES235">
        <v>17.081996731947399</v>
      </c>
      <c r="ET235">
        <v>3.8851273969190601</v>
      </c>
      <c r="EU235">
        <v>47.666466409478801</v>
      </c>
      <c r="EV235">
        <v>12.594138814794301</v>
      </c>
      <c r="EW235">
        <v>49.688664245560098</v>
      </c>
      <c r="EX235">
        <v>72.688718695602205</v>
      </c>
      <c r="EY235">
        <v>16.180274396023901</v>
      </c>
      <c r="EZ235">
        <v>1.48627748053227</v>
      </c>
      <c r="FA235">
        <v>6.0600328520025997</v>
      </c>
      <c r="FB235">
        <v>12.7003602591518</v>
      </c>
      <c r="FO235"/>
      <c r="GB235"/>
      <c r="HB235"/>
    </row>
    <row r="236" spans="1:210">
      <c r="A236" s="13">
        <f t="shared" si="3"/>
        <v>39353</v>
      </c>
      <c r="N236"/>
      <c r="AB236"/>
      <c r="AC236" s="4">
        <v>39353</v>
      </c>
      <c r="AD236" s="1">
        <v>1.22213910538357</v>
      </c>
      <c r="AE236" s="1">
        <v>1.9538984389187599</v>
      </c>
      <c r="AF236" s="1">
        <v>0.78292698789487603</v>
      </c>
      <c r="AG236" s="1">
        <v>3.70640793431139</v>
      </c>
      <c r="AH236" s="1">
        <v>0.39156741940900303</v>
      </c>
      <c r="AI236" s="1">
        <v>3.0312268056963099</v>
      </c>
      <c r="AJ236" s="1">
        <v>0.31675387726195497</v>
      </c>
      <c r="AK236" s="1">
        <v>-0.635944044113674</v>
      </c>
      <c r="AL236" s="1">
        <v>1.7457790842708201</v>
      </c>
      <c r="AM236" s="1">
        <v>3.1152154657162701</v>
      </c>
      <c r="AN236" s="1">
        <v>2.1689943759123702</v>
      </c>
      <c r="AO236" s="1">
        <v>2.5380581802036701</v>
      </c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O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DB236"/>
      <c r="EB236"/>
      <c r="EO236"/>
      <c r="EQ236">
        <v>21.928484122707999</v>
      </c>
      <c r="ER236">
        <v>5.9721700511529603</v>
      </c>
      <c r="ES236">
        <v>17.551075363265401</v>
      </c>
      <c r="ET236">
        <v>2.39630670833537</v>
      </c>
      <c r="EU236">
        <v>47.478815153902502</v>
      </c>
      <c r="EV236">
        <v>12.5352284440128</v>
      </c>
      <c r="EW236">
        <v>49.672297748270402</v>
      </c>
      <c r="EX236">
        <v>72.113778184029101</v>
      </c>
      <c r="EY236">
        <v>16.184391663699301</v>
      </c>
      <c r="EZ236">
        <v>1.42100012867982</v>
      </c>
      <c r="FA236">
        <v>5.4142157057258302</v>
      </c>
      <c r="FB236">
        <v>12.653012179237001</v>
      </c>
      <c r="FO236"/>
      <c r="GB236"/>
      <c r="HB236"/>
    </row>
    <row r="237" spans="1:210">
      <c r="A237" s="13">
        <f t="shared" si="3"/>
        <v>39325</v>
      </c>
      <c r="N237"/>
      <c r="AB237"/>
      <c r="AC237" s="4">
        <v>39325</v>
      </c>
      <c r="AD237" s="1">
        <v>1.2264202326328899</v>
      </c>
      <c r="AE237" s="1">
        <v>1.94627064243643</v>
      </c>
      <c r="AF237" s="1">
        <v>0.693888698108588</v>
      </c>
      <c r="AG237" s="1">
        <v>3.7009038702507899</v>
      </c>
      <c r="AH237" s="1">
        <v>0.44907433350603299</v>
      </c>
      <c r="AI237" s="1">
        <v>3.0091519614531701</v>
      </c>
      <c r="AJ237" s="1">
        <v>0.31484291721046198</v>
      </c>
      <c r="AK237" s="1">
        <v>-0.63036379740224202</v>
      </c>
      <c r="AL237" s="1">
        <v>1.74712595420193</v>
      </c>
      <c r="AM237" s="1">
        <v>3.11505073565958</v>
      </c>
      <c r="AN237" s="1">
        <v>2.1606412452291299</v>
      </c>
      <c r="AO237" s="1">
        <v>2.5310332205435699</v>
      </c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O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DB237"/>
      <c r="EB237"/>
      <c r="EO237"/>
      <c r="EQ237">
        <v>21.847221689007998</v>
      </c>
      <c r="ER237">
        <v>6.0074046940126804</v>
      </c>
      <c r="ES237">
        <v>18.591161517986102</v>
      </c>
      <c r="ET237">
        <v>2.5688038841973402</v>
      </c>
      <c r="EU237">
        <v>44.604092501358402</v>
      </c>
      <c r="EV237">
        <v>12.642185599823</v>
      </c>
      <c r="EW237">
        <v>49.791585905976298</v>
      </c>
      <c r="EX237">
        <v>71.394392915070597</v>
      </c>
      <c r="EY237">
        <v>16.169290011516399</v>
      </c>
      <c r="EZ237">
        <v>1.42834322663809</v>
      </c>
      <c r="FA237">
        <v>5.4478478336588703</v>
      </c>
      <c r="FB237">
        <v>12.704386051153801</v>
      </c>
      <c r="FO237"/>
      <c r="GB237"/>
      <c r="HB237"/>
    </row>
    <row r="238" spans="1:210">
      <c r="A238" s="13">
        <f t="shared" si="3"/>
        <v>39294</v>
      </c>
      <c r="N238"/>
      <c r="AB238"/>
      <c r="AC238" s="4">
        <v>39294</v>
      </c>
      <c r="AD238" s="1">
        <v>1.2217686551048501</v>
      </c>
      <c r="AE238" s="1">
        <v>1.9480990129350899</v>
      </c>
      <c r="AF238" s="1">
        <v>0.69577141404653797</v>
      </c>
      <c r="AG238" s="1">
        <v>3.5502310396108201</v>
      </c>
      <c r="AH238" s="1">
        <v>0.43814817589093003</v>
      </c>
      <c r="AI238" s="1">
        <v>2.9958735552991098</v>
      </c>
      <c r="AJ238" s="1">
        <v>0.31647246063173801</v>
      </c>
      <c r="AK238" s="1">
        <v>-0.76866737231003401</v>
      </c>
      <c r="AL238" s="1">
        <v>1.8736864377086699</v>
      </c>
      <c r="AM238" s="1">
        <v>3.0000567134703702</v>
      </c>
      <c r="AN238" s="1">
        <v>2.2296429608766499</v>
      </c>
      <c r="AO238" s="1">
        <v>2.5047776315640302</v>
      </c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O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DB238"/>
      <c r="EB238"/>
      <c r="EO238"/>
      <c r="EQ238">
        <v>20.873915473682398</v>
      </c>
      <c r="ER238">
        <v>7.1963598405782498</v>
      </c>
      <c r="ES238">
        <v>18.673506564259799</v>
      </c>
      <c r="ET238">
        <v>2.5998656565067999</v>
      </c>
      <c r="EU238">
        <v>46.397163914984802</v>
      </c>
      <c r="EV238">
        <v>11.42318721857</v>
      </c>
      <c r="EW238">
        <v>48.518407980662197</v>
      </c>
      <c r="EX238">
        <v>78.130408472465305</v>
      </c>
      <c r="EY238">
        <v>13.8493758778916</v>
      </c>
      <c r="EZ238">
        <v>3.0991396097994399</v>
      </c>
      <c r="FA238">
        <v>4.1313070437982597</v>
      </c>
      <c r="FB238">
        <v>13.2625548208624</v>
      </c>
      <c r="FO238"/>
      <c r="GB238"/>
      <c r="HB238"/>
    </row>
    <row r="239" spans="1:210">
      <c r="A239" s="13">
        <f t="shared" si="3"/>
        <v>39262</v>
      </c>
      <c r="N239"/>
      <c r="AB239"/>
      <c r="AC239" s="4">
        <v>39262</v>
      </c>
      <c r="AD239" s="1">
        <v>1.2192279967880399</v>
      </c>
      <c r="AE239" s="1">
        <v>1.9330904729860601</v>
      </c>
      <c r="AF239" s="1">
        <v>0.67787560087931198</v>
      </c>
      <c r="AG239" s="1">
        <v>3.5460140079325502</v>
      </c>
      <c r="AH239" s="1">
        <v>0.43835149448830502</v>
      </c>
      <c r="AI239" s="1">
        <v>3.0199030320318001</v>
      </c>
      <c r="AJ239" s="1">
        <v>0.31990378593451602</v>
      </c>
      <c r="AK239" s="1">
        <v>-0.79899220021239403</v>
      </c>
      <c r="AL239" s="1">
        <v>1.8724302678472</v>
      </c>
      <c r="AM239" s="1">
        <v>3.0005500283279098</v>
      </c>
      <c r="AN239" s="1">
        <v>2.2382074541586099</v>
      </c>
      <c r="AO239" s="1">
        <v>2.5062280632256702</v>
      </c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O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DB239"/>
      <c r="EB239"/>
      <c r="EO239"/>
      <c r="EQ239">
        <v>21.240860965875001</v>
      </c>
      <c r="ER239">
        <v>6.98401430557045</v>
      </c>
      <c r="ES239">
        <v>18.2419811010089</v>
      </c>
      <c r="ET239">
        <v>2.6001189080768001</v>
      </c>
      <c r="EU239">
        <v>45.751868612355203</v>
      </c>
      <c r="EV239">
        <v>11.2819130684736</v>
      </c>
      <c r="EW239">
        <v>48.159569040409103</v>
      </c>
      <c r="EX239">
        <v>81.138293027415799</v>
      </c>
      <c r="EY239">
        <v>13.8539271337701</v>
      </c>
      <c r="EZ239">
        <v>3.10476167473908</v>
      </c>
      <c r="FA239">
        <v>4.6939097988880896</v>
      </c>
      <c r="FB239">
        <v>13.254824594218601</v>
      </c>
      <c r="FO239"/>
      <c r="GB239"/>
      <c r="HB239"/>
    </row>
    <row r="240" spans="1:210">
      <c r="A240" s="13">
        <f t="shared" si="3"/>
        <v>39233</v>
      </c>
      <c r="N240"/>
      <c r="AB240"/>
      <c r="AC240" s="4">
        <v>39233</v>
      </c>
      <c r="AD240" s="1">
        <v>1.21654048501592</v>
      </c>
      <c r="AE240" s="1">
        <v>1.93453346615914</v>
      </c>
      <c r="AF240" s="1">
        <v>0.62203032027185001</v>
      </c>
      <c r="AG240" s="1">
        <v>3.5442078065365501</v>
      </c>
      <c r="AH240" s="1">
        <v>0.39680763866958002</v>
      </c>
      <c r="AI240" s="1">
        <v>3.0246093004605501</v>
      </c>
      <c r="AJ240" s="1">
        <v>0.33336268729802199</v>
      </c>
      <c r="AK240" s="1">
        <v>-0.79735582181335796</v>
      </c>
      <c r="AL240" s="1">
        <v>1.86910078843046</v>
      </c>
      <c r="AM240" s="1">
        <v>3.0332384386737901</v>
      </c>
      <c r="AN240" s="1">
        <v>2.1985822348307398</v>
      </c>
      <c r="AO240" s="1">
        <v>2.49398331651786</v>
      </c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O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DB240"/>
      <c r="EB240"/>
      <c r="EO240"/>
      <c r="EQ240">
        <v>21.266367865563101</v>
      </c>
      <c r="ER240">
        <v>6.9996177667063897</v>
      </c>
      <c r="ES240">
        <v>26.083245376228898</v>
      </c>
      <c r="ET240">
        <v>2.7436975494585401</v>
      </c>
      <c r="EU240">
        <v>47.062197270962798</v>
      </c>
      <c r="EV240">
        <v>11.1651629808305</v>
      </c>
      <c r="EW240">
        <v>45.3402396071072</v>
      </c>
      <c r="EX240">
        <v>83.815654764880193</v>
      </c>
      <c r="EY240">
        <v>13.989579713183</v>
      </c>
      <c r="EZ240">
        <v>3.4025013316109298</v>
      </c>
      <c r="FA240">
        <v>5.0556361144621098</v>
      </c>
      <c r="FB240">
        <v>13.3530568023908</v>
      </c>
      <c r="FO240"/>
      <c r="GB240"/>
      <c r="HB240"/>
    </row>
    <row r="241" spans="1:210">
      <c r="A241" s="13">
        <f t="shared" si="3"/>
        <v>39202</v>
      </c>
      <c r="N241"/>
      <c r="AB241"/>
      <c r="AC241" s="4">
        <v>39202</v>
      </c>
      <c r="AD241" s="1">
        <v>1.0072741674169601</v>
      </c>
      <c r="AE241" s="1">
        <v>1.8231105878146801</v>
      </c>
      <c r="AF241" s="1">
        <v>0.61431951997415102</v>
      </c>
      <c r="AG241" s="1">
        <v>3.40812545513087</v>
      </c>
      <c r="AH241" s="1">
        <v>0.26309181914681801</v>
      </c>
      <c r="AI241" s="1">
        <v>2.9906962179038898</v>
      </c>
      <c r="AJ241" s="1">
        <v>0.363586388667265</v>
      </c>
      <c r="AK241" s="1">
        <v>-0.90147423133639304</v>
      </c>
      <c r="AL241" s="1">
        <v>1.94347504041846</v>
      </c>
      <c r="AM241" s="1">
        <v>3.0703291485233999</v>
      </c>
      <c r="AN241" s="1">
        <v>2.1329111926158499</v>
      </c>
      <c r="AO241" s="1">
        <v>2.5959692059342498</v>
      </c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O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DB241"/>
      <c r="EB241"/>
      <c r="EO241"/>
      <c r="EQ241">
        <v>24.621506479312899</v>
      </c>
      <c r="ER241">
        <v>3.8562213812756099</v>
      </c>
      <c r="ES241">
        <v>25.962111893853798</v>
      </c>
      <c r="ET241">
        <v>1.64737655747602</v>
      </c>
      <c r="EU241">
        <v>51.562857200059</v>
      </c>
      <c r="EV241">
        <v>11.4783369610278</v>
      </c>
      <c r="EW241">
        <v>42.665808769259698</v>
      </c>
      <c r="EX241">
        <v>85.327835174673694</v>
      </c>
      <c r="EY241">
        <v>15.1626821521393</v>
      </c>
      <c r="EZ241">
        <v>3.9828567832595501</v>
      </c>
      <c r="FA241">
        <v>5.7210903495987599</v>
      </c>
      <c r="FB241">
        <v>13.9437413104101</v>
      </c>
      <c r="FO241"/>
      <c r="GB241"/>
      <c r="HB241"/>
    </row>
    <row r="242" spans="1:210">
      <c r="A242" s="13">
        <f t="shared" si="3"/>
        <v>39171</v>
      </c>
      <c r="N242"/>
      <c r="AB242"/>
      <c r="AC242" s="4">
        <v>39171</v>
      </c>
      <c r="AD242" s="1">
        <v>0.954486380125944</v>
      </c>
      <c r="AE242" s="1">
        <v>1.8179886090273001</v>
      </c>
      <c r="AF242" s="1">
        <v>0.63029717630289905</v>
      </c>
      <c r="AG242" s="1">
        <v>3.3939190127453198</v>
      </c>
      <c r="AH242" s="1">
        <v>0.26187378090885</v>
      </c>
      <c r="AI242" s="1">
        <v>3.0058799723660901</v>
      </c>
      <c r="AJ242" s="1">
        <v>0.35953641183577001</v>
      </c>
      <c r="AK242" s="1">
        <v>-0.91760450615864197</v>
      </c>
      <c r="AL242" s="1">
        <v>1.9382420311837401</v>
      </c>
      <c r="AM242" s="1">
        <v>3.05230908632445</v>
      </c>
      <c r="AN242" s="1">
        <v>2.11453877103928</v>
      </c>
      <c r="AO242" s="1">
        <v>2.5954754423240098</v>
      </c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O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DB242"/>
      <c r="EB242"/>
      <c r="EO242"/>
      <c r="EQ242">
        <v>25.521170890268898</v>
      </c>
      <c r="ER242">
        <v>3.5433742282635801</v>
      </c>
      <c r="ES242">
        <v>26.743740015581398</v>
      </c>
      <c r="ET242">
        <v>1.6223311903848501</v>
      </c>
      <c r="EU242">
        <v>51.5740246576243</v>
      </c>
      <c r="EV242">
        <v>11.462336807657101</v>
      </c>
      <c r="EW242">
        <v>43.0025509920807</v>
      </c>
      <c r="EX242">
        <v>86.065285703577104</v>
      </c>
      <c r="EY242">
        <v>15.183207296767799</v>
      </c>
      <c r="EZ242">
        <v>3.7128510752645001</v>
      </c>
      <c r="FA242">
        <v>5.9370474607201196</v>
      </c>
      <c r="FB242">
        <v>14.062961819145601</v>
      </c>
      <c r="FO242"/>
      <c r="GB242"/>
      <c r="HB242"/>
    </row>
    <row r="243" spans="1:210">
      <c r="A243" s="13">
        <f t="shared" si="3"/>
        <v>39141</v>
      </c>
      <c r="N243"/>
      <c r="AB243"/>
      <c r="AC243" s="4">
        <v>39141</v>
      </c>
      <c r="AD243" s="1">
        <v>0.83691023923554098</v>
      </c>
      <c r="AE243" s="1">
        <v>1.8147890136268101</v>
      </c>
      <c r="AF243" s="1">
        <v>0.67339669473516495</v>
      </c>
      <c r="AG243" s="1">
        <v>3.3786595488296101</v>
      </c>
      <c r="AH243" s="1">
        <v>0.25003222368995098</v>
      </c>
      <c r="AI243" s="1">
        <v>3.0050258589057601</v>
      </c>
      <c r="AJ243" s="1">
        <v>0.36135167138678498</v>
      </c>
      <c r="AK243" s="1">
        <v>-0.95276178020995905</v>
      </c>
      <c r="AL243" s="1">
        <v>1.93656179150187</v>
      </c>
      <c r="AM243" s="1">
        <v>3.0535803799985901</v>
      </c>
      <c r="AN243" s="1">
        <v>2.1103859537052401</v>
      </c>
      <c r="AO243" s="1">
        <v>2.5541161569505202</v>
      </c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O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DB243"/>
      <c r="EB243"/>
      <c r="EO243"/>
      <c r="EQ243">
        <v>29.314812065396001</v>
      </c>
      <c r="ER243">
        <v>3.5918257823089301</v>
      </c>
      <c r="ES243">
        <v>29.165403803384201</v>
      </c>
      <c r="ET243">
        <v>1.6506766785340099</v>
      </c>
      <c r="EU243">
        <v>52.1113404268511</v>
      </c>
      <c r="EV243">
        <v>11.3979882357494</v>
      </c>
      <c r="EW243">
        <v>42.770142344584002</v>
      </c>
      <c r="EX243">
        <v>88.375849666681205</v>
      </c>
      <c r="EY243">
        <v>15.2634631109379</v>
      </c>
      <c r="EZ243">
        <v>3.6836579927975701</v>
      </c>
      <c r="FA243">
        <v>5.9908608344810999</v>
      </c>
      <c r="FB243">
        <v>14.250526059060601</v>
      </c>
      <c r="FO243"/>
      <c r="GB243"/>
      <c r="HB243"/>
    </row>
    <row r="244" spans="1:210">
      <c r="A244" s="13">
        <f t="shared" si="3"/>
        <v>39113</v>
      </c>
      <c r="N244"/>
      <c r="AB244"/>
      <c r="AC244" s="4">
        <v>39113</v>
      </c>
      <c r="AD244" s="1">
        <v>1.06149074702513</v>
      </c>
      <c r="AE244" s="1">
        <v>1.8777384346217301</v>
      </c>
      <c r="AF244" s="1">
        <v>0.68088798152748897</v>
      </c>
      <c r="AG244" s="1">
        <v>4.0990838190517396</v>
      </c>
      <c r="AH244" s="1">
        <v>0.215603305993709</v>
      </c>
      <c r="AI244" s="1">
        <v>3.1368305730382202</v>
      </c>
      <c r="AJ244" s="1">
        <v>0.360700968981301</v>
      </c>
      <c r="AK244" s="1">
        <v>-0.98491275073805096</v>
      </c>
      <c r="AL244" s="1">
        <v>1.6667632717323799</v>
      </c>
      <c r="AM244" s="1">
        <v>3.0346679268462502</v>
      </c>
      <c r="AN244" s="1">
        <v>2.0408075002645898</v>
      </c>
      <c r="AO244" s="1">
        <v>2.92186217286066</v>
      </c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O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DB244"/>
      <c r="EB244"/>
      <c r="EO244"/>
      <c r="EQ244">
        <v>22.626068776000601</v>
      </c>
      <c r="ER244">
        <v>6.8258171339776199</v>
      </c>
      <c r="ES244">
        <v>30.0436627024629</v>
      </c>
      <c r="ET244">
        <v>2.3938760281119902</v>
      </c>
      <c r="EU244">
        <v>53.8274642957035</v>
      </c>
      <c r="EV244">
        <v>11.234475616653601</v>
      </c>
      <c r="EW244">
        <v>43.965290749964602</v>
      </c>
      <c r="EX244">
        <v>91.945961914432402</v>
      </c>
      <c r="EY244">
        <v>16.7660127183314</v>
      </c>
      <c r="EZ244">
        <v>1.0789953505460499</v>
      </c>
      <c r="FA244">
        <v>6.2829484621590197</v>
      </c>
      <c r="FB244">
        <v>16.208697622706399</v>
      </c>
      <c r="FO244"/>
      <c r="GB244"/>
      <c r="HB244"/>
    </row>
    <row r="245" spans="1:210">
      <c r="A245" s="13">
        <f t="shared" si="3"/>
        <v>39080</v>
      </c>
      <c r="N245"/>
      <c r="AB245"/>
      <c r="AC245" s="4">
        <v>39080</v>
      </c>
      <c r="AD245" s="1">
        <v>1.06452521056954</v>
      </c>
      <c r="AE245" s="1">
        <v>1.88220665699915</v>
      </c>
      <c r="AF245" s="1">
        <v>0.68280999118418295</v>
      </c>
      <c r="AG245" s="1">
        <v>4.1114389928401804</v>
      </c>
      <c r="AH245" s="1">
        <v>0.21565447403909899</v>
      </c>
      <c r="AI245" s="1">
        <v>3.12294630634833</v>
      </c>
      <c r="AJ245" s="1">
        <v>0.361189248484795</v>
      </c>
      <c r="AK245" s="1">
        <v>-0.98866014324583396</v>
      </c>
      <c r="AL245" s="1">
        <v>1.6846482617068299</v>
      </c>
      <c r="AM245" s="1">
        <v>3.0061969927241199</v>
      </c>
      <c r="AN245" s="1">
        <v>2.0463037484258599</v>
      </c>
      <c r="AO245" s="1">
        <v>2.9234756086217302</v>
      </c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O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DB245"/>
      <c r="EB245"/>
      <c r="EO245"/>
      <c r="EQ245">
        <v>22.815356370118401</v>
      </c>
      <c r="ER245">
        <v>6.9349912976089199</v>
      </c>
      <c r="ES245">
        <v>30.095205649068099</v>
      </c>
      <c r="ET245">
        <v>2.3541243506605198</v>
      </c>
      <c r="EU245">
        <v>53.847643531967002</v>
      </c>
      <c r="EV245">
        <v>11.310465241445399</v>
      </c>
      <c r="EW245">
        <v>43.867527506171797</v>
      </c>
      <c r="EX245">
        <v>92.363717305210301</v>
      </c>
      <c r="EY245">
        <v>16.365924614812201</v>
      </c>
      <c r="EZ245">
        <v>1.08890909526836</v>
      </c>
      <c r="FA245">
        <v>6.0976930023114901</v>
      </c>
      <c r="FB245">
        <v>16.194201732875602</v>
      </c>
      <c r="FO245"/>
      <c r="GB245"/>
      <c r="HB245"/>
    </row>
    <row r="246" spans="1:210">
      <c r="A246" s="13">
        <f t="shared" si="3"/>
        <v>39051</v>
      </c>
      <c r="N246"/>
      <c r="AB246"/>
      <c r="AC246" s="4">
        <v>39051</v>
      </c>
      <c r="AD246" s="1">
        <v>1.0905372159817099</v>
      </c>
      <c r="AE246" s="1">
        <v>1.86804350268964</v>
      </c>
      <c r="AF246" s="1">
        <v>0.58865501085155603</v>
      </c>
      <c r="AG246" s="1">
        <v>5.1320865495420804</v>
      </c>
      <c r="AH246" s="1">
        <v>0.21276051260331699</v>
      </c>
      <c r="AI246" s="1">
        <v>3.1251461451586899</v>
      </c>
      <c r="AJ246" s="1">
        <v>0.36108067393620402</v>
      </c>
      <c r="AK246" s="1">
        <v>-0.93812332293662004</v>
      </c>
      <c r="AL246" s="1">
        <v>1.68074827679653</v>
      </c>
      <c r="AM246" s="1">
        <v>3.0056439529888701</v>
      </c>
      <c r="AN246" s="1">
        <v>2.06621222744569</v>
      </c>
      <c r="AO246" s="1">
        <v>2.9303825441290301</v>
      </c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O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DB246"/>
      <c r="EB246"/>
      <c r="EO246"/>
      <c r="EQ246">
        <v>22.353734164981599</v>
      </c>
      <c r="ER246">
        <v>7.1593999114895999</v>
      </c>
      <c r="ES246">
        <v>33.178427809014501</v>
      </c>
      <c r="ET246">
        <v>1.15730126102102</v>
      </c>
      <c r="EU246">
        <v>53.278150658805998</v>
      </c>
      <c r="EV246">
        <v>11.346974194171899</v>
      </c>
      <c r="EW246">
        <v>43.789946221334603</v>
      </c>
      <c r="EX246">
        <v>83.533754915638596</v>
      </c>
      <c r="EY246">
        <v>16.4126329414512</v>
      </c>
      <c r="EZ246">
        <v>1.10581501534969</v>
      </c>
      <c r="FA246">
        <v>-10.0995516886336</v>
      </c>
      <c r="FB246">
        <v>16.043078674860599</v>
      </c>
      <c r="FO246"/>
      <c r="GB246"/>
      <c r="HB246"/>
    </row>
    <row r="247" spans="1:210">
      <c r="A247" s="13">
        <f t="shared" si="3"/>
        <v>39021</v>
      </c>
      <c r="N247"/>
      <c r="AB247"/>
      <c r="AC247" s="4">
        <v>39021</v>
      </c>
      <c r="AD247" s="1">
        <v>1.18013959875983</v>
      </c>
      <c r="AE247" s="1">
        <v>1.9438789752841199</v>
      </c>
      <c r="AF247" s="1">
        <v>0.58216393489821305</v>
      </c>
      <c r="AG247" s="1">
        <v>4.7691285649795496</v>
      </c>
      <c r="AH247" s="1">
        <v>0.33960662377628598</v>
      </c>
      <c r="AI247" s="1">
        <v>3.1670156079628899</v>
      </c>
      <c r="AJ247" s="1">
        <v>0.28117766360053598</v>
      </c>
      <c r="AK247" s="1">
        <v>-0.94805623123143701</v>
      </c>
      <c r="AL247" s="1">
        <v>1.7672021427851301</v>
      </c>
      <c r="AM247" s="1">
        <v>3.3114988233185501</v>
      </c>
      <c r="AN247" s="1">
        <v>2.25173005691842</v>
      </c>
      <c r="AO247" s="1">
        <v>2.7919478333102301</v>
      </c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O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DB247"/>
      <c r="EB247"/>
      <c r="EO247"/>
      <c r="EQ247">
        <v>20.031557225487798</v>
      </c>
      <c r="ER247">
        <v>6.3110464120567</v>
      </c>
      <c r="ES247">
        <v>32.538304673326401</v>
      </c>
      <c r="ET247">
        <v>0.83807971939027803</v>
      </c>
      <c r="EU247">
        <v>45.008615351448803</v>
      </c>
      <c r="EV247">
        <v>12.2332421563137</v>
      </c>
      <c r="EW247">
        <v>51.023087931985302</v>
      </c>
      <c r="EX247">
        <v>89.809663625549007</v>
      </c>
      <c r="EY247">
        <v>16.0180929551431</v>
      </c>
      <c r="EZ247">
        <v>0.74148044081059605</v>
      </c>
      <c r="FA247">
        <v>3.4770361915510701</v>
      </c>
      <c r="FB247">
        <v>16.966260603549198</v>
      </c>
      <c r="FO247"/>
      <c r="GB247"/>
      <c r="HB247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theme="5"/>
  </sheetPr>
  <dimension ref="A1:HN247"/>
  <sheetViews>
    <sheetView zoomScale="70" zoomScaleNormal="70" workbookViewId="0">
      <selection activeCell="A6" sqref="A6:HN7"/>
    </sheetView>
  </sheetViews>
  <sheetFormatPr defaultColWidth="9.1796875" defaultRowHeight="14.5"/>
  <cols>
    <col min="1" max="1" width="12" bestFit="1" customWidth="1"/>
    <col min="2" max="13" width="0" hidden="1" customWidth="1"/>
    <col min="14" max="14" width="3.453125" style="7" hidden="1" customWidth="1"/>
    <col min="15" max="15" width="13.81640625" hidden="1" customWidth="1"/>
    <col min="16" max="27" width="8.81640625" hidden="1" customWidth="1"/>
    <col min="28" max="28" width="3.81640625" style="6" hidden="1" customWidth="1"/>
    <col min="29" max="29" width="12.81640625" customWidth="1"/>
    <col min="30" max="41" width="6.81640625" style="1" hidden="1" customWidth="1"/>
    <col min="42" max="43" width="7.81640625" style="1" hidden="1" customWidth="1"/>
    <col min="44" max="44" width="6.81640625" style="1" hidden="1" customWidth="1"/>
    <col min="45" max="45" width="7.81640625" style="1" hidden="1" customWidth="1"/>
    <col min="46" max="47" width="6.81640625" style="1" hidden="1" customWidth="1"/>
    <col min="48" max="48" width="7.81640625" style="1" hidden="1" customWidth="1"/>
    <col min="49" max="53" width="6.81640625" style="1" hidden="1" customWidth="1"/>
    <col min="54" max="54" width="12.81640625" style="12" hidden="1" customWidth="1"/>
    <col min="55" max="66" width="6.81640625" hidden="1" customWidth="1"/>
    <col min="67" max="67" width="3.81640625" style="6" hidden="1" customWidth="1"/>
    <col min="68" max="68" width="12.81640625" hidden="1" customWidth="1"/>
    <col min="69" max="80" width="6.81640625" style="1" customWidth="1"/>
    <col min="81" max="92" width="6.81640625" style="1" hidden="1" customWidth="1"/>
    <col min="93" max="93" width="12.81640625" style="12" hidden="1" customWidth="1"/>
    <col min="94" max="105" width="6.81640625" hidden="1" customWidth="1"/>
    <col min="106" max="106" width="3.81640625" style="6" hidden="1" customWidth="1"/>
    <col min="107" max="107" width="12.81640625" hidden="1" customWidth="1"/>
    <col min="108" max="119" width="6.81640625" customWidth="1"/>
    <col min="120" max="131" width="6.81640625" hidden="1" customWidth="1"/>
    <col min="132" max="132" width="13.1796875" style="12" hidden="1" customWidth="1"/>
    <col min="133" max="141" width="6.81640625" hidden="1" customWidth="1"/>
    <col min="142" max="144" width="6" hidden="1" customWidth="1"/>
    <col min="145" max="145" width="3.81640625" style="6" hidden="1" customWidth="1"/>
    <col min="146" max="146" width="12.81640625" hidden="1" customWidth="1"/>
    <col min="147" max="170" width="6.81640625" hidden="1" customWidth="1"/>
    <col min="171" max="171" width="12.81640625" style="12" hidden="1" customWidth="1"/>
    <col min="172" max="183" width="6.81640625" hidden="1" customWidth="1"/>
    <col min="184" max="184" width="3.81640625" style="6" hidden="1" customWidth="1"/>
    <col min="185" max="185" width="12.81640625" hidden="1" customWidth="1"/>
    <col min="186" max="197" width="6.81640625" customWidth="1"/>
    <col min="198" max="209" width="6.81640625" hidden="1" customWidth="1"/>
    <col min="210" max="210" width="12.81640625" style="12" hidden="1" customWidth="1"/>
    <col min="211" max="222" width="6.81640625" hidden="1" customWidth="1"/>
    <col min="223" max="16384" width="9.1796875" style="7"/>
  </cols>
  <sheetData>
    <row r="1" spans="1:222" customFormat="1">
      <c r="A1" t="s">
        <v>121</v>
      </c>
      <c r="BQ1" t="s">
        <v>125</v>
      </c>
      <c r="DD1" t="s">
        <v>126</v>
      </c>
      <c r="GD1" t="s">
        <v>127</v>
      </c>
    </row>
    <row r="2" spans="1:222" customFormat="1">
      <c r="A2">
        <v>60</v>
      </c>
      <c r="BQ2" t="s">
        <v>128</v>
      </c>
      <c r="DD2" t="s">
        <v>129</v>
      </c>
      <c r="GD2" t="s">
        <v>130</v>
      </c>
    </row>
    <row r="3" spans="1:222" customFormat="1">
      <c r="BQ3" t="s">
        <v>124</v>
      </c>
      <c r="DD3" t="s">
        <v>124</v>
      </c>
      <c r="GD3" t="s">
        <v>124</v>
      </c>
    </row>
    <row r="4" spans="1:222" customFormat="1"/>
    <row r="5" spans="1:222" customFormat="1"/>
    <row r="6" spans="1:222" ht="29">
      <c r="A6" s="8"/>
      <c r="B6" s="14" t="s">
        <v>0</v>
      </c>
      <c r="C6" s="14" t="s">
        <v>59</v>
      </c>
      <c r="D6" s="14" t="s">
        <v>57</v>
      </c>
      <c r="E6" s="14" t="s">
        <v>1</v>
      </c>
      <c r="F6" s="14" t="s">
        <v>22</v>
      </c>
      <c r="G6" s="14" t="s">
        <v>23</v>
      </c>
      <c r="H6" s="14" t="s">
        <v>24</v>
      </c>
      <c r="I6" s="14" t="s">
        <v>2</v>
      </c>
      <c r="J6" s="14" t="s">
        <v>3</v>
      </c>
      <c r="K6" s="14" t="s">
        <v>4</v>
      </c>
      <c r="L6" s="14" t="s">
        <v>62</v>
      </c>
      <c r="M6" s="14" t="s">
        <v>65</v>
      </c>
      <c r="O6" s="8"/>
      <c r="P6" s="14" t="s">
        <v>0</v>
      </c>
      <c r="Q6" s="14" t="s">
        <v>59</v>
      </c>
      <c r="R6" s="14" t="s">
        <v>57</v>
      </c>
      <c r="S6" s="14" t="s">
        <v>1</v>
      </c>
      <c r="T6" s="14" t="s">
        <v>22</v>
      </c>
      <c r="U6" s="14" t="s">
        <v>23</v>
      </c>
      <c r="V6" s="14" t="s">
        <v>24</v>
      </c>
      <c r="W6" s="14" t="s">
        <v>2</v>
      </c>
      <c r="X6" s="14" t="s">
        <v>3</v>
      </c>
      <c r="Y6" s="14" t="s">
        <v>4</v>
      </c>
      <c r="Z6" s="14" t="s">
        <v>62</v>
      </c>
      <c r="AA6" s="14" t="s">
        <v>65</v>
      </c>
      <c r="AC6" s="8"/>
      <c r="AD6" s="21" t="s">
        <v>0</v>
      </c>
      <c r="AE6" s="21" t="s">
        <v>59</v>
      </c>
      <c r="AF6" s="21" t="s">
        <v>57</v>
      </c>
      <c r="AG6" s="21" t="s">
        <v>1</v>
      </c>
      <c r="AH6" s="21" t="s">
        <v>22</v>
      </c>
      <c r="AI6" s="21" t="s">
        <v>23</v>
      </c>
      <c r="AJ6" s="21" t="s">
        <v>24</v>
      </c>
      <c r="AK6" s="21" t="s">
        <v>2</v>
      </c>
      <c r="AL6" s="21" t="s">
        <v>3</v>
      </c>
      <c r="AM6" s="21" t="s">
        <v>4</v>
      </c>
      <c r="AN6" s="21" t="s">
        <v>62</v>
      </c>
      <c r="AO6" s="21" t="s">
        <v>65</v>
      </c>
      <c r="AP6" s="70" t="s">
        <v>0</v>
      </c>
      <c r="AQ6" s="70" t="s">
        <v>59</v>
      </c>
      <c r="AR6" s="70" t="s">
        <v>57</v>
      </c>
      <c r="AS6" s="70" t="s">
        <v>1</v>
      </c>
      <c r="AT6" s="70" t="s">
        <v>22</v>
      </c>
      <c r="AU6" s="70" t="s">
        <v>23</v>
      </c>
      <c r="AV6" s="70" t="s">
        <v>24</v>
      </c>
      <c r="AW6" s="70" t="s">
        <v>2</v>
      </c>
      <c r="AX6" s="70" t="s">
        <v>3</v>
      </c>
      <c r="AY6" s="70" t="s">
        <v>4</v>
      </c>
      <c r="AZ6" s="70" t="s">
        <v>62</v>
      </c>
      <c r="BA6" s="70" t="s">
        <v>65</v>
      </c>
      <c r="BC6" s="9"/>
      <c r="BD6" s="8"/>
      <c r="BE6" s="8"/>
      <c r="BF6" s="9"/>
      <c r="BG6" s="8"/>
      <c r="BH6" s="8"/>
      <c r="BI6" s="8"/>
      <c r="BJ6" s="8"/>
      <c r="BK6" s="8"/>
      <c r="BL6" s="8"/>
      <c r="BM6" s="8"/>
      <c r="BN6" s="8"/>
      <c r="BP6" s="8"/>
      <c r="BQ6" s="10" t="s">
        <v>0</v>
      </c>
      <c r="BR6" s="10" t="s">
        <v>59</v>
      </c>
      <c r="BS6" s="10" t="s">
        <v>57</v>
      </c>
      <c r="BT6" s="10" t="s">
        <v>1</v>
      </c>
      <c r="BU6" s="10" t="s">
        <v>22</v>
      </c>
      <c r="BV6" s="10" t="s">
        <v>23</v>
      </c>
      <c r="BW6" s="10" t="s">
        <v>24</v>
      </c>
      <c r="BX6" s="10" t="s">
        <v>2</v>
      </c>
      <c r="BY6" s="10" t="s">
        <v>3</v>
      </c>
      <c r="BZ6" s="10" t="s">
        <v>4</v>
      </c>
      <c r="CA6" s="10" t="s">
        <v>62</v>
      </c>
      <c r="CB6" s="10" t="s">
        <v>65</v>
      </c>
      <c r="CC6" s="70" t="s">
        <v>0</v>
      </c>
      <c r="CD6" s="70" t="s">
        <v>59</v>
      </c>
      <c r="CE6" s="70" t="s">
        <v>57</v>
      </c>
      <c r="CF6" s="70" t="s">
        <v>1</v>
      </c>
      <c r="CG6" s="70" t="s">
        <v>22</v>
      </c>
      <c r="CH6" s="70" t="s">
        <v>23</v>
      </c>
      <c r="CI6" s="70" t="s">
        <v>24</v>
      </c>
      <c r="CJ6" s="70" t="s">
        <v>2</v>
      </c>
      <c r="CK6" s="70" t="s">
        <v>3</v>
      </c>
      <c r="CL6" s="70" t="s">
        <v>4</v>
      </c>
      <c r="CM6" s="70" t="s">
        <v>62</v>
      </c>
      <c r="CN6" s="70" t="s">
        <v>65</v>
      </c>
      <c r="CP6" s="9"/>
      <c r="CQ6" s="8"/>
      <c r="CR6" s="8"/>
      <c r="CS6" s="9"/>
      <c r="CT6" s="8"/>
      <c r="CU6" s="8"/>
      <c r="CV6" s="8"/>
      <c r="CW6" s="8"/>
      <c r="CX6" s="8"/>
      <c r="CY6" s="8"/>
      <c r="CZ6" s="8"/>
      <c r="DA6" s="8"/>
      <c r="DC6" s="8"/>
      <c r="DD6" s="10" t="s">
        <v>0</v>
      </c>
      <c r="DE6" s="10" t="s">
        <v>59</v>
      </c>
      <c r="DF6" s="10" t="s">
        <v>57</v>
      </c>
      <c r="DG6" s="10" t="s">
        <v>1</v>
      </c>
      <c r="DH6" s="10" t="s">
        <v>22</v>
      </c>
      <c r="DI6" s="10" t="s">
        <v>23</v>
      </c>
      <c r="DJ6" s="10" t="s">
        <v>24</v>
      </c>
      <c r="DK6" s="10" t="s">
        <v>2</v>
      </c>
      <c r="DL6" s="10" t="s">
        <v>3</v>
      </c>
      <c r="DM6" s="10" t="s">
        <v>4</v>
      </c>
      <c r="DN6" s="10" t="s">
        <v>62</v>
      </c>
      <c r="DO6" s="10" t="s">
        <v>65</v>
      </c>
      <c r="DP6" s="70" t="s">
        <v>0</v>
      </c>
      <c r="DQ6" s="70" t="s">
        <v>59</v>
      </c>
      <c r="DR6" s="70" t="s">
        <v>57</v>
      </c>
      <c r="DS6" s="70" t="s">
        <v>1</v>
      </c>
      <c r="DT6" s="70" t="s">
        <v>22</v>
      </c>
      <c r="DU6" s="70" t="s">
        <v>23</v>
      </c>
      <c r="DV6" s="70" t="s">
        <v>24</v>
      </c>
      <c r="DW6" s="70" t="s">
        <v>2</v>
      </c>
      <c r="DX6" s="70" t="s">
        <v>3</v>
      </c>
      <c r="DY6" s="70" t="s">
        <v>4</v>
      </c>
      <c r="DZ6" s="70" t="s">
        <v>62</v>
      </c>
      <c r="EA6" s="70" t="s">
        <v>65</v>
      </c>
      <c r="EC6" s="9"/>
      <c r="ED6" s="8"/>
      <c r="EE6" s="8"/>
      <c r="EF6" s="9"/>
      <c r="EG6" s="8"/>
      <c r="EH6" s="8"/>
      <c r="EI6" s="8"/>
      <c r="EJ6" s="8"/>
      <c r="EK6" s="8"/>
      <c r="EL6" s="8"/>
      <c r="EM6" s="8"/>
      <c r="EN6" s="8"/>
      <c r="EP6" s="8"/>
      <c r="EQ6" s="10" t="s">
        <v>0</v>
      </c>
      <c r="ER6" s="10" t="s">
        <v>59</v>
      </c>
      <c r="ES6" s="10" t="s">
        <v>57</v>
      </c>
      <c r="ET6" s="10" t="s">
        <v>1</v>
      </c>
      <c r="EU6" s="10" t="s">
        <v>22</v>
      </c>
      <c r="EV6" s="10" t="s">
        <v>23</v>
      </c>
      <c r="EW6" s="10" t="s">
        <v>24</v>
      </c>
      <c r="EX6" s="10" t="s">
        <v>2</v>
      </c>
      <c r="EY6" s="10" t="s">
        <v>3</v>
      </c>
      <c r="EZ6" s="10" t="s">
        <v>4</v>
      </c>
      <c r="FA6" s="10" t="s">
        <v>62</v>
      </c>
      <c r="FB6" s="10" t="s">
        <v>65</v>
      </c>
      <c r="FC6" s="70" t="s">
        <v>0</v>
      </c>
      <c r="FD6" s="70" t="s">
        <v>59</v>
      </c>
      <c r="FE6" s="70" t="s">
        <v>57</v>
      </c>
      <c r="FF6" s="70" t="s">
        <v>1</v>
      </c>
      <c r="FG6" s="70" t="s">
        <v>22</v>
      </c>
      <c r="FH6" s="70" t="s">
        <v>23</v>
      </c>
      <c r="FI6" s="70" t="s">
        <v>24</v>
      </c>
      <c r="FJ6" s="70" t="s">
        <v>2</v>
      </c>
      <c r="FK6" s="70" t="s">
        <v>3</v>
      </c>
      <c r="FL6" s="70" t="s">
        <v>4</v>
      </c>
      <c r="FM6" s="70" t="s">
        <v>62</v>
      </c>
      <c r="FN6" s="70" t="s">
        <v>65</v>
      </c>
      <c r="FP6" s="9"/>
      <c r="FQ6" s="8"/>
      <c r="FR6" s="8"/>
      <c r="FS6" s="9"/>
      <c r="FT6" s="8"/>
      <c r="FU6" s="8"/>
      <c r="FV6" s="8"/>
      <c r="FW6" s="8"/>
      <c r="FX6" s="8"/>
      <c r="FY6" s="8"/>
      <c r="FZ6" s="8"/>
      <c r="GA6" s="8"/>
      <c r="GC6" s="8"/>
      <c r="GD6" s="10" t="s">
        <v>0</v>
      </c>
      <c r="GE6" s="10" t="s">
        <v>59</v>
      </c>
      <c r="GF6" s="10" t="s">
        <v>57</v>
      </c>
      <c r="GG6" s="10" t="s">
        <v>1</v>
      </c>
      <c r="GH6" s="10" t="s">
        <v>22</v>
      </c>
      <c r="GI6" s="10" t="s">
        <v>23</v>
      </c>
      <c r="GJ6" s="10" t="s">
        <v>24</v>
      </c>
      <c r="GK6" s="10" t="s">
        <v>2</v>
      </c>
      <c r="GL6" s="10" t="s">
        <v>3</v>
      </c>
      <c r="GM6" s="10" t="s">
        <v>4</v>
      </c>
      <c r="GN6" s="10" t="s">
        <v>62</v>
      </c>
      <c r="GO6" s="10" t="s">
        <v>65</v>
      </c>
      <c r="GP6" s="70" t="s">
        <v>0</v>
      </c>
      <c r="GQ6" s="70" t="s">
        <v>59</v>
      </c>
      <c r="GR6" s="70" t="s">
        <v>57</v>
      </c>
      <c r="GS6" s="70" t="s">
        <v>1</v>
      </c>
      <c r="GT6" s="70" t="s">
        <v>22</v>
      </c>
      <c r="GU6" s="70" t="s">
        <v>23</v>
      </c>
      <c r="GV6" s="70" t="s">
        <v>24</v>
      </c>
      <c r="GW6" s="70" t="s">
        <v>2</v>
      </c>
      <c r="GX6" s="70" t="s">
        <v>3</v>
      </c>
      <c r="GY6" s="70" t="s">
        <v>4</v>
      </c>
      <c r="GZ6" s="70" t="s">
        <v>62</v>
      </c>
      <c r="HA6" s="70" t="s">
        <v>65</v>
      </c>
      <c r="HC6" s="9"/>
      <c r="HD6" s="8"/>
      <c r="HE6" s="8"/>
      <c r="HF6" s="9"/>
      <c r="HG6" s="8"/>
      <c r="HH6" s="8"/>
      <c r="HI6" s="8"/>
      <c r="HJ6" s="8"/>
      <c r="HK6" s="8"/>
      <c r="HL6" s="8"/>
      <c r="HM6" s="8"/>
      <c r="HN6" s="8"/>
    </row>
    <row r="7" spans="1:22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C7" s="8"/>
      <c r="AD7" s="72" t="s">
        <v>40</v>
      </c>
      <c r="AE7" s="22" t="s">
        <v>41</v>
      </c>
      <c r="AF7" s="22" t="s">
        <v>56</v>
      </c>
      <c r="AG7" s="22" t="s">
        <v>42</v>
      </c>
      <c r="AH7" s="22" t="s">
        <v>43</v>
      </c>
      <c r="AI7" s="22" t="s">
        <v>44</v>
      </c>
      <c r="AJ7" s="22" t="s">
        <v>45</v>
      </c>
      <c r="AK7" s="22" t="s">
        <v>46</v>
      </c>
      <c r="AL7" s="22" t="s">
        <v>47</v>
      </c>
      <c r="AM7" s="22" t="s">
        <v>48</v>
      </c>
      <c r="AN7" s="22" t="s">
        <v>60</v>
      </c>
      <c r="AO7" s="22" t="s">
        <v>63</v>
      </c>
      <c r="AP7" s="71" t="s">
        <v>53</v>
      </c>
      <c r="AQ7" s="71" t="s">
        <v>53</v>
      </c>
      <c r="AR7" s="71" t="s">
        <v>53</v>
      </c>
      <c r="AS7" s="71" t="s">
        <v>53</v>
      </c>
      <c r="AT7" s="71" t="s">
        <v>53</v>
      </c>
      <c r="AU7" s="71" t="s">
        <v>53</v>
      </c>
      <c r="AV7" s="71" t="s">
        <v>53</v>
      </c>
      <c r="AW7" s="71" t="s">
        <v>53</v>
      </c>
      <c r="AX7" s="71" t="s">
        <v>53</v>
      </c>
      <c r="AY7" s="71" t="s">
        <v>53</v>
      </c>
      <c r="AZ7" s="71" t="s">
        <v>53</v>
      </c>
      <c r="BA7" s="71"/>
      <c r="BC7" s="9"/>
      <c r="BD7" s="8"/>
      <c r="BE7" s="8"/>
      <c r="BF7" s="9"/>
      <c r="BG7" s="8"/>
      <c r="BH7" s="8"/>
      <c r="BI7" s="8"/>
      <c r="BJ7" s="8"/>
      <c r="BK7" s="8"/>
      <c r="BL7" s="8"/>
      <c r="BM7" s="8"/>
      <c r="BN7" s="8"/>
      <c r="BP7" s="8"/>
      <c r="BQ7" s="11" t="s">
        <v>40</v>
      </c>
      <c r="BR7" s="11" t="s">
        <v>41</v>
      </c>
      <c r="BS7" s="11" t="s">
        <v>56</v>
      </c>
      <c r="BT7" s="11" t="s">
        <v>42</v>
      </c>
      <c r="BU7" s="11" t="s">
        <v>43</v>
      </c>
      <c r="BV7" s="11" t="s">
        <v>44</v>
      </c>
      <c r="BW7" s="11" t="s">
        <v>45</v>
      </c>
      <c r="BX7" s="11" t="s">
        <v>46</v>
      </c>
      <c r="BY7" s="11" t="s">
        <v>47</v>
      </c>
      <c r="BZ7" s="11" t="s">
        <v>48</v>
      </c>
      <c r="CA7" s="11" t="s">
        <v>60</v>
      </c>
      <c r="CB7" s="11" t="s">
        <v>63</v>
      </c>
      <c r="CC7" s="71" t="s">
        <v>53</v>
      </c>
      <c r="CD7" s="71" t="s">
        <v>53</v>
      </c>
      <c r="CE7" s="71" t="s">
        <v>53</v>
      </c>
      <c r="CF7" s="71" t="s">
        <v>53</v>
      </c>
      <c r="CG7" s="71" t="s">
        <v>53</v>
      </c>
      <c r="CH7" s="71" t="s">
        <v>53</v>
      </c>
      <c r="CI7" s="71" t="s">
        <v>53</v>
      </c>
      <c r="CJ7" s="71" t="s">
        <v>53</v>
      </c>
      <c r="CK7" s="71" t="s">
        <v>53</v>
      </c>
      <c r="CL7" s="71" t="s">
        <v>53</v>
      </c>
      <c r="CM7" s="71" t="s">
        <v>53</v>
      </c>
      <c r="CN7" s="71"/>
      <c r="CP7" s="9"/>
      <c r="CQ7" s="8"/>
      <c r="CR7" s="8"/>
      <c r="CS7" s="9"/>
      <c r="CT7" s="8"/>
      <c r="CU7" s="8"/>
      <c r="CV7" s="8"/>
      <c r="CW7" s="8"/>
      <c r="CX7" s="8"/>
      <c r="CY7" s="8"/>
      <c r="CZ7" s="8"/>
      <c r="DA7" s="8"/>
      <c r="DC7" s="8"/>
      <c r="DD7" s="11" t="s">
        <v>40</v>
      </c>
      <c r="DE7" s="11" t="s">
        <v>41</v>
      </c>
      <c r="DF7" s="11" t="s">
        <v>56</v>
      </c>
      <c r="DG7" s="11" t="s">
        <v>42</v>
      </c>
      <c r="DH7" s="11" t="s">
        <v>43</v>
      </c>
      <c r="DI7" s="11" t="s">
        <v>44</v>
      </c>
      <c r="DJ7" s="11" t="s">
        <v>45</v>
      </c>
      <c r="DK7" s="11" t="s">
        <v>46</v>
      </c>
      <c r="DL7" s="11" t="s">
        <v>47</v>
      </c>
      <c r="DM7" s="11" t="s">
        <v>48</v>
      </c>
      <c r="DN7" s="11" t="s">
        <v>60</v>
      </c>
      <c r="DO7" s="11" t="s">
        <v>63</v>
      </c>
      <c r="DP7" s="71" t="s">
        <v>53</v>
      </c>
      <c r="DQ7" s="71" t="s">
        <v>53</v>
      </c>
      <c r="DR7" s="71" t="s">
        <v>53</v>
      </c>
      <c r="DS7" s="71" t="s">
        <v>53</v>
      </c>
      <c r="DT7" s="71" t="s">
        <v>53</v>
      </c>
      <c r="DU7" s="71" t="s">
        <v>53</v>
      </c>
      <c r="DV7" s="71" t="s">
        <v>53</v>
      </c>
      <c r="DW7" s="71" t="s">
        <v>53</v>
      </c>
      <c r="DX7" s="71" t="s">
        <v>53</v>
      </c>
      <c r="DY7" s="71" t="s">
        <v>53</v>
      </c>
      <c r="DZ7" s="71" t="s">
        <v>53</v>
      </c>
      <c r="EA7" s="71"/>
      <c r="EC7" s="9"/>
      <c r="ED7" s="8"/>
      <c r="EE7" s="8"/>
      <c r="EF7" s="9"/>
      <c r="EG7" s="8"/>
      <c r="EH7" s="8"/>
      <c r="EI7" s="8"/>
      <c r="EJ7" s="8"/>
      <c r="EK7" s="8"/>
      <c r="EL7" s="8"/>
      <c r="EM7" s="8"/>
      <c r="EN7" s="8"/>
      <c r="EP7" s="8"/>
      <c r="EQ7" s="11" t="s">
        <v>40</v>
      </c>
      <c r="ER7" s="11" t="s">
        <v>41</v>
      </c>
      <c r="ES7" s="11" t="s">
        <v>56</v>
      </c>
      <c r="ET7" s="11" t="s">
        <v>42</v>
      </c>
      <c r="EU7" s="11" t="s">
        <v>43</v>
      </c>
      <c r="EV7" s="11" t="s">
        <v>44</v>
      </c>
      <c r="EW7" s="11" t="s">
        <v>45</v>
      </c>
      <c r="EX7" s="11" t="s">
        <v>46</v>
      </c>
      <c r="EY7" s="11" t="s">
        <v>47</v>
      </c>
      <c r="EZ7" s="11" t="s">
        <v>48</v>
      </c>
      <c r="FA7" s="11" t="s">
        <v>60</v>
      </c>
      <c r="FB7" s="11" t="s">
        <v>63</v>
      </c>
      <c r="FC7" s="71" t="s">
        <v>53</v>
      </c>
      <c r="FD7" s="71" t="s">
        <v>53</v>
      </c>
      <c r="FE7" s="71" t="s">
        <v>53</v>
      </c>
      <c r="FF7" s="71" t="s">
        <v>53</v>
      </c>
      <c r="FG7" s="71" t="s">
        <v>53</v>
      </c>
      <c r="FH7" s="71" t="s">
        <v>53</v>
      </c>
      <c r="FI7" s="71" t="s">
        <v>53</v>
      </c>
      <c r="FJ7" s="71" t="s">
        <v>53</v>
      </c>
      <c r="FK7" s="71" t="s">
        <v>53</v>
      </c>
      <c r="FL7" s="71" t="s">
        <v>53</v>
      </c>
      <c r="FM7" s="71" t="s">
        <v>53</v>
      </c>
      <c r="FN7" s="71"/>
      <c r="FP7" s="9"/>
      <c r="FQ7" s="8"/>
      <c r="FR7" s="8"/>
      <c r="FS7" s="9"/>
      <c r="FT7" s="8"/>
      <c r="FU7" s="8"/>
      <c r="FV7" s="8"/>
      <c r="FW7" s="8"/>
      <c r="FX7" s="8"/>
      <c r="FY7" s="8"/>
      <c r="FZ7" s="8"/>
      <c r="GA7" s="8"/>
      <c r="GC7" s="8"/>
      <c r="GD7" s="11" t="s">
        <v>40</v>
      </c>
      <c r="GE7" s="11" t="s">
        <v>41</v>
      </c>
      <c r="GF7" s="11" t="s">
        <v>56</v>
      </c>
      <c r="GG7" s="11" t="s">
        <v>42</v>
      </c>
      <c r="GH7" s="11" t="s">
        <v>43</v>
      </c>
      <c r="GI7" s="11" t="s">
        <v>44</v>
      </c>
      <c r="GJ7" s="11" t="s">
        <v>45</v>
      </c>
      <c r="GK7" s="11" t="s">
        <v>46</v>
      </c>
      <c r="GL7" s="11" t="s">
        <v>47</v>
      </c>
      <c r="GM7" s="11" t="s">
        <v>48</v>
      </c>
      <c r="GN7" s="11" t="s">
        <v>60</v>
      </c>
      <c r="GO7" s="11" t="s">
        <v>63</v>
      </c>
      <c r="GP7" s="71" t="s">
        <v>53</v>
      </c>
      <c r="GQ7" s="71" t="s">
        <v>53</v>
      </c>
      <c r="GR7" s="71" t="s">
        <v>53</v>
      </c>
      <c r="GS7" s="71" t="s">
        <v>53</v>
      </c>
      <c r="GT7" s="71" t="s">
        <v>53</v>
      </c>
      <c r="GU7" s="71" t="s">
        <v>53</v>
      </c>
      <c r="GV7" s="71" t="s">
        <v>53</v>
      </c>
      <c r="GW7" s="71" t="s">
        <v>53</v>
      </c>
      <c r="GX7" s="71" t="s">
        <v>53</v>
      </c>
      <c r="GY7" s="71" t="s">
        <v>53</v>
      </c>
      <c r="GZ7" s="71" t="s">
        <v>53</v>
      </c>
      <c r="HA7" s="71"/>
      <c r="HC7" s="9"/>
      <c r="HD7" s="8"/>
      <c r="HE7" s="8"/>
      <c r="HF7" s="9"/>
      <c r="HG7" s="8"/>
      <c r="HH7" s="8"/>
      <c r="HI7" s="8"/>
      <c r="HJ7" s="8"/>
      <c r="HK7" s="8"/>
      <c r="HL7" s="8"/>
      <c r="HM7" s="8"/>
      <c r="HN7" s="8"/>
    </row>
    <row r="8" spans="1:222">
      <c r="A8" s="13">
        <f t="shared" ref="A8:A71" si="0">AC8</f>
        <v>46295</v>
      </c>
      <c r="N8"/>
      <c r="AB8"/>
      <c r="AC8" s="4">
        <f t="array" ref="AC8:AC247">_xll.FDS(AD7,"JULIAN(FMA_GROSS_MARGIN(LTM,0,-20AY,M,EUR,""PORTAGG"",""MEANR"").dates)")</f>
        <v>46295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O8"/>
      <c r="BQ8" s="1">
        <f t="array" ref="BQ8:BQ247">_xll.FDS(BQ7,"FMA_OPER_INC_SALES(LTM,0,-20AY,M,""PORTAGG"")")</f>
        <v>19.657373936142701</v>
      </c>
      <c r="BR8" s="1">
        <f t="array" ref="BR8:BR247">_xll.FDS(BR7,"FMA_OPER_INC_SALES(LTM,0,-20AY,M,""PORTAGG"")")</f>
        <v>6.9512161192553696</v>
      </c>
      <c r="BS8" s="1">
        <f t="array" ref="BS8:BS247">_xll.FDS(BS7,"FMA_OPER_INC_SALES(LTM,0,-20AY,M,""PORTAGG"")")</f>
        <v>8.9815097960242998</v>
      </c>
      <c r="BT8" s="1">
        <f t="array" ref="BT8:BT247">_xll.FDS(BT7,"FMA_OPER_INC_SALES(LTM,0,-20AY,M,""PORTAGG"")")</f>
        <v>21.6581175279915</v>
      </c>
      <c r="BU8" s="1">
        <f t="array" ref="BU8:BU247">_xll.FDS(BU7,"FMA_OPER_INC_SALES(LTM,0,-20AY,M,""PORTAGG"")")</f>
        <v>12.9131119488256</v>
      </c>
      <c r="BV8" s="1">
        <f t="array" ref="BV8:BV247">_xll.FDS(BV7,"FMA_OPER_INC_SALES(LTM,0,-20AY,M,""PORTAGG"")")</f>
        <v>16.237674338783499</v>
      </c>
      <c r="BW8" s="1">
        <f t="array" ref="BW8:BW247">_xll.FDS(BW7,"FMA_OPER_INC_SALES(LTM,0,-20AY,M,""PORTAGG"")")</f>
        <v>13.425093679256101</v>
      </c>
      <c r="BX8" s="1">
        <f t="array" ref="BX8:BX247">_xll.FDS(BX7,"FMA_OPER_INC_SALES(LTM,0,-20AY,M,""PORTAGG"")")</f>
        <v>34.782338472947899</v>
      </c>
      <c r="BY8" s="1">
        <f t="array" ref="BY8:BY247">_xll.FDS(BY7,"FMA_OPER_INC_SALES(LTM,0,-20AY,M,""PORTAGG"")")</f>
        <v>21.289830334810301</v>
      </c>
      <c r="BZ8" s="1">
        <f t="array" ref="BZ8:BZ247">_xll.FDS(BZ7,"FMA_OPER_INC_SALES(LTM,0,-20AY,M,""PORTAGG"")")</f>
        <v>21.2324793781344</v>
      </c>
      <c r="CA8" s="1">
        <f t="array" ref="CA8:CA247">_xll.FDS(CA7,"FMA_OPER_INC_SALES(LTM,0,-20AY,M,""PORTAGG"")")</f>
        <v>18.920226391800099</v>
      </c>
      <c r="CB8" s="1">
        <f t="array" ref="CB8:CB247">_xll.FDS(CB7,"FMA_OPER_INC_SALES(LTM,0,-20AY,M,""PORTAGG"")")</f>
        <v>17.178343753211099</v>
      </c>
      <c r="CC8"/>
      <c r="CD8"/>
      <c r="CE8"/>
      <c r="CF8"/>
      <c r="CG8"/>
      <c r="CH8"/>
      <c r="CI8"/>
      <c r="CJ8"/>
      <c r="CK8"/>
      <c r="CL8"/>
      <c r="CM8"/>
      <c r="CN8"/>
      <c r="CO8"/>
      <c r="DB8"/>
      <c r="DD8">
        <f t="array" ref="DD8:DD247">_xll.FDS(DD7,"FMA_NET_MGN(LTM,0,-20AY,M,""PORTAGG"")")</f>
        <v>12.336806429340999</v>
      </c>
      <c r="DE8">
        <f t="array" ref="DE8:DE247">_xll.FDS(DE7,"FMA_NET_MGN(LTM,0,-20AY,M,""PORTAGG"")")</f>
        <v>4.9798180120547597</v>
      </c>
      <c r="DF8">
        <f t="array" ref="DF8:DF247">_xll.FDS(DF7,"FMA_NET_MGN(LTM,0,-20AY,M,""PORTAGG"")")</f>
        <v>7.0708820888697801</v>
      </c>
      <c r="DG8">
        <f t="array" ref="DG8:DG247">_xll.FDS(DG7,"FMA_NET_MGN(LTM,0,-20AY,M,""PORTAGG"")")</f>
        <v>16.0548458464928</v>
      </c>
      <c r="DH8">
        <f t="array" ref="DH8:DH247">_xll.FDS(DH7,"FMA_NET_MGN(LTM,0,-20AY,M,""PORTAGG"")")</f>
        <v>9.2893927196644892</v>
      </c>
      <c r="DI8">
        <f t="array" ref="DI8:DI247">_xll.FDS(DI7,"FMA_NET_MGN(LTM,0,-20AY,M,""PORTAGG"")")</f>
        <v>12.8878933618775</v>
      </c>
      <c r="DJ8">
        <f t="array" ref="DJ8:DJ247">_xll.FDS(DJ7,"FMA_NET_MGN(LTM,0,-20AY,M,""PORTAGG"")")</f>
        <v>9.7795478175691102</v>
      </c>
      <c r="DK8">
        <f t="array" ref="DK8:DK247">_xll.FDS(DK7,"FMA_NET_MGN(LTM,0,-20AY,M,""PORTAGG"")")</f>
        <v>30.224920405202699</v>
      </c>
      <c r="DL8">
        <f t="array" ref="DL8:DL247">_xll.FDS(DL7,"FMA_NET_MGN(LTM,0,-20AY,M,""PORTAGG"")")</f>
        <v>14.124128687755199</v>
      </c>
      <c r="DM8">
        <f t="array" ref="DM8:DM247">_xll.FDS(DM7,"FMA_NET_MGN(LTM,0,-20AY,M,""PORTAGG"")")</f>
        <v>13.2973731043634</v>
      </c>
      <c r="DN8">
        <f t="array" ref="DN8:DN247">_xll.FDS(DN7,"FMA_NET_MGN(LTM,0,-20AY,M,""PORTAGG"")")</f>
        <v>13.6128027773402</v>
      </c>
      <c r="DO8">
        <f t="array" ref="DO8:DO247">_xll.FDS(DO7,"FMA_NET_MGN(LTM,0,-20AY,M,""PORTAGG"")")</f>
        <v>11.411406179013399</v>
      </c>
      <c r="EB8"/>
      <c r="EO8"/>
      <c r="FO8"/>
      <c r="GB8"/>
      <c r="GD8">
        <f t="array" ref="GD8:GD247">_xll.FDS(EQ7,"FMA_EBITDA_MARGIN(LTM,0,-20AY,M,""PORTAGG"")")</f>
        <v>27.295065262319302</v>
      </c>
      <c r="GE8">
        <f t="array" ref="GE8:GE247">_xll.FDS(ER7,"FMA_EBITDA_MARGIN(LTM,0,-20AY,M,""PORTAGG"")")</f>
        <v>8.4210974479671705</v>
      </c>
      <c r="GF8">
        <f t="array" ref="GF8:GF247">_xll.FDS(ES7,"FMA_EBITDA_MARGIN(LTM,0,-20AY,M,""PORTAGG"")")</f>
        <v>13.587506640493499</v>
      </c>
      <c r="GG8">
        <f t="array" ref="GG8:GG247">_xll.FDS(ET7,"FMA_EBITDA_MARGIN(LTM,0,-20AY,M,""PORTAGG"")")</f>
        <v>28.3467136825181</v>
      </c>
      <c r="GH8">
        <f t="array" ref="GH8:GH247">_xll.FDS(EU7,"FMA_EBITDA_MARGIN(LTM,0,-20AY,M,""PORTAGG"")")</f>
        <v>32.941352995970497</v>
      </c>
      <c r="GI8">
        <f t="array" ref="GI8:GI247">_xll.FDS(EV7,"FMA_EBITDA_MARGIN(LTM,0,-20AY,M,""PORTAGG"")")</f>
        <v>21.062697368073</v>
      </c>
      <c r="GJ8">
        <f t="array" ref="GJ8:GJ247">_xll.FDS(EW7,"FMA_EBITDA_MARGIN(LTM,0,-20AY,M,""PORTAGG"")")</f>
        <v>21.631407552415801</v>
      </c>
      <c r="GK8">
        <f t="array" ref="GK8:GK247">_xll.FDS(EX7,"FMA_EBITDA_MARGIN(LTM,0,-20AY,M,""PORTAGG"")")</f>
        <v>41.002374767258601</v>
      </c>
      <c r="GL8">
        <f t="array" ref="GL8:GL247">_xll.FDS(EY7,"FMA_EBITDA_MARGIN(LTM,0,-20AY,M,""PORTAGG"")")</f>
        <v>33.946442509335199</v>
      </c>
      <c r="GM8">
        <f t="array" ref="GM8:GM247">_xll.FDS(EZ7,"FMA_EBITDA_MARGIN(LTM,0,-20AY,M,""PORTAGG"")")</f>
        <v>37.043449722282404</v>
      </c>
      <c r="GN8">
        <f t="array" ref="GN8:GN247">_xll.FDS(FA7,"FMA_EBITDA_MARGIN(LTM,0,-20AY,M,""PORTAGG"")")</f>
        <v>24.042663786475799</v>
      </c>
      <c r="GO8">
        <f t="array" ref="GO8:GO247">_xll.FDS(FB7,"FMA_EBITDA_MARGIN(LTM,0,-20AY,M,""PORTAGG"")")</f>
        <v>29.2942211581029</v>
      </c>
      <c r="HB8"/>
    </row>
    <row r="9" spans="1:222">
      <c r="A9" s="13">
        <f t="shared" si="0"/>
        <v>46265</v>
      </c>
      <c r="N9"/>
      <c r="AB9"/>
      <c r="AC9" s="4">
        <v>46265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O9"/>
      <c r="BQ9" s="1">
        <v>19.4280112910646</v>
      </c>
      <c r="BR9" s="1">
        <v>6.9395252051896099</v>
      </c>
      <c r="BS9" s="1">
        <v>8.7905958869462708</v>
      </c>
      <c r="BT9" s="1">
        <v>21.452905003989098</v>
      </c>
      <c r="BU9" s="1">
        <v>12.978205918350101</v>
      </c>
      <c r="BV9" s="1">
        <v>16.2888652976361</v>
      </c>
      <c r="BW9" s="1">
        <v>13.3896257899726</v>
      </c>
      <c r="BX9" s="1">
        <v>34.012052218498603</v>
      </c>
      <c r="BY9" s="1">
        <v>21.140949230215099</v>
      </c>
      <c r="BZ9" s="1">
        <v>21.228441352373402</v>
      </c>
      <c r="CA9" s="1">
        <v>18.894480011201399</v>
      </c>
      <c r="CB9" s="1">
        <v>17.174540062219101</v>
      </c>
      <c r="CC9"/>
      <c r="CD9"/>
      <c r="CE9"/>
      <c r="CF9"/>
      <c r="CG9"/>
      <c r="CH9"/>
      <c r="CI9"/>
      <c r="CJ9"/>
      <c r="CK9"/>
      <c r="CL9"/>
      <c r="CM9"/>
      <c r="CN9"/>
      <c r="CO9"/>
      <c r="DB9"/>
      <c r="DD9">
        <v>12.166664309746301</v>
      </c>
      <c r="DE9">
        <v>5.0066007226176596</v>
      </c>
      <c r="DF9">
        <v>6.9149766183915302</v>
      </c>
      <c r="DG9">
        <v>15.859121835746301</v>
      </c>
      <c r="DH9">
        <v>9.3450870720989396</v>
      </c>
      <c r="DI9">
        <v>12.934122161200699</v>
      </c>
      <c r="DJ9">
        <v>9.7548724551613706</v>
      </c>
      <c r="DK9">
        <v>29.466724667078001</v>
      </c>
      <c r="DL9">
        <v>14.199495966066801</v>
      </c>
      <c r="DM9">
        <v>13.2983260363612</v>
      </c>
      <c r="DN9">
        <v>13.543635654344699</v>
      </c>
      <c r="DO9">
        <v>11.400128676928199</v>
      </c>
      <c r="EB9"/>
      <c r="EO9"/>
      <c r="FO9"/>
      <c r="GB9"/>
      <c r="GD9">
        <v>26.9541028682846</v>
      </c>
      <c r="GE9">
        <v>8.3955847454562509</v>
      </c>
      <c r="GF9">
        <v>13.409315981221299</v>
      </c>
      <c r="GG9">
        <v>28.244802507054601</v>
      </c>
      <c r="GH9">
        <v>32.990703990797797</v>
      </c>
      <c r="GI9">
        <v>21.056292549791099</v>
      </c>
      <c r="GJ9">
        <v>21.56765929905</v>
      </c>
      <c r="GK9">
        <v>40.3267322016085</v>
      </c>
      <c r="GL9">
        <v>33.892033544713399</v>
      </c>
      <c r="GM9">
        <v>37.0363671505051</v>
      </c>
      <c r="GN9">
        <v>23.966632666605701</v>
      </c>
      <c r="GO9">
        <v>29.103041865003402</v>
      </c>
      <c r="HB9"/>
    </row>
    <row r="10" spans="1:222">
      <c r="A10" s="13">
        <f t="shared" si="0"/>
        <v>46234</v>
      </c>
      <c r="N10"/>
      <c r="AB10"/>
      <c r="AC10" s="4">
        <v>46234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O10"/>
      <c r="BQ10" s="1">
        <v>18.702433660202701</v>
      </c>
      <c r="BR10" s="1">
        <v>6.7267301614227604</v>
      </c>
      <c r="BS10" s="1">
        <v>8.5861385173814302</v>
      </c>
      <c r="BT10" s="1">
        <v>20.522175433159799</v>
      </c>
      <c r="BU10" s="1">
        <v>12.8612398567134</v>
      </c>
      <c r="BV10" s="1">
        <v>15.608154122119201</v>
      </c>
      <c r="BW10" s="1">
        <v>11.4705033079105</v>
      </c>
      <c r="BX10" s="1">
        <v>33.7762021840459</v>
      </c>
      <c r="BY10" s="1">
        <v>20.978992867313799</v>
      </c>
      <c r="BZ10" s="1">
        <v>20.524216890365199</v>
      </c>
      <c r="CA10" s="1">
        <v>19.074716836053199</v>
      </c>
      <c r="CB10" s="1">
        <v>16.394378150687501</v>
      </c>
      <c r="CC10"/>
      <c r="CD10"/>
      <c r="CE10"/>
      <c r="CF10"/>
      <c r="CG10"/>
      <c r="CH10"/>
      <c r="CI10"/>
      <c r="CJ10"/>
      <c r="CK10"/>
      <c r="CL10"/>
      <c r="CM10"/>
      <c r="CN10"/>
      <c r="CO10"/>
      <c r="DB10"/>
      <c r="DD10">
        <v>11.747830736456001</v>
      </c>
      <c r="DE10">
        <v>4.8543022700068601</v>
      </c>
      <c r="DF10">
        <v>6.6913493564251096</v>
      </c>
      <c r="DG10">
        <v>15.0561583710319</v>
      </c>
      <c r="DH10">
        <v>9.4366509985591804</v>
      </c>
      <c r="DI10">
        <v>12.231815410868199</v>
      </c>
      <c r="DJ10">
        <v>8.0300688687830508</v>
      </c>
      <c r="DK10">
        <v>29.066187692552401</v>
      </c>
      <c r="DL10">
        <v>15.6091210837738</v>
      </c>
      <c r="DM10">
        <v>12.985388939308701</v>
      </c>
      <c r="DN10">
        <v>13.4066637157865</v>
      </c>
      <c r="DO10">
        <v>11.873435590548199</v>
      </c>
      <c r="EB10"/>
      <c r="EO10"/>
      <c r="FO10"/>
      <c r="GB10"/>
      <c r="GD10">
        <v>26.4494332406471</v>
      </c>
      <c r="GE10">
        <v>8.1808893054195408</v>
      </c>
      <c r="GF10">
        <v>13.067872916741599</v>
      </c>
      <c r="GG10">
        <v>28.216202931606599</v>
      </c>
      <c r="GH10">
        <v>33.3923513473352</v>
      </c>
      <c r="GI10">
        <v>20.857091759848899</v>
      </c>
      <c r="GJ10">
        <v>20.068245295059501</v>
      </c>
      <c r="GK10">
        <v>40.293427570398798</v>
      </c>
      <c r="GL10">
        <v>33.787321643015503</v>
      </c>
      <c r="GM10">
        <v>36.396182334510499</v>
      </c>
      <c r="GN10">
        <v>24.193346562915199</v>
      </c>
      <c r="GO10">
        <v>28.424331542289298</v>
      </c>
      <c r="HB10"/>
    </row>
    <row r="11" spans="1:222">
      <c r="A11" s="13">
        <f t="shared" si="0"/>
        <v>46203</v>
      </c>
      <c r="N11"/>
      <c r="AB11"/>
      <c r="AC11" s="4">
        <v>46203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O11"/>
      <c r="BQ11" s="1">
        <v>18.664419998416001</v>
      </c>
      <c r="BR11" s="1">
        <v>6.7464900940507198</v>
      </c>
      <c r="BS11" s="1">
        <v>8.6061220303223092</v>
      </c>
      <c r="BT11" s="1">
        <v>20.529921971242601</v>
      </c>
      <c r="BU11" s="1">
        <v>12.8761157709827</v>
      </c>
      <c r="BV11" s="1">
        <v>15.651281137098399</v>
      </c>
      <c r="BW11" s="1">
        <v>11.496731798543699</v>
      </c>
      <c r="BX11" s="1">
        <v>33.0257594198061</v>
      </c>
      <c r="BY11" s="1">
        <v>20.988242755810901</v>
      </c>
      <c r="BZ11" s="1">
        <v>20.540686400347901</v>
      </c>
      <c r="CA11" s="1">
        <v>19.046560812991</v>
      </c>
      <c r="CB11" s="1">
        <v>16.406569257659001</v>
      </c>
      <c r="CC11"/>
      <c r="CD11"/>
      <c r="CE11"/>
      <c r="CF11"/>
      <c r="CG11"/>
      <c r="CH11"/>
      <c r="CI11"/>
      <c r="CJ11"/>
      <c r="CK11"/>
      <c r="CL11"/>
      <c r="CM11"/>
      <c r="CN11"/>
      <c r="CO11"/>
      <c r="DB11"/>
      <c r="DD11">
        <v>11.720754665587901</v>
      </c>
      <c r="DE11">
        <v>4.8907186240956904</v>
      </c>
      <c r="DF11">
        <v>6.70450451860843</v>
      </c>
      <c r="DG11">
        <v>15.0543757403701</v>
      </c>
      <c r="DH11">
        <v>9.4476892379651591</v>
      </c>
      <c r="DI11">
        <v>12.264783394802199</v>
      </c>
      <c r="DJ11">
        <v>8.04963979047848</v>
      </c>
      <c r="DK11">
        <v>28.457237963963902</v>
      </c>
      <c r="DL11">
        <v>15.605930975642099</v>
      </c>
      <c r="DM11">
        <v>12.995683398151799</v>
      </c>
      <c r="DN11">
        <v>13.376221104275</v>
      </c>
      <c r="DO11">
        <v>11.8907380792177</v>
      </c>
      <c r="EB11"/>
      <c r="EO11"/>
      <c r="FO11"/>
      <c r="GB11"/>
      <c r="GD11">
        <v>26.410123138220602</v>
      </c>
      <c r="GE11">
        <v>8.2077171723857898</v>
      </c>
      <c r="GF11">
        <v>13.1062354139028</v>
      </c>
      <c r="GG11">
        <v>28.228387487855599</v>
      </c>
      <c r="GH11">
        <v>33.415978003851997</v>
      </c>
      <c r="GI11">
        <v>20.8960341679694</v>
      </c>
      <c r="GJ11">
        <v>20.124271722084</v>
      </c>
      <c r="GK11">
        <v>39.592670837470003</v>
      </c>
      <c r="GL11">
        <v>33.783961857512402</v>
      </c>
      <c r="GM11">
        <v>36.420230112535599</v>
      </c>
      <c r="GN11">
        <v>24.1731817520145</v>
      </c>
      <c r="GO11">
        <v>28.485972454399</v>
      </c>
      <c r="HB11"/>
    </row>
    <row r="12" spans="1:222">
      <c r="A12" s="13">
        <f t="shared" si="0"/>
        <v>46171</v>
      </c>
      <c r="N12"/>
      <c r="AB12"/>
      <c r="AC12" s="4">
        <v>46171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O12"/>
      <c r="BQ12" s="1">
        <v>18.700557723262001</v>
      </c>
      <c r="BR12" s="1">
        <v>7.4794414892986998</v>
      </c>
      <c r="BS12" s="1">
        <v>8.6263793322716396</v>
      </c>
      <c r="BT12" s="1">
        <v>20.5405044096217</v>
      </c>
      <c r="BU12" s="1">
        <v>11.6395218774064</v>
      </c>
      <c r="BV12" s="1">
        <v>15.661883665671199</v>
      </c>
      <c r="BW12" s="1">
        <v>11.473781087745101</v>
      </c>
      <c r="BX12" s="1">
        <v>32.304809643506999</v>
      </c>
      <c r="BY12" s="1">
        <v>20.947704427558399</v>
      </c>
      <c r="BZ12" s="1">
        <v>20.528301709635599</v>
      </c>
      <c r="CA12" s="1">
        <v>19.0576103079012</v>
      </c>
      <c r="CB12" s="1">
        <v>16.545684459689401</v>
      </c>
      <c r="CC12"/>
      <c r="CD12"/>
      <c r="CE12"/>
      <c r="CF12"/>
      <c r="CG12"/>
      <c r="CH12"/>
      <c r="CI12"/>
      <c r="CJ12"/>
      <c r="CK12"/>
      <c r="CL12"/>
      <c r="CM12"/>
      <c r="CN12"/>
      <c r="CO12"/>
      <c r="DB12"/>
      <c r="DD12">
        <v>11.6946435396704</v>
      </c>
      <c r="DE12">
        <v>5.4374256126923601</v>
      </c>
      <c r="DF12">
        <v>6.7276932311267901</v>
      </c>
      <c r="DG12">
        <v>15.0673529452413</v>
      </c>
      <c r="DH12">
        <v>8.5470980222768294</v>
      </c>
      <c r="DI12">
        <v>12.271841789565601</v>
      </c>
      <c r="DJ12">
        <v>8.0359417069884103</v>
      </c>
      <c r="DK12">
        <v>27.45429439158</v>
      </c>
      <c r="DL12">
        <v>15.527326064165701</v>
      </c>
      <c r="DM12">
        <v>12.983449569892199</v>
      </c>
      <c r="DN12">
        <v>13.3574857596145</v>
      </c>
      <c r="DO12">
        <v>11.9721232440822</v>
      </c>
      <c r="EB12"/>
      <c r="EO12"/>
      <c r="FO12"/>
      <c r="GB12"/>
      <c r="GD12">
        <v>26.4098746628067</v>
      </c>
      <c r="GE12">
        <v>9.0881508555510209</v>
      </c>
      <c r="GF12">
        <v>13.116552069998001</v>
      </c>
      <c r="GG12">
        <v>28.294631369822199</v>
      </c>
      <c r="GH12">
        <v>26.7102137030707</v>
      </c>
      <c r="GI12">
        <v>20.952485697977298</v>
      </c>
      <c r="GJ12">
        <v>20.073235208991001</v>
      </c>
      <c r="GK12">
        <v>38.960452772797602</v>
      </c>
      <c r="GL12">
        <v>33.7700621545468</v>
      </c>
      <c r="GM12">
        <v>36.403699418301997</v>
      </c>
      <c r="GN12">
        <v>24.196928256692999</v>
      </c>
      <c r="GO12">
        <v>28.5962449031889</v>
      </c>
      <c r="HB12"/>
    </row>
    <row r="13" spans="1:222">
      <c r="A13" s="13">
        <f t="shared" si="0"/>
        <v>46142</v>
      </c>
      <c r="N13"/>
      <c r="AB13"/>
      <c r="AC13" s="4">
        <v>46142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O13"/>
      <c r="BQ13" s="1">
        <v>17.9012426576219</v>
      </c>
      <c r="BR13" s="1">
        <v>7.5747868702820398</v>
      </c>
      <c r="BS13" s="1">
        <v>8.4897371241028701</v>
      </c>
      <c r="BT13" s="1">
        <v>20.041388674392401</v>
      </c>
      <c r="BU13" s="1">
        <v>11.8076481826315</v>
      </c>
      <c r="BV13" s="1">
        <v>15.671414651338599</v>
      </c>
      <c r="BW13" s="1">
        <v>11.057359956177701</v>
      </c>
      <c r="BX13" s="1">
        <v>31.968141114449999</v>
      </c>
      <c r="BY13" s="1">
        <v>21.2333211006402</v>
      </c>
      <c r="BZ13" s="1">
        <v>21.204987685011002</v>
      </c>
      <c r="CA13" s="1">
        <v>18.8838561738396</v>
      </c>
      <c r="CB13" s="1">
        <v>16.0389358348386</v>
      </c>
      <c r="CC13"/>
      <c r="CD13"/>
      <c r="CE13"/>
      <c r="CF13"/>
      <c r="CG13"/>
      <c r="CH13"/>
      <c r="CI13"/>
      <c r="CJ13"/>
      <c r="CK13"/>
      <c r="CL13"/>
      <c r="CM13"/>
      <c r="CN13"/>
      <c r="CO13"/>
      <c r="DB13"/>
      <c r="DD13">
        <v>10.760574481177301</v>
      </c>
      <c r="DE13">
        <v>5.3986255094903104</v>
      </c>
      <c r="DF13">
        <v>6.6925895715128201</v>
      </c>
      <c r="DG13">
        <v>14.473567317796499</v>
      </c>
      <c r="DH13">
        <v>8.7810543470102491</v>
      </c>
      <c r="DI13">
        <v>11.925122099829199</v>
      </c>
      <c r="DJ13">
        <v>8.3433357307685991</v>
      </c>
      <c r="DK13">
        <v>26.800620285317901</v>
      </c>
      <c r="DL13">
        <v>15.9543866953037</v>
      </c>
      <c r="DM13">
        <v>12.9006435925169</v>
      </c>
      <c r="DN13">
        <v>12.7203134872059</v>
      </c>
      <c r="DO13">
        <v>12.5997640325705</v>
      </c>
      <c r="EB13"/>
      <c r="EO13"/>
      <c r="FO13"/>
      <c r="GB13"/>
      <c r="GD13">
        <v>25.495629401373201</v>
      </c>
      <c r="GE13">
        <v>9.1977445215204998</v>
      </c>
      <c r="GF13">
        <v>12.8260543154949</v>
      </c>
      <c r="GG13">
        <v>28.180533632810299</v>
      </c>
      <c r="GH13">
        <v>27.1934779097292</v>
      </c>
      <c r="GI13">
        <v>20.943467412638</v>
      </c>
      <c r="GJ13">
        <v>19.7001135399567</v>
      </c>
      <c r="GK13">
        <v>38.553179409695304</v>
      </c>
      <c r="GL13">
        <v>34.090729148734603</v>
      </c>
      <c r="GM13">
        <v>37.1919962636835</v>
      </c>
      <c r="GN13">
        <v>24.1033027070843</v>
      </c>
      <c r="GO13">
        <v>28.304078668978001</v>
      </c>
      <c r="HB13"/>
    </row>
    <row r="14" spans="1:222">
      <c r="A14" s="13">
        <f t="shared" si="0"/>
        <v>46112</v>
      </c>
      <c r="N14"/>
      <c r="AB14"/>
      <c r="AC14" s="4">
        <v>46112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O14"/>
      <c r="BQ14" s="1">
        <v>17.871397983867102</v>
      </c>
      <c r="BR14" s="1">
        <v>7.6288586518840003</v>
      </c>
      <c r="BS14" s="1">
        <v>8.5025039518895404</v>
      </c>
      <c r="BT14" s="1">
        <v>20.052876366296399</v>
      </c>
      <c r="BU14" s="1">
        <v>11.8289442530867</v>
      </c>
      <c r="BV14" s="1">
        <v>15.6844868720682</v>
      </c>
      <c r="BW14" s="1">
        <v>11.0664191714851</v>
      </c>
      <c r="BX14" s="1">
        <v>31.617849966504298</v>
      </c>
      <c r="BY14" s="1">
        <v>21.241712969321</v>
      </c>
      <c r="BZ14" s="1">
        <v>21.221526613740402</v>
      </c>
      <c r="CA14" s="1">
        <v>18.8361005149034</v>
      </c>
      <c r="CB14" s="1">
        <v>16.048771053908101</v>
      </c>
      <c r="CC14"/>
      <c r="CD14"/>
      <c r="CE14"/>
      <c r="CF14"/>
      <c r="CG14"/>
      <c r="CH14"/>
      <c r="CI14"/>
      <c r="CJ14"/>
      <c r="CK14"/>
      <c r="CL14"/>
      <c r="CM14"/>
      <c r="CN14"/>
      <c r="CO14"/>
      <c r="DB14"/>
      <c r="DD14">
        <v>10.7378236557114</v>
      </c>
      <c r="DE14">
        <v>5.3933566318220301</v>
      </c>
      <c r="DF14">
        <v>6.7025841749344304</v>
      </c>
      <c r="DG14">
        <v>14.4794884972922</v>
      </c>
      <c r="DH14">
        <v>8.7965150546942006</v>
      </c>
      <c r="DI14">
        <v>11.933068853987001</v>
      </c>
      <c r="DJ14">
        <v>8.3505326329791405</v>
      </c>
      <c r="DK14">
        <v>26.5093495643175</v>
      </c>
      <c r="DL14">
        <v>15.955560425983199</v>
      </c>
      <c r="DM14">
        <v>12.9113812107037</v>
      </c>
      <c r="DN14">
        <v>12.681096550752899</v>
      </c>
      <c r="DO14">
        <v>12.588403554673301</v>
      </c>
      <c r="EB14"/>
      <c r="EO14"/>
      <c r="FO14"/>
      <c r="GB14"/>
      <c r="GD14">
        <v>25.461047032057401</v>
      </c>
      <c r="GE14">
        <v>9.2569474465826307</v>
      </c>
      <c r="GF14">
        <v>12.850112507912799</v>
      </c>
      <c r="GG14">
        <v>28.176118182075601</v>
      </c>
      <c r="GH14">
        <v>27.231470960892601</v>
      </c>
      <c r="GI14">
        <v>20.974980669078501</v>
      </c>
      <c r="GJ14">
        <v>19.718441509113099</v>
      </c>
      <c r="GK14">
        <v>38.221170615121103</v>
      </c>
      <c r="GL14">
        <v>34.090855577907298</v>
      </c>
      <c r="GM14">
        <v>37.222755084839797</v>
      </c>
      <c r="GN14">
        <v>24.0545118273097</v>
      </c>
      <c r="GO14">
        <v>28.364423334627102</v>
      </c>
      <c r="HB14"/>
    </row>
    <row r="15" spans="1:222">
      <c r="A15" s="13">
        <f t="shared" si="0"/>
        <v>46080</v>
      </c>
      <c r="N15"/>
      <c r="AB15"/>
      <c r="AC15" s="4">
        <v>46080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O15"/>
      <c r="BQ15" s="1">
        <v>18.337163288492199</v>
      </c>
      <c r="BR15" s="1">
        <v>7.5973489997253596</v>
      </c>
      <c r="BS15" s="1">
        <v>8.4943209296399491</v>
      </c>
      <c r="BT15" s="1">
        <v>19.7724011031057</v>
      </c>
      <c r="BU15" s="1">
        <v>11.7071905493648</v>
      </c>
      <c r="BV15" s="1">
        <v>15.6354897897097</v>
      </c>
      <c r="BW15" s="1">
        <v>11.061525765211799</v>
      </c>
      <c r="BX15" s="1">
        <v>31.360968041369901</v>
      </c>
      <c r="BY15" s="1">
        <v>21.286693263221501</v>
      </c>
      <c r="BZ15" s="1">
        <v>21.285185443518198</v>
      </c>
      <c r="CA15" s="1">
        <v>18.837074303861598</v>
      </c>
      <c r="CB15" s="1">
        <v>16.015308505236899</v>
      </c>
      <c r="CC15"/>
      <c r="CD15"/>
      <c r="CE15"/>
      <c r="CF15"/>
      <c r="CG15"/>
      <c r="CH15"/>
      <c r="CI15"/>
      <c r="CJ15"/>
      <c r="CK15"/>
      <c r="CL15"/>
      <c r="CM15"/>
      <c r="CN15"/>
      <c r="CO15"/>
      <c r="DB15"/>
      <c r="DD15">
        <v>11.0498382379321</v>
      </c>
      <c r="DE15">
        <v>5.35849968974488</v>
      </c>
      <c r="DF15">
        <v>6.5033763690820301</v>
      </c>
      <c r="DG15">
        <v>14.496286320843099</v>
      </c>
      <c r="DH15">
        <v>8.6927291603763592</v>
      </c>
      <c r="DI15">
        <v>11.8378149566151</v>
      </c>
      <c r="DJ15">
        <v>8.3421739395868606</v>
      </c>
      <c r="DK15">
        <v>26.2231610512599</v>
      </c>
      <c r="DL15">
        <v>15.959494386512601</v>
      </c>
      <c r="DM15">
        <v>12.9534837709593</v>
      </c>
      <c r="DN15">
        <v>12.6849873118862</v>
      </c>
      <c r="DO15">
        <v>12.5977821570822</v>
      </c>
      <c r="EB15"/>
      <c r="EO15"/>
      <c r="FO15"/>
      <c r="GB15"/>
      <c r="GD15">
        <v>26.076707801386899</v>
      </c>
      <c r="GE15">
        <v>9.2482010044894203</v>
      </c>
      <c r="GF15">
        <v>12.817145984185499</v>
      </c>
      <c r="GG15">
        <v>27.289918163611102</v>
      </c>
      <c r="GH15">
        <v>27.293134041095701</v>
      </c>
      <c r="GI15">
        <v>20.943830913503898</v>
      </c>
      <c r="GJ15">
        <v>19.708907880623901</v>
      </c>
      <c r="GK15">
        <v>37.990462852853803</v>
      </c>
      <c r="GL15">
        <v>34.279013142234099</v>
      </c>
      <c r="GM15">
        <v>37.341866717418</v>
      </c>
      <c r="GN15">
        <v>24.022557933654099</v>
      </c>
      <c r="GO15">
        <v>28.320968267533399</v>
      </c>
      <c r="HB15"/>
    </row>
    <row r="16" spans="1:222">
      <c r="A16" s="13">
        <f t="shared" si="0"/>
        <v>46052</v>
      </c>
      <c r="N16"/>
      <c r="AB16"/>
      <c r="AC16" s="4">
        <v>46052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O16"/>
      <c r="BQ16" s="1">
        <v>17.5014767124357</v>
      </c>
      <c r="BR16" s="1">
        <v>7.2740755427339998</v>
      </c>
      <c r="BS16" s="1">
        <v>8.37787373234314</v>
      </c>
      <c r="BT16" s="1">
        <v>19.368959816114401</v>
      </c>
      <c r="BU16" s="1">
        <v>12.100737703374801</v>
      </c>
      <c r="BV16" s="1">
        <v>15.510431245079101</v>
      </c>
      <c r="BW16" s="1">
        <v>10.8267545652648</v>
      </c>
      <c r="BX16" s="1">
        <v>31.202087935219598</v>
      </c>
      <c r="BY16" s="1">
        <v>21.516525975911598</v>
      </c>
      <c r="BZ16" s="1">
        <v>22.1104016910731</v>
      </c>
      <c r="CA16" s="1">
        <v>18.893921894884699</v>
      </c>
      <c r="CB16" s="1">
        <v>15.898260016252101</v>
      </c>
      <c r="CC16"/>
      <c r="CD16"/>
      <c r="CE16"/>
      <c r="CF16"/>
      <c r="CG16"/>
      <c r="CH16"/>
      <c r="CI16"/>
      <c r="CJ16"/>
      <c r="CK16"/>
      <c r="CL16"/>
      <c r="CM16"/>
      <c r="CN16"/>
      <c r="CO16"/>
      <c r="DB16"/>
      <c r="DD16">
        <v>9.9713510774004899</v>
      </c>
      <c r="DE16">
        <v>5.0787913197548704</v>
      </c>
      <c r="DF16">
        <v>6.3469896610911798</v>
      </c>
      <c r="DG16">
        <v>14.685776105033099</v>
      </c>
      <c r="DH16">
        <v>9.3394756088873603</v>
      </c>
      <c r="DI16">
        <v>11.1282503226773</v>
      </c>
      <c r="DJ16">
        <v>8.0452215204429507</v>
      </c>
      <c r="DK16">
        <v>25.725524187897701</v>
      </c>
      <c r="DL16">
        <v>16.8011293693555</v>
      </c>
      <c r="DM16">
        <v>13.2226347195356</v>
      </c>
      <c r="DN16">
        <v>13.581207127214901</v>
      </c>
      <c r="DO16">
        <v>12.514203620084301</v>
      </c>
      <c r="EB16"/>
      <c r="EO16"/>
      <c r="FO16"/>
      <c r="GB16"/>
      <c r="GD16">
        <v>25.509294227177499</v>
      </c>
      <c r="GE16">
        <v>8.9193004067854602</v>
      </c>
      <c r="GF16">
        <v>12.578280080716301</v>
      </c>
      <c r="GG16">
        <v>27.7745730469967</v>
      </c>
      <c r="GH16">
        <v>27.334459898201999</v>
      </c>
      <c r="GI16">
        <v>20.868360564043702</v>
      </c>
      <c r="GJ16">
        <v>19.214746944647199</v>
      </c>
      <c r="GK16">
        <v>37.813640804829099</v>
      </c>
      <c r="GL16">
        <v>34.515815269731803</v>
      </c>
      <c r="GM16">
        <v>38.121352427160303</v>
      </c>
      <c r="GN16">
        <v>24.0697274062695</v>
      </c>
      <c r="GO16">
        <v>28.2897741729616</v>
      </c>
      <c r="HB16"/>
    </row>
    <row r="17" spans="1:210">
      <c r="A17" s="13">
        <f t="shared" si="0"/>
        <v>46022</v>
      </c>
      <c r="N17"/>
      <c r="AB17"/>
      <c r="AC17" s="4">
        <v>46022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O17"/>
      <c r="BQ17" s="1">
        <v>17.493736797307001</v>
      </c>
      <c r="BR17" s="1">
        <v>7.2922036928842502</v>
      </c>
      <c r="BS17" s="1">
        <v>8.3950743322999699</v>
      </c>
      <c r="BT17" s="1">
        <v>19.365430033998202</v>
      </c>
      <c r="BU17" s="1">
        <v>12.1141494487643</v>
      </c>
      <c r="BV17" s="1">
        <v>15.497766801266099</v>
      </c>
      <c r="BW17" s="1">
        <v>10.826101691258399</v>
      </c>
      <c r="BX17" s="1">
        <v>31.097107779752001</v>
      </c>
      <c r="BY17" s="1">
        <v>21.531707634084</v>
      </c>
      <c r="BZ17" s="1">
        <v>21.964770531092199</v>
      </c>
      <c r="CA17" s="1">
        <v>18.875756422584502</v>
      </c>
      <c r="CB17" s="1">
        <v>15.652158695035199</v>
      </c>
      <c r="CC17"/>
      <c r="CD17"/>
      <c r="CE17"/>
      <c r="CF17"/>
      <c r="CG17"/>
      <c r="CH17"/>
      <c r="CI17"/>
      <c r="CJ17"/>
      <c r="CK17"/>
      <c r="CL17"/>
      <c r="CM17"/>
      <c r="CN17"/>
      <c r="CO17"/>
      <c r="DB17"/>
      <c r="DD17">
        <v>9.9659267829101807</v>
      </c>
      <c r="DE17">
        <v>5.09884697679606</v>
      </c>
      <c r="DF17">
        <v>6.3613721372414904</v>
      </c>
      <c r="DG17">
        <v>14.6838560152155</v>
      </c>
      <c r="DH17">
        <v>9.3507371130415393</v>
      </c>
      <c r="DI17">
        <v>11.123073088258099</v>
      </c>
      <c r="DJ17">
        <v>8.0449909195922604</v>
      </c>
      <c r="DK17">
        <v>25.572160263632298</v>
      </c>
      <c r="DL17">
        <v>16.791429791439601</v>
      </c>
      <c r="DM17">
        <v>13.1346432743362</v>
      </c>
      <c r="DN17">
        <v>13.531644762908901</v>
      </c>
      <c r="DO17">
        <v>12.3725433765432</v>
      </c>
      <c r="EB17"/>
      <c r="EO17"/>
      <c r="FO17"/>
      <c r="GB17"/>
      <c r="GD17">
        <v>25.4998151400568</v>
      </c>
      <c r="GE17">
        <v>8.9383788323284694</v>
      </c>
      <c r="GF17">
        <v>12.610509957025799</v>
      </c>
      <c r="GG17">
        <v>27.749947988386101</v>
      </c>
      <c r="GH17">
        <v>27.334595284547301</v>
      </c>
      <c r="GI17">
        <v>20.861366951220401</v>
      </c>
      <c r="GJ17">
        <v>19.213775694734199</v>
      </c>
      <c r="GK17">
        <v>37.712040018830301</v>
      </c>
      <c r="GL17">
        <v>34.519830487888903</v>
      </c>
      <c r="GM17">
        <v>37.856192566254499</v>
      </c>
      <c r="GN17">
        <v>24.0628415330191</v>
      </c>
      <c r="GO17">
        <v>28.025638536258398</v>
      </c>
      <c r="HB17"/>
    </row>
    <row r="18" spans="1:210">
      <c r="A18" s="13">
        <f t="shared" si="0"/>
        <v>45989</v>
      </c>
      <c r="N18"/>
      <c r="AB18"/>
      <c r="AC18" s="4">
        <v>45989</v>
      </c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O18"/>
      <c r="BQ18" s="1">
        <v>17.4745973937919</v>
      </c>
      <c r="BR18" s="1">
        <v>7.3366162088888203</v>
      </c>
      <c r="BS18" s="1">
        <v>8.4265294908215704</v>
      </c>
      <c r="BT18" s="1">
        <v>19.356376750276901</v>
      </c>
      <c r="BU18" s="1">
        <v>12.1003849636885</v>
      </c>
      <c r="BV18" s="1">
        <v>15.591690304833699</v>
      </c>
      <c r="BW18" s="1">
        <v>10.801517561079001</v>
      </c>
      <c r="BX18" s="1">
        <v>30.788936671731999</v>
      </c>
      <c r="BY18" s="1">
        <v>21.405330940917899</v>
      </c>
      <c r="BZ18" s="1">
        <v>21.949990922381001</v>
      </c>
      <c r="CA18" s="1">
        <v>18.7990454028233</v>
      </c>
      <c r="CB18" s="1">
        <v>15.6883246194531</v>
      </c>
      <c r="CC18"/>
      <c r="CD18"/>
      <c r="CE18"/>
      <c r="CF18"/>
      <c r="CG18"/>
      <c r="CH18"/>
      <c r="CI18"/>
      <c r="CJ18"/>
      <c r="CK18"/>
      <c r="CL18"/>
      <c r="CM18"/>
      <c r="CN18"/>
      <c r="CO18"/>
      <c r="DB18"/>
      <c r="DD18">
        <v>9.9584716340451394</v>
      </c>
      <c r="DE18">
        <v>5.1401450888233704</v>
      </c>
      <c r="DF18">
        <v>6.3902021838835497</v>
      </c>
      <c r="DG18">
        <v>14.6752485250926</v>
      </c>
      <c r="DH18">
        <v>9.3335676537799692</v>
      </c>
      <c r="DI18">
        <v>11.1904207195747</v>
      </c>
      <c r="DJ18">
        <v>8.0306373528101407</v>
      </c>
      <c r="DK18">
        <v>25.205368270874999</v>
      </c>
      <c r="DL18">
        <v>16.825142482096201</v>
      </c>
      <c r="DM18">
        <v>13.1225506152199</v>
      </c>
      <c r="DN18">
        <v>13.4622679136711</v>
      </c>
      <c r="DO18">
        <v>12.4631998432915</v>
      </c>
      <c r="EB18"/>
      <c r="EO18"/>
      <c r="FO18"/>
      <c r="GB18"/>
      <c r="GD18">
        <v>25.470027662503199</v>
      </c>
      <c r="GE18">
        <v>8.9895247496808306</v>
      </c>
      <c r="GF18">
        <v>12.6432084243771</v>
      </c>
      <c r="GG18">
        <v>27.758086818911401</v>
      </c>
      <c r="GH18">
        <v>27.315475018320502</v>
      </c>
      <c r="GI18">
        <v>20.971470311206499</v>
      </c>
      <c r="GJ18">
        <v>19.165477490558999</v>
      </c>
      <c r="GK18">
        <v>37.494186428272897</v>
      </c>
      <c r="GL18">
        <v>34.463986202386302</v>
      </c>
      <c r="GM18">
        <v>37.8265812070699</v>
      </c>
      <c r="GN18">
        <v>24.0007484801278</v>
      </c>
      <c r="GO18">
        <v>28.366380641165801</v>
      </c>
      <c r="HB18"/>
    </row>
    <row r="19" spans="1:210">
      <c r="A19" s="13">
        <f t="shared" si="0"/>
        <v>45961</v>
      </c>
      <c r="N19"/>
      <c r="AB19"/>
      <c r="AC19" s="4">
        <v>45961</v>
      </c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O19"/>
      <c r="BQ19" s="1">
        <v>16.981309931616799</v>
      </c>
      <c r="BR19" s="1">
        <v>7.3949607521224898</v>
      </c>
      <c r="BS19" s="1">
        <v>8.3840894757108408</v>
      </c>
      <c r="BT19" s="1">
        <v>18.4576412595558</v>
      </c>
      <c r="BU19" s="1">
        <v>11.9903433394245</v>
      </c>
      <c r="BV19" s="1">
        <v>15.389457268712899</v>
      </c>
      <c r="BW19" s="1">
        <v>10.6155654439165</v>
      </c>
      <c r="BX19" s="1">
        <v>30.366738682524701</v>
      </c>
      <c r="BY19" s="1">
        <v>21.424108203309402</v>
      </c>
      <c r="BZ19" s="1">
        <v>21.8454430694965</v>
      </c>
      <c r="CA19" s="1">
        <v>18.630701683699701</v>
      </c>
      <c r="CB19" s="1">
        <v>15.2916919168402</v>
      </c>
      <c r="CC19"/>
      <c r="CD19"/>
      <c r="CE19"/>
      <c r="CF19"/>
      <c r="CG19"/>
      <c r="CH19"/>
      <c r="CI19"/>
      <c r="CJ19"/>
      <c r="CK19"/>
      <c r="CL19"/>
      <c r="CM19"/>
      <c r="CN19"/>
      <c r="CO19"/>
      <c r="DB19"/>
      <c r="DD19">
        <v>11.632283064957001</v>
      </c>
      <c r="DE19">
        <v>5.2689583092773304</v>
      </c>
      <c r="DF19">
        <v>6.4382222425995099</v>
      </c>
      <c r="DG19">
        <v>13.9458238506645</v>
      </c>
      <c r="DH19">
        <v>9.5296505486773793</v>
      </c>
      <c r="DI19">
        <v>11.2440042944287</v>
      </c>
      <c r="DJ19">
        <v>8.0262925069045608</v>
      </c>
      <c r="DK19">
        <v>24.868212914798601</v>
      </c>
      <c r="DL19">
        <v>15.5922882974474</v>
      </c>
      <c r="DM19">
        <v>13.077848866996501</v>
      </c>
      <c r="DN19">
        <v>13.535272550882</v>
      </c>
      <c r="DO19">
        <v>12.384620525945</v>
      </c>
      <c r="EB19"/>
      <c r="EO19"/>
      <c r="FO19"/>
      <c r="GB19"/>
      <c r="GD19">
        <v>24.715556775499302</v>
      </c>
      <c r="GE19">
        <v>9.06204010570025</v>
      </c>
      <c r="GF19">
        <v>12.4891857185529</v>
      </c>
      <c r="GG19">
        <v>26.899870124249802</v>
      </c>
      <c r="GH19">
        <v>26.769060620589901</v>
      </c>
      <c r="GI19">
        <v>20.899113948661</v>
      </c>
      <c r="GJ19">
        <v>18.647662858427399</v>
      </c>
      <c r="GK19">
        <v>36.908054839904899</v>
      </c>
      <c r="GL19">
        <v>34.388878179435899</v>
      </c>
      <c r="GM19">
        <v>37.762600254071799</v>
      </c>
      <c r="GN19">
        <v>23.8106897385114</v>
      </c>
      <c r="GO19">
        <v>27.774651254650401</v>
      </c>
      <c r="HB19"/>
    </row>
    <row r="20" spans="1:210">
      <c r="A20" s="13">
        <f t="shared" si="0"/>
        <v>45930</v>
      </c>
      <c r="N20"/>
      <c r="AB20"/>
      <c r="AC20" s="4">
        <v>45930</v>
      </c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O20"/>
      <c r="BQ20" s="1">
        <v>16.979088771566001</v>
      </c>
      <c r="BR20" s="1">
        <v>7.4317114873250398</v>
      </c>
      <c r="BS20" s="1">
        <v>8.4037814998360894</v>
      </c>
      <c r="BT20" s="1">
        <v>18.4615212992829</v>
      </c>
      <c r="BU20" s="1">
        <v>11.9930607558973</v>
      </c>
      <c r="BV20" s="1">
        <v>15.333630649503201</v>
      </c>
      <c r="BW20" s="1">
        <v>10.6277033812102</v>
      </c>
      <c r="BX20" s="1">
        <v>30.310673280595999</v>
      </c>
      <c r="BY20" s="1">
        <v>21.437067933471099</v>
      </c>
      <c r="BZ20" s="1">
        <v>21.849111739008201</v>
      </c>
      <c r="CA20" s="1">
        <v>18.641975542709702</v>
      </c>
      <c r="CB20" s="1">
        <v>15.288654280881101</v>
      </c>
      <c r="CC20"/>
      <c r="CD20"/>
      <c r="CE20"/>
      <c r="CF20"/>
      <c r="CG20"/>
      <c r="CH20"/>
      <c r="CI20"/>
      <c r="CJ20"/>
      <c r="CK20"/>
      <c r="CL20"/>
      <c r="CM20"/>
      <c r="CN20"/>
      <c r="CO20"/>
      <c r="DB20"/>
      <c r="DD20">
        <v>11.6288884190602</v>
      </c>
      <c r="DE20">
        <v>5.2503681239079496</v>
      </c>
      <c r="DF20">
        <v>6.45222062132353</v>
      </c>
      <c r="DG20">
        <v>13.947291358146</v>
      </c>
      <c r="DH20">
        <v>9.5343698350464106</v>
      </c>
      <c r="DI20">
        <v>11.203056278939099</v>
      </c>
      <c r="DJ20">
        <v>8.0391185978517203</v>
      </c>
      <c r="DK20">
        <v>24.800254879642001</v>
      </c>
      <c r="DL20">
        <v>15.5892298519079</v>
      </c>
      <c r="DM20">
        <v>13.077553111912501</v>
      </c>
      <c r="DN20">
        <v>13.499837210311499</v>
      </c>
      <c r="DO20">
        <v>12.3833355594009</v>
      </c>
      <c r="EB20"/>
      <c r="EO20"/>
      <c r="FO20"/>
      <c r="GB20"/>
      <c r="GD20">
        <v>24.7146382969473</v>
      </c>
      <c r="GE20">
        <v>9.09396127141504</v>
      </c>
      <c r="GF20">
        <v>12.5215273002066</v>
      </c>
      <c r="GG20">
        <v>26.873809001444702</v>
      </c>
      <c r="GH20">
        <v>26.766503424773099</v>
      </c>
      <c r="GI20">
        <v>20.820800278478998</v>
      </c>
      <c r="GJ20">
        <v>18.672536802373902</v>
      </c>
      <c r="GK20">
        <v>36.8662480090968</v>
      </c>
      <c r="GL20">
        <v>34.3939793073638</v>
      </c>
      <c r="GM20">
        <v>37.7745688487623</v>
      </c>
      <c r="GN20">
        <v>23.812981928755502</v>
      </c>
      <c r="GO20">
        <v>27.7798719267244</v>
      </c>
      <c r="HB20"/>
    </row>
    <row r="21" spans="1:210">
      <c r="A21" s="13">
        <f t="shared" si="0"/>
        <v>45898</v>
      </c>
      <c r="N21"/>
      <c r="AB21"/>
      <c r="AC21" s="4">
        <v>45898</v>
      </c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O21"/>
      <c r="BQ21" s="1">
        <v>16.706115092323699</v>
      </c>
      <c r="BR21" s="1">
        <v>7.4763257929530704</v>
      </c>
      <c r="BS21" s="1">
        <v>8.3638520021672598</v>
      </c>
      <c r="BT21" s="1">
        <v>18.566486092443999</v>
      </c>
      <c r="BU21" s="1">
        <v>11.8374676673289</v>
      </c>
      <c r="BV21" s="1">
        <v>15.3356576393121</v>
      </c>
      <c r="BW21" s="1">
        <v>10.6123223213534</v>
      </c>
      <c r="BX21" s="1">
        <v>29.8496441088745</v>
      </c>
      <c r="BY21" s="1">
        <v>21.389147207450002</v>
      </c>
      <c r="BZ21" s="1">
        <v>21.816595368919799</v>
      </c>
      <c r="CA21" s="1">
        <v>18.182605130113402</v>
      </c>
      <c r="CB21" s="1">
        <v>15.3007560233248</v>
      </c>
      <c r="CC21"/>
      <c r="CD21"/>
      <c r="CE21"/>
      <c r="CF21"/>
      <c r="CG21"/>
      <c r="CH21"/>
      <c r="CI21"/>
      <c r="CJ21"/>
      <c r="CK21"/>
      <c r="CL21"/>
      <c r="CM21"/>
      <c r="CN21"/>
      <c r="CO21"/>
      <c r="DB21"/>
      <c r="DD21">
        <v>11.427206655856301</v>
      </c>
      <c r="DE21">
        <v>5.2375012843052797</v>
      </c>
      <c r="DF21">
        <v>6.4038454755513001</v>
      </c>
      <c r="DG21">
        <v>13.8857193084937</v>
      </c>
      <c r="DH21">
        <v>9.3013732499291297</v>
      </c>
      <c r="DI21">
        <v>11.205056738875999</v>
      </c>
      <c r="DJ21">
        <v>8.0265424636243203</v>
      </c>
      <c r="DK21">
        <v>24.174644057070701</v>
      </c>
      <c r="DL21">
        <v>15.573505290015801</v>
      </c>
      <c r="DM21">
        <v>13.061050545569501</v>
      </c>
      <c r="DN21">
        <v>13.0305574106576</v>
      </c>
      <c r="DO21">
        <v>12.2798917629587</v>
      </c>
      <c r="EB21"/>
      <c r="EO21"/>
      <c r="FO21"/>
      <c r="GB21"/>
      <c r="GD21">
        <v>24.387081653986201</v>
      </c>
      <c r="GE21">
        <v>9.1804752262688698</v>
      </c>
      <c r="GF21">
        <v>12.434102188402701</v>
      </c>
      <c r="GG21">
        <v>27.4338341894635</v>
      </c>
      <c r="GH21">
        <v>26.1707479249072</v>
      </c>
      <c r="GI21">
        <v>20.7310185491353</v>
      </c>
      <c r="GJ21">
        <v>18.624179198013</v>
      </c>
      <c r="GK21">
        <v>36.504635440756701</v>
      </c>
      <c r="GL21">
        <v>34.408532553833602</v>
      </c>
      <c r="GM21">
        <v>37.711794825315302</v>
      </c>
      <c r="GN21">
        <v>23.365174356469399</v>
      </c>
      <c r="GO21">
        <v>27.33590783488</v>
      </c>
      <c r="HB21"/>
    </row>
    <row r="22" spans="1:210">
      <c r="A22" s="13">
        <f t="shared" si="0"/>
        <v>45869</v>
      </c>
      <c r="N22"/>
      <c r="AB22"/>
      <c r="AC22" s="4">
        <v>45869</v>
      </c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O22"/>
      <c r="BQ22" s="1">
        <v>16.435366500549701</v>
      </c>
      <c r="BR22" s="1">
        <v>7.5906837654349504</v>
      </c>
      <c r="BS22" s="1">
        <v>8.2141287453612897</v>
      </c>
      <c r="BT22" s="1">
        <v>18.014513540984801</v>
      </c>
      <c r="BU22" s="1">
        <v>11.820439274540201</v>
      </c>
      <c r="BV22" s="1">
        <v>15.721082480284799</v>
      </c>
      <c r="BW22" s="1">
        <v>10.8723987020091</v>
      </c>
      <c r="BX22" s="1">
        <v>29.5702989288074</v>
      </c>
      <c r="BY22" s="1">
        <v>21.473166562145899</v>
      </c>
      <c r="BZ22" s="1">
        <v>22.159605488577199</v>
      </c>
      <c r="CA22" s="1">
        <v>18.295102333808099</v>
      </c>
      <c r="CB22" s="1">
        <v>14.356811192435501</v>
      </c>
      <c r="CC22"/>
      <c r="CD22"/>
      <c r="CE22"/>
      <c r="CF22"/>
      <c r="CG22"/>
      <c r="CH22"/>
      <c r="CI22"/>
      <c r="CJ22"/>
      <c r="CK22"/>
      <c r="CL22"/>
      <c r="CM22"/>
      <c r="CN22"/>
      <c r="CO22"/>
      <c r="DB22"/>
      <c r="DD22">
        <v>11.4698755830631</v>
      </c>
      <c r="DE22">
        <v>5.50597076054125</v>
      </c>
      <c r="DF22">
        <v>6.2691997560076498</v>
      </c>
      <c r="DG22">
        <v>14.096619680729599</v>
      </c>
      <c r="DH22">
        <v>9.1831646877268192</v>
      </c>
      <c r="DI22">
        <v>11.6437975987443</v>
      </c>
      <c r="DJ22">
        <v>8.3175426719172894</v>
      </c>
      <c r="DK22">
        <v>23.955180036245299</v>
      </c>
      <c r="DL22">
        <v>14.067390392886301</v>
      </c>
      <c r="DM22">
        <v>13.2561339370548</v>
      </c>
      <c r="DN22">
        <v>13.167786842031701</v>
      </c>
      <c r="DO22">
        <v>9.4303212364438291</v>
      </c>
      <c r="EB22"/>
      <c r="EO22"/>
      <c r="FO22"/>
      <c r="GB22"/>
      <c r="GD22">
        <v>24.037000004122699</v>
      </c>
      <c r="GE22">
        <v>9.3197233263251</v>
      </c>
      <c r="GF22">
        <v>12.175433846604401</v>
      </c>
      <c r="GG22">
        <v>26.776165902036201</v>
      </c>
      <c r="GH22">
        <v>25.630484068791802</v>
      </c>
      <c r="GI22">
        <v>20.773562380679</v>
      </c>
      <c r="GJ22">
        <v>18.469198970266699</v>
      </c>
      <c r="GK22">
        <v>36.052751386715897</v>
      </c>
      <c r="GL22">
        <v>34.431492196493302</v>
      </c>
      <c r="GM22">
        <v>37.928036947871597</v>
      </c>
      <c r="GN22">
        <v>23.4364149242016</v>
      </c>
      <c r="GO22">
        <v>26.621613191498</v>
      </c>
      <c r="HB22"/>
    </row>
    <row r="23" spans="1:210">
      <c r="A23" s="13">
        <f t="shared" si="0"/>
        <v>45838</v>
      </c>
      <c r="N23"/>
      <c r="AB23"/>
      <c r="AC23" s="4">
        <v>45838</v>
      </c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O23"/>
      <c r="BQ23" s="1">
        <v>16.421125529714701</v>
      </c>
      <c r="BR23" s="1">
        <v>7.5587435966998502</v>
      </c>
      <c r="BS23" s="1">
        <v>8.2220427548873207</v>
      </c>
      <c r="BT23" s="1">
        <v>18.036496087733202</v>
      </c>
      <c r="BU23" s="1">
        <v>11.827976807830501</v>
      </c>
      <c r="BV23" s="1">
        <v>15.697235508097499</v>
      </c>
      <c r="BW23" s="1">
        <v>11.088840942167399</v>
      </c>
      <c r="BX23" s="1">
        <v>29.529915655825601</v>
      </c>
      <c r="BY23" s="1">
        <v>21.354786648488101</v>
      </c>
      <c r="BZ23" s="1">
        <v>22.167080114118601</v>
      </c>
      <c r="CA23" s="1">
        <v>18.243510446010699</v>
      </c>
      <c r="CB23" s="1">
        <v>14.354237516161399</v>
      </c>
      <c r="CC23"/>
      <c r="CD23"/>
      <c r="CE23"/>
      <c r="CF23"/>
      <c r="CG23"/>
      <c r="CH23"/>
      <c r="CI23"/>
      <c r="CJ23"/>
      <c r="CK23"/>
      <c r="CL23"/>
      <c r="CM23"/>
      <c r="CN23"/>
      <c r="CO23"/>
      <c r="DB23"/>
      <c r="DD23">
        <v>11.4593004375765</v>
      </c>
      <c r="DE23">
        <v>5.4918413359008298</v>
      </c>
      <c r="DF23">
        <v>6.2795789672911502</v>
      </c>
      <c r="DG23">
        <v>14.1061853388254</v>
      </c>
      <c r="DH23">
        <v>9.1921115082130296</v>
      </c>
      <c r="DI23">
        <v>11.6268682851456</v>
      </c>
      <c r="DJ23">
        <v>8.4220952213335707</v>
      </c>
      <c r="DK23">
        <v>23.909497468951901</v>
      </c>
      <c r="DL23">
        <v>14.0098662690118</v>
      </c>
      <c r="DM23">
        <v>13.261569745755001</v>
      </c>
      <c r="DN23">
        <v>13.084334459898001</v>
      </c>
      <c r="DO23">
        <v>9.4284227590382308</v>
      </c>
      <c r="EB23"/>
      <c r="EO23"/>
      <c r="FO23"/>
      <c r="GB23"/>
      <c r="GD23">
        <v>24.0174561179455</v>
      </c>
      <c r="GE23">
        <v>9.2775089185778601</v>
      </c>
      <c r="GF23">
        <v>12.197621853208901</v>
      </c>
      <c r="GG23">
        <v>26.804306361330099</v>
      </c>
      <c r="GH23">
        <v>25.633478267104199</v>
      </c>
      <c r="GI23">
        <v>20.7414998326276</v>
      </c>
      <c r="GJ23">
        <v>18.822528313645801</v>
      </c>
      <c r="GK23">
        <v>36.022521771664799</v>
      </c>
      <c r="GL23">
        <v>34.2076218372111</v>
      </c>
      <c r="GM23">
        <v>37.946151816298901</v>
      </c>
      <c r="GN23">
        <v>23.375116235389498</v>
      </c>
      <c r="GO23">
        <v>26.626207001566499</v>
      </c>
      <c r="HB23"/>
    </row>
    <row r="24" spans="1:210">
      <c r="A24" s="13">
        <f t="shared" si="0"/>
        <v>45807</v>
      </c>
      <c r="N24"/>
      <c r="AB24"/>
      <c r="AC24" s="4">
        <v>45807</v>
      </c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O24"/>
      <c r="BQ24" s="1">
        <v>16.456629903449699</v>
      </c>
      <c r="BR24" s="1">
        <v>7.6024693917832504</v>
      </c>
      <c r="BS24" s="1">
        <v>8.2796800286294605</v>
      </c>
      <c r="BT24" s="1">
        <v>18.030375262395399</v>
      </c>
      <c r="BU24" s="1">
        <v>11.806494304903101</v>
      </c>
      <c r="BV24" s="1">
        <v>15.6902676126495</v>
      </c>
      <c r="BW24" s="1">
        <v>11.066217367982</v>
      </c>
      <c r="BX24" s="1">
        <v>29.6105560168693</v>
      </c>
      <c r="BY24" s="1">
        <v>21.294246490044301</v>
      </c>
      <c r="BZ24" s="1">
        <v>22.128797179433899</v>
      </c>
      <c r="CA24" s="1">
        <v>18.212097114374501</v>
      </c>
      <c r="CB24" s="1">
        <v>14.2190959056914</v>
      </c>
      <c r="CC24"/>
      <c r="CD24"/>
      <c r="CE24"/>
      <c r="CF24"/>
      <c r="CG24"/>
      <c r="CH24"/>
      <c r="CI24"/>
      <c r="CJ24"/>
      <c r="CK24"/>
      <c r="CL24"/>
      <c r="CM24"/>
      <c r="CN24"/>
      <c r="CO24"/>
      <c r="DB24"/>
      <c r="DD24">
        <v>11.487452023878999</v>
      </c>
      <c r="DE24">
        <v>5.5412716777639499</v>
      </c>
      <c r="DF24">
        <v>6.3327870158191599</v>
      </c>
      <c r="DG24">
        <v>14.098907190997499</v>
      </c>
      <c r="DH24">
        <v>9.1505429879898408</v>
      </c>
      <c r="DI24">
        <v>11.6478132349131</v>
      </c>
      <c r="DJ24">
        <v>8.4037197858201207</v>
      </c>
      <c r="DK24">
        <v>23.977974246496501</v>
      </c>
      <c r="DL24">
        <v>14.011925404658101</v>
      </c>
      <c r="DM24">
        <v>13.2274225197921</v>
      </c>
      <c r="DN24">
        <v>13.044610133325699</v>
      </c>
      <c r="DO24">
        <v>9.1995953432805706</v>
      </c>
      <c r="EB24"/>
      <c r="EO24"/>
      <c r="FO24"/>
      <c r="GB24"/>
      <c r="GD24">
        <v>24.059042886457</v>
      </c>
      <c r="GE24">
        <v>9.3374140806596095</v>
      </c>
      <c r="GF24">
        <v>12.2319200062347</v>
      </c>
      <c r="GG24">
        <v>26.722424105583801</v>
      </c>
      <c r="GH24">
        <v>25.593439433866799</v>
      </c>
      <c r="GI24">
        <v>20.7289466668941</v>
      </c>
      <c r="GJ24">
        <v>18.778672655441699</v>
      </c>
      <c r="GK24">
        <v>36.202028961503501</v>
      </c>
      <c r="GL24">
        <v>34.2572273377573</v>
      </c>
      <c r="GM24">
        <v>37.861999295580901</v>
      </c>
      <c r="GN24">
        <v>23.313439284427702</v>
      </c>
      <c r="GO24">
        <v>26.601543929006699</v>
      </c>
      <c r="HB24"/>
    </row>
    <row r="25" spans="1:210">
      <c r="A25" s="13">
        <f t="shared" si="0"/>
        <v>45777</v>
      </c>
      <c r="N25"/>
      <c r="AB25"/>
      <c r="AC25" s="4">
        <v>45777</v>
      </c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O25"/>
      <c r="BQ25" s="1">
        <v>16.7695230257109</v>
      </c>
      <c r="BR25" s="1">
        <v>7.8719637727353398</v>
      </c>
      <c r="BS25" s="1">
        <v>8.1810511449042291</v>
      </c>
      <c r="BT25" s="1">
        <v>18.447349347392201</v>
      </c>
      <c r="BU25" s="1">
        <v>11.4379037047004</v>
      </c>
      <c r="BV25" s="1">
        <v>15.5825770586943</v>
      </c>
      <c r="BW25" s="1">
        <v>11.416677523009399</v>
      </c>
      <c r="BX25" s="1">
        <v>29.286136208551699</v>
      </c>
      <c r="BY25" s="1">
        <v>21.114848517144399</v>
      </c>
      <c r="BZ25" s="1">
        <v>21.533825107734302</v>
      </c>
      <c r="CA25" s="1">
        <v>18.246038756890801</v>
      </c>
      <c r="CB25" s="1">
        <v>13.720020193553699</v>
      </c>
      <c r="CC25"/>
      <c r="CD25"/>
      <c r="CE25"/>
      <c r="CF25"/>
      <c r="CG25"/>
      <c r="CH25"/>
      <c r="CI25"/>
      <c r="CJ25"/>
      <c r="CK25"/>
      <c r="CL25"/>
      <c r="CM25"/>
      <c r="CN25"/>
      <c r="CO25"/>
      <c r="DB25"/>
      <c r="DD25">
        <v>11.598674142660601</v>
      </c>
      <c r="DE25">
        <v>5.7831382869912504</v>
      </c>
      <c r="DF25">
        <v>6.11776766962958</v>
      </c>
      <c r="DG25">
        <v>14.019827013353099</v>
      </c>
      <c r="DH25">
        <v>8.34007138371366</v>
      </c>
      <c r="DI25">
        <v>11.6080732763018</v>
      </c>
      <c r="DJ25">
        <v>8.8072966320738004</v>
      </c>
      <c r="DK25">
        <v>23.801448627530299</v>
      </c>
      <c r="DL25">
        <v>13.747408497688699</v>
      </c>
      <c r="DM25">
        <v>13.1302764575741</v>
      </c>
      <c r="DN25">
        <v>13.134700748519601</v>
      </c>
      <c r="DO25">
        <v>8.02180384562865</v>
      </c>
      <c r="EB25"/>
      <c r="EO25"/>
      <c r="FO25"/>
      <c r="GB25"/>
      <c r="GD25">
        <v>24.313485069308602</v>
      </c>
      <c r="GE25">
        <v>9.6178214702502807</v>
      </c>
      <c r="GF25">
        <v>12.0348583564818</v>
      </c>
      <c r="GG25">
        <v>27.346628779916202</v>
      </c>
      <c r="GH25">
        <v>25.082082018387599</v>
      </c>
      <c r="GI25">
        <v>20.619872494201299</v>
      </c>
      <c r="GJ25">
        <v>18.881914065233001</v>
      </c>
      <c r="GK25">
        <v>35.792461146670398</v>
      </c>
      <c r="GL25">
        <v>34.037885802766702</v>
      </c>
      <c r="GM25">
        <v>37.395790824412003</v>
      </c>
      <c r="GN25">
        <v>23.4415723958783</v>
      </c>
      <c r="GO25">
        <v>26.3023438459572</v>
      </c>
      <c r="HB25"/>
    </row>
    <row r="26" spans="1:210">
      <c r="A26" s="13">
        <f t="shared" si="0"/>
        <v>45747</v>
      </c>
      <c r="N26"/>
      <c r="AB26"/>
      <c r="AC26" s="4">
        <v>45747</v>
      </c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O26"/>
      <c r="BQ26" s="1">
        <v>16.763110504964502</v>
      </c>
      <c r="BR26" s="1">
        <v>7.8707734146269903</v>
      </c>
      <c r="BS26" s="1">
        <v>8.1948386621060898</v>
      </c>
      <c r="BT26" s="1">
        <v>18.466038524686098</v>
      </c>
      <c r="BU26" s="1">
        <v>11.4601392357901</v>
      </c>
      <c r="BV26" s="1">
        <v>15.5487029480371</v>
      </c>
      <c r="BW26" s="1">
        <v>11.4331079508103</v>
      </c>
      <c r="BX26" s="1">
        <v>29.2053460377481</v>
      </c>
      <c r="BY26" s="1">
        <v>21.1197652616565</v>
      </c>
      <c r="BZ26" s="1">
        <v>21.570886611369499</v>
      </c>
      <c r="CA26" s="1">
        <v>18.208744892663098</v>
      </c>
      <c r="CB26" s="1">
        <v>13.7014044036085</v>
      </c>
      <c r="CC26"/>
      <c r="CD26"/>
      <c r="CE26"/>
      <c r="CF26"/>
      <c r="CG26"/>
      <c r="CH26"/>
      <c r="CI26"/>
      <c r="CJ26"/>
      <c r="CK26"/>
      <c r="CL26"/>
      <c r="CM26"/>
      <c r="CN26"/>
      <c r="CO26"/>
      <c r="DB26"/>
      <c r="DD26">
        <v>11.5979290616564</v>
      </c>
      <c r="DE26">
        <v>5.7908542844951203</v>
      </c>
      <c r="DF26">
        <v>6.1418887494766601</v>
      </c>
      <c r="DG26">
        <v>14.030832472328401</v>
      </c>
      <c r="DH26">
        <v>8.3621500160760096</v>
      </c>
      <c r="DI26">
        <v>11.579473332340999</v>
      </c>
      <c r="DJ26">
        <v>8.8187264617413597</v>
      </c>
      <c r="DK26">
        <v>23.748897625577001</v>
      </c>
      <c r="DL26">
        <v>13.7465777416266</v>
      </c>
      <c r="DM26">
        <v>13.153005640395699</v>
      </c>
      <c r="DN26">
        <v>13.0983651583055</v>
      </c>
      <c r="DO26">
        <v>7.9917385067923599</v>
      </c>
      <c r="EB26"/>
      <c r="EO26"/>
      <c r="FO26"/>
      <c r="GB26"/>
      <c r="GD26">
        <v>24.302241797976201</v>
      </c>
      <c r="GE26">
        <v>9.6171587173786897</v>
      </c>
      <c r="GF26">
        <v>12.0619976845437</v>
      </c>
      <c r="GG26">
        <v>27.351507921400099</v>
      </c>
      <c r="GH26">
        <v>25.139136638275598</v>
      </c>
      <c r="GI26">
        <v>20.579444939929399</v>
      </c>
      <c r="GJ26">
        <v>18.924018928218199</v>
      </c>
      <c r="GK26">
        <v>35.717397976104003</v>
      </c>
      <c r="GL26">
        <v>34.047300046582201</v>
      </c>
      <c r="GM26">
        <v>37.460911211004003</v>
      </c>
      <c r="GN26">
        <v>23.402258995437801</v>
      </c>
      <c r="GO26">
        <v>26.3134670024637</v>
      </c>
      <c r="HB26"/>
    </row>
    <row r="27" spans="1:210">
      <c r="A27" s="13">
        <f t="shared" si="0"/>
        <v>45716</v>
      </c>
      <c r="N27"/>
      <c r="AB27"/>
      <c r="AC27" s="4">
        <v>45716</v>
      </c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O27"/>
      <c r="BQ27" s="1">
        <v>15.933053236325099</v>
      </c>
      <c r="BR27" s="1">
        <v>7.5289630636102096</v>
      </c>
      <c r="BS27" s="1">
        <v>8.0668535238936503</v>
      </c>
      <c r="BT27" s="1">
        <v>18.4364279593029</v>
      </c>
      <c r="BU27" s="1">
        <v>11.463741217968799</v>
      </c>
      <c r="BV27" s="1">
        <v>15.548329127510099</v>
      </c>
      <c r="BW27" s="1">
        <v>11.6882950347182</v>
      </c>
      <c r="BX27" s="1">
        <v>28.7947011692949</v>
      </c>
      <c r="BY27" s="1">
        <v>21.148556709664799</v>
      </c>
      <c r="BZ27" s="1">
        <v>21.3978956786348</v>
      </c>
      <c r="CA27" s="1">
        <v>18.679636291762002</v>
      </c>
      <c r="CB27" s="1">
        <v>13.8876232484685</v>
      </c>
      <c r="CC27"/>
      <c r="CD27"/>
      <c r="CE27"/>
      <c r="CF27"/>
      <c r="CG27"/>
      <c r="CH27"/>
      <c r="CI27"/>
      <c r="CJ27"/>
      <c r="CK27"/>
      <c r="CL27"/>
      <c r="CM27"/>
      <c r="CN27"/>
      <c r="CO27"/>
      <c r="DB27"/>
      <c r="DD27">
        <v>10.5883671550753</v>
      </c>
      <c r="DE27">
        <v>5.62129706722029</v>
      </c>
      <c r="DF27">
        <v>6.2470082463996004</v>
      </c>
      <c r="DG27">
        <v>13.9874786099115</v>
      </c>
      <c r="DH27">
        <v>8.3608017487896795</v>
      </c>
      <c r="DI27">
        <v>11.5705946864114</v>
      </c>
      <c r="DJ27">
        <v>8.9542801794755</v>
      </c>
      <c r="DK27">
        <v>23.480548697230201</v>
      </c>
      <c r="DL27">
        <v>13.805565241212101</v>
      </c>
      <c r="DM27">
        <v>13.208167497330599</v>
      </c>
      <c r="DN27">
        <v>13.4147918717539</v>
      </c>
      <c r="DO27">
        <v>7.99121398004071</v>
      </c>
      <c r="EB27"/>
      <c r="EO27"/>
      <c r="FO27"/>
      <c r="GB27"/>
      <c r="GD27">
        <v>23.531042351581501</v>
      </c>
      <c r="GE27">
        <v>9.2868646243397706</v>
      </c>
      <c r="GF27">
        <v>11.933908639066299</v>
      </c>
      <c r="GG27">
        <v>27.3507746373587</v>
      </c>
      <c r="GH27">
        <v>25.1180420196144</v>
      </c>
      <c r="GI27">
        <v>20.5642953854944</v>
      </c>
      <c r="GJ27">
        <v>19.069036840745099</v>
      </c>
      <c r="GK27">
        <v>35.386082406448402</v>
      </c>
      <c r="GL27">
        <v>34.041873755067897</v>
      </c>
      <c r="GM27">
        <v>37.106128429502697</v>
      </c>
      <c r="GN27">
        <v>23.8370243144625</v>
      </c>
      <c r="GO27">
        <v>26.353559763488299</v>
      </c>
      <c r="HB27"/>
    </row>
    <row r="28" spans="1:210">
      <c r="A28" s="13">
        <f t="shared" si="0"/>
        <v>45688</v>
      </c>
      <c r="N28"/>
      <c r="AB28"/>
      <c r="AC28" s="4">
        <v>45688</v>
      </c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O28"/>
      <c r="BQ28" s="1">
        <v>15.1195545980428</v>
      </c>
      <c r="BR28" s="1">
        <v>7.5686592918387499</v>
      </c>
      <c r="BS28" s="1">
        <v>7.7431524235315896</v>
      </c>
      <c r="BT28" s="1">
        <v>16.7783635208995</v>
      </c>
      <c r="BU28" s="1">
        <v>10.922198048013399</v>
      </c>
      <c r="BV28" s="1">
        <v>15.6047813620997</v>
      </c>
      <c r="BW28" s="1">
        <v>11.984538760511001</v>
      </c>
      <c r="BX28" s="1">
        <v>28.362748488651501</v>
      </c>
      <c r="BY28" s="1">
        <v>20.9779359874058</v>
      </c>
      <c r="BZ28" s="1">
        <v>20.041874507107401</v>
      </c>
      <c r="CA28" s="1">
        <v>18.0893610985739</v>
      </c>
      <c r="CB28" s="1">
        <v>12.6305572599314</v>
      </c>
      <c r="CC28"/>
      <c r="CD28"/>
      <c r="CE28"/>
      <c r="CF28"/>
      <c r="CG28"/>
      <c r="CH28"/>
      <c r="CI28"/>
      <c r="CJ28"/>
      <c r="CK28"/>
      <c r="CL28"/>
      <c r="CM28"/>
      <c r="CN28"/>
      <c r="CO28"/>
      <c r="DB28"/>
      <c r="DD28">
        <v>9.6897431266232008</v>
      </c>
      <c r="DE28">
        <v>5.6461666204284997</v>
      </c>
      <c r="DF28">
        <v>5.8998551013551799</v>
      </c>
      <c r="DG28">
        <v>13.0121376157251</v>
      </c>
      <c r="DH28">
        <v>7.73222368176088</v>
      </c>
      <c r="DI28">
        <v>11.601786220407799</v>
      </c>
      <c r="DJ28">
        <v>9.1066390630566492</v>
      </c>
      <c r="DK28">
        <v>23.164247989129599</v>
      </c>
      <c r="DL28">
        <v>12.517536715425701</v>
      </c>
      <c r="DM28">
        <v>12.7242264805944</v>
      </c>
      <c r="DN28">
        <v>12.8243289667972</v>
      </c>
      <c r="DO28">
        <v>7.2421254630204102</v>
      </c>
      <c r="EB28"/>
      <c r="EO28"/>
      <c r="FO28"/>
      <c r="GB28"/>
      <c r="GD28">
        <v>23.316363085166699</v>
      </c>
      <c r="GE28">
        <v>9.3298101519048107</v>
      </c>
      <c r="GF28">
        <v>11.555335893535601</v>
      </c>
      <c r="GG28">
        <v>25.403489751137599</v>
      </c>
      <c r="GH28">
        <v>23.839501412911002</v>
      </c>
      <c r="GI28">
        <v>20.667499662813299</v>
      </c>
      <c r="GJ28">
        <v>19.285723850174701</v>
      </c>
      <c r="GK28">
        <v>34.9490314366275</v>
      </c>
      <c r="GL28">
        <v>33.7844431594756</v>
      </c>
      <c r="GM28">
        <v>35.896369841540597</v>
      </c>
      <c r="GN28">
        <v>23.107894703250501</v>
      </c>
      <c r="GO28">
        <v>25.268886873797801</v>
      </c>
      <c r="HB28"/>
    </row>
    <row r="29" spans="1:210">
      <c r="A29" s="13">
        <f t="shared" si="0"/>
        <v>45657</v>
      </c>
      <c r="N29"/>
      <c r="AB29"/>
      <c r="AC29" s="4">
        <v>45657</v>
      </c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O29"/>
      <c r="BQ29" s="1">
        <v>14.8450477144702</v>
      </c>
      <c r="BR29" s="1">
        <v>7.5914318152677804</v>
      </c>
      <c r="BS29" s="1">
        <v>7.7537454542330302</v>
      </c>
      <c r="BT29" s="1">
        <v>16.7880966049274</v>
      </c>
      <c r="BU29" s="1">
        <v>10.935118322554599</v>
      </c>
      <c r="BV29" s="1">
        <v>15.5961438702435</v>
      </c>
      <c r="BW29" s="1">
        <v>11.9965643474955</v>
      </c>
      <c r="BX29" s="1">
        <v>28.267503283709701</v>
      </c>
      <c r="BY29" s="1">
        <v>20.9840276072451</v>
      </c>
      <c r="BZ29" s="1">
        <v>20.0636502339526</v>
      </c>
      <c r="CA29" s="1">
        <v>18.0539462546739</v>
      </c>
      <c r="CB29" s="1">
        <v>12.6286642326608</v>
      </c>
      <c r="CC29"/>
      <c r="CD29"/>
      <c r="CE29"/>
      <c r="CF29"/>
      <c r="CG29"/>
      <c r="CH29"/>
      <c r="CI29"/>
      <c r="CJ29"/>
      <c r="CK29"/>
      <c r="CL29"/>
      <c r="CM29"/>
      <c r="CN29"/>
      <c r="CO29"/>
      <c r="DB29"/>
      <c r="DD29">
        <v>9.5499667242120907</v>
      </c>
      <c r="DE29">
        <v>5.67292448033671</v>
      </c>
      <c r="DF29">
        <v>5.9083349128038201</v>
      </c>
      <c r="DG29">
        <v>13.0114851052865</v>
      </c>
      <c r="DH29">
        <v>7.7455790325199496</v>
      </c>
      <c r="DI29">
        <v>11.5893940722381</v>
      </c>
      <c r="DJ29">
        <v>9.1071146970103793</v>
      </c>
      <c r="DK29">
        <v>23.026767309483201</v>
      </c>
      <c r="DL29">
        <v>12.5181037535065</v>
      </c>
      <c r="DM29">
        <v>12.735246630504999</v>
      </c>
      <c r="DN29">
        <v>12.6998889381703</v>
      </c>
      <c r="DO29">
        <v>7.2397757006967396</v>
      </c>
      <c r="EB29"/>
      <c r="EO29"/>
      <c r="FO29"/>
      <c r="GB29"/>
      <c r="GD29">
        <v>23.033036593434101</v>
      </c>
      <c r="GE29">
        <v>9.3527356622246405</v>
      </c>
      <c r="GF29">
        <v>11.582185746459601</v>
      </c>
      <c r="GG29">
        <v>25.417655494859002</v>
      </c>
      <c r="GH29">
        <v>23.8513845836369</v>
      </c>
      <c r="GI29">
        <v>20.661567514975701</v>
      </c>
      <c r="GJ29">
        <v>19.297621376594101</v>
      </c>
      <c r="GK29">
        <v>34.871313021496597</v>
      </c>
      <c r="GL29">
        <v>33.789775622698301</v>
      </c>
      <c r="GM29">
        <v>35.935622388292103</v>
      </c>
      <c r="GN29">
        <v>23.0767786545284</v>
      </c>
      <c r="GO29">
        <v>25.273992661347901</v>
      </c>
      <c r="HB29"/>
    </row>
    <row r="30" spans="1:210">
      <c r="A30" s="13">
        <f t="shared" si="0"/>
        <v>45625</v>
      </c>
      <c r="N30"/>
      <c r="AB30"/>
      <c r="AC30" s="4">
        <v>45625</v>
      </c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O30"/>
      <c r="BQ30" s="1">
        <v>14.8567272565545</v>
      </c>
      <c r="BR30" s="1">
        <v>7.5885608575996599</v>
      </c>
      <c r="BS30" s="1">
        <v>7.7819866318637301</v>
      </c>
      <c r="BT30" s="1">
        <v>16.772546677702302</v>
      </c>
      <c r="BU30" s="1">
        <v>10.8458143961857</v>
      </c>
      <c r="BV30" s="1">
        <v>15.6778947235973</v>
      </c>
      <c r="BW30" s="1">
        <v>11.963064361507801</v>
      </c>
      <c r="BX30" s="1">
        <v>28.0422959399924</v>
      </c>
      <c r="BY30" s="1">
        <v>21.233418419282401</v>
      </c>
      <c r="BZ30" s="1">
        <v>20.0438240156831</v>
      </c>
      <c r="CA30" s="1">
        <v>18.074029078900502</v>
      </c>
      <c r="CB30" s="1">
        <v>12.661437588560799</v>
      </c>
      <c r="CC30"/>
      <c r="CD30"/>
      <c r="CE30"/>
      <c r="CF30"/>
      <c r="CG30"/>
      <c r="CH30"/>
      <c r="CI30"/>
      <c r="CJ30"/>
      <c r="CK30"/>
      <c r="CL30"/>
      <c r="CM30"/>
      <c r="CN30"/>
      <c r="CO30"/>
      <c r="DB30"/>
      <c r="DD30">
        <v>9.5544899435888695</v>
      </c>
      <c r="DE30">
        <v>5.6803512647045302</v>
      </c>
      <c r="DF30">
        <v>5.9184282104113404</v>
      </c>
      <c r="DG30">
        <v>13.011087223678</v>
      </c>
      <c r="DH30">
        <v>7.6482808142546999</v>
      </c>
      <c r="DI30">
        <v>11.6749386588723</v>
      </c>
      <c r="DJ30">
        <v>9.0773985730832507</v>
      </c>
      <c r="DK30">
        <v>22.714728839725399</v>
      </c>
      <c r="DL30">
        <v>12.628291756476701</v>
      </c>
      <c r="DM30">
        <v>12.7238712702671</v>
      </c>
      <c r="DN30">
        <v>12.7202203265545</v>
      </c>
      <c r="DO30">
        <v>7.2630163888402199</v>
      </c>
      <c r="EB30"/>
      <c r="EO30"/>
      <c r="FO30"/>
      <c r="GB30"/>
      <c r="GD30">
        <v>23.052994655435601</v>
      </c>
      <c r="GE30">
        <v>9.3460508679155296</v>
      </c>
      <c r="GF30">
        <v>11.58995422834</v>
      </c>
      <c r="GG30">
        <v>25.351603647766801</v>
      </c>
      <c r="GH30">
        <v>23.763289431704401</v>
      </c>
      <c r="GI30">
        <v>20.740500714648</v>
      </c>
      <c r="GJ30">
        <v>19.2344857773525</v>
      </c>
      <c r="GK30">
        <v>34.637008836918099</v>
      </c>
      <c r="GL30">
        <v>33.930373753608698</v>
      </c>
      <c r="GM30">
        <v>35.899024894642601</v>
      </c>
      <c r="GN30">
        <v>23.080367448020102</v>
      </c>
      <c r="GO30">
        <v>25.226161421492499</v>
      </c>
      <c r="HB30"/>
    </row>
    <row r="31" spans="1:210">
      <c r="A31" s="13">
        <f t="shared" si="0"/>
        <v>45596</v>
      </c>
      <c r="N31"/>
      <c r="AB31"/>
      <c r="AC31" s="4">
        <v>45596</v>
      </c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O31"/>
      <c r="BQ31" s="1">
        <v>14.8892746864522</v>
      </c>
      <c r="BR31" s="1">
        <v>7.7784126454581903</v>
      </c>
      <c r="BS31" s="1">
        <v>7.5384841853516704</v>
      </c>
      <c r="BT31" s="1">
        <v>16.905646197598799</v>
      </c>
      <c r="BU31" s="1">
        <v>10.673622971027999</v>
      </c>
      <c r="BV31" s="1">
        <v>15.6755079604615</v>
      </c>
      <c r="BW31" s="1">
        <v>13.1468313386326</v>
      </c>
      <c r="BX31" s="1">
        <v>27.824014602827202</v>
      </c>
      <c r="BY31" s="1">
        <v>21.2482177629918</v>
      </c>
      <c r="BZ31" s="1">
        <v>19.984134846651902</v>
      </c>
      <c r="CA31" s="1">
        <v>18.344197821884201</v>
      </c>
      <c r="CB31" s="1">
        <v>12.035956779189799</v>
      </c>
      <c r="CC31"/>
      <c r="CD31"/>
      <c r="CE31"/>
      <c r="CF31"/>
      <c r="CG31"/>
      <c r="CH31"/>
      <c r="CI31"/>
      <c r="CJ31"/>
      <c r="CK31"/>
      <c r="CL31"/>
      <c r="CM31"/>
      <c r="CN31"/>
      <c r="CO31"/>
      <c r="DB31"/>
      <c r="DD31">
        <v>9.7313801558799895</v>
      </c>
      <c r="DE31">
        <v>5.7677327979420898</v>
      </c>
      <c r="DF31">
        <v>5.6639422097266001</v>
      </c>
      <c r="DG31">
        <v>13.111600595030801</v>
      </c>
      <c r="DH31">
        <v>7.3769648830167096</v>
      </c>
      <c r="DI31">
        <v>11.603384799053099</v>
      </c>
      <c r="DJ31">
        <v>9.9000226293452602</v>
      </c>
      <c r="DK31">
        <v>23.622416180379499</v>
      </c>
      <c r="DL31">
        <v>12.903476635237499</v>
      </c>
      <c r="DM31">
        <v>12.391276678169501</v>
      </c>
      <c r="DN31">
        <v>13.690975595405099</v>
      </c>
      <c r="DO31">
        <v>6.7024639818982799</v>
      </c>
      <c r="EB31"/>
      <c r="EO31"/>
      <c r="FO31"/>
      <c r="GB31"/>
      <c r="GD31">
        <v>22.9803745729876</v>
      </c>
      <c r="GE31">
        <v>9.5528131998044898</v>
      </c>
      <c r="GF31">
        <v>11.3109902771709</v>
      </c>
      <c r="GG31">
        <v>25.384993032926101</v>
      </c>
      <c r="GH31">
        <v>23.059157889466199</v>
      </c>
      <c r="GI31">
        <v>20.706936741438</v>
      </c>
      <c r="GJ31">
        <v>20.173020598115901</v>
      </c>
      <c r="GK31">
        <v>34.250670165059503</v>
      </c>
      <c r="GL31">
        <v>33.864171245334603</v>
      </c>
      <c r="GM31">
        <v>35.575726441527401</v>
      </c>
      <c r="GN31">
        <v>23.322968978919899</v>
      </c>
      <c r="GO31">
        <v>24.874514721425101</v>
      </c>
      <c r="HB31"/>
    </row>
    <row r="32" spans="1:210">
      <c r="A32" s="13">
        <f t="shared" si="0"/>
        <v>45565</v>
      </c>
      <c r="N32"/>
      <c r="AB32"/>
      <c r="AC32" s="4">
        <v>45565</v>
      </c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O32"/>
      <c r="BQ32" s="1">
        <v>14.879331752488801</v>
      </c>
      <c r="BR32" s="1">
        <v>7.7557569658609404</v>
      </c>
      <c r="BS32" s="1">
        <v>7.5237001765122704</v>
      </c>
      <c r="BT32" s="1">
        <v>16.919808078680301</v>
      </c>
      <c r="BU32" s="1">
        <v>10.701022755100499</v>
      </c>
      <c r="BV32" s="1">
        <v>15.565093319808399</v>
      </c>
      <c r="BW32" s="1">
        <v>13.192545022993301</v>
      </c>
      <c r="BX32" s="1">
        <v>27.718372248355699</v>
      </c>
      <c r="BY32" s="1">
        <v>21.2526960099561</v>
      </c>
      <c r="BZ32" s="1">
        <v>20.005381120212299</v>
      </c>
      <c r="CA32" s="1">
        <v>18.239415703161601</v>
      </c>
      <c r="CB32" s="1">
        <v>12.0323842946237</v>
      </c>
      <c r="CC32"/>
      <c r="CD32"/>
      <c r="CE32"/>
      <c r="CF32"/>
      <c r="CG32"/>
      <c r="CH32"/>
      <c r="CI32"/>
      <c r="CJ32"/>
      <c r="CK32"/>
      <c r="CL32"/>
      <c r="CM32"/>
      <c r="CN32"/>
      <c r="CO32"/>
      <c r="DB32"/>
      <c r="DD32">
        <v>9.7303705916965093</v>
      </c>
      <c r="DE32">
        <v>5.8540841514710102</v>
      </c>
      <c r="DF32">
        <v>5.6543032379279499</v>
      </c>
      <c r="DG32">
        <v>13.117376275741501</v>
      </c>
      <c r="DH32">
        <v>7.3958131548381401</v>
      </c>
      <c r="DI32">
        <v>11.502971250956501</v>
      </c>
      <c r="DJ32">
        <v>9.9366772741947393</v>
      </c>
      <c r="DK32">
        <v>23.547902966277299</v>
      </c>
      <c r="DL32">
        <v>12.9030996198977</v>
      </c>
      <c r="DM32">
        <v>12.3987079695983</v>
      </c>
      <c r="DN32">
        <v>13.5475681203213</v>
      </c>
      <c r="DO32">
        <v>6.6987213521156104</v>
      </c>
      <c r="EB32"/>
      <c r="EO32"/>
      <c r="FO32"/>
      <c r="GB32"/>
      <c r="GD32">
        <v>22.956855635689902</v>
      </c>
      <c r="GE32">
        <v>9.5280763216447806</v>
      </c>
      <c r="GF32">
        <v>11.305427231829899</v>
      </c>
      <c r="GG32">
        <v>25.418894975926701</v>
      </c>
      <c r="GH32">
        <v>23.059572771149998</v>
      </c>
      <c r="GI32">
        <v>20.5679397039506</v>
      </c>
      <c r="GJ32">
        <v>20.262469039478098</v>
      </c>
      <c r="GK32">
        <v>34.167774421636601</v>
      </c>
      <c r="GL32">
        <v>33.870605559996299</v>
      </c>
      <c r="GM32">
        <v>35.612075562913802</v>
      </c>
      <c r="GN32">
        <v>23.240800402040598</v>
      </c>
      <c r="GO32">
        <v>24.875776240935799</v>
      </c>
      <c r="HB32"/>
    </row>
    <row r="33" spans="1:210">
      <c r="A33" s="13">
        <f t="shared" si="0"/>
        <v>45534</v>
      </c>
      <c r="N33"/>
      <c r="AB33"/>
      <c r="AC33" s="4">
        <v>45534</v>
      </c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O33"/>
      <c r="BQ33" s="1">
        <v>14.6830710406179</v>
      </c>
      <c r="BR33" s="1">
        <v>7.6609588369727302</v>
      </c>
      <c r="BS33" s="1">
        <v>7.5846949224967304</v>
      </c>
      <c r="BT33" s="1">
        <v>16.951058286316702</v>
      </c>
      <c r="BU33" s="1">
        <v>10.675463677072999</v>
      </c>
      <c r="BV33" s="1">
        <v>15.6815167917467</v>
      </c>
      <c r="BW33" s="1">
        <v>13.276434783411601</v>
      </c>
      <c r="BX33" s="1">
        <v>27.908794901432302</v>
      </c>
      <c r="BY33" s="1">
        <v>21.207328533271198</v>
      </c>
      <c r="BZ33" s="1">
        <v>20.0202169700013</v>
      </c>
      <c r="CA33" s="1">
        <v>17.792934106858802</v>
      </c>
      <c r="CB33" s="1">
        <v>11.2483387969903</v>
      </c>
      <c r="CC33"/>
      <c r="CD33"/>
      <c r="CE33"/>
      <c r="CF33"/>
      <c r="CG33"/>
      <c r="CH33"/>
      <c r="CI33"/>
      <c r="CJ33"/>
      <c r="CK33"/>
      <c r="CL33"/>
      <c r="CM33"/>
      <c r="CN33"/>
      <c r="CO33"/>
      <c r="DB33"/>
      <c r="DD33">
        <v>9.7992234993359695</v>
      </c>
      <c r="DE33">
        <v>5.8035180140418499</v>
      </c>
      <c r="DF33">
        <v>5.7040572443081698</v>
      </c>
      <c r="DG33">
        <v>13.128619092364</v>
      </c>
      <c r="DH33">
        <v>7.3645408147183202</v>
      </c>
      <c r="DI33">
        <v>11.6444056802925</v>
      </c>
      <c r="DJ33">
        <v>9.9906167132146297</v>
      </c>
      <c r="DK33">
        <v>23.909381535807199</v>
      </c>
      <c r="DL33">
        <v>12.8399951153198</v>
      </c>
      <c r="DM33">
        <v>12.420042842886501</v>
      </c>
      <c r="DN33">
        <v>12.457011422890901</v>
      </c>
      <c r="DO33">
        <v>5.51498422716839</v>
      </c>
      <c r="EB33"/>
      <c r="EO33"/>
      <c r="FO33"/>
      <c r="GB33"/>
      <c r="GD33">
        <v>22.775363408572801</v>
      </c>
      <c r="GE33">
        <v>9.4136774634975406</v>
      </c>
      <c r="GF33">
        <v>11.3586358275821</v>
      </c>
      <c r="GG33">
        <v>25.4846072665135</v>
      </c>
      <c r="GH33">
        <v>22.894429642033501</v>
      </c>
      <c r="GI33">
        <v>20.745389686308101</v>
      </c>
      <c r="GJ33">
        <v>20.3630511153433</v>
      </c>
      <c r="GK33">
        <v>34.460399512690699</v>
      </c>
      <c r="GL33">
        <v>33.965519453692401</v>
      </c>
      <c r="GM33">
        <v>35.637279352624503</v>
      </c>
      <c r="GN33">
        <v>23.0128487421124</v>
      </c>
      <c r="GO33">
        <v>23.0771650630777</v>
      </c>
      <c r="HB33"/>
    </row>
    <row r="34" spans="1:210">
      <c r="A34" s="13">
        <f t="shared" si="0"/>
        <v>45504</v>
      </c>
      <c r="N34"/>
      <c r="AB34"/>
      <c r="AC34" s="4">
        <v>45504</v>
      </c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O34"/>
      <c r="BQ34" s="1">
        <v>15.003499966731599</v>
      </c>
      <c r="BR34" s="1">
        <v>7.67334504997081</v>
      </c>
      <c r="BS34" s="1">
        <v>7.3013987781971101</v>
      </c>
      <c r="BT34" s="1">
        <v>16.727827110903199</v>
      </c>
      <c r="BU34" s="1">
        <v>10.204699824553799</v>
      </c>
      <c r="BV34" s="1">
        <v>15.508228580222299</v>
      </c>
      <c r="BW34" s="1">
        <v>13.4653277754981</v>
      </c>
      <c r="BX34" s="1">
        <v>27.531221205945599</v>
      </c>
      <c r="BY34" s="1">
        <v>21.064375874813202</v>
      </c>
      <c r="BZ34" s="1">
        <v>19.491301230740099</v>
      </c>
      <c r="CA34" s="1">
        <v>17.883571475131699</v>
      </c>
      <c r="CB34" s="1">
        <v>10.2966050998473</v>
      </c>
      <c r="CC34"/>
      <c r="CD34"/>
      <c r="CE34"/>
      <c r="CF34"/>
      <c r="CG34"/>
      <c r="CH34"/>
      <c r="CI34"/>
      <c r="CJ34"/>
      <c r="CK34"/>
      <c r="CL34"/>
      <c r="CM34"/>
      <c r="CN34"/>
      <c r="CO34"/>
      <c r="DB34"/>
      <c r="DD34">
        <v>10.0304543065676</v>
      </c>
      <c r="DE34">
        <v>5.7127601526617804</v>
      </c>
      <c r="DF34">
        <v>5.4290966670315797</v>
      </c>
      <c r="DG34">
        <v>12.6464652586667</v>
      </c>
      <c r="DH34">
        <v>7.0489579939977398</v>
      </c>
      <c r="DI34">
        <v>11.292156416190799</v>
      </c>
      <c r="DJ34">
        <v>10.170414657672801</v>
      </c>
      <c r="DK34">
        <v>23.733281987234101</v>
      </c>
      <c r="DL34">
        <v>12.7958092291573</v>
      </c>
      <c r="DM34">
        <v>12.0138487234676</v>
      </c>
      <c r="DN34">
        <v>12.9484350643692</v>
      </c>
      <c r="DO34">
        <v>5.9400624168801501</v>
      </c>
      <c r="EB34"/>
      <c r="EO34"/>
      <c r="FO34"/>
      <c r="GB34"/>
      <c r="GD34">
        <v>22.966031986159098</v>
      </c>
      <c r="GE34">
        <v>9.4819168894075503</v>
      </c>
      <c r="GF34">
        <v>11.0819719094945</v>
      </c>
      <c r="GG34">
        <v>24.903102632649802</v>
      </c>
      <c r="GH34">
        <v>21.859643783410899</v>
      </c>
      <c r="GI34">
        <v>20.499261596479101</v>
      </c>
      <c r="GJ34">
        <v>20.4207596887689</v>
      </c>
      <c r="GK34">
        <v>34.004565410843902</v>
      </c>
      <c r="GL34">
        <v>33.723465089036303</v>
      </c>
      <c r="GM34">
        <v>35.066061887132598</v>
      </c>
      <c r="GN34">
        <v>23.1666690971098</v>
      </c>
      <c r="GO34">
        <v>22.2108375439316</v>
      </c>
      <c r="HB34"/>
    </row>
    <row r="35" spans="1:210">
      <c r="A35" s="13">
        <f t="shared" si="0"/>
        <v>45471</v>
      </c>
      <c r="N35"/>
      <c r="AB35"/>
      <c r="AC35" s="4">
        <v>45471</v>
      </c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O35"/>
      <c r="BQ35" s="1">
        <v>14.9964567968682</v>
      </c>
      <c r="BR35" s="1">
        <v>7.6844017554405104</v>
      </c>
      <c r="BS35" s="1">
        <v>7.2958959591336896</v>
      </c>
      <c r="BT35" s="1">
        <v>16.7295667351841</v>
      </c>
      <c r="BU35" s="1">
        <v>10.216016618955001</v>
      </c>
      <c r="BV35" s="1">
        <v>15.424317426283601</v>
      </c>
      <c r="BW35" s="1">
        <v>13.5258461444574</v>
      </c>
      <c r="BX35" s="1">
        <v>27.435995311977699</v>
      </c>
      <c r="BY35" s="1">
        <v>21.074300866010201</v>
      </c>
      <c r="BZ35" s="1">
        <v>19.504657160547598</v>
      </c>
      <c r="CA35" s="1">
        <v>17.8030761173058</v>
      </c>
      <c r="CB35" s="1">
        <v>10.2780069569767</v>
      </c>
      <c r="CC35"/>
      <c r="CD35"/>
      <c r="CE35"/>
      <c r="CF35"/>
      <c r="CG35"/>
      <c r="CH35"/>
      <c r="CI35"/>
      <c r="CJ35"/>
      <c r="CK35"/>
      <c r="CL35"/>
      <c r="CM35"/>
      <c r="CN35"/>
      <c r="CO35"/>
      <c r="DB35"/>
      <c r="DD35">
        <v>10.024581568868401</v>
      </c>
      <c r="DE35">
        <v>5.7321398555161096</v>
      </c>
      <c r="DF35">
        <v>5.4265647749929302</v>
      </c>
      <c r="DG35">
        <v>12.6457376913595</v>
      </c>
      <c r="DH35">
        <v>7.0554712410957796</v>
      </c>
      <c r="DI35">
        <v>11.2490103338284</v>
      </c>
      <c r="DJ35">
        <v>10.214544071298601</v>
      </c>
      <c r="DK35">
        <v>23.663140343156599</v>
      </c>
      <c r="DL35">
        <v>12.811062565124599</v>
      </c>
      <c r="DM35">
        <v>12.0190592968206</v>
      </c>
      <c r="DN35">
        <v>12.8413975675907</v>
      </c>
      <c r="DO35">
        <v>5.9196749295228104</v>
      </c>
      <c r="EB35"/>
      <c r="EO35"/>
      <c r="FO35"/>
      <c r="GB35"/>
      <c r="GD35">
        <v>22.958583357396801</v>
      </c>
      <c r="GE35">
        <v>9.4915551881262008</v>
      </c>
      <c r="GF35">
        <v>11.099306151254799</v>
      </c>
      <c r="GG35">
        <v>24.898572773661702</v>
      </c>
      <c r="GH35">
        <v>21.851242628199198</v>
      </c>
      <c r="GI35">
        <v>20.436176629154801</v>
      </c>
      <c r="GJ35">
        <v>20.528384084779201</v>
      </c>
      <c r="GK35">
        <v>33.934572887742497</v>
      </c>
      <c r="GL35">
        <v>33.727781608900202</v>
      </c>
      <c r="GM35">
        <v>35.0870535962978</v>
      </c>
      <c r="GN35">
        <v>23.097096403023201</v>
      </c>
      <c r="GO35">
        <v>22.1709838927272</v>
      </c>
      <c r="HB35"/>
    </row>
    <row r="36" spans="1:210">
      <c r="A36" s="13">
        <f t="shared" si="0"/>
        <v>45443</v>
      </c>
      <c r="N36"/>
      <c r="AB36"/>
      <c r="AC36" s="4">
        <v>45443</v>
      </c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O36"/>
      <c r="BQ36" s="1">
        <v>13.7865725790121</v>
      </c>
      <c r="BR36" s="1">
        <v>7.6574884994786396</v>
      </c>
      <c r="BS36" s="1">
        <v>7.3965587688575596</v>
      </c>
      <c r="BT36" s="1">
        <v>16.712191630188201</v>
      </c>
      <c r="BU36" s="1">
        <v>10.194609163035601</v>
      </c>
      <c r="BV36" s="1">
        <v>15.643246984558999</v>
      </c>
      <c r="BW36" s="1">
        <v>13.4752174718276</v>
      </c>
      <c r="BX36" s="1">
        <v>27.136642600007701</v>
      </c>
      <c r="BY36" s="1">
        <v>21.220163613940599</v>
      </c>
      <c r="BZ36" s="1">
        <v>19.458224031587001</v>
      </c>
      <c r="CA36" s="1">
        <v>17.801329273701501</v>
      </c>
      <c r="CB36" s="1">
        <v>10.499983616318399</v>
      </c>
      <c r="CC36"/>
      <c r="CD36"/>
      <c r="CE36"/>
      <c r="CF36"/>
      <c r="CG36"/>
      <c r="CH36"/>
      <c r="CI36"/>
      <c r="CJ36"/>
      <c r="CK36"/>
      <c r="CL36"/>
      <c r="CM36"/>
      <c r="CN36"/>
      <c r="CO36"/>
      <c r="DB36"/>
      <c r="DD36">
        <v>9.1157679388552104</v>
      </c>
      <c r="DE36">
        <v>5.6758635481699899</v>
      </c>
      <c r="DF36">
        <v>5.4793663668445598</v>
      </c>
      <c r="DG36">
        <v>12.634377558928399</v>
      </c>
      <c r="DH36">
        <v>7.0536386980172798</v>
      </c>
      <c r="DI36">
        <v>11.4129440243155</v>
      </c>
      <c r="DJ36">
        <v>10.170713689211</v>
      </c>
      <c r="DK36">
        <v>23.421889034073001</v>
      </c>
      <c r="DL36">
        <v>12.885325673051501</v>
      </c>
      <c r="DM36">
        <v>12.0040926536459</v>
      </c>
      <c r="DN36">
        <v>12.800541019464401</v>
      </c>
      <c r="DO36">
        <v>6.1424494952479298</v>
      </c>
      <c r="EB36"/>
      <c r="EO36"/>
      <c r="FO36"/>
      <c r="GB36"/>
      <c r="GD36">
        <v>21.497399644409199</v>
      </c>
      <c r="GE36">
        <v>9.4519243115037792</v>
      </c>
      <c r="GF36">
        <v>11.1478511032134</v>
      </c>
      <c r="GG36">
        <v>24.917319280268899</v>
      </c>
      <c r="GH36">
        <v>21.841063420178099</v>
      </c>
      <c r="GI36">
        <v>20.646230400127202</v>
      </c>
      <c r="GJ36">
        <v>20.4453732088941</v>
      </c>
      <c r="GK36">
        <v>33.6572405690697</v>
      </c>
      <c r="GL36">
        <v>33.784245102241101</v>
      </c>
      <c r="GM36">
        <v>35.005008705949798</v>
      </c>
      <c r="GN36">
        <v>23.091371483329802</v>
      </c>
      <c r="GO36">
        <v>22.298812175380501</v>
      </c>
      <c r="HB36"/>
    </row>
    <row r="37" spans="1:210">
      <c r="A37" s="13">
        <f t="shared" si="0"/>
        <v>45412</v>
      </c>
      <c r="N37"/>
      <c r="AB37"/>
      <c r="AC37" s="4">
        <v>45412</v>
      </c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O37"/>
      <c r="BQ37" s="1">
        <v>14.301220929217999</v>
      </c>
      <c r="BR37" s="1">
        <v>7.7354827923271499</v>
      </c>
      <c r="BS37" s="1">
        <v>6.9332440395561097</v>
      </c>
      <c r="BT37" s="1">
        <v>16.6075598259639</v>
      </c>
      <c r="BU37" s="1">
        <v>10.5938192890269</v>
      </c>
      <c r="BV37" s="1">
        <v>15.580167476851701</v>
      </c>
      <c r="BW37" s="1">
        <v>14.8367352153232</v>
      </c>
      <c r="BX37" s="1">
        <v>26.5136803218297</v>
      </c>
      <c r="BY37" s="1">
        <v>21.0618253059944</v>
      </c>
      <c r="BZ37" s="1">
        <v>18.906771818078902</v>
      </c>
      <c r="CA37" s="1">
        <v>17.748645384699302</v>
      </c>
      <c r="CB37" s="1">
        <v>9.2651801681611303</v>
      </c>
      <c r="CC37"/>
      <c r="CD37"/>
      <c r="CE37"/>
      <c r="CF37"/>
      <c r="CG37"/>
      <c r="CH37"/>
      <c r="CI37"/>
      <c r="CJ37"/>
      <c r="CK37"/>
      <c r="CL37"/>
      <c r="CM37"/>
      <c r="CN37"/>
      <c r="CO37"/>
      <c r="DB37"/>
      <c r="DD37">
        <v>9.6888898536546009</v>
      </c>
      <c r="DE37">
        <v>5.7337507685191698</v>
      </c>
      <c r="DF37">
        <v>5.0887445761283203</v>
      </c>
      <c r="DG37">
        <v>13.009831563697</v>
      </c>
      <c r="DH37">
        <v>8.0582308228353394</v>
      </c>
      <c r="DI37">
        <v>11.0522883165757</v>
      </c>
      <c r="DJ37">
        <v>11.399403267675201</v>
      </c>
      <c r="DK37">
        <v>22.628041600721101</v>
      </c>
      <c r="DL37">
        <v>12.684064494518299</v>
      </c>
      <c r="DM37">
        <v>12.010635644233099</v>
      </c>
      <c r="DN37">
        <v>12.818658165359301</v>
      </c>
      <c r="DO37">
        <v>5.1884365205184002</v>
      </c>
      <c r="EB37"/>
      <c r="EO37"/>
      <c r="FO37"/>
      <c r="GB37"/>
      <c r="GD37">
        <v>21.7430353854276</v>
      </c>
      <c r="GE37">
        <v>9.4236388441228094</v>
      </c>
      <c r="GF37">
        <v>10.6841668621433</v>
      </c>
      <c r="GG37">
        <v>24.257542564051001</v>
      </c>
      <c r="GH37">
        <v>22.265372539739399</v>
      </c>
      <c r="GI37">
        <v>20.457540926179799</v>
      </c>
      <c r="GJ37">
        <v>21.515343567418501</v>
      </c>
      <c r="GK37">
        <v>32.850583495575599</v>
      </c>
      <c r="GL37">
        <v>33.579304707465099</v>
      </c>
      <c r="GM37">
        <v>34.066670656363797</v>
      </c>
      <c r="GN37">
        <v>23.1029052423442</v>
      </c>
      <c r="GO37">
        <v>21.1634491593524</v>
      </c>
      <c r="HB37"/>
    </row>
    <row r="38" spans="1:210">
      <c r="A38" s="13">
        <f t="shared" si="0"/>
        <v>45379</v>
      </c>
      <c r="N38"/>
      <c r="AB38"/>
      <c r="AC38" s="4">
        <v>45379</v>
      </c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O38"/>
      <c r="BQ38" s="1">
        <v>14.285150393451</v>
      </c>
      <c r="BR38" s="1">
        <v>7.8004900218501199</v>
      </c>
      <c r="BS38" s="1">
        <v>6.93157705799889</v>
      </c>
      <c r="BT38" s="1">
        <v>16.623264480219799</v>
      </c>
      <c r="BU38" s="1">
        <v>10.576893541434099</v>
      </c>
      <c r="BV38" s="1">
        <v>15.543641497767901</v>
      </c>
      <c r="BW38" s="1">
        <v>14.8650553187976</v>
      </c>
      <c r="BX38" s="1">
        <v>26.374287035277799</v>
      </c>
      <c r="BY38" s="1">
        <v>21.0729728215974</v>
      </c>
      <c r="BZ38" s="1">
        <v>18.930491085162199</v>
      </c>
      <c r="CA38" s="1">
        <v>17.667862316875102</v>
      </c>
      <c r="CB38" s="1">
        <v>9.2485231664210392</v>
      </c>
      <c r="CC38"/>
      <c r="CD38"/>
      <c r="CE38"/>
      <c r="CF38"/>
      <c r="CG38"/>
      <c r="CH38"/>
      <c r="CI38"/>
      <c r="CJ38"/>
      <c r="CK38"/>
      <c r="CL38"/>
      <c r="CM38"/>
      <c r="CN38"/>
      <c r="CO38"/>
      <c r="DB38"/>
      <c r="DD38">
        <v>9.6770572143206302</v>
      </c>
      <c r="DE38">
        <v>5.64075061116705</v>
      </c>
      <c r="DF38">
        <v>5.07954605128291</v>
      </c>
      <c r="DG38">
        <v>13.019299165760501</v>
      </c>
      <c r="DH38">
        <v>8.0458874392225397</v>
      </c>
      <c r="DI38">
        <v>11.034051681318299</v>
      </c>
      <c r="DJ38">
        <v>11.422882645855299</v>
      </c>
      <c r="DK38">
        <v>22.492888076096602</v>
      </c>
      <c r="DL38">
        <v>12.6990022507335</v>
      </c>
      <c r="DM38">
        <v>12.019373908666401</v>
      </c>
      <c r="DN38">
        <v>12.6858278101789</v>
      </c>
      <c r="DO38">
        <v>5.1636453326794696</v>
      </c>
      <c r="EB38"/>
      <c r="EO38"/>
      <c r="FO38"/>
      <c r="GB38"/>
      <c r="GD38">
        <v>21.722540493119698</v>
      </c>
      <c r="GE38">
        <v>9.4895811585294894</v>
      </c>
      <c r="GF38">
        <v>10.692503079942499</v>
      </c>
      <c r="GG38">
        <v>24.2774083277383</v>
      </c>
      <c r="GH38">
        <v>22.2270705405796</v>
      </c>
      <c r="GI38">
        <v>20.407873036001501</v>
      </c>
      <c r="GJ38">
        <v>21.566730659877098</v>
      </c>
      <c r="GK38">
        <v>32.7348890501355</v>
      </c>
      <c r="GL38">
        <v>33.586171252409699</v>
      </c>
      <c r="GM38">
        <v>34.108742002297703</v>
      </c>
      <c r="GN38">
        <v>23.007334951263498</v>
      </c>
      <c r="GO38">
        <v>21.1148419752462</v>
      </c>
      <c r="HB38"/>
    </row>
    <row r="39" spans="1:210">
      <c r="A39" s="13">
        <f t="shared" si="0"/>
        <v>45351</v>
      </c>
      <c r="N39"/>
      <c r="AB39"/>
      <c r="AC39" s="4">
        <v>45351</v>
      </c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O39"/>
      <c r="BQ39" s="1">
        <v>14.2860768910967</v>
      </c>
      <c r="BR39" s="1">
        <v>7.7961385930490801</v>
      </c>
      <c r="BS39" s="1">
        <v>7.0626824063922902</v>
      </c>
      <c r="BT39" s="1">
        <v>16.6146636233286</v>
      </c>
      <c r="BU39" s="1">
        <v>10.547202946524999</v>
      </c>
      <c r="BV39" s="1">
        <v>15.5554412795749</v>
      </c>
      <c r="BW39" s="1">
        <v>14.8080615117194</v>
      </c>
      <c r="BX39" s="1">
        <v>25.5840624120497</v>
      </c>
      <c r="BY39" s="1">
        <v>21.089051527180899</v>
      </c>
      <c r="BZ39" s="1">
        <v>18.8907990284474</v>
      </c>
      <c r="CA39" s="1">
        <v>16.976254547219899</v>
      </c>
      <c r="CB39" s="1">
        <v>9.2628362535191808</v>
      </c>
      <c r="CC39"/>
      <c r="CD39"/>
      <c r="CE39"/>
      <c r="CF39"/>
      <c r="CG39"/>
      <c r="CH39"/>
      <c r="CI39"/>
      <c r="CJ39"/>
      <c r="CK39"/>
      <c r="CL39"/>
      <c r="CM39"/>
      <c r="CN39"/>
      <c r="CO39"/>
      <c r="DB39"/>
      <c r="DD39">
        <v>9.6886008209683006</v>
      </c>
      <c r="DE39">
        <v>5.6373663035764201</v>
      </c>
      <c r="DF39">
        <v>5.1682954677767796</v>
      </c>
      <c r="DG39">
        <v>13.018345561314399</v>
      </c>
      <c r="DH39">
        <v>8.0211986915321596</v>
      </c>
      <c r="DI39">
        <v>11.0577957239414</v>
      </c>
      <c r="DJ39">
        <v>11.382548493832401</v>
      </c>
      <c r="DK39">
        <v>21.681844843584301</v>
      </c>
      <c r="DL39">
        <v>12.6414469264913</v>
      </c>
      <c r="DM39">
        <v>11.986727670507101</v>
      </c>
      <c r="DN39">
        <v>12.1931446269978</v>
      </c>
      <c r="DO39">
        <v>5.1814937102176701</v>
      </c>
      <c r="EB39"/>
      <c r="EO39"/>
      <c r="FO39"/>
      <c r="GB39"/>
      <c r="GD39">
        <v>21.712658508527198</v>
      </c>
      <c r="GE39">
        <v>9.4878544318970395</v>
      </c>
      <c r="GF39">
        <v>10.8296382003121</v>
      </c>
      <c r="GG39">
        <v>24.312971510597698</v>
      </c>
      <c r="GH39">
        <v>22.187213561347399</v>
      </c>
      <c r="GI39">
        <v>20.425085986233999</v>
      </c>
      <c r="GJ39">
        <v>21.481700206754301</v>
      </c>
      <c r="GK39">
        <v>31.828913331260601</v>
      </c>
      <c r="GL39">
        <v>33.619475609141801</v>
      </c>
      <c r="GM39">
        <v>34.023715107568002</v>
      </c>
      <c r="GN39">
        <v>22.172435975995299</v>
      </c>
      <c r="GO39">
        <v>21.1807787887942</v>
      </c>
      <c r="HB39"/>
    </row>
    <row r="40" spans="1:210">
      <c r="A40" s="13">
        <f t="shared" si="0"/>
        <v>45322</v>
      </c>
      <c r="N40"/>
      <c r="AB40"/>
      <c r="AC40" s="4">
        <v>45322</v>
      </c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O40"/>
      <c r="BQ40" s="1">
        <v>15.0502672505914</v>
      </c>
      <c r="BR40" s="1">
        <v>7.6732004880625997</v>
      </c>
      <c r="BS40" s="1">
        <v>6.6367167114627499</v>
      </c>
      <c r="BT40" s="1">
        <v>17.409412717195298</v>
      </c>
      <c r="BU40" s="1">
        <v>11.357528626669501</v>
      </c>
      <c r="BV40" s="1">
        <v>15.475429636033301</v>
      </c>
      <c r="BW40" s="1">
        <v>15.8346169395214</v>
      </c>
      <c r="BX40" s="1">
        <v>24.697636100080999</v>
      </c>
      <c r="BY40" s="1">
        <v>21.300009904621199</v>
      </c>
      <c r="BZ40" s="1">
        <v>17.066259258280201</v>
      </c>
      <c r="CA40" s="1">
        <v>16.7912982102428</v>
      </c>
      <c r="CB40" s="1">
        <v>8.3136132742878601</v>
      </c>
      <c r="CC40"/>
      <c r="CD40"/>
      <c r="CE40"/>
      <c r="CF40"/>
      <c r="CG40"/>
      <c r="CH40"/>
      <c r="CI40"/>
      <c r="CJ40"/>
      <c r="CK40"/>
      <c r="CL40"/>
      <c r="CM40"/>
      <c r="CN40"/>
      <c r="CO40"/>
      <c r="DB40"/>
      <c r="DD40">
        <v>10.7003289752658</v>
      </c>
      <c r="DE40">
        <v>5.6413070088748496</v>
      </c>
      <c r="DF40">
        <v>4.4482988006878399</v>
      </c>
      <c r="DG40">
        <v>13.1977109996074</v>
      </c>
      <c r="DH40">
        <v>8.7007557479872197</v>
      </c>
      <c r="DI40">
        <v>11.4361398024385</v>
      </c>
      <c r="DJ40">
        <v>11.7267665337667</v>
      </c>
      <c r="DK40">
        <v>20.628638605471298</v>
      </c>
      <c r="DL40">
        <v>12.0317878635102</v>
      </c>
      <c r="DM40">
        <v>9.94967659727544</v>
      </c>
      <c r="DN40">
        <v>11.8378877416968</v>
      </c>
      <c r="DO40">
        <v>4.3198262863325398</v>
      </c>
      <c r="EB40"/>
      <c r="EO40"/>
      <c r="FO40"/>
      <c r="GB40"/>
      <c r="GD40">
        <v>21.938007387077601</v>
      </c>
      <c r="GE40">
        <v>9.4573441967008893</v>
      </c>
      <c r="GF40">
        <v>10.3941861399083</v>
      </c>
      <c r="GG40">
        <v>24.1765377080464</v>
      </c>
      <c r="GH40">
        <v>23.321808304728901</v>
      </c>
      <c r="GI40">
        <v>20.358366294454999</v>
      </c>
      <c r="GJ40">
        <v>22.155869428430702</v>
      </c>
      <c r="GK40">
        <v>31.068587722545001</v>
      </c>
      <c r="GL40">
        <v>33.761506568134799</v>
      </c>
      <c r="GM40">
        <v>31.423070945752102</v>
      </c>
      <c r="GN40">
        <v>22.411314848316099</v>
      </c>
      <c r="GO40">
        <v>20.4583400825368</v>
      </c>
      <c r="HB40"/>
    </row>
    <row r="41" spans="1:210">
      <c r="A41" s="13">
        <f t="shared" si="0"/>
        <v>45289</v>
      </c>
      <c r="N41"/>
      <c r="AB41"/>
      <c r="AC41" s="4">
        <v>45289</v>
      </c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O41"/>
      <c r="BQ41" s="1">
        <v>15.042786828153799</v>
      </c>
      <c r="BR41" s="1">
        <v>7.7513659213180297</v>
      </c>
      <c r="BS41" s="1">
        <v>6.6224341656058998</v>
      </c>
      <c r="BT41" s="1">
        <v>17.4122292313901</v>
      </c>
      <c r="BU41" s="1">
        <v>11.380558011384</v>
      </c>
      <c r="BV41" s="1">
        <v>15.468555936425201</v>
      </c>
      <c r="BW41" s="1">
        <v>15.859433519978101</v>
      </c>
      <c r="BX41" s="1">
        <v>24.7396440407936</v>
      </c>
      <c r="BY41" s="1">
        <v>21.310439515618</v>
      </c>
      <c r="BZ41" s="1">
        <v>17.127895653781501</v>
      </c>
      <c r="CA41" s="1">
        <v>16.542079760256001</v>
      </c>
      <c r="CB41" s="1">
        <v>8.2750809430003702</v>
      </c>
      <c r="CC41"/>
      <c r="CD41"/>
      <c r="CE41"/>
      <c r="CF41"/>
      <c r="CG41"/>
      <c r="CH41"/>
      <c r="CI41"/>
      <c r="CJ41"/>
      <c r="CK41"/>
      <c r="CL41"/>
      <c r="CM41"/>
      <c r="CN41"/>
      <c r="CO41"/>
      <c r="DB41"/>
      <c r="DD41">
        <v>10.695670541136</v>
      </c>
      <c r="DE41">
        <v>5.7127635067152696</v>
      </c>
      <c r="DF41">
        <v>4.4353470628298703</v>
      </c>
      <c r="DG41">
        <v>13.205820456068899</v>
      </c>
      <c r="DH41">
        <v>8.7218331910464499</v>
      </c>
      <c r="DI41">
        <v>11.422777328204599</v>
      </c>
      <c r="DJ41">
        <v>11.7477834354407</v>
      </c>
      <c r="DK41">
        <v>20.661039844039099</v>
      </c>
      <c r="DL41">
        <v>12.066140528917201</v>
      </c>
      <c r="DM41">
        <v>9.9911803841763192</v>
      </c>
      <c r="DN41">
        <v>11.5411465544724</v>
      </c>
      <c r="DO41">
        <v>4.2879401334571403</v>
      </c>
      <c r="EB41"/>
      <c r="EO41"/>
      <c r="FO41"/>
      <c r="GB41"/>
      <c r="GD41">
        <v>21.929647501597</v>
      </c>
      <c r="GE41">
        <v>9.5381374807320505</v>
      </c>
      <c r="GF41">
        <v>10.3971084435495</v>
      </c>
      <c r="GG41">
        <v>24.178036127991199</v>
      </c>
      <c r="GH41">
        <v>23.385718763882299</v>
      </c>
      <c r="GI41">
        <v>20.347948790522501</v>
      </c>
      <c r="GJ41">
        <v>22.192451603237899</v>
      </c>
      <c r="GK41">
        <v>31.1237692325235</v>
      </c>
      <c r="GL41">
        <v>33.768025391801302</v>
      </c>
      <c r="GM41">
        <v>31.5417383385196</v>
      </c>
      <c r="GN41">
        <v>22.2241508695333</v>
      </c>
      <c r="GO41">
        <v>20.3407387885172</v>
      </c>
      <c r="HB41"/>
    </row>
    <row r="42" spans="1:210">
      <c r="A42" s="13">
        <f t="shared" si="0"/>
        <v>45260</v>
      </c>
      <c r="N42"/>
      <c r="AB42"/>
      <c r="AC42" s="4">
        <v>45260</v>
      </c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O42"/>
      <c r="BQ42" s="1">
        <v>15.072175467392199</v>
      </c>
      <c r="BR42" s="1">
        <v>7.7400145969449099</v>
      </c>
      <c r="BS42" s="1">
        <v>6.4593074737456604</v>
      </c>
      <c r="BT42" s="1">
        <v>17.386670220482401</v>
      </c>
      <c r="BU42" s="1">
        <v>11.2975731842401</v>
      </c>
      <c r="BV42" s="1">
        <v>15.414917718278501</v>
      </c>
      <c r="BW42" s="1">
        <v>15.7362187621867</v>
      </c>
      <c r="BX42" s="1">
        <v>24.305917060727001</v>
      </c>
      <c r="BY42" s="1">
        <v>21.156682221719301</v>
      </c>
      <c r="BZ42" s="1">
        <v>17.103706875487202</v>
      </c>
      <c r="CA42" s="1">
        <v>16.566039516598099</v>
      </c>
      <c r="CB42" s="1">
        <v>8.3045621750493108</v>
      </c>
      <c r="CC42"/>
      <c r="CD42"/>
      <c r="CE42"/>
      <c r="CF42"/>
      <c r="CG42"/>
      <c r="CH42"/>
      <c r="CI42"/>
      <c r="CJ42"/>
      <c r="CK42"/>
      <c r="CL42"/>
      <c r="CM42"/>
      <c r="CN42"/>
      <c r="CO42"/>
      <c r="DB42"/>
      <c r="DD42">
        <v>10.7210593744643</v>
      </c>
      <c r="DE42">
        <v>5.70056850524323</v>
      </c>
      <c r="DF42">
        <v>4.3040599161427</v>
      </c>
      <c r="DG42">
        <v>13.1872759433755</v>
      </c>
      <c r="DH42">
        <v>8.6263845671377801</v>
      </c>
      <c r="DI42">
        <v>11.4595488046828</v>
      </c>
      <c r="DJ42">
        <v>11.6494628278004</v>
      </c>
      <c r="DK42">
        <v>20.2282477061853</v>
      </c>
      <c r="DL42">
        <v>11.8329782564468</v>
      </c>
      <c r="DM42">
        <v>9.9741017349008594</v>
      </c>
      <c r="DN42">
        <v>11.577536596419099</v>
      </c>
      <c r="DO42">
        <v>4.3183730698443297</v>
      </c>
      <c r="EB42"/>
      <c r="EO42"/>
      <c r="FO42"/>
      <c r="GB42"/>
      <c r="GD42">
        <v>21.953322646368498</v>
      </c>
      <c r="GE42">
        <v>9.52500666544681</v>
      </c>
      <c r="GF42">
        <v>10.2193579663489</v>
      </c>
      <c r="GG42">
        <v>24.145265479649101</v>
      </c>
      <c r="GH42">
        <v>23.1431750092807</v>
      </c>
      <c r="GI42">
        <v>20.324138441250899</v>
      </c>
      <c r="GJ42">
        <v>22.0055318272594</v>
      </c>
      <c r="GK42">
        <v>30.740398272883901</v>
      </c>
      <c r="GL42">
        <v>33.645537021036603</v>
      </c>
      <c r="GM42">
        <v>31.4987744073571</v>
      </c>
      <c r="GN42">
        <v>22.235180688569098</v>
      </c>
      <c r="GO42">
        <v>20.410714118053999</v>
      </c>
      <c r="HB42"/>
    </row>
    <row r="43" spans="1:210">
      <c r="A43" s="13">
        <f t="shared" si="0"/>
        <v>45230</v>
      </c>
      <c r="N43"/>
      <c r="AB43"/>
      <c r="AC43" s="4">
        <v>45230</v>
      </c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O43"/>
      <c r="BQ43" s="1">
        <v>15.5747746632864</v>
      </c>
      <c r="BR43" s="1">
        <v>7.71103256412741</v>
      </c>
      <c r="BS43" s="1">
        <v>6.0545145936045799</v>
      </c>
      <c r="BT43" s="1">
        <v>17.271779119430601</v>
      </c>
      <c r="BU43" s="1">
        <v>12.130993913802399</v>
      </c>
      <c r="BV43" s="1">
        <v>15.3456085522224</v>
      </c>
      <c r="BW43" s="1">
        <v>16.605125636061601</v>
      </c>
      <c r="BX43" s="1">
        <v>23.503993591830799</v>
      </c>
      <c r="BY43" s="1">
        <v>21.0914700565761</v>
      </c>
      <c r="BZ43" s="1">
        <v>16.209659547529501</v>
      </c>
      <c r="CA43" s="1">
        <v>15.471150646106899</v>
      </c>
      <c r="CB43" s="1">
        <v>6.8198529699827404</v>
      </c>
      <c r="CC43"/>
      <c r="CD43"/>
      <c r="CE43"/>
      <c r="CF43"/>
      <c r="CG43"/>
      <c r="CH43"/>
      <c r="CI43"/>
      <c r="CJ43"/>
      <c r="CK43"/>
      <c r="CL43"/>
      <c r="CM43"/>
      <c r="CN43"/>
      <c r="CO43"/>
      <c r="DB43"/>
      <c r="DD43">
        <v>10.9469980170025</v>
      </c>
      <c r="DE43">
        <v>5.6119866112809698</v>
      </c>
      <c r="DF43">
        <v>3.91685119428795</v>
      </c>
      <c r="DG43">
        <v>13.075458824667001</v>
      </c>
      <c r="DH43">
        <v>9.4699198900954809</v>
      </c>
      <c r="DI43">
        <v>11.6723022340126</v>
      </c>
      <c r="DJ43">
        <v>12.85030558853</v>
      </c>
      <c r="DK43">
        <v>19.170003370166199</v>
      </c>
      <c r="DL43">
        <v>12.048455164515699</v>
      </c>
      <c r="DM43">
        <v>9.8177005128089796</v>
      </c>
      <c r="DN43">
        <v>10.0094801971801</v>
      </c>
      <c r="DO43">
        <v>3.1927187853482999</v>
      </c>
      <c r="EB43"/>
      <c r="EO43"/>
      <c r="FO43"/>
      <c r="GB43"/>
      <c r="GD43">
        <v>22.443291210828502</v>
      </c>
      <c r="GE43">
        <v>9.4948074172585404</v>
      </c>
      <c r="GF43">
        <v>9.7488711211841608</v>
      </c>
      <c r="GG43">
        <v>22.932773558715901</v>
      </c>
      <c r="GH43">
        <v>24.459033794905402</v>
      </c>
      <c r="GI43">
        <v>20.177597156616699</v>
      </c>
      <c r="GJ43">
        <v>22.6168572286353</v>
      </c>
      <c r="GK43">
        <v>29.986104042702902</v>
      </c>
      <c r="GL43">
        <v>33.5001178735981</v>
      </c>
      <c r="GM43">
        <v>30.135351285285999</v>
      </c>
      <c r="GN43">
        <v>21.638489733718199</v>
      </c>
      <c r="GO43">
        <v>19.210385141598699</v>
      </c>
      <c r="HB43"/>
    </row>
    <row r="44" spans="1:210">
      <c r="A44" s="13">
        <f t="shared" si="0"/>
        <v>45198</v>
      </c>
      <c r="N44"/>
      <c r="AB44"/>
      <c r="AC44" s="4">
        <v>45198</v>
      </c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O44"/>
      <c r="BQ44" s="1">
        <v>15.6421664396729</v>
      </c>
      <c r="BR44" s="1">
        <v>7.6502919117042003</v>
      </c>
      <c r="BS44" s="1">
        <v>6.0415111914193496</v>
      </c>
      <c r="BT44" s="1">
        <v>17.284229233251502</v>
      </c>
      <c r="BU44" s="1">
        <v>12.151744152709901</v>
      </c>
      <c r="BV44" s="1">
        <v>15.293257837297901</v>
      </c>
      <c r="BW44" s="1">
        <v>16.6733579117648</v>
      </c>
      <c r="BX44" s="1">
        <v>23.599985876926301</v>
      </c>
      <c r="BY44" s="1">
        <v>21.1234718780014</v>
      </c>
      <c r="BZ44" s="1">
        <v>16.218558299521</v>
      </c>
      <c r="CA44" s="1">
        <v>14.9944684137695</v>
      </c>
      <c r="CB44" s="1">
        <v>6.8050005593427096</v>
      </c>
      <c r="CC44"/>
      <c r="CD44"/>
      <c r="CE44"/>
      <c r="CF44"/>
      <c r="CG44"/>
      <c r="CH44"/>
      <c r="CI44"/>
      <c r="CJ44"/>
      <c r="CK44"/>
      <c r="CL44"/>
      <c r="CM44"/>
      <c r="CN44"/>
      <c r="CO44"/>
      <c r="DB44"/>
      <c r="DD44">
        <v>11.0741375197419</v>
      </c>
      <c r="DE44">
        <v>5.5154895740349303</v>
      </c>
      <c r="DF44">
        <v>3.90095621139444</v>
      </c>
      <c r="DG44">
        <v>13.084526767132401</v>
      </c>
      <c r="DH44">
        <v>9.4849277842233892</v>
      </c>
      <c r="DI44">
        <v>11.622626820094499</v>
      </c>
      <c r="DJ44">
        <v>12.901916416531201</v>
      </c>
      <c r="DK44">
        <v>19.271003691285401</v>
      </c>
      <c r="DL44">
        <v>12.120711782063699</v>
      </c>
      <c r="DM44">
        <v>9.8239530223265596</v>
      </c>
      <c r="DN44">
        <v>9.48863662932445</v>
      </c>
      <c r="DO44">
        <v>3.1746109740400299</v>
      </c>
      <c r="EB44"/>
      <c r="EO44"/>
      <c r="FO44"/>
      <c r="GB44"/>
      <c r="GD44">
        <v>22.226536964524001</v>
      </c>
      <c r="GE44">
        <v>9.4319264028651908</v>
      </c>
      <c r="GF44">
        <v>9.7546358284655099</v>
      </c>
      <c r="GG44">
        <v>22.937048674895301</v>
      </c>
      <c r="GH44">
        <v>24.451624969063701</v>
      </c>
      <c r="GI44">
        <v>20.1179935716995</v>
      </c>
      <c r="GJ44">
        <v>22.724091262968901</v>
      </c>
      <c r="GK44">
        <v>30.087311060218301</v>
      </c>
      <c r="GL44">
        <v>33.513622561462498</v>
      </c>
      <c r="GM44">
        <v>30.160675426909201</v>
      </c>
      <c r="GN44">
        <v>21.216428233153099</v>
      </c>
      <c r="GO44">
        <v>19.136062516748002</v>
      </c>
      <c r="HB44"/>
    </row>
    <row r="45" spans="1:210">
      <c r="A45" s="13">
        <f t="shared" si="0"/>
        <v>45169</v>
      </c>
      <c r="N45"/>
      <c r="AB45"/>
      <c r="AC45" s="4">
        <v>45169</v>
      </c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O45"/>
      <c r="BQ45" s="1">
        <v>15.642151553678101</v>
      </c>
      <c r="BR45" s="1">
        <v>7.6270380083393201</v>
      </c>
      <c r="BS45" s="1">
        <v>6.0603740022501897</v>
      </c>
      <c r="BT45" s="1">
        <v>17.373874846630901</v>
      </c>
      <c r="BU45" s="1">
        <v>12.161077941147999</v>
      </c>
      <c r="BV45" s="1">
        <v>15.1868360341885</v>
      </c>
      <c r="BW45" s="1">
        <v>16.569265760152401</v>
      </c>
      <c r="BX45" s="1">
        <v>23.262433426987801</v>
      </c>
      <c r="BY45" s="1">
        <v>21.002370829288701</v>
      </c>
      <c r="BZ45" s="1">
        <v>16.229131244427901</v>
      </c>
      <c r="CA45" s="1">
        <v>14.984246120534999</v>
      </c>
      <c r="CB45" s="1">
        <v>6.8308004034077996</v>
      </c>
      <c r="CC45"/>
      <c r="CD45"/>
      <c r="CE45"/>
      <c r="CF45"/>
      <c r="CG45"/>
      <c r="CH45"/>
      <c r="CI45"/>
      <c r="CJ45"/>
      <c r="CK45"/>
      <c r="CL45"/>
      <c r="CM45"/>
      <c r="CN45"/>
      <c r="CO45"/>
      <c r="DB45"/>
      <c r="DD45">
        <v>11.074112399166101</v>
      </c>
      <c r="DE45">
        <v>5.5068880535636104</v>
      </c>
      <c r="DF45">
        <v>3.9253500360244402</v>
      </c>
      <c r="DG45">
        <v>12.9990331317235</v>
      </c>
      <c r="DH45">
        <v>9.4731740981678101</v>
      </c>
      <c r="DI45">
        <v>11.5121387320767</v>
      </c>
      <c r="DJ45">
        <v>12.816254487190101</v>
      </c>
      <c r="DK45">
        <v>18.937179429538698</v>
      </c>
      <c r="DL45">
        <v>11.9117724928626</v>
      </c>
      <c r="DM45">
        <v>9.8300056782054597</v>
      </c>
      <c r="DN45">
        <v>9.4878266419610799</v>
      </c>
      <c r="DO45">
        <v>3.1289454727252299</v>
      </c>
      <c r="EB45"/>
      <c r="EO45"/>
      <c r="FO45"/>
      <c r="GB45"/>
      <c r="GD45">
        <v>22.226573840342301</v>
      </c>
      <c r="GE45">
        <v>9.4056951075274409</v>
      </c>
      <c r="GF45">
        <v>9.7545347611532698</v>
      </c>
      <c r="GG45">
        <v>23.144390182195199</v>
      </c>
      <c r="GH45">
        <v>24.462715738110301</v>
      </c>
      <c r="GI45">
        <v>20.060859354622899</v>
      </c>
      <c r="GJ45">
        <v>22.5805653470963</v>
      </c>
      <c r="GK45">
        <v>29.790964860134501</v>
      </c>
      <c r="GL45">
        <v>33.455482461651101</v>
      </c>
      <c r="GM45">
        <v>30.147497209652201</v>
      </c>
      <c r="GN45">
        <v>21.220562649055701</v>
      </c>
      <c r="GO45">
        <v>19.126768506649</v>
      </c>
      <c r="HB45"/>
    </row>
    <row r="46" spans="1:210">
      <c r="A46" s="13">
        <f t="shared" si="0"/>
        <v>45138</v>
      </c>
      <c r="N46"/>
      <c r="AB46"/>
      <c r="AC46" s="4">
        <v>45138</v>
      </c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O46"/>
      <c r="BQ46" s="1">
        <v>17.1137613941941</v>
      </c>
      <c r="BR46" s="1">
        <v>7.5615540491986097</v>
      </c>
      <c r="BS46" s="1">
        <v>5.8523480130412304</v>
      </c>
      <c r="BT46" s="1">
        <v>17.966541994221501</v>
      </c>
      <c r="BU46" s="1">
        <v>13.518830853772</v>
      </c>
      <c r="BV46" s="1">
        <v>15.126336714187699</v>
      </c>
      <c r="BW46" s="1">
        <v>18.230708519923301</v>
      </c>
      <c r="BX46" s="1">
        <v>23.061376299214299</v>
      </c>
      <c r="BY46" s="1">
        <v>20.665262055478301</v>
      </c>
      <c r="BZ46" s="1">
        <v>15.878567749690699</v>
      </c>
      <c r="CA46" s="1">
        <v>13.9055353463337</v>
      </c>
      <c r="CB46" s="1">
        <v>6.6443191688315499</v>
      </c>
      <c r="CC46"/>
      <c r="CD46"/>
      <c r="CE46"/>
      <c r="CF46"/>
      <c r="CG46"/>
      <c r="CH46"/>
      <c r="CI46"/>
      <c r="CJ46"/>
      <c r="CK46"/>
      <c r="CL46"/>
      <c r="CM46"/>
      <c r="CN46"/>
      <c r="CO46"/>
      <c r="DB46"/>
      <c r="DD46">
        <v>12.2554818760745</v>
      </c>
      <c r="DE46">
        <v>5.3832387907014798</v>
      </c>
      <c r="DF46">
        <v>3.6737083388558101</v>
      </c>
      <c r="DG46">
        <v>13.1989522651514</v>
      </c>
      <c r="DH46">
        <v>10.5867434545883</v>
      </c>
      <c r="DI46">
        <v>11.5099974489142</v>
      </c>
      <c r="DJ46">
        <v>14.0476386001167</v>
      </c>
      <c r="DK46">
        <v>18.535684736481599</v>
      </c>
      <c r="DL46">
        <v>12.4386690350662</v>
      </c>
      <c r="DM46">
        <v>9.8788765371774403</v>
      </c>
      <c r="DN46">
        <v>8.3657940427612001</v>
      </c>
      <c r="DO46">
        <v>3.0661446978888498</v>
      </c>
      <c r="EB46"/>
      <c r="EO46"/>
      <c r="FO46"/>
      <c r="GB46"/>
      <c r="GD46">
        <v>23.390415021216601</v>
      </c>
      <c r="GE46">
        <v>9.2738177931210704</v>
      </c>
      <c r="GF46">
        <v>9.4686213446852801</v>
      </c>
      <c r="GG46">
        <v>22.2720256029064</v>
      </c>
      <c r="GH46">
        <v>26.583669705697002</v>
      </c>
      <c r="GI46">
        <v>19.871891723296098</v>
      </c>
      <c r="GJ46">
        <v>23.684031866966102</v>
      </c>
      <c r="GK46">
        <v>29.656601217419599</v>
      </c>
      <c r="GL46">
        <v>33.098843275094197</v>
      </c>
      <c r="GM46">
        <v>29.339140719794599</v>
      </c>
      <c r="GN46">
        <v>20.374509673787902</v>
      </c>
      <c r="GO46">
        <v>19.064984051858001</v>
      </c>
      <c r="HB46"/>
    </row>
    <row r="47" spans="1:210">
      <c r="A47" s="13">
        <f t="shared" si="0"/>
        <v>45107</v>
      </c>
      <c r="N47"/>
      <c r="AB47"/>
      <c r="AC47" s="4">
        <v>45107</v>
      </c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O47"/>
      <c r="BQ47" s="1">
        <v>17.104763904875199</v>
      </c>
      <c r="BR47" s="1">
        <v>7.5309644936829097</v>
      </c>
      <c r="BS47" s="1">
        <v>5.8474264850495903</v>
      </c>
      <c r="BT47" s="1">
        <v>17.958699753038498</v>
      </c>
      <c r="BU47" s="1">
        <v>13.556457367958799</v>
      </c>
      <c r="BV47" s="1">
        <v>15.095819349137701</v>
      </c>
      <c r="BW47" s="1">
        <v>18.278980548872799</v>
      </c>
      <c r="BX47" s="1">
        <v>23.267594700621299</v>
      </c>
      <c r="BY47" s="1">
        <v>20.6853537785416</v>
      </c>
      <c r="BZ47" s="1">
        <v>15.879945664757001</v>
      </c>
      <c r="CA47" s="1">
        <v>13.5113119749414</v>
      </c>
      <c r="CB47" s="1">
        <v>6.6269542445472203</v>
      </c>
      <c r="CC47"/>
      <c r="CD47"/>
      <c r="CE47"/>
      <c r="CF47"/>
      <c r="CG47"/>
      <c r="CH47"/>
      <c r="CI47"/>
      <c r="CJ47"/>
      <c r="CK47"/>
      <c r="CL47"/>
      <c r="CM47"/>
      <c r="CN47"/>
      <c r="CO47"/>
      <c r="DB47"/>
      <c r="DD47">
        <v>12.247174935698</v>
      </c>
      <c r="DE47">
        <v>5.3303625314589098</v>
      </c>
      <c r="DF47">
        <v>3.6707202532415302</v>
      </c>
      <c r="DG47">
        <v>13.191554316986601</v>
      </c>
      <c r="DH47">
        <v>10.617667162054</v>
      </c>
      <c r="DI47">
        <v>11.395854922906899</v>
      </c>
      <c r="DJ47">
        <v>14.090741305708899</v>
      </c>
      <c r="DK47">
        <v>18.725952946769699</v>
      </c>
      <c r="DL47">
        <v>12.459919011002</v>
      </c>
      <c r="DM47">
        <v>9.8824733677810208</v>
      </c>
      <c r="DN47">
        <v>7.9300987674036998</v>
      </c>
      <c r="DO47">
        <v>3.0526539503556802</v>
      </c>
      <c r="EB47"/>
      <c r="EO47"/>
      <c r="FO47"/>
      <c r="GB47"/>
      <c r="GD47">
        <v>23.3895748690727</v>
      </c>
      <c r="GE47">
        <v>9.2278931330624694</v>
      </c>
      <c r="GF47">
        <v>9.4606467377640104</v>
      </c>
      <c r="GG47">
        <v>22.264670715794601</v>
      </c>
      <c r="GH47">
        <v>26.690214410570999</v>
      </c>
      <c r="GI47">
        <v>19.8246687259551</v>
      </c>
      <c r="GJ47">
        <v>23.765199204216799</v>
      </c>
      <c r="GK47">
        <v>29.824363765508199</v>
      </c>
      <c r="GL47">
        <v>33.104405460706197</v>
      </c>
      <c r="GM47">
        <v>29.356884910311901</v>
      </c>
      <c r="GN47">
        <v>20.005675136459899</v>
      </c>
      <c r="GO47">
        <v>19.055539426075899</v>
      </c>
      <c r="HB47"/>
    </row>
    <row r="48" spans="1:210">
      <c r="A48" s="13">
        <f t="shared" si="0"/>
        <v>45077</v>
      </c>
      <c r="N48"/>
      <c r="AB48"/>
      <c r="AC48" s="4">
        <v>45077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O48"/>
      <c r="BQ48" s="1">
        <v>17.1194281145231</v>
      </c>
      <c r="BR48" s="1">
        <v>7.51388822605211</v>
      </c>
      <c r="BS48" s="1">
        <v>6.0587224990627702</v>
      </c>
      <c r="BT48" s="1">
        <v>17.983135859197802</v>
      </c>
      <c r="BU48" s="1">
        <v>13.547810052054301</v>
      </c>
      <c r="BV48" s="1">
        <v>15.0311313130432</v>
      </c>
      <c r="BW48" s="1">
        <v>18.293582123226201</v>
      </c>
      <c r="BX48" s="1">
        <v>22.880042346179099</v>
      </c>
      <c r="BY48" s="1">
        <v>20.655729586010398</v>
      </c>
      <c r="BZ48" s="1">
        <v>15.9561467240565</v>
      </c>
      <c r="CA48" s="1">
        <v>13.5843143616892</v>
      </c>
      <c r="CB48" s="1">
        <v>6.4831806673070203</v>
      </c>
      <c r="CC48"/>
      <c r="CD48"/>
      <c r="CE48"/>
      <c r="CF48"/>
      <c r="CG48"/>
      <c r="CH48"/>
      <c r="CI48"/>
      <c r="CJ48"/>
      <c r="CK48"/>
      <c r="CL48"/>
      <c r="CM48"/>
      <c r="CN48"/>
      <c r="CO48"/>
      <c r="DB48"/>
      <c r="DD48">
        <v>12.2804512876126</v>
      </c>
      <c r="DE48">
        <v>5.3674427105161504</v>
      </c>
      <c r="DF48">
        <v>3.8131688297709698</v>
      </c>
      <c r="DG48">
        <v>13.2084625515615</v>
      </c>
      <c r="DH48">
        <v>10.617388225804699</v>
      </c>
      <c r="DI48">
        <v>11.3890853171313</v>
      </c>
      <c r="DJ48">
        <v>14.120216930593701</v>
      </c>
      <c r="DK48">
        <v>18.3249539407615</v>
      </c>
      <c r="DL48">
        <v>12.4243416981694</v>
      </c>
      <c r="DM48">
        <v>9.9071508402628403</v>
      </c>
      <c r="DN48">
        <v>8.0776013341215993</v>
      </c>
      <c r="DO48">
        <v>2.8884941706743001</v>
      </c>
      <c r="EB48"/>
      <c r="EO48"/>
      <c r="FO48"/>
      <c r="GB48"/>
      <c r="GD48">
        <v>23.3868638572308</v>
      </c>
      <c r="GE48">
        <v>9.20971851901629</v>
      </c>
      <c r="GF48">
        <v>9.6522430405533903</v>
      </c>
      <c r="GG48">
        <v>22.446829584021302</v>
      </c>
      <c r="GH48">
        <v>26.716729954048599</v>
      </c>
      <c r="GI48">
        <v>19.7529647264702</v>
      </c>
      <c r="GJ48">
        <v>23.811985073202401</v>
      </c>
      <c r="GK48">
        <v>29.332843776240701</v>
      </c>
      <c r="GL48">
        <v>33.165222042158199</v>
      </c>
      <c r="GM48">
        <v>29.4532537909379</v>
      </c>
      <c r="GN48">
        <v>20.080033850443701</v>
      </c>
      <c r="GO48">
        <v>18.975429317314099</v>
      </c>
      <c r="HB48"/>
    </row>
    <row r="49" spans="1:210">
      <c r="A49" s="13">
        <f t="shared" si="0"/>
        <v>45044</v>
      </c>
      <c r="N49"/>
      <c r="AB49"/>
      <c r="AC49" s="4">
        <v>45044</v>
      </c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O49"/>
      <c r="BQ49" s="1">
        <v>18.317084249392</v>
      </c>
      <c r="BR49" s="1">
        <v>7.7037934246666904</v>
      </c>
      <c r="BS49" s="1">
        <v>6.0085560308828798</v>
      </c>
      <c r="BT49" s="1">
        <v>19.3351789187282</v>
      </c>
      <c r="BU49" s="1">
        <v>14.280678434007401</v>
      </c>
      <c r="BV49" s="1">
        <v>15.1789208884488</v>
      </c>
      <c r="BW49" s="1">
        <v>17.803539256295402</v>
      </c>
      <c r="BX49" s="1">
        <v>23.3132313994365</v>
      </c>
      <c r="BY49" s="1">
        <v>20.4712894904191</v>
      </c>
      <c r="BZ49" s="1">
        <v>17.121160307204001</v>
      </c>
      <c r="CA49" s="1">
        <v>12.353308064618099</v>
      </c>
      <c r="CB49" s="1">
        <v>8.2236325301975697</v>
      </c>
      <c r="CC49"/>
      <c r="CD49"/>
      <c r="CE49"/>
      <c r="CF49"/>
      <c r="CG49"/>
      <c r="CH49"/>
      <c r="CI49"/>
      <c r="CJ49"/>
      <c r="CK49"/>
      <c r="CL49"/>
      <c r="CM49"/>
      <c r="CN49"/>
      <c r="CO49"/>
      <c r="DB49"/>
      <c r="DD49">
        <v>13.212648102583399</v>
      </c>
      <c r="DE49">
        <v>5.5655189827083502</v>
      </c>
      <c r="DF49">
        <v>4.13118265852665</v>
      </c>
      <c r="DG49">
        <v>14.0177655647315</v>
      </c>
      <c r="DH49">
        <v>11.0565396497724</v>
      </c>
      <c r="DI49">
        <v>11.376801942317799</v>
      </c>
      <c r="DJ49">
        <v>13.8045983469605</v>
      </c>
      <c r="DK49">
        <v>19.087496781335702</v>
      </c>
      <c r="DL49">
        <v>12.629572266412</v>
      </c>
      <c r="DM49">
        <v>10.5259783586532</v>
      </c>
      <c r="DN49">
        <v>6.0469265165364403</v>
      </c>
      <c r="DO49">
        <v>4.2058632642692304</v>
      </c>
      <c r="EB49"/>
      <c r="EO49"/>
      <c r="FO49"/>
      <c r="GB49"/>
      <c r="GD49">
        <v>24.5478316680869</v>
      </c>
      <c r="GE49">
        <v>9.4110507372438601</v>
      </c>
      <c r="GF49">
        <v>9.5373166793139905</v>
      </c>
      <c r="GG49">
        <v>22.430740088726498</v>
      </c>
      <c r="GH49">
        <v>27.756909906455</v>
      </c>
      <c r="GI49">
        <v>19.724076573245</v>
      </c>
      <c r="GJ49">
        <v>23.412216027600898</v>
      </c>
      <c r="GK49">
        <v>29.7867648926666</v>
      </c>
      <c r="GL49">
        <v>32.925265262861103</v>
      </c>
      <c r="GM49">
        <v>30.666342887082699</v>
      </c>
      <c r="GN49">
        <v>19.215427588123902</v>
      </c>
      <c r="GO49">
        <v>20.453331331000701</v>
      </c>
      <c r="HB49"/>
    </row>
    <row r="50" spans="1:210">
      <c r="A50" s="13">
        <f t="shared" si="0"/>
        <v>45016</v>
      </c>
      <c r="N50"/>
      <c r="AB50"/>
      <c r="AC50" s="4">
        <v>45016</v>
      </c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O50"/>
      <c r="BQ50" s="1">
        <v>18.2972174948613</v>
      </c>
      <c r="BR50" s="1">
        <v>7.7176930650079099</v>
      </c>
      <c r="BS50" s="1">
        <v>6.0139334687307402</v>
      </c>
      <c r="BT50" s="1">
        <v>19.323546866979001</v>
      </c>
      <c r="BU50" s="1">
        <v>14.2855949481367</v>
      </c>
      <c r="BV50" s="1">
        <v>15.172047878166699</v>
      </c>
      <c r="BW50" s="1">
        <v>17.838805653761298</v>
      </c>
      <c r="BX50" s="1">
        <v>23.5503173335754</v>
      </c>
      <c r="BY50" s="1">
        <v>20.4735118790359</v>
      </c>
      <c r="BZ50" s="1">
        <v>17.120898174893998</v>
      </c>
      <c r="CA50" s="1">
        <v>12.029689044472001</v>
      </c>
      <c r="CB50" s="1">
        <v>8.21256729153313</v>
      </c>
      <c r="CC50"/>
      <c r="CD50"/>
      <c r="CE50"/>
      <c r="CF50"/>
      <c r="CG50"/>
      <c r="CH50"/>
      <c r="CI50"/>
      <c r="CJ50"/>
      <c r="CK50"/>
      <c r="CL50"/>
      <c r="CM50"/>
      <c r="CN50"/>
      <c r="CO50"/>
      <c r="DB50"/>
      <c r="DD50">
        <v>13.199038302601</v>
      </c>
      <c r="DE50">
        <v>5.5600402270924603</v>
      </c>
      <c r="DF50">
        <v>4.1305795736371103</v>
      </c>
      <c r="DG50">
        <v>14.010280080626</v>
      </c>
      <c r="DH50">
        <v>11.0608209612636</v>
      </c>
      <c r="DI50">
        <v>11.378384757288</v>
      </c>
      <c r="DJ50">
        <v>13.8354275511662</v>
      </c>
      <c r="DK50">
        <v>19.310910838308299</v>
      </c>
      <c r="DL50">
        <v>12.6530034794937</v>
      </c>
      <c r="DM50">
        <v>10.5262521716383</v>
      </c>
      <c r="DN50">
        <v>5.6796988460087201</v>
      </c>
      <c r="DO50">
        <v>4.1970733930765798</v>
      </c>
      <c r="EB50"/>
      <c r="EO50"/>
      <c r="FO50"/>
      <c r="GB50"/>
      <c r="GD50">
        <v>24.531565250122298</v>
      </c>
      <c r="GE50">
        <v>9.4248289592477104</v>
      </c>
      <c r="GF50">
        <v>9.5424568671699603</v>
      </c>
      <c r="GG50">
        <v>22.409400930318299</v>
      </c>
      <c r="GH50">
        <v>27.758120486143401</v>
      </c>
      <c r="GI50">
        <v>19.7106358409339</v>
      </c>
      <c r="GJ50">
        <v>23.4705394714696</v>
      </c>
      <c r="GK50">
        <v>29.989980348692001</v>
      </c>
      <c r="GL50">
        <v>32.911965973627701</v>
      </c>
      <c r="GM50">
        <v>30.6657858681465</v>
      </c>
      <c r="GN50">
        <v>18.9375574568978</v>
      </c>
      <c r="GO50">
        <v>20.446238356794399</v>
      </c>
      <c r="HB50"/>
    </row>
    <row r="51" spans="1:210">
      <c r="A51" s="13">
        <f t="shared" si="0"/>
        <v>44985</v>
      </c>
      <c r="N51"/>
      <c r="AB51"/>
      <c r="AC51" s="4">
        <v>44985</v>
      </c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O51"/>
      <c r="BQ51" s="1">
        <v>18.292712952302502</v>
      </c>
      <c r="BR51" s="1">
        <v>7.7134922573863998</v>
      </c>
      <c r="BS51" s="1">
        <v>5.8588285718621398</v>
      </c>
      <c r="BT51" s="1">
        <v>19.1505122931604</v>
      </c>
      <c r="BU51" s="1">
        <v>14.2443862195931</v>
      </c>
      <c r="BV51" s="1">
        <v>15.082680793207899</v>
      </c>
      <c r="BW51" s="1">
        <v>17.722492420499101</v>
      </c>
      <c r="BX51" s="1">
        <v>23.342021945347799</v>
      </c>
      <c r="BY51" s="1">
        <v>20.264482506767202</v>
      </c>
      <c r="BZ51" s="1">
        <v>17.0678720045094</v>
      </c>
      <c r="CA51" s="1">
        <v>12.0567322390875</v>
      </c>
      <c r="CB51" s="1">
        <v>8.1117978268408901</v>
      </c>
      <c r="CC51"/>
      <c r="CD51"/>
      <c r="CE51"/>
      <c r="CF51"/>
      <c r="CG51"/>
      <c r="CH51"/>
      <c r="CI51"/>
      <c r="CJ51"/>
      <c r="CK51"/>
      <c r="CL51"/>
      <c r="CM51"/>
      <c r="CN51"/>
      <c r="CO51"/>
      <c r="DB51"/>
      <c r="DD51">
        <v>13.1955660063335</v>
      </c>
      <c r="DE51">
        <v>5.5508543159947097</v>
      </c>
      <c r="DF51">
        <v>4.0756436810197902</v>
      </c>
      <c r="DG51">
        <v>13.867868051825701</v>
      </c>
      <c r="DH51">
        <v>11.0192059196718</v>
      </c>
      <c r="DI51">
        <v>11.376658389196299</v>
      </c>
      <c r="DJ51">
        <v>13.7972934789475</v>
      </c>
      <c r="DK51">
        <v>19.062916448418999</v>
      </c>
      <c r="DL51">
        <v>12.228202575440299</v>
      </c>
      <c r="DM51">
        <v>10.497503145841099</v>
      </c>
      <c r="DN51">
        <v>5.69552808323572</v>
      </c>
      <c r="DO51">
        <v>4.0327779146915796</v>
      </c>
      <c r="EB51"/>
      <c r="EO51"/>
      <c r="FO51"/>
      <c r="GB51"/>
      <c r="GD51">
        <v>24.527852253016199</v>
      </c>
      <c r="GE51">
        <v>9.4272672988082409</v>
      </c>
      <c r="GF51">
        <v>9.4087360306505197</v>
      </c>
      <c r="GG51">
        <v>22.5344434921222</v>
      </c>
      <c r="GH51">
        <v>27.728726357693201</v>
      </c>
      <c r="GI51">
        <v>19.6337858461149</v>
      </c>
      <c r="GJ51">
        <v>23.2837218133234</v>
      </c>
      <c r="GK51">
        <v>29.785679217755799</v>
      </c>
      <c r="GL51">
        <v>32.955327556638203</v>
      </c>
      <c r="GM51">
        <v>30.566809808725498</v>
      </c>
      <c r="GN51">
        <v>18.9572156268623</v>
      </c>
      <c r="GO51">
        <v>20.3060128272272</v>
      </c>
      <c r="HB51"/>
    </row>
    <row r="52" spans="1:210">
      <c r="A52" s="13">
        <f t="shared" si="0"/>
        <v>44957</v>
      </c>
      <c r="N52"/>
      <c r="AB52"/>
      <c r="AC52" s="4">
        <v>44957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O52"/>
      <c r="BQ52" s="1">
        <v>19.223308982118802</v>
      </c>
      <c r="BR52" s="1">
        <v>7.7448684045563096</v>
      </c>
      <c r="BS52" s="1">
        <v>5.8719687414450004</v>
      </c>
      <c r="BT52" s="1">
        <v>20.8123515994717</v>
      </c>
      <c r="BU52" s="1">
        <v>14.584146743360201</v>
      </c>
      <c r="BV52" s="1">
        <v>15.059961542413699</v>
      </c>
      <c r="BW52" s="1">
        <v>17.1236304163352</v>
      </c>
      <c r="BX52" s="1">
        <v>24.278472420798401</v>
      </c>
      <c r="BY52" s="1">
        <v>19.8036395608903</v>
      </c>
      <c r="BZ52" s="1">
        <v>17.151963739386598</v>
      </c>
      <c r="CA52" s="1">
        <v>11.6030564355937</v>
      </c>
      <c r="CB52" s="1">
        <v>9.0807796171982496</v>
      </c>
      <c r="CC52"/>
      <c r="CD52"/>
      <c r="CE52"/>
      <c r="CF52"/>
      <c r="CG52"/>
      <c r="CH52"/>
      <c r="CI52"/>
      <c r="CJ52"/>
      <c r="CK52"/>
      <c r="CL52"/>
      <c r="CM52"/>
      <c r="CN52"/>
      <c r="CO52"/>
      <c r="DB52"/>
      <c r="DD52">
        <v>14.1279192504519</v>
      </c>
      <c r="DE52">
        <v>5.6387010290463904</v>
      </c>
      <c r="DF52">
        <v>4.1970569927851002</v>
      </c>
      <c r="DG52">
        <v>16.0095923412504</v>
      </c>
      <c r="DH52">
        <v>11.239055496466801</v>
      </c>
      <c r="DI52">
        <v>11.372574262852901</v>
      </c>
      <c r="DJ52">
        <v>13.268639763806499</v>
      </c>
      <c r="DK52">
        <v>19.937241335387998</v>
      </c>
      <c r="DL52">
        <v>13.679829825675199</v>
      </c>
      <c r="DM52">
        <v>11.652161406950899</v>
      </c>
      <c r="DN52">
        <v>4.9532844513393997</v>
      </c>
      <c r="DO52">
        <v>5.7566553891654602</v>
      </c>
      <c r="EB52"/>
      <c r="EO52"/>
      <c r="FO52"/>
      <c r="GB52"/>
      <c r="GD52">
        <v>25.601071252028198</v>
      </c>
      <c r="GE52">
        <v>9.5464117934463193</v>
      </c>
      <c r="GF52">
        <v>9.2745878453099504</v>
      </c>
      <c r="GG52">
        <v>23.2700161367876</v>
      </c>
      <c r="GH52">
        <v>28.144068041591801</v>
      </c>
      <c r="GI52">
        <v>19.461557736506201</v>
      </c>
      <c r="GJ52">
        <v>22.944743160555099</v>
      </c>
      <c r="GK52">
        <v>30.5437159917598</v>
      </c>
      <c r="GL52">
        <v>32.562554682861801</v>
      </c>
      <c r="GM52">
        <v>31.03424698956</v>
      </c>
      <c r="GN52">
        <v>18.4049488986699</v>
      </c>
      <c r="GO52">
        <v>20.972318421869002</v>
      </c>
      <c r="HB52"/>
    </row>
    <row r="53" spans="1:210">
      <c r="A53" s="13">
        <f t="shared" si="0"/>
        <v>44925</v>
      </c>
      <c r="N53"/>
      <c r="AB53"/>
      <c r="AC53" s="4">
        <v>44925</v>
      </c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O53"/>
      <c r="BQ53" s="1">
        <v>19.209998617400998</v>
      </c>
      <c r="BR53" s="1">
        <v>7.8176154835987202</v>
      </c>
      <c r="BS53" s="1">
        <v>5.8965531400662199</v>
      </c>
      <c r="BT53" s="1">
        <v>20.808821767179701</v>
      </c>
      <c r="BU53" s="1">
        <v>14.636709323622</v>
      </c>
      <c r="BV53" s="1">
        <v>15.0633165514902</v>
      </c>
      <c r="BW53" s="1">
        <v>17.1341525822478</v>
      </c>
      <c r="BX53" s="1">
        <v>24.407257162188898</v>
      </c>
      <c r="BY53" s="1">
        <v>19.806187503954199</v>
      </c>
      <c r="BZ53" s="1">
        <v>17.0824551020022</v>
      </c>
      <c r="CA53" s="1">
        <v>11.408865733847</v>
      </c>
      <c r="CB53" s="1">
        <v>9.0913360416515996</v>
      </c>
      <c r="CC53"/>
      <c r="CD53"/>
      <c r="CE53"/>
      <c r="CF53"/>
      <c r="CG53"/>
      <c r="CH53"/>
      <c r="CI53"/>
      <c r="CJ53"/>
      <c r="CK53"/>
      <c r="CL53"/>
      <c r="CM53"/>
      <c r="CN53"/>
      <c r="CO53"/>
      <c r="DB53"/>
      <c r="DD53">
        <v>14.118752960056201</v>
      </c>
      <c r="DE53">
        <v>5.7111399284853599</v>
      </c>
      <c r="DF53">
        <v>4.21570214194589</v>
      </c>
      <c r="DG53">
        <v>16.0066355642616</v>
      </c>
      <c r="DH53">
        <v>11.284122223746801</v>
      </c>
      <c r="DI53">
        <v>11.368309368998201</v>
      </c>
      <c r="DJ53">
        <v>13.2672952652728</v>
      </c>
      <c r="DK53">
        <v>20.044076111662601</v>
      </c>
      <c r="DL53">
        <v>13.7303269075353</v>
      </c>
      <c r="DM53">
        <v>11.6069243791998</v>
      </c>
      <c r="DN53">
        <v>4.67818306631876</v>
      </c>
      <c r="DO53">
        <v>5.7608927622908901</v>
      </c>
      <c r="EB53"/>
      <c r="EO53"/>
      <c r="FO53"/>
      <c r="GB53"/>
      <c r="GD53">
        <v>25.593729696804601</v>
      </c>
      <c r="GE53">
        <v>9.6293409653715507</v>
      </c>
      <c r="GF53">
        <v>9.3003353807004707</v>
      </c>
      <c r="GG53">
        <v>23.282360307344</v>
      </c>
      <c r="GH53">
        <v>28.355339930562899</v>
      </c>
      <c r="GI53">
        <v>19.4633740431189</v>
      </c>
      <c r="GJ53">
        <v>22.9565382122858</v>
      </c>
      <c r="GK53">
        <v>30.634580134800199</v>
      </c>
      <c r="GL53">
        <v>32.567397386783497</v>
      </c>
      <c r="GM53">
        <v>30.914082122734701</v>
      </c>
      <c r="GN53">
        <v>18.2678447993598</v>
      </c>
      <c r="GO53">
        <v>20.9788172247614</v>
      </c>
      <c r="HB53"/>
    </row>
    <row r="54" spans="1:210">
      <c r="A54" s="13">
        <f t="shared" si="0"/>
        <v>44895</v>
      </c>
      <c r="N54"/>
      <c r="AB54"/>
      <c r="AC54" s="4">
        <v>44895</v>
      </c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O54"/>
      <c r="BQ54" s="1">
        <v>19.221327008648402</v>
      </c>
      <c r="BR54" s="1">
        <v>7.8080746390886997</v>
      </c>
      <c r="BS54" s="1">
        <v>6.2686687986148097</v>
      </c>
      <c r="BT54" s="1">
        <v>20.808614636978401</v>
      </c>
      <c r="BU54" s="1">
        <v>14.621894335739499</v>
      </c>
      <c r="BV54" s="1">
        <v>15.081976804551701</v>
      </c>
      <c r="BW54" s="1">
        <v>17.070787316364498</v>
      </c>
      <c r="BX54" s="1">
        <v>24.441034774039402</v>
      </c>
      <c r="BY54" s="1">
        <v>19.819093242171299</v>
      </c>
      <c r="BZ54" s="1">
        <v>17.052509701809502</v>
      </c>
      <c r="CA54" s="1">
        <v>11.4927653995297</v>
      </c>
      <c r="CB54" s="1">
        <v>9.0822180178712202</v>
      </c>
      <c r="CC54"/>
      <c r="CD54"/>
      <c r="CE54"/>
      <c r="CF54"/>
      <c r="CG54"/>
      <c r="CH54"/>
      <c r="CI54"/>
      <c r="CJ54"/>
      <c r="CK54"/>
      <c r="CL54"/>
      <c r="CM54"/>
      <c r="CN54"/>
      <c r="CO54"/>
      <c r="DB54"/>
      <c r="DD54">
        <v>14.135202142621299</v>
      </c>
      <c r="DE54">
        <v>5.7089238769035404</v>
      </c>
      <c r="DF54">
        <v>4.5111106048242897</v>
      </c>
      <c r="DG54">
        <v>16.008938072912599</v>
      </c>
      <c r="DH54">
        <v>11.3031126552389</v>
      </c>
      <c r="DI54">
        <v>11.3760533494808</v>
      </c>
      <c r="DJ54">
        <v>13.232388769634101</v>
      </c>
      <c r="DK54">
        <v>20.2381095248804</v>
      </c>
      <c r="DL54">
        <v>13.8206161989006</v>
      </c>
      <c r="DM54">
        <v>11.571723550880799</v>
      </c>
      <c r="DN54">
        <v>4.7770391686934097</v>
      </c>
      <c r="DO54">
        <v>5.7340584110830903</v>
      </c>
      <c r="EB54"/>
      <c r="EO54"/>
      <c r="FO54"/>
      <c r="GB54"/>
      <c r="GD54">
        <v>25.584348071650201</v>
      </c>
      <c r="GE54">
        <v>9.6161923089628498</v>
      </c>
      <c r="GF54">
        <v>9.6821339295790594</v>
      </c>
      <c r="GG54">
        <v>23.3429698130874</v>
      </c>
      <c r="GH54">
        <v>28.207355520702901</v>
      </c>
      <c r="GI54">
        <v>19.5158294948282</v>
      </c>
      <c r="GJ54">
        <v>22.869061036380302</v>
      </c>
      <c r="GK54">
        <v>30.667271112680201</v>
      </c>
      <c r="GL54">
        <v>32.620595452037001</v>
      </c>
      <c r="GM54">
        <v>30.839887851025701</v>
      </c>
      <c r="GN54">
        <v>18.333288645059</v>
      </c>
      <c r="GO54">
        <v>20.948954894727098</v>
      </c>
      <c r="HB54"/>
    </row>
    <row r="55" spans="1:210">
      <c r="A55" s="13">
        <f t="shared" si="0"/>
        <v>44865</v>
      </c>
      <c r="N55"/>
      <c r="AB55"/>
      <c r="AC55" s="4">
        <v>44865</v>
      </c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O55"/>
      <c r="BQ55" s="1">
        <v>20.291139696574799</v>
      </c>
      <c r="BR55" s="1">
        <v>8.0089120663992404</v>
      </c>
      <c r="BS55" s="1">
        <v>6.41917216662545</v>
      </c>
      <c r="BT55" s="1">
        <v>22.981988581784801</v>
      </c>
      <c r="BU55" s="1">
        <v>14.851944889723701</v>
      </c>
      <c r="BV55" s="1">
        <v>15.438849484610801</v>
      </c>
      <c r="BW55" s="1">
        <v>15.814461471580801</v>
      </c>
      <c r="BX55" s="1">
        <v>25.1864281253131</v>
      </c>
      <c r="BY55" s="1">
        <v>19.610230321990699</v>
      </c>
      <c r="BZ55" s="1">
        <v>18.052507799003699</v>
      </c>
      <c r="CA55" s="1">
        <v>10.946139153976199</v>
      </c>
      <c r="CB55" s="1">
        <v>10.693344360197999</v>
      </c>
      <c r="CC55"/>
      <c r="CD55"/>
      <c r="CE55"/>
      <c r="CF55"/>
      <c r="CG55"/>
      <c r="CH55"/>
      <c r="CI55"/>
      <c r="CJ55"/>
      <c r="CK55"/>
      <c r="CL55"/>
      <c r="CM55"/>
      <c r="CN55"/>
      <c r="CO55"/>
      <c r="DB55"/>
      <c r="DD55">
        <v>14.878017938828</v>
      </c>
      <c r="DE55">
        <v>5.7636475596083301</v>
      </c>
      <c r="DF55">
        <v>4.6574477903672404</v>
      </c>
      <c r="DG55">
        <v>17.836053100196398</v>
      </c>
      <c r="DH55">
        <v>11.802169069969599</v>
      </c>
      <c r="DI55">
        <v>11.442933225259701</v>
      </c>
      <c r="DJ55">
        <v>11.6431270618037</v>
      </c>
      <c r="DK55">
        <v>21.5977708531457</v>
      </c>
      <c r="DL55">
        <v>14.9560905998003</v>
      </c>
      <c r="DM55">
        <v>12.135384012552599</v>
      </c>
      <c r="DN55">
        <v>4.6144042841229904</v>
      </c>
      <c r="DO55">
        <v>7.0423894556641304</v>
      </c>
      <c r="EB55"/>
      <c r="EO55"/>
      <c r="FO55"/>
      <c r="GB55"/>
      <c r="GD55">
        <v>26.8069937913376</v>
      </c>
      <c r="GE55">
        <v>9.8574935501837508</v>
      </c>
      <c r="GF55">
        <v>9.7971836867138506</v>
      </c>
      <c r="GG55">
        <v>25.208675543387798</v>
      </c>
      <c r="GH55">
        <v>28.5628462568706</v>
      </c>
      <c r="GI55">
        <v>19.7245390410909</v>
      </c>
      <c r="GJ55">
        <v>22.087077288956401</v>
      </c>
      <c r="GK55">
        <v>31.4000899725871</v>
      </c>
      <c r="GL55">
        <v>32.479033068360003</v>
      </c>
      <c r="GM55">
        <v>32.535568326002</v>
      </c>
      <c r="GN55">
        <v>17.766199546088998</v>
      </c>
      <c r="GO55">
        <v>21.821171226391598</v>
      </c>
      <c r="HB55"/>
    </row>
    <row r="56" spans="1:210">
      <c r="A56" s="13">
        <f t="shared" si="0"/>
        <v>44834</v>
      </c>
      <c r="N56"/>
      <c r="AB56"/>
      <c r="AC56" s="4">
        <v>44834</v>
      </c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O56"/>
      <c r="BQ56" s="1">
        <v>20.286491307635501</v>
      </c>
      <c r="BR56" s="1">
        <v>8.0464923907553505</v>
      </c>
      <c r="BS56" s="1">
        <v>6.4496435694369101</v>
      </c>
      <c r="BT56" s="1">
        <v>22.879370485909799</v>
      </c>
      <c r="BU56" s="1">
        <v>14.8951812830538</v>
      </c>
      <c r="BV56" s="1">
        <v>15.4431076035651</v>
      </c>
      <c r="BW56" s="1">
        <v>15.880602549881401</v>
      </c>
      <c r="BX56" s="1">
        <v>25.1858951821714</v>
      </c>
      <c r="BY56" s="1">
        <v>19.614630560051999</v>
      </c>
      <c r="BZ56" s="1">
        <v>18.069803624711199</v>
      </c>
      <c r="CA56" s="1">
        <v>10.597373692785199</v>
      </c>
      <c r="CB56" s="1">
        <v>10.6791720703172</v>
      </c>
      <c r="CC56"/>
      <c r="CD56"/>
      <c r="CE56"/>
      <c r="CF56"/>
      <c r="CG56"/>
      <c r="CH56"/>
      <c r="CI56"/>
      <c r="CJ56"/>
      <c r="CK56"/>
      <c r="CL56"/>
      <c r="CM56"/>
      <c r="CN56"/>
      <c r="CO56"/>
      <c r="DB56"/>
      <c r="DD56">
        <v>14.864956608664899</v>
      </c>
      <c r="DE56">
        <v>5.8663321788089604</v>
      </c>
      <c r="DF56">
        <v>4.6780937693096201</v>
      </c>
      <c r="DG56">
        <v>17.7438418613376</v>
      </c>
      <c r="DH56">
        <v>11.836552793358001</v>
      </c>
      <c r="DI56">
        <v>11.4501376592891</v>
      </c>
      <c r="DJ56">
        <v>11.6963673363633</v>
      </c>
      <c r="DK56">
        <v>21.645515249248302</v>
      </c>
      <c r="DL56">
        <v>14.952128259715099</v>
      </c>
      <c r="DM56">
        <v>12.1459616154863</v>
      </c>
      <c r="DN56">
        <v>4.0999989597647399</v>
      </c>
      <c r="DO56">
        <v>7.0378389797852003</v>
      </c>
      <c r="EB56"/>
      <c r="EO56"/>
      <c r="FO56"/>
      <c r="GB56"/>
      <c r="GD56">
        <v>26.830075285216498</v>
      </c>
      <c r="GE56">
        <v>9.8977724617032194</v>
      </c>
      <c r="GF56">
        <v>9.8449473664793405</v>
      </c>
      <c r="GG56">
        <v>25.204782374745498</v>
      </c>
      <c r="GH56">
        <v>28.724476383785099</v>
      </c>
      <c r="GI56">
        <v>19.720152496906898</v>
      </c>
      <c r="GJ56">
        <v>22.1882185014966</v>
      </c>
      <c r="GK56">
        <v>31.387261511885999</v>
      </c>
      <c r="GL56">
        <v>32.478289835733598</v>
      </c>
      <c r="GM56">
        <v>32.568807479546798</v>
      </c>
      <c r="GN56">
        <v>17.5188424473805</v>
      </c>
      <c r="GO56">
        <v>21.821960190074201</v>
      </c>
      <c r="HB56"/>
    </row>
    <row r="57" spans="1:210">
      <c r="A57" s="13">
        <f t="shared" si="0"/>
        <v>44804</v>
      </c>
      <c r="N57"/>
      <c r="AB57"/>
      <c r="AC57" s="4">
        <v>44804</v>
      </c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O57"/>
      <c r="BQ57" s="1">
        <v>19.9100963830676</v>
      </c>
      <c r="BR57" s="1">
        <v>8.0614065569194704</v>
      </c>
      <c r="BS57" s="1">
        <v>6.5355752083452598</v>
      </c>
      <c r="BT57" s="1">
        <v>23.040026221933498</v>
      </c>
      <c r="BU57" s="1">
        <v>14.9764091129611</v>
      </c>
      <c r="BV57" s="1">
        <v>15.474876247327099</v>
      </c>
      <c r="BW57" s="1">
        <v>15.638224219082201</v>
      </c>
      <c r="BX57" s="1">
        <v>25.214294092474599</v>
      </c>
      <c r="BY57" s="1">
        <v>19.556158370898501</v>
      </c>
      <c r="BZ57" s="1">
        <v>18.075421727453101</v>
      </c>
      <c r="CA57" s="1">
        <v>9.2388457099823</v>
      </c>
      <c r="CB57" s="1">
        <v>10.5409419384904</v>
      </c>
      <c r="CC57"/>
      <c r="CD57"/>
      <c r="CE57"/>
      <c r="CF57"/>
      <c r="CG57"/>
      <c r="CH57"/>
      <c r="CI57"/>
      <c r="CJ57"/>
      <c r="CK57"/>
      <c r="CL57"/>
      <c r="CM57"/>
      <c r="CN57"/>
      <c r="CO57"/>
      <c r="DB57"/>
      <c r="DD57">
        <v>14.6671367192228</v>
      </c>
      <c r="DE57">
        <v>5.88017766358867</v>
      </c>
      <c r="DF57">
        <v>4.7526980500164102</v>
      </c>
      <c r="DG57">
        <v>17.818630911330199</v>
      </c>
      <c r="DH57">
        <v>11.781737621983501</v>
      </c>
      <c r="DI57">
        <v>11.474439502518401</v>
      </c>
      <c r="DJ57">
        <v>11.4298748878476</v>
      </c>
      <c r="DK57">
        <v>21.663508348252002</v>
      </c>
      <c r="DL57">
        <v>14.969616843442299</v>
      </c>
      <c r="DM57">
        <v>12.1518486570183</v>
      </c>
      <c r="DN57">
        <v>2.97697448730717</v>
      </c>
      <c r="DO57">
        <v>6.8296987538373699</v>
      </c>
      <c r="EB57"/>
      <c r="EO57"/>
      <c r="FO57"/>
      <c r="GB57"/>
      <c r="GD57">
        <v>26.4740922929508</v>
      </c>
      <c r="GE57">
        <v>9.9151155366285408</v>
      </c>
      <c r="GF57">
        <v>9.9377757232947896</v>
      </c>
      <c r="GG57">
        <v>25.833879683835399</v>
      </c>
      <c r="GH57">
        <v>28.643997774914499</v>
      </c>
      <c r="GI57">
        <v>19.757257177853099</v>
      </c>
      <c r="GJ57">
        <v>21.765994200142899</v>
      </c>
      <c r="GK57">
        <v>31.4304029805987</v>
      </c>
      <c r="GL57">
        <v>32.336570572757097</v>
      </c>
      <c r="GM57">
        <v>32.568725356418199</v>
      </c>
      <c r="GN57">
        <v>16.434706991838901</v>
      </c>
      <c r="GO57">
        <v>21.664127044849</v>
      </c>
      <c r="HB57"/>
    </row>
    <row r="58" spans="1:210">
      <c r="A58" s="13">
        <f t="shared" si="0"/>
        <v>44771</v>
      </c>
      <c r="N58"/>
      <c r="AB58"/>
      <c r="AC58" s="4">
        <v>44771</v>
      </c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O58"/>
      <c r="BQ58" s="1">
        <v>19.681744730296501</v>
      </c>
      <c r="BR58" s="1">
        <v>8.3340154520560201</v>
      </c>
      <c r="BS58" s="1">
        <v>6.8019870478789803</v>
      </c>
      <c r="BT58" s="1">
        <v>25.300471002783201</v>
      </c>
      <c r="BU58" s="1">
        <v>14.821886065339701</v>
      </c>
      <c r="BV58" s="1">
        <v>15.8061569837053</v>
      </c>
      <c r="BW58" s="1">
        <v>12.878726315843201</v>
      </c>
      <c r="BX58" s="1">
        <v>25.9283817176394</v>
      </c>
      <c r="BY58" s="1">
        <v>19.4884196270127</v>
      </c>
      <c r="BZ58" s="1">
        <v>18.3829160584446</v>
      </c>
      <c r="CA58" s="1">
        <v>7.91212910116265</v>
      </c>
      <c r="CB58" s="1">
        <v>12.0216189024017</v>
      </c>
      <c r="CC58"/>
      <c r="CD58"/>
      <c r="CE58"/>
      <c r="CF58"/>
      <c r="CG58"/>
      <c r="CH58"/>
      <c r="CI58"/>
      <c r="CJ58"/>
      <c r="CK58"/>
      <c r="CL58"/>
      <c r="CM58"/>
      <c r="CN58"/>
      <c r="CO58"/>
      <c r="DB58"/>
      <c r="DD58">
        <v>14.4809717352723</v>
      </c>
      <c r="DE58">
        <v>6.1782956645892897</v>
      </c>
      <c r="DF58">
        <v>5.0987366819360096</v>
      </c>
      <c r="DG58">
        <v>19.8108063164944</v>
      </c>
      <c r="DH58">
        <v>11.748541710945901</v>
      </c>
      <c r="DI58">
        <v>12.0054621435913</v>
      </c>
      <c r="DJ58">
        <v>9.0102759599004703</v>
      </c>
      <c r="DK58">
        <v>22.3884844269183</v>
      </c>
      <c r="DL58">
        <v>16.168810339281599</v>
      </c>
      <c r="DM58">
        <v>12.3111034938639</v>
      </c>
      <c r="DN58">
        <v>1.90268682210377</v>
      </c>
      <c r="DO58">
        <v>8.3681497379998202</v>
      </c>
      <c r="EB58"/>
      <c r="EO58"/>
      <c r="FO58"/>
      <c r="GB58"/>
      <c r="GD58">
        <v>26.579239530426602</v>
      </c>
      <c r="GE58">
        <v>10.2332832986101</v>
      </c>
      <c r="GF58">
        <v>10.1361927329287</v>
      </c>
      <c r="GG58">
        <v>27.517989758090899</v>
      </c>
      <c r="GH58">
        <v>28.5169054260945</v>
      </c>
      <c r="GI58">
        <v>19.8837102082082</v>
      </c>
      <c r="GJ58">
        <v>20.095498634976799</v>
      </c>
      <c r="GK58">
        <v>32.085940328483503</v>
      </c>
      <c r="GL58">
        <v>32.231717613118903</v>
      </c>
      <c r="GM58">
        <v>33.643190492725999</v>
      </c>
      <c r="GN58">
        <v>15.6095578022274</v>
      </c>
      <c r="GO58">
        <v>22.768778030831498</v>
      </c>
      <c r="HB58"/>
    </row>
    <row r="59" spans="1:210">
      <c r="A59" s="13">
        <f t="shared" si="0"/>
        <v>44742</v>
      </c>
      <c r="N59"/>
      <c r="AB59"/>
      <c r="AC59" s="4">
        <v>44742</v>
      </c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O59"/>
      <c r="BQ59" s="1">
        <v>19.642081402710801</v>
      </c>
      <c r="BR59" s="1">
        <v>8.3418042061073994</v>
      </c>
      <c r="BS59" s="1">
        <v>6.8209964983907501</v>
      </c>
      <c r="BT59" s="1">
        <v>25.312864828593401</v>
      </c>
      <c r="BU59" s="1">
        <v>14.868147600518601</v>
      </c>
      <c r="BV59" s="1">
        <v>15.8042592240534</v>
      </c>
      <c r="BW59" s="1">
        <v>12.972143267598801</v>
      </c>
      <c r="BX59" s="1">
        <v>25.9047959854779</v>
      </c>
      <c r="BY59" s="1">
        <v>19.487806980142899</v>
      </c>
      <c r="BZ59" s="1">
        <v>18.382916025636298</v>
      </c>
      <c r="CA59" s="1">
        <v>7.91178699996407</v>
      </c>
      <c r="CB59" s="1">
        <v>12.018219089280899</v>
      </c>
      <c r="CC59"/>
      <c r="CD59"/>
      <c r="CE59"/>
      <c r="CF59"/>
      <c r="CG59"/>
      <c r="CH59"/>
      <c r="CI59"/>
      <c r="CJ59"/>
      <c r="CK59"/>
      <c r="CL59"/>
      <c r="CM59"/>
      <c r="CN59"/>
      <c r="CO59"/>
      <c r="DB59"/>
      <c r="DD59">
        <v>14.461919536963499</v>
      </c>
      <c r="DE59">
        <v>6.1600607787978001</v>
      </c>
      <c r="DF59">
        <v>5.11533850830111</v>
      </c>
      <c r="DG59">
        <v>19.825719377593899</v>
      </c>
      <c r="DH59">
        <v>11.787856287549999</v>
      </c>
      <c r="DI59">
        <v>12.109894650642399</v>
      </c>
      <c r="DJ59">
        <v>9.0948853122696107</v>
      </c>
      <c r="DK59">
        <v>22.399370087365199</v>
      </c>
      <c r="DL59">
        <v>16.167107383065701</v>
      </c>
      <c r="DM59">
        <v>12.3111034907368</v>
      </c>
      <c r="DN59">
        <v>1.8411796128721101</v>
      </c>
      <c r="DO59">
        <v>8.3696482963894496</v>
      </c>
      <c r="EB59"/>
      <c r="EO59"/>
      <c r="FO59"/>
      <c r="GB59"/>
      <c r="GD59">
        <v>26.545056573845098</v>
      </c>
      <c r="GE59">
        <v>10.2434724614542</v>
      </c>
      <c r="GF59">
        <v>10.158301363898801</v>
      </c>
      <c r="GG59">
        <v>27.514435599350499</v>
      </c>
      <c r="GH59">
        <v>28.521712757728601</v>
      </c>
      <c r="GI59">
        <v>19.8843844292984</v>
      </c>
      <c r="GJ59">
        <v>20.253110865101799</v>
      </c>
      <c r="GK59">
        <v>32.056907919344503</v>
      </c>
      <c r="GL59">
        <v>32.231593812504201</v>
      </c>
      <c r="GM59">
        <v>33.64319044954</v>
      </c>
      <c r="GN59">
        <v>15.702427937521801</v>
      </c>
      <c r="GO59">
        <v>22.766083744479399</v>
      </c>
      <c r="HB59"/>
    </row>
    <row r="60" spans="1:210">
      <c r="A60" s="13">
        <f t="shared" si="0"/>
        <v>44712</v>
      </c>
      <c r="N60"/>
      <c r="AB60"/>
      <c r="AC60" s="4">
        <v>44712</v>
      </c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O60"/>
      <c r="BQ60" s="1">
        <v>19.654826659530201</v>
      </c>
      <c r="BR60" s="1">
        <v>8.2631086563777192</v>
      </c>
      <c r="BS60" s="1">
        <v>7.0886218821127196</v>
      </c>
      <c r="BT60" s="1">
        <v>25.3053097203188</v>
      </c>
      <c r="BU60" s="1">
        <v>14.785630551749399</v>
      </c>
      <c r="BV60" s="1">
        <v>15.8547490007651</v>
      </c>
      <c r="BW60" s="1">
        <v>12.8300921701767</v>
      </c>
      <c r="BX60" s="1">
        <v>25.680899604170499</v>
      </c>
      <c r="BY60" s="1">
        <v>19.4646678070518</v>
      </c>
      <c r="BZ60" s="1">
        <v>18.273185204907598</v>
      </c>
      <c r="CA60" s="1">
        <v>7.9401142187593603</v>
      </c>
      <c r="CB60" s="1">
        <v>12.248206286401199</v>
      </c>
      <c r="CC60"/>
      <c r="CD60"/>
      <c r="CE60"/>
      <c r="CF60"/>
      <c r="CG60"/>
      <c r="CH60"/>
      <c r="CI60"/>
      <c r="CJ60"/>
      <c r="CK60"/>
      <c r="CL60"/>
      <c r="CM60"/>
      <c r="CN60"/>
      <c r="CO60"/>
      <c r="DB60"/>
      <c r="DD60">
        <v>14.472685679538101</v>
      </c>
      <c r="DE60">
        <v>6.0899701300807898</v>
      </c>
      <c r="DF60">
        <v>5.3424115742398897</v>
      </c>
      <c r="DG60">
        <v>19.764784537286999</v>
      </c>
      <c r="DH60">
        <v>11.700374564457899</v>
      </c>
      <c r="DI60">
        <v>12.1281377387833</v>
      </c>
      <c r="DJ60">
        <v>9.0412050554577306</v>
      </c>
      <c r="DK60">
        <v>22.200974754629499</v>
      </c>
      <c r="DL60">
        <v>16.2883694663015</v>
      </c>
      <c r="DM60">
        <v>12.1708633142648</v>
      </c>
      <c r="DN60">
        <v>1.91191308707254</v>
      </c>
      <c r="DO60">
        <v>8.5236537064619498</v>
      </c>
      <c r="EB60"/>
      <c r="EO60"/>
      <c r="FO60"/>
      <c r="GB60"/>
      <c r="GD60">
        <v>26.5530414671594</v>
      </c>
      <c r="GE60">
        <v>10.1591225072151</v>
      </c>
      <c r="GF60">
        <v>10.3978412276985</v>
      </c>
      <c r="GG60">
        <v>27.610678986464599</v>
      </c>
      <c r="GH60">
        <v>28.413725276234398</v>
      </c>
      <c r="GI60">
        <v>19.939804554347301</v>
      </c>
      <c r="GJ60">
        <v>20.055556346599001</v>
      </c>
      <c r="GK60">
        <v>31.929804402348399</v>
      </c>
      <c r="GL60">
        <v>32.208216141422596</v>
      </c>
      <c r="GM60">
        <v>33.540821104097603</v>
      </c>
      <c r="GN60">
        <v>15.747101297617901</v>
      </c>
      <c r="GO60">
        <v>22.953328478053901</v>
      </c>
      <c r="HB60"/>
    </row>
    <row r="61" spans="1:210">
      <c r="A61" s="13">
        <f t="shared" si="0"/>
        <v>44680</v>
      </c>
      <c r="N61"/>
      <c r="AB61"/>
      <c r="AC61" s="4">
        <v>44680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O61"/>
      <c r="BQ61" s="1">
        <v>18.687958482416999</v>
      </c>
      <c r="BR61" s="1">
        <v>8.4847749500020502</v>
      </c>
      <c r="BS61" s="1">
        <v>7.4061368157474599</v>
      </c>
      <c r="BT61" s="1">
        <v>27.457820515603999</v>
      </c>
      <c r="BU61" s="1">
        <v>14.7078465057731</v>
      </c>
      <c r="BV61" s="1">
        <v>16.053713601966599</v>
      </c>
      <c r="BW61" s="1">
        <v>11.1138610405092</v>
      </c>
      <c r="BX61" s="1">
        <v>25.951633108063898</v>
      </c>
      <c r="BY61" s="1">
        <v>19.617480235883502</v>
      </c>
      <c r="BZ61" s="1">
        <v>16.9381681344165</v>
      </c>
      <c r="CA61" s="1">
        <v>7.0870214981116897</v>
      </c>
      <c r="CB61" s="1">
        <v>12.3620066712098</v>
      </c>
      <c r="CC61"/>
      <c r="CD61"/>
      <c r="CE61"/>
      <c r="CF61"/>
      <c r="CG61"/>
      <c r="CH61"/>
      <c r="CI61"/>
      <c r="CJ61"/>
      <c r="CK61"/>
      <c r="CL61"/>
      <c r="CM61"/>
      <c r="CN61"/>
      <c r="CO61"/>
      <c r="DB61"/>
      <c r="DD61">
        <v>13.8068725023483</v>
      </c>
      <c r="DE61">
        <v>6.05824918509383</v>
      </c>
      <c r="DF61">
        <v>5.70153528858632</v>
      </c>
      <c r="DG61">
        <v>21.423873124772701</v>
      </c>
      <c r="DH61">
        <v>12.1306147433465</v>
      </c>
      <c r="DI61">
        <v>12.7408170584948</v>
      </c>
      <c r="DJ61">
        <v>7.50978006560217</v>
      </c>
      <c r="DK61">
        <v>22.373461753113901</v>
      </c>
      <c r="DL61">
        <v>16.736588333934801</v>
      </c>
      <c r="DM61">
        <v>11.3913485447483</v>
      </c>
      <c r="DN61">
        <v>1.13756724493862</v>
      </c>
      <c r="DO61">
        <v>8.7391656919311291</v>
      </c>
      <c r="EB61"/>
      <c r="EO61"/>
      <c r="FO61"/>
      <c r="GB61"/>
      <c r="GD61">
        <v>26.002901414712898</v>
      </c>
      <c r="GE61">
        <v>10.3768679913703</v>
      </c>
      <c r="GF61">
        <v>10.6506077033147</v>
      </c>
      <c r="GG61">
        <v>29.0335219898374</v>
      </c>
      <c r="GH61">
        <v>28.333614261559799</v>
      </c>
      <c r="GI61">
        <v>20.012586914498701</v>
      </c>
      <c r="GJ61">
        <v>18.967229086955701</v>
      </c>
      <c r="GK61">
        <v>32.225000298322897</v>
      </c>
      <c r="GL61">
        <v>32.480877740792003</v>
      </c>
      <c r="GM61">
        <v>32.354731543196699</v>
      </c>
      <c r="GN61">
        <v>15.4881727653919</v>
      </c>
      <c r="GO61">
        <v>29.013133338131698</v>
      </c>
      <c r="HB61"/>
    </row>
    <row r="62" spans="1:210">
      <c r="A62" s="13">
        <f t="shared" si="0"/>
        <v>44651</v>
      </c>
      <c r="N62"/>
      <c r="AB62"/>
      <c r="AC62" s="4">
        <v>44651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O62"/>
      <c r="BQ62" s="1">
        <v>18.679811288568398</v>
      </c>
      <c r="BR62" s="1">
        <v>8.5064885689590604</v>
      </c>
      <c r="BS62" s="1">
        <v>7.4336596833956197</v>
      </c>
      <c r="BT62" s="1">
        <v>27.485972184460099</v>
      </c>
      <c r="BU62" s="1">
        <v>14.697783274973901</v>
      </c>
      <c r="BV62" s="1">
        <v>16.037952233783798</v>
      </c>
      <c r="BW62" s="1">
        <v>11.143451513797901</v>
      </c>
      <c r="BX62" s="1">
        <v>25.7991515459846</v>
      </c>
      <c r="BY62" s="1">
        <v>19.6200922772816</v>
      </c>
      <c r="BZ62" s="1">
        <v>16.941983520599099</v>
      </c>
      <c r="CA62" s="1">
        <v>7.0386940708122596</v>
      </c>
      <c r="CB62" s="1">
        <v>12.3706191441828</v>
      </c>
      <c r="CC62"/>
      <c r="CD62"/>
      <c r="CE62"/>
      <c r="CF62"/>
      <c r="CG62"/>
      <c r="CH62"/>
      <c r="CI62"/>
      <c r="CJ62"/>
      <c r="CK62"/>
      <c r="CL62"/>
      <c r="CM62"/>
      <c r="CN62"/>
      <c r="CO62"/>
      <c r="DB62"/>
      <c r="DD62">
        <v>13.8012030477925</v>
      </c>
      <c r="DE62">
        <v>6.0881371070749699</v>
      </c>
      <c r="DF62">
        <v>5.7224424200695099</v>
      </c>
      <c r="DG62">
        <v>21.444078153103501</v>
      </c>
      <c r="DH62">
        <v>12.1229834529275</v>
      </c>
      <c r="DI62">
        <v>12.7392172189618</v>
      </c>
      <c r="DJ62">
        <v>7.5371374248698704</v>
      </c>
      <c r="DK62">
        <v>22.326983831569098</v>
      </c>
      <c r="DL62">
        <v>16.660867870011899</v>
      </c>
      <c r="DM62">
        <v>11.3958707963873</v>
      </c>
      <c r="DN62">
        <v>1.0125826327676599</v>
      </c>
      <c r="DO62">
        <v>8.7432071345642104</v>
      </c>
      <c r="EB62"/>
      <c r="EO62"/>
      <c r="FO62"/>
      <c r="GB62"/>
      <c r="GD62">
        <v>26.0076205266862</v>
      </c>
      <c r="GE62">
        <v>10.401699410219599</v>
      </c>
      <c r="GF62">
        <v>10.696705180885001</v>
      </c>
      <c r="GG62">
        <v>29.047014027723002</v>
      </c>
      <c r="GH62">
        <v>28.323131596681101</v>
      </c>
      <c r="GI62">
        <v>20.002750209600102</v>
      </c>
      <c r="GJ62">
        <v>19.0220197019765</v>
      </c>
      <c r="GK62">
        <v>32.083996885223897</v>
      </c>
      <c r="GL62">
        <v>32.480201411490498</v>
      </c>
      <c r="GM62">
        <v>32.360317412305903</v>
      </c>
      <c r="GN62">
        <v>15.5217510090477</v>
      </c>
      <c r="GO62">
        <v>29.0328315664805</v>
      </c>
      <c r="HB62"/>
    </row>
    <row r="63" spans="1:210">
      <c r="A63" s="13">
        <f t="shared" si="0"/>
        <v>44620</v>
      </c>
      <c r="N63"/>
      <c r="AB63"/>
      <c r="AC63" s="4">
        <v>44620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O63"/>
      <c r="BQ63" s="1">
        <v>18.667527821613898</v>
      </c>
      <c r="BR63" s="1">
        <v>8.4437894344382194</v>
      </c>
      <c r="BS63" s="1">
        <v>7.4798787642560898</v>
      </c>
      <c r="BT63" s="1">
        <v>27.356702452112799</v>
      </c>
      <c r="BU63" s="1">
        <v>14.710192520932701</v>
      </c>
      <c r="BV63" s="1">
        <v>16.149875377350298</v>
      </c>
      <c r="BW63" s="1">
        <v>11.127428741327</v>
      </c>
      <c r="BX63" s="1">
        <v>25.861850428613799</v>
      </c>
      <c r="BY63" s="1">
        <v>19.641322673256699</v>
      </c>
      <c r="BZ63" s="1">
        <v>17.0300378378905</v>
      </c>
      <c r="CA63" s="1">
        <v>7.4927313048492303</v>
      </c>
      <c r="CB63" s="1">
        <v>12.4016495663687</v>
      </c>
      <c r="CC63"/>
      <c r="CD63"/>
      <c r="CE63"/>
      <c r="CF63"/>
      <c r="CG63"/>
      <c r="CH63"/>
      <c r="CI63"/>
      <c r="CJ63"/>
      <c r="CK63"/>
      <c r="CL63"/>
      <c r="CM63"/>
      <c r="CN63"/>
      <c r="CO63"/>
      <c r="DB63"/>
      <c r="DD63">
        <v>13.7919266791908</v>
      </c>
      <c r="DE63">
        <v>6.0511541027452598</v>
      </c>
      <c r="DF63">
        <v>5.5242868132264098</v>
      </c>
      <c r="DG63">
        <v>21.358461628330399</v>
      </c>
      <c r="DH63">
        <v>12.249800516950801</v>
      </c>
      <c r="DI63">
        <v>12.8440992570275</v>
      </c>
      <c r="DJ63">
        <v>7.5317272185758899</v>
      </c>
      <c r="DK63">
        <v>22.3837934363298</v>
      </c>
      <c r="DL63">
        <v>16.581441937854301</v>
      </c>
      <c r="DM63">
        <v>11.5331434215739</v>
      </c>
      <c r="DN63">
        <v>1.6412291009165101</v>
      </c>
      <c r="DO63">
        <v>8.7406468233729093</v>
      </c>
      <c r="EB63"/>
      <c r="EO63"/>
      <c r="FO63"/>
      <c r="GB63"/>
      <c r="GD63">
        <v>25.9199671507007</v>
      </c>
      <c r="GE63">
        <v>10.3376610411665</v>
      </c>
      <c r="GF63">
        <v>10.761200951775599</v>
      </c>
      <c r="GG63">
        <v>28.734752006715699</v>
      </c>
      <c r="GH63">
        <v>28.3080700763282</v>
      </c>
      <c r="GI63">
        <v>20.110994492768199</v>
      </c>
      <c r="GJ63">
        <v>18.997806438444901</v>
      </c>
      <c r="GK63">
        <v>32.156602922035297</v>
      </c>
      <c r="GL63">
        <v>32.523490129647101</v>
      </c>
      <c r="GM63">
        <v>32.408936027727002</v>
      </c>
      <c r="GN63">
        <v>15.8357866619546</v>
      </c>
      <c r="GO63">
        <v>29.0121197396474</v>
      </c>
      <c r="HB63"/>
    </row>
    <row r="64" spans="1:210">
      <c r="A64" s="13">
        <f t="shared" si="0"/>
        <v>44592</v>
      </c>
      <c r="N64"/>
      <c r="AB64"/>
      <c r="AC64" s="4">
        <v>44592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O64"/>
      <c r="BQ64" s="1">
        <v>17.930172155464302</v>
      </c>
      <c r="BR64" s="1">
        <v>8.6228145700015606</v>
      </c>
      <c r="BS64" s="1">
        <v>7.6972734352945897</v>
      </c>
      <c r="BT64" s="1">
        <v>27.9072161089906</v>
      </c>
      <c r="BU64" s="1">
        <v>14.004252626092899</v>
      </c>
      <c r="BV64" s="1">
        <v>15.910225365042701</v>
      </c>
      <c r="BW64" s="1">
        <v>8.8464140477979107</v>
      </c>
      <c r="BX64" s="1">
        <v>25.250810506046399</v>
      </c>
      <c r="BY64" s="1">
        <v>19.331288779851299</v>
      </c>
      <c r="BZ64" s="1">
        <v>18.4522182232005</v>
      </c>
      <c r="CA64" s="1">
        <v>5.2534016328848203</v>
      </c>
      <c r="CB64" s="1">
        <v>12.185233340145199</v>
      </c>
      <c r="CC64"/>
      <c r="CD64"/>
      <c r="CE64"/>
      <c r="CF64"/>
      <c r="CG64"/>
      <c r="CH64"/>
      <c r="CI64"/>
      <c r="CJ64"/>
      <c r="CK64"/>
      <c r="CL64"/>
      <c r="CM64"/>
      <c r="CN64"/>
      <c r="CO64"/>
      <c r="DB64"/>
      <c r="DD64">
        <v>13.662845804656801</v>
      </c>
      <c r="DE64">
        <v>6.0440966014743198</v>
      </c>
      <c r="DF64">
        <v>5.5854948068537</v>
      </c>
      <c r="DG64">
        <v>21.093147520278698</v>
      </c>
      <c r="DH64">
        <v>11.349161177242999</v>
      </c>
      <c r="DI64">
        <v>12.307377800164801</v>
      </c>
      <c r="DJ64">
        <v>5.3617688242600696</v>
      </c>
      <c r="DK64">
        <v>22.0343372478121</v>
      </c>
      <c r="DL64">
        <v>14.4300279552441</v>
      </c>
      <c r="DM64">
        <v>11.6141291198554</v>
      </c>
      <c r="DN64">
        <v>-0.927617818026646</v>
      </c>
      <c r="DO64">
        <v>7.5634042547533697</v>
      </c>
      <c r="EB64"/>
      <c r="EO64"/>
      <c r="FO64"/>
      <c r="GB64"/>
      <c r="GD64">
        <v>25.2005875382828</v>
      </c>
      <c r="GE64">
        <v>10.5707809141777</v>
      </c>
      <c r="GF64">
        <v>10.879494233340401</v>
      </c>
      <c r="GG64">
        <v>30.077833564318698</v>
      </c>
      <c r="GH64">
        <v>27.641127308071201</v>
      </c>
      <c r="GI64">
        <v>19.9882990589023</v>
      </c>
      <c r="GJ64">
        <v>17.590267279797999</v>
      </c>
      <c r="GK64">
        <v>31.6696042125505</v>
      </c>
      <c r="GL64">
        <v>32.423240227400598</v>
      </c>
      <c r="GM64">
        <v>34.349340052321303</v>
      </c>
      <c r="GN64">
        <v>14.394475197977</v>
      </c>
      <c r="GO64">
        <v>23.077684289364701</v>
      </c>
      <c r="HB64"/>
    </row>
    <row r="65" spans="1:210">
      <c r="A65" s="13">
        <f t="shared" si="0"/>
        <v>44561</v>
      </c>
      <c r="N65"/>
      <c r="AB65"/>
      <c r="AC65" s="4">
        <v>44561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O65"/>
      <c r="BQ65" s="1">
        <v>17.932870677237101</v>
      </c>
      <c r="BR65" s="1">
        <v>8.62304627004435</v>
      </c>
      <c r="BS65" s="1">
        <v>7.7356318489329201</v>
      </c>
      <c r="BT65" s="1">
        <v>27.9384526150703</v>
      </c>
      <c r="BU65" s="1">
        <v>14.0332069925373</v>
      </c>
      <c r="BV65" s="1">
        <v>15.9008538080767</v>
      </c>
      <c r="BW65" s="1">
        <v>8.8399247256684301</v>
      </c>
      <c r="BX65" s="1">
        <v>25.173144920221102</v>
      </c>
      <c r="BY65" s="1">
        <v>19.332353072713602</v>
      </c>
      <c r="BZ65" s="1">
        <v>18.452089543816601</v>
      </c>
      <c r="CA65" s="1">
        <v>5.1995267878632898</v>
      </c>
      <c r="CB65" s="1">
        <v>12.1838094469772</v>
      </c>
      <c r="CC65"/>
      <c r="CD65"/>
      <c r="CE65"/>
      <c r="CF65"/>
      <c r="CG65"/>
      <c r="CH65"/>
      <c r="CI65"/>
      <c r="CJ65"/>
      <c r="CK65"/>
      <c r="CL65"/>
      <c r="CM65"/>
      <c r="CN65"/>
      <c r="CO65"/>
      <c r="DB65"/>
      <c r="DD65">
        <v>13.665558514887699</v>
      </c>
      <c r="DE65">
        <v>5.9008373646180399</v>
      </c>
      <c r="DF65">
        <v>5.6142118547537896</v>
      </c>
      <c r="DG65">
        <v>21.1078887476102</v>
      </c>
      <c r="DH65">
        <v>11.375975486414101</v>
      </c>
      <c r="DI65">
        <v>12.2951546586013</v>
      </c>
      <c r="DJ65">
        <v>5.3568769660679401</v>
      </c>
      <c r="DK65">
        <v>22.054477890617999</v>
      </c>
      <c r="DL65">
        <v>14.4238432564056</v>
      </c>
      <c r="DM65">
        <v>11.6148373084086</v>
      </c>
      <c r="DN65">
        <v>-0.96294448573564295</v>
      </c>
      <c r="DO65">
        <v>7.5594948729223699</v>
      </c>
      <c r="EB65"/>
      <c r="EO65"/>
      <c r="FO65"/>
      <c r="GB65"/>
      <c r="GD65">
        <v>25.199274350678099</v>
      </c>
      <c r="GE65">
        <v>10.5611617746255</v>
      </c>
      <c r="GF65">
        <v>10.9403987366917</v>
      </c>
      <c r="GG65">
        <v>30.2901712463226</v>
      </c>
      <c r="GH65">
        <v>27.732135637437299</v>
      </c>
      <c r="GI65">
        <v>20.011709067982601</v>
      </c>
      <c r="GJ65">
        <v>17.5753505895131</v>
      </c>
      <c r="GK65">
        <v>31.598597594132801</v>
      </c>
      <c r="GL65">
        <v>32.422933566303797</v>
      </c>
      <c r="GM65">
        <v>34.350564685663599</v>
      </c>
      <c r="GN65">
        <v>14.410985110694201</v>
      </c>
      <c r="GO65">
        <v>23.074849366874599</v>
      </c>
      <c r="HB65"/>
    </row>
    <row r="66" spans="1:210">
      <c r="A66" s="13">
        <f t="shared" si="0"/>
        <v>44530</v>
      </c>
      <c r="N66"/>
      <c r="AB66"/>
      <c r="AC66" s="4">
        <v>44530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O66"/>
      <c r="BQ66" s="1">
        <v>17.951826656290699</v>
      </c>
      <c r="BR66" s="1">
        <v>8.6621456669840509</v>
      </c>
      <c r="BS66" s="1">
        <v>7.7320370735114397</v>
      </c>
      <c r="BT66" s="1">
        <v>27.900514976370701</v>
      </c>
      <c r="BU66" s="1">
        <v>13.976280894565001</v>
      </c>
      <c r="BV66" s="1">
        <v>15.9726896020575</v>
      </c>
      <c r="BW66" s="1">
        <v>8.8504724167336004</v>
      </c>
      <c r="BX66" s="1">
        <v>25.269923879037201</v>
      </c>
      <c r="BY66" s="1">
        <v>19.337626093145499</v>
      </c>
      <c r="BZ66" s="1">
        <v>18.4563628348441</v>
      </c>
      <c r="CA66" s="1">
        <v>5.1870270902370397</v>
      </c>
      <c r="CB66" s="1">
        <v>12.1843951430905</v>
      </c>
      <c r="CC66"/>
      <c r="CD66"/>
      <c r="CE66"/>
      <c r="CF66"/>
      <c r="CG66"/>
      <c r="CH66"/>
      <c r="CI66"/>
      <c r="CJ66"/>
      <c r="CK66"/>
      <c r="CL66"/>
      <c r="CM66"/>
      <c r="CN66"/>
      <c r="CO66"/>
      <c r="DB66"/>
      <c r="DD66">
        <v>13.693261740393799</v>
      </c>
      <c r="DE66">
        <v>5.9431847384727998</v>
      </c>
      <c r="DF66">
        <v>5.5629743683774304</v>
      </c>
      <c r="DG66">
        <v>21.0885772549445</v>
      </c>
      <c r="DH66">
        <v>11.3071619356698</v>
      </c>
      <c r="DI66">
        <v>12.3154892170735</v>
      </c>
      <c r="DJ66">
        <v>5.3695740738016102</v>
      </c>
      <c r="DK66">
        <v>22.046070053790999</v>
      </c>
      <c r="DL66">
        <v>14.3951498663177</v>
      </c>
      <c r="DM66">
        <v>11.611856940313301</v>
      </c>
      <c r="DN66">
        <v>-1.0015692908264999</v>
      </c>
      <c r="DO66">
        <v>7.56800355605088</v>
      </c>
      <c r="EB66"/>
      <c r="EO66"/>
      <c r="FO66"/>
      <c r="GB66"/>
      <c r="GD66">
        <v>25.222303043060901</v>
      </c>
      <c r="GE66">
        <v>10.605313932544</v>
      </c>
      <c r="GF66">
        <v>10.954478252625201</v>
      </c>
      <c r="GG66">
        <v>30.1903331460197</v>
      </c>
      <c r="GH66">
        <v>27.575063734868699</v>
      </c>
      <c r="GI66">
        <v>20.078848117129201</v>
      </c>
      <c r="GJ66">
        <v>17.5849645964914</v>
      </c>
      <c r="GK66">
        <v>31.644186893461299</v>
      </c>
      <c r="GL66">
        <v>32.477697968993603</v>
      </c>
      <c r="GM66">
        <v>34.352658958729698</v>
      </c>
      <c r="GN66">
        <v>14.395338910990899</v>
      </c>
      <c r="GO66">
        <v>23.0760397300932</v>
      </c>
      <c r="HB66"/>
    </row>
    <row r="67" spans="1:210">
      <c r="A67" s="13">
        <f t="shared" si="0"/>
        <v>44498</v>
      </c>
      <c r="N67"/>
      <c r="AB67"/>
      <c r="AC67" s="4">
        <v>44498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O67"/>
      <c r="BQ67" s="1">
        <v>16.160758461617899</v>
      </c>
      <c r="BR67" s="1">
        <v>8.8599610341761394</v>
      </c>
      <c r="BS67" s="1">
        <v>7.8727270600491996</v>
      </c>
      <c r="BT67" s="1">
        <v>27.084256486230402</v>
      </c>
      <c r="BU67" s="1">
        <v>13.514987934848699</v>
      </c>
      <c r="BV67" s="1">
        <v>15.501092067220201</v>
      </c>
      <c r="BW67" s="1">
        <v>5.6371775759769598</v>
      </c>
      <c r="BX67" s="1">
        <v>24.922370813501001</v>
      </c>
      <c r="BY67" s="1">
        <v>18.935622416360999</v>
      </c>
      <c r="BZ67" s="1">
        <v>18.2477029850523</v>
      </c>
      <c r="CA67" s="1">
        <v>1.4982132445616601</v>
      </c>
      <c r="CB67" s="1">
        <v>11.640902936578801</v>
      </c>
      <c r="CC67"/>
      <c r="CD67"/>
      <c r="CE67"/>
      <c r="CF67"/>
      <c r="CG67"/>
      <c r="CH67"/>
      <c r="CI67"/>
      <c r="CJ67"/>
      <c r="CK67"/>
      <c r="CL67"/>
      <c r="CM67"/>
      <c r="CN67"/>
      <c r="CO67"/>
      <c r="DB67"/>
      <c r="DD67">
        <v>12.433355883370099</v>
      </c>
      <c r="DE67">
        <v>6.2214007089732499</v>
      </c>
      <c r="DF67">
        <v>5.7514523228269399</v>
      </c>
      <c r="DG67">
        <v>20.723960357643101</v>
      </c>
      <c r="DH67">
        <v>10.651017707070899</v>
      </c>
      <c r="DI67">
        <v>11.863653808703001</v>
      </c>
      <c r="DJ67">
        <v>2.4728973903860201</v>
      </c>
      <c r="DK67">
        <v>21.419967905202501</v>
      </c>
      <c r="DL67">
        <v>12.8801946336085</v>
      </c>
      <c r="DM67">
        <v>11.711273501020999</v>
      </c>
      <c r="DN67">
        <v>-6.14584326513714</v>
      </c>
      <c r="DO67">
        <v>6.6249983202404401</v>
      </c>
      <c r="EB67"/>
      <c r="EO67"/>
      <c r="FO67"/>
      <c r="GB67"/>
      <c r="GD67">
        <v>24.000136774537999</v>
      </c>
      <c r="GE67">
        <v>10.844243137294299</v>
      </c>
      <c r="GF67">
        <v>10.9900896583476</v>
      </c>
      <c r="GG67">
        <v>30.2542864363913</v>
      </c>
      <c r="GH67">
        <v>27.206529052690701</v>
      </c>
      <c r="GI67">
        <v>19.9188535062674</v>
      </c>
      <c r="GJ67">
        <v>15.5701113347539</v>
      </c>
      <c r="GK67">
        <v>31.353444556943099</v>
      </c>
      <c r="GL67">
        <v>32.443837463025098</v>
      </c>
      <c r="GM67">
        <v>34.487275885413297</v>
      </c>
      <c r="GN67">
        <v>11.8999598203548</v>
      </c>
      <c r="GO67">
        <v>22.926477596801401</v>
      </c>
      <c r="HB67"/>
    </row>
    <row r="68" spans="1:210">
      <c r="A68" s="13">
        <f t="shared" si="0"/>
        <v>44469</v>
      </c>
      <c r="N68"/>
      <c r="AB68"/>
      <c r="AC68" s="4">
        <v>44469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O68"/>
      <c r="BQ68" s="1">
        <v>16.222743271658999</v>
      </c>
      <c r="BR68" s="1">
        <v>8.8812598358151593</v>
      </c>
      <c r="BS68" s="1">
        <v>7.9300379364550704</v>
      </c>
      <c r="BT68" s="1">
        <v>27.1304153980217</v>
      </c>
      <c r="BU68" s="1">
        <v>13.5402598819564</v>
      </c>
      <c r="BV68" s="1">
        <v>15.477767048147101</v>
      </c>
      <c r="BW68" s="1">
        <v>5.6608418702307102</v>
      </c>
      <c r="BX68" s="1">
        <v>24.8535682617551</v>
      </c>
      <c r="BY68" s="1">
        <v>18.9390909463323</v>
      </c>
      <c r="BZ68" s="1">
        <v>18.248646455672599</v>
      </c>
      <c r="CA68" s="1">
        <v>1.42888394071309</v>
      </c>
      <c r="CB68" s="1">
        <v>11.639835483510801</v>
      </c>
      <c r="CC68"/>
      <c r="CD68"/>
      <c r="CE68"/>
      <c r="CF68"/>
      <c r="CG68"/>
      <c r="CH68"/>
      <c r="CI68"/>
      <c r="CJ68"/>
      <c r="CK68"/>
      <c r="CL68"/>
      <c r="CM68"/>
      <c r="CN68"/>
      <c r="CO68"/>
      <c r="DB68"/>
      <c r="DD68">
        <v>12.458227112942801</v>
      </c>
      <c r="DE68">
        <v>6.2840232075757099</v>
      </c>
      <c r="DF68">
        <v>5.78797693901112</v>
      </c>
      <c r="DG68">
        <v>20.745963263366701</v>
      </c>
      <c r="DH68">
        <v>10.669704482119901</v>
      </c>
      <c r="DI68">
        <v>11.8608301336116</v>
      </c>
      <c r="DJ68">
        <v>2.4847045724477699</v>
      </c>
      <c r="DK68">
        <v>21.347285521100101</v>
      </c>
      <c r="DL68">
        <v>12.9029446367761</v>
      </c>
      <c r="DM68">
        <v>11.712456873691</v>
      </c>
      <c r="DN68">
        <v>-6.2344103875852799</v>
      </c>
      <c r="DO68">
        <v>6.6205326411551999</v>
      </c>
      <c r="EB68"/>
      <c r="EO68"/>
      <c r="FO68"/>
      <c r="GB68"/>
      <c r="GD68">
        <v>24.118273552718598</v>
      </c>
      <c r="GE68">
        <v>10.858540930410401</v>
      </c>
      <c r="GF68">
        <v>11.069275886008</v>
      </c>
      <c r="GG68">
        <v>30.322495185211402</v>
      </c>
      <c r="GH68">
        <v>27.2178322904279</v>
      </c>
      <c r="GI68">
        <v>19.943660412613301</v>
      </c>
      <c r="GJ68">
        <v>15.617750195901399</v>
      </c>
      <c r="GK68">
        <v>31.299704562764699</v>
      </c>
      <c r="GL68">
        <v>32.420742535050998</v>
      </c>
      <c r="GM68">
        <v>34.490038941740103</v>
      </c>
      <c r="GN68">
        <v>11.888483321205401</v>
      </c>
      <c r="GO68">
        <v>22.929184968850901</v>
      </c>
      <c r="HB68"/>
    </row>
    <row r="69" spans="1:210">
      <c r="A69" s="13">
        <f t="shared" si="0"/>
        <v>44439</v>
      </c>
      <c r="N69"/>
      <c r="AB69"/>
      <c r="AC69" s="4">
        <v>44439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O69"/>
      <c r="BQ69" s="1">
        <v>16.216671415155002</v>
      </c>
      <c r="BR69" s="1">
        <v>8.8831086663556906</v>
      </c>
      <c r="BS69" s="1">
        <v>7.7367244398635204</v>
      </c>
      <c r="BT69" s="1">
        <v>26.762966955110699</v>
      </c>
      <c r="BU69" s="1">
        <v>13.4345452676323</v>
      </c>
      <c r="BV69" s="1">
        <v>15.4540016831724</v>
      </c>
      <c r="BW69" s="1">
        <v>5.4835487522230499</v>
      </c>
      <c r="BX69" s="1">
        <v>24.824725292798799</v>
      </c>
      <c r="BY69" s="1">
        <v>18.9313066980455</v>
      </c>
      <c r="BZ69" s="1">
        <v>18.2435898161445</v>
      </c>
      <c r="CA69" s="1">
        <v>1.41217009807389</v>
      </c>
      <c r="CB69" s="1">
        <v>12.602171342283601</v>
      </c>
      <c r="CC69"/>
      <c r="CD69"/>
      <c r="CE69"/>
      <c r="CF69"/>
      <c r="CG69"/>
      <c r="CH69"/>
      <c r="CI69"/>
      <c r="CJ69"/>
      <c r="CK69"/>
      <c r="CL69"/>
      <c r="CM69"/>
      <c r="CN69"/>
      <c r="CO69"/>
      <c r="DB69"/>
      <c r="DD69">
        <v>12.458783601567999</v>
      </c>
      <c r="DE69">
        <v>6.2784737462138196</v>
      </c>
      <c r="DF69">
        <v>5.6434386366141096</v>
      </c>
      <c r="DG69">
        <v>20.6073536625928</v>
      </c>
      <c r="DH69">
        <v>10.558728228801201</v>
      </c>
      <c r="DI69">
        <v>11.838375245459099</v>
      </c>
      <c r="DJ69">
        <v>2.38147347372013</v>
      </c>
      <c r="DK69">
        <v>21.452324839360202</v>
      </c>
      <c r="DL69">
        <v>12.892819495938801</v>
      </c>
      <c r="DM69">
        <v>11.710486284087899</v>
      </c>
      <c r="DN69">
        <v>-6.24642965785557</v>
      </c>
      <c r="DO69">
        <v>7.93675409924397</v>
      </c>
      <c r="EB69"/>
      <c r="EO69"/>
      <c r="FO69"/>
      <c r="GB69"/>
      <c r="GD69">
        <v>24.107887789368998</v>
      </c>
      <c r="GE69">
        <v>10.858684288594</v>
      </c>
      <c r="GF69">
        <v>10.8969672053652</v>
      </c>
      <c r="GG69">
        <v>29.108058113284301</v>
      </c>
      <c r="GH69">
        <v>27.0402882614578</v>
      </c>
      <c r="GI69">
        <v>19.922376441192799</v>
      </c>
      <c r="GJ69">
        <v>15.3079374388339</v>
      </c>
      <c r="GK69">
        <v>31.309584168035698</v>
      </c>
      <c r="GL69">
        <v>32.432212311455501</v>
      </c>
      <c r="GM69">
        <v>34.486303697120697</v>
      </c>
      <c r="GN69">
        <v>11.877665865783699</v>
      </c>
      <c r="GO69">
        <v>23.691846864887399</v>
      </c>
      <c r="HB69"/>
    </row>
    <row r="70" spans="1:210">
      <c r="A70" s="13">
        <f t="shared" si="0"/>
        <v>44407</v>
      </c>
      <c r="N70"/>
      <c r="AB70"/>
      <c r="AC70" s="4">
        <v>44407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O70"/>
      <c r="BQ70" s="1">
        <v>13.5941786580507</v>
      </c>
      <c r="BR70" s="1">
        <v>8.89729753722421</v>
      </c>
      <c r="BS70" s="1">
        <v>7.7514831785830696</v>
      </c>
      <c r="BT70" s="1">
        <v>22.566911103001399</v>
      </c>
      <c r="BU70" s="1">
        <v>13.299850822106301</v>
      </c>
      <c r="BV70" s="1">
        <v>13.9510749618765</v>
      </c>
      <c r="BW70" s="1">
        <v>2.1355228054410098</v>
      </c>
      <c r="BX70" s="1">
        <v>23.4560801424903</v>
      </c>
      <c r="BY70" s="1">
        <v>18.601727236773701</v>
      </c>
      <c r="BZ70" s="1">
        <v>18.597031872726902</v>
      </c>
      <c r="CA70" s="1">
        <v>-7.0576506023097796</v>
      </c>
      <c r="CB70" s="1">
        <v>11.9925843959657</v>
      </c>
      <c r="CC70"/>
      <c r="CD70"/>
      <c r="CE70"/>
      <c r="CF70"/>
      <c r="CG70"/>
      <c r="CH70"/>
      <c r="CI70"/>
      <c r="CJ70"/>
      <c r="CK70"/>
      <c r="CL70"/>
      <c r="CM70"/>
      <c r="CN70"/>
      <c r="CO70"/>
      <c r="DB70"/>
      <c r="DD70">
        <v>9.5559603962501303</v>
      </c>
      <c r="DE70">
        <v>6.1771967038117204</v>
      </c>
      <c r="DF70">
        <v>5.5648316607170099</v>
      </c>
      <c r="DG70">
        <v>16.6593180851666</v>
      </c>
      <c r="DH70">
        <v>10.3616840782481</v>
      </c>
      <c r="DI70">
        <v>10.456921331890699</v>
      </c>
      <c r="DJ70">
        <v>-1.34118515349036</v>
      </c>
      <c r="DK70">
        <v>20.210808026787902</v>
      </c>
      <c r="DL70">
        <v>10.4167390494295</v>
      </c>
      <c r="DM70">
        <v>11.1203837585615</v>
      </c>
      <c r="DN70">
        <v>-14.454041309479599</v>
      </c>
      <c r="DO70">
        <v>5.8937602649908696</v>
      </c>
      <c r="EB70"/>
      <c r="EO70"/>
      <c r="FO70"/>
      <c r="GB70"/>
      <c r="GD70">
        <v>22.159527538176999</v>
      </c>
      <c r="GE70">
        <v>10.9363421077898</v>
      </c>
      <c r="GF70">
        <v>10.8279002773443</v>
      </c>
      <c r="GG70">
        <v>29.045181376345901</v>
      </c>
      <c r="GH70">
        <v>26.386110535242</v>
      </c>
      <c r="GI70">
        <v>19.3102848782104</v>
      </c>
      <c r="GJ70">
        <v>14.0037551992564</v>
      </c>
      <c r="GK70">
        <v>30.372069073197899</v>
      </c>
      <c r="GL70">
        <v>32.716077813947201</v>
      </c>
      <c r="GM70">
        <v>35.0688133213838</v>
      </c>
      <c r="GN70">
        <v>5.0832547364345002</v>
      </c>
      <c r="GO70">
        <v>23.692793870631899</v>
      </c>
      <c r="HB70"/>
    </row>
    <row r="71" spans="1:210">
      <c r="A71" s="13">
        <f t="shared" si="0"/>
        <v>44377</v>
      </c>
      <c r="N71"/>
      <c r="AB71"/>
      <c r="AC71" s="4">
        <v>44377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O71"/>
      <c r="BQ71" s="1">
        <v>13.598964801527501</v>
      </c>
      <c r="BR71" s="1">
        <v>8.8824737992892597</v>
      </c>
      <c r="BS71" s="1">
        <v>7.7311631133892398</v>
      </c>
      <c r="BT71" s="1">
        <v>22.5802964084961</v>
      </c>
      <c r="BU71" s="1">
        <v>13.426167273419001</v>
      </c>
      <c r="BV71" s="1">
        <v>13.8935383243871</v>
      </c>
      <c r="BW71" s="1">
        <v>2.0794474226548201</v>
      </c>
      <c r="BX71" s="1">
        <v>23.367676307043499</v>
      </c>
      <c r="BY71" s="1">
        <v>18.6032035861673</v>
      </c>
      <c r="BZ71" s="1">
        <v>18.598623763350599</v>
      </c>
      <c r="CA71" s="1">
        <v>-7.8595208330407296</v>
      </c>
      <c r="CB71" s="1">
        <v>11.986266282931</v>
      </c>
      <c r="CC71"/>
      <c r="CD71"/>
      <c r="CE71"/>
      <c r="CF71"/>
      <c r="CG71"/>
      <c r="CH71"/>
      <c r="CI71"/>
      <c r="CJ71"/>
      <c r="CK71"/>
      <c r="CL71"/>
      <c r="CM71"/>
      <c r="CN71"/>
      <c r="CO71"/>
      <c r="DB71"/>
      <c r="DD71">
        <v>9.5578099335997102</v>
      </c>
      <c r="DE71">
        <v>6.1729419594689503</v>
      </c>
      <c r="DF71">
        <v>5.5485081630422197</v>
      </c>
      <c r="DG71">
        <v>16.686560267906302</v>
      </c>
      <c r="DH71">
        <v>10.464957112141599</v>
      </c>
      <c r="DI71">
        <v>10.3191450543465</v>
      </c>
      <c r="DJ71">
        <v>-1.38872374900877</v>
      </c>
      <c r="DK71">
        <v>20.119337707629899</v>
      </c>
      <c r="DL71">
        <v>10.423984583899101</v>
      </c>
      <c r="DM71">
        <v>11.128581040250101</v>
      </c>
      <c r="DN71">
        <v>-15.5128051571513</v>
      </c>
      <c r="DO71">
        <v>5.8935550133802304</v>
      </c>
      <c r="EB71"/>
      <c r="EO71"/>
      <c r="FO71"/>
      <c r="GB71"/>
      <c r="GD71">
        <v>22.172114761078699</v>
      </c>
      <c r="GE71">
        <v>10.913790178651301</v>
      </c>
      <c r="GF71">
        <v>10.8211509108828</v>
      </c>
      <c r="GG71">
        <v>28.985447306316701</v>
      </c>
      <c r="GH71">
        <v>26.554815964301898</v>
      </c>
      <c r="GI71">
        <v>19.270579572309199</v>
      </c>
      <c r="GJ71">
        <v>13.955989979533699</v>
      </c>
      <c r="GK71">
        <v>30.301836906085502</v>
      </c>
      <c r="GL71">
        <v>32.718732689692096</v>
      </c>
      <c r="GM71">
        <v>35.069672174489902</v>
      </c>
      <c r="GN71">
        <v>4.3336187282688696</v>
      </c>
      <c r="GO71">
        <v>23.6894354284332</v>
      </c>
      <c r="HB71"/>
    </row>
    <row r="72" spans="1:210">
      <c r="A72" s="13">
        <f t="shared" ref="A72:A135" si="1">AC72</f>
        <v>44344</v>
      </c>
      <c r="N72"/>
      <c r="AB72"/>
      <c r="AC72" s="4">
        <v>44344</v>
      </c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O72"/>
      <c r="BQ72" s="1">
        <v>13.6063208560129</v>
      </c>
      <c r="BR72" s="1">
        <v>8.9040644796416508</v>
      </c>
      <c r="BS72" s="1">
        <v>7.1860095231521797</v>
      </c>
      <c r="BT72" s="1">
        <v>22.527687163037399</v>
      </c>
      <c r="BU72" s="1">
        <v>13.255374234339399</v>
      </c>
      <c r="BV72" s="1">
        <v>13.866260394329601</v>
      </c>
      <c r="BW72" s="1">
        <v>2.05315523975373</v>
      </c>
      <c r="BX72" s="1">
        <v>23.354279550558399</v>
      </c>
      <c r="BY72" s="1">
        <v>18.694808904074801</v>
      </c>
      <c r="BZ72" s="1">
        <v>18.6156956187322</v>
      </c>
      <c r="CA72" s="1">
        <v>-6.92705553737534</v>
      </c>
      <c r="CB72" s="1">
        <v>11.993256767451401</v>
      </c>
      <c r="CC72"/>
      <c r="CD72"/>
      <c r="CE72"/>
      <c r="CF72"/>
      <c r="CG72"/>
      <c r="CH72"/>
      <c r="CI72"/>
      <c r="CJ72"/>
      <c r="CK72"/>
      <c r="CL72"/>
      <c r="CM72"/>
      <c r="CN72"/>
      <c r="CO72"/>
      <c r="DB72"/>
      <c r="DD72">
        <v>9.5615163939398204</v>
      </c>
      <c r="DE72">
        <v>6.1861898135595297</v>
      </c>
      <c r="DF72">
        <v>5.1420010026127603</v>
      </c>
      <c r="DG72">
        <v>16.665916983685001</v>
      </c>
      <c r="DH72">
        <v>10.3373698303848</v>
      </c>
      <c r="DI72">
        <v>10.2641693684927</v>
      </c>
      <c r="DJ72">
        <v>-1.387588060056</v>
      </c>
      <c r="DK72">
        <v>20.1151457447375</v>
      </c>
      <c r="DL72">
        <v>10.461531067916001</v>
      </c>
      <c r="DM72">
        <v>11.153397918403799</v>
      </c>
      <c r="DN72">
        <v>-14.050489131622999</v>
      </c>
      <c r="DO72">
        <v>5.8687296177541599</v>
      </c>
      <c r="EB72"/>
      <c r="EO72"/>
      <c r="FO72"/>
      <c r="GB72"/>
      <c r="GD72">
        <v>22.191203874024399</v>
      </c>
      <c r="GE72">
        <v>10.939450513740701</v>
      </c>
      <c r="GF72">
        <v>10.3443440894623</v>
      </c>
      <c r="GG72">
        <v>28.908744766464999</v>
      </c>
      <c r="GH72">
        <v>26.4055269929232</v>
      </c>
      <c r="GI72">
        <v>19.2458272124499</v>
      </c>
      <c r="GJ72">
        <v>13.934237103022401</v>
      </c>
      <c r="GK72">
        <v>30.343288203617799</v>
      </c>
      <c r="GL72">
        <v>32.803076910064803</v>
      </c>
      <c r="GM72">
        <v>35.058494841552601</v>
      </c>
      <c r="GN72">
        <v>4.9497494177732904</v>
      </c>
      <c r="GO72">
        <v>23.6550347314069</v>
      </c>
      <c r="HB72"/>
    </row>
    <row r="73" spans="1:210">
      <c r="A73" s="13">
        <f t="shared" si="1"/>
        <v>44316</v>
      </c>
      <c r="N73"/>
      <c r="AB73"/>
      <c r="AC73" s="4">
        <v>44316</v>
      </c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O73"/>
      <c r="BQ73" s="1">
        <v>12.310863324959501</v>
      </c>
      <c r="BR73" s="1">
        <v>8.6730040766695993</v>
      </c>
      <c r="BS73" s="1">
        <v>6.9743548787483602</v>
      </c>
      <c r="BT73" s="1">
        <v>17.590828233991399</v>
      </c>
      <c r="BU73" s="1">
        <v>12.9052289911555</v>
      </c>
      <c r="BV73" s="1">
        <v>13.0606178492582</v>
      </c>
      <c r="BW73" s="1">
        <v>-0.81062773660356402</v>
      </c>
      <c r="BX73" s="1">
        <v>22.217171067636698</v>
      </c>
      <c r="BY73" s="1">
        <v>18.712826338996301</v>
      </c>
      <c r="BZ73" s="1">
        <v>20.3361880623746</v>
      </c>
      <c r="CA73" s="1">
        <v>-5.31469771988567</v>
      </c>
      <c r="CB73" s="1">
        <v>11.0023009549082</v>
      </c>
      <c r="CC73"/>
      <c r="CD73"/>
      <c r="CE73"/>
      <c r="CF73"/>
      <c r="CG73"/>
      <c r="CH73"/>
      <c r="CI73"/>
      <c r="CJ73"/>
      <c r="CK73"/>
      <c r="CL73"/>
      <c r="CM73"/>
      <c r="CN73"/>
      <c r="CO73"/>
      <c r="DB73"/>
      <c r="DD73">
        <v>8.4611949125603907</v>
      </c>
      <c r="DE73">
        <v>6.1848312231717797</v>
      </c>
      <c r="DF73">
        <v>4.8435617864641101</v>
      </c>
      <c r="DG73">
        <v>12.274396633159</v>
      </c>
      <c r="DH73">
        <v>9.9628802878894192</v>
      </c>
      <c r="DI73">
        <v>9.3606231802483997</v>
      </c>
      <c r="DJ73">
        <v>-3.7301927373787902</v>
      </c>
      <c r="DK73">
        <v>19.130422312967401</v>
      </c>
      <c r="DL73">
        <v>9.7748568768002997</v>
      </c>
      <c r="DM73">
        <v>11.7872578755427</v>
      </c>
      <c r="DN73">
        <v>-11.7684396778566</v>
      </c>
      <c r="DO73">
        <v>4.9024249609066297</v>
      </c>
      <c r="EB73"/>
      <c r="EO73"/>
      <c r="FO73"/>
      <c r="GB73"/>
      <c r="GD73">
        <v>21.068594381938599</v>
      </c>
      <c r="GE73">
        <v>10.730890931766099</v>
      </c>
      <c r="GF73">
        <v>10.0717449585065</v>
      </c>
      <c r="GG73">
        <v>25.189948050978</v>
      </c>
      <c r="GH73">
        <v>25.796342381703301</v>
      </c>
      <c r="GI73">
        <v>19.2093286481037</v>
      </c>
      <c r="GJ73">
        <v>11.8277171038152</v>
      </c>
      <c r="GK73">
        <v>29.616882784450201</v>
      </c>
      <c r="GL73">
        <v>33.105068977466701</v>
      </c>
      <c r="GM73">
        <v>37.135512856494302</v>
      </c>
      <c r="GN73">
        <v>5.8835271452647202</v>
      </c>
      <c r="GO73">
        <v>28.037601871194799</v>
      </c>
      <c r="HB73"/>
    </row>
    <row r="74" spans="1:210">
      <c r="A74" s="13">
        <f t="shared" si="1"/>
        <v>44286</v>
      </c>
      <c r="N74"/>
      <c r="AB74"/>
      <c r="AC74" s="4">
        <v>44286</v>
      </c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O74"/>
      <c r="BQ74" s="1">
        <v>12.3083895414922</v>
      </c>
      <c r="BR74" s="1">
        <v>8.6741549340596205</v>
      </c>
      <c r="BS74" s="1">
        <v>6.97846573626384</v>
      </c>
      <c r="BT74" s="1">
        <v>17.595635178423901</v>
      </c>
      <c r="BU74" s="1">
        <v>12.9214825524068</v>
      </c>
      <c r="BV74" s="1">
        <v>13.031536866566899</v>
      </c>
      <c r="BW74" s="1">
        <v>-0.80932460580313104</v>
      </c>
      <c r="BX74" s="1">
        <v>22.196291717081699</v>
      </c>
      <c r="BY74" s="1">
        <v>18.709419344304301</v>
      </c>
      <c r="BZ74" s="1">
        <v>20.320399373941999</v>
      </c>
      <c r="CA74" s="1">
        <v>-4.4404626468235699</v>
      </c>
      <c r="CB74" s="1">
        <v>11.0271120347685</v>
      </c>
      <c r="CC74"/>
      <c r="CD74"/>
      <c r="CE74"/>
      <c r="CF74"/>
      <c r="CG74"/>
      <c r="CH74"/>
      <c r="CI74"/>
      <c r="CJ74"/>
      <c r="CK74"/>
      <c r="CL74"/>
      <c r="CM74"/>
      <c r="CN74"/>
      <c r="CO74"/>
      <c r="DB74"/>
      <c r="DD74">
        <v>8.4490737407584398</v>
      </c>
      <c r="DE74">
        <v>6.1586962972051502</v>
      </c>
      <c r="DF74">
        <v>4.8459861890378804</v>
      </c>
      <c r="DG74">
        <v>12.2791834276673</v>
      </c>
      <c r="DH74">
        <v>9.9765293656126701</v>
      </c>
      <c r="DI74">
        <v>9.3447457449480105</v>
      </c>
      <c r="DJ74">
        <v>-3.7290691621229501</v>
      </c>
      <c r="DK74">
        <v>19.035057073607199</v>
      </c>
      <c r="DL74">
        <v>9.7721062467127595</v>
      </c>
      <c r="DM74">
        <v>11.7747457737019</v>
      </c>
      <c r="DN74">
        <v>-10.7419041715844</v>
      </c>
      <c r="DO74">
        <v>4.9136948166647203</v>
      </c>
      <c r="EB74"/>
      <c r="EO74"/>
      <c r="FO74"/>
      <c r="GB74"/>
      <c r="GD74">
        <v>21.066710234457599</v>
      </c>
      <c r="GE74">
        <v>10.7299949970171</v>
      </c>
      <c r="GF74">
        <v>10.0849096770679</v>
      </c>
      <c r="GG74">
        <v>25.2056037137944</v>
      </c>
      <c r="GH74">
        <v>25.814481101552801</v>
      </c>
      <c r="GI74">
        <v>19.1909017666603</v>
      </c>
      <c r="GJ74">
        <v>11.8236985695446</v>
      </c>
      <c r="GK74">
        <v>29.6134417597351</v>
      </c>
      <c r="GL74">
        <v>33.099959918971699</v>
      </c>
      <c r="GM74">
        <v>37.114685786170099</v>
      </c>
      <c r="GN74">
        <v>6.57082024478904</v>
      </c>
      <c r="GO74">
        <v>28.060898692443999</v>
      </c>
      <c r="HB74"/>
    </row>
    <row r="75" spans="1:210">
      <c r="A75" s="13">
        <f t="shared" si="1"/>
        <v>44253</v>
      </c>
      <c r="N75"/>
      <c r="AB75"/>
      <c r="AC75" s="4">
        <v>44253</v>
      </c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O75"/>
      <c r="BQ75" s="1">
        <v>12.3011120081387</v>
      </c>
      <c r="BR75" s="1">
        <v>12.6905322123921</v>
      </c>
      <c r="BS75" s="1">
        <v>6.8048611365448402</v>
      </c>
      <c r="BT75" s="1">
        <v>18.351792316295299</v>
      </c>
      <c r="BU75" s="1">
        <v>12.828255762499699</v>
      </c>
      <c r="BV75" s="1">
        <v>11.647874793556401</v>
      </c>
      <c r="BW75" s="1">
        <v>-0.84826423713424604</v>
      </c>
      <c r="BX75" s="1">
        <v>22.885879287272399</v>
      </c>
      <c r="BY75" s="1">
        <v>18.057049381420999</v>
      </c>
      <c r="BZ75" s="1">
        <v>20.969927394282699</v>
      </c>
      <c r="CA75" s="1">
        <v>-3.8510369684348298</v>
      </c>
      <c r="CB75" s="1">
        <v>14.244496621717399</v>
      </c>
      <c r="CC75"/>
      <c r="CD75"/>
      <c r="CE75"/>
      <c r="CF75"/>
      <c r="CG75"/>
      <c r="CH75"/>
      <c r="CI75"/>
      <c r="CJ75"/>
      <c r="CK75"/>
      <c r="CL75"/>
      <c r="CM75"/>
      <c r="CN75"/>
      <c r="CO75"/>
      <c r="DB75"/>
      <c r="DD75">
        <v>8.4869071892403891</v>
      </c>
      <c r="DE75">
        <v>9.3495662591053694</v>
      </c>
      <c r="DF75">
        <v>5.0814169414027104</v>
      </c>
      <c r="DG75">
        <v>12.9267844093383</v>
      </c>
      <c r="DH75">
        <v>9.8353494940946398</v>
      </c>
      <c r="DI75">
        <v>8.2564351456248399</v>
      </c>
      <c r="DJ75">
        <v>-3.7581927869608598</v>
      </c>
      <c r="DK75">
        <v>19.762258481621402</v>
      </c>
      <c r="DL75">
        <v>8.4970069856462107</v>
      </c>
      <c r="DM75">
        <v>12.303377098214099</v>
      </c>
      <c r="DN75">
        <v>-9.5119491168237005</v>
      </c>
      <c r="DO75">
        <v>6.6822753254625598</v>
      </c>
      <c r="EB75"/>
      <c r="EO75"/>
      <c r="FO75"/>
      <c r="GB75"/>
      <c r="GD75">
        <v>20.943898345706899</v>
      </c>
      <c r="GE75">
        <v>17.082249349356601</v>
      </c>
      <c r="GF75">
        <v>9.9943003743333492</v>
      </c>
      <c r="GG75">
        <v>32.152167265349597</v>
      </c>
      <c r="GH75">
        <v>25.871290707748098</v>
      </c>
      <c r="GI75">
        <v>17.187633172703102</v>
      </c>
      <c r="GJ75">
        <v>11.8787334966246</v>
      </c>
      <c r="GK75">
        <v>30.358937263170102</v>
      </c>
      <c r="GL75">
        <v>34.169268353680998</v>
      </c>
      <c r="GM75">
        <v>37.9733010782655</v>
      </c>
      <c r="GN75">
        <v>7.0069489402524301</v>
      </c>
      <c r="GO75">
        <v>30.182444289389601</v>
      </c>
      <c r="HB75"/>
    </row>
    <row r="76" spans="1:210">
      <c r="A76" s="13">
        <f t="shared" si="1"/>
        <v>44225</v>
      </c>
      <c r="N76"/>
      <c r="AB76"/>
      <c r="AC76" s="4">
        <v>44225</v>
      </c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O76"/>
      <c r="BQ76" s="1">
        <v>11.548769962283799</v>
      </c>
      <c r="BR76" s="1">
        <v>12.4995698634633</v>
      </c>
      <c r="BS76" s="1">
        <v>6.7527082666581899</v>
      </c>
      <c r="BT76" s="1">
        <v>16.935642593099399</v>
      </c>
      <c r="BU76" s="1">
        <v>13.259215215547099</v>
      </c>
      <c r="BV76" s="1">
        <v>11.7010711199851</v>
      </c>
      <c r="BW76" s="1">
        <v>-0.14225081001248599</v>
      </c>
      <c r="BX76" s="1">
        <v>22.067406870001498</v>
      </c>
      <c r="BY76" s="1">
        <v>18.349996733584</v>
      </c>
      <c r="BZ76" s="1">
        <v>20.988768804763701</v>
      </c>
      <c r="CA76" s="1">
        <v>1.75362919238111</v>
      </c>
      <c r="CB76" s="1">
        <v>14.6953456669043</v>
      </c>
      <c r="CC76"/>
      <c r="CD76"/>
      <c r="CE76"/>
      <c r="CF76"/>
      <c r="CG76"/>
      <c r="CH76"/>
      <c r="CI76"/>
      <c r="CJ76"/>
      <c r="CK76"/>
      <c r="CL76"/>
      <c r="CM76"/>
      <c r="CN76"/>
      <c r="CO76"/>
      <c r="DB76"/>
      <c r="DD76">
        <v>6.53721133499588</v>
      </c>
      <c r="DE76">
        <v>9.2597684539366796</v>
      </c>
      <c r="DF76">
        <v>4.9515765162791503</v>
      </c>
      <c r="DG76">
        <v>12.2642830675083</v>
      </c>
      <c r="DH76">
        <v>10.564492908951699</v>
      </c>
      <c r="DI76">
        <v>8.1348365520353099</v>
      </c>
      <c r="DJ76">
        <v>-2.0592465831642199</v>
      </c>
      <c r="DK76">
        <v>19.360802939743099</v>
      </c>
      <c r="DL76">
        <v>10.6908057808159</v>
      </c>
      <c r="DM76">
        <v>12.8613413852904</v>
      </c>
      <c r="DN76">
        <v>-2.1823221162600301</v>
      </c>
      <c r="DO76">
        <v>6.4227699253374197</v>
      </c>
      <c r="EB76"/>
      <c r="EO76"/>
      <c r="FO76"/>
      <c r="GB76"/>
      <c r="GD76">
        <v>20.250957021719302</v>
      </c>
      <c r="GE76">
        <v>16.983501327176999</v>
      </c>
      <c r="GF76">
        <v>9.9283065394247707</v>
      </c>
      <c r="GG76">
        <v>31.534993218026099</v>
      </c>
      <c r="GH76">
        <v>25.8780031149325</v>
      </c>
      <c r="GI76">
        <v>17.1893132437846</v>
      </c>
      <c r="GJ76">
        <v>13.1294957536662</v>
      </c>
      <c r="GK76">
        <v>29.881463129138499</v>
      </c>
      <c r="GL76">
        <v>34.166681615037803</v>
      </c>
      <c r="GM76">
        <v>37.619019982233503</v>
      </c>
      <c r="GN76">
        <v>11.0926174166517</v>
      </c>
      <c r="GO76">
        <v>27.597185526598199</v>
      </c>
      <c r="HB76"/>
    </row>
    <row r="77" spans="1:210">
      <c r="A77" s="13">
        <f t="shared" si="1"/>
        <v>44196</v>
      </c>
      <c r="N77"/>
      <c r="AB77"/>
      <c r="AC77" s="4">
        <v>44196</v>
      </c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O77"/>
      <c r="BQ77" s="1">
        <v>11.546938651918101</v>
      </c>
      <c r="BR77" s="1">
        <v>12.446162904851199</v>
      </c>
      <c r="BS77" s="1">
        <v>6.7270031308562803</v>
      </c>
      <c r="BT77" s="1">
        <v>16.9363817537245</v>
      </c>
      <c r="BU77" s="1">
        <v>13.2583794296824</v>
      </c>
      <c r="BV77" s="1">
        <v>11.6261958498364</v>
      </c>
      <c r="BW77" s="1">
        <v>-0.46261936751589</v>
      </c>
      <c r="BX77" s="1">
        <v>22.017356089993001</v>
      </c>
      <c r="BY77" s="1">
        <v>18.349996751027899</v>
      </c>
      <c r="BZ77" s="1">
        <v>20.997466649894299</v>
      </c>
      <c r="CA77" s="1">
        <v>2.2903540793717698</v>
      </c>
      <c r="CB77" s="1">
        <v>14.6899099196549</v>
      </c>
      <c r="CC77"/>
      <c r="CD77"/>
      <c r="CE77"/>
      <c r="CF77"/>
      <c r="CG77"/>
      <c r="CH77"/>
      <c r="CI77"/>
      <c r="CJ77"/>
      <c r="CK77"/>
      <c r="CL77"/>
      <c r="CM77"/>
      <c r="CN77"/>
      <c r="CO77"/>
      <c r="DB77"/>
      <c r="DD77">
        <v>6.5330970094660499</v>
      </c>
      <c r="DE77">
        <v>9.1811183148631397</v>
      </c>
      <c r="DF77">
        <v>4.9357468215404099</v>
      </c>
      <c r="DG77">
        <v>12.2666128452767</v>
      </c>
      <c r="DH77">
        <v>10.562116749977699</v>
      </c>
      <c r="DI77">
        <v>8.0762397867105804</v>
      </c>
      <c r="DJ77">
        <v>-2.4959359676158299</v>
      </c>
      <c r="DK77">
        <v>19.241165956243801</v>
      </c>
      <c r="DL77">
        <v>10.690805795047201</v>
      </c>
      <c r="DM77">
        <v>12.899893013388899</v>
      </c>
      <c r="DN77">
        <v>-1.5486833519532599</v>
      </c>
      <c r="DO77">
        <v>6.4156594358997596</v>
      </c>
      <c r="EB77"/>
      <c r="EO77"/>
      <c r="FO77"/>
      <c r="GB77"/>
      <c r="GD77">
        <v>20.2496359277926</v>
      </c>
      <c r="GE77">
        <v>16.946007288157499</v>
      </c>
      <c r="GF77">
        <v>9.9206237111197506</v>
      </c>
      <c r="GG77">
        <v>31.535161081946999</v>
      </c>
      <c r="GH77">
        <v>25.8786203924343</v>
      </c>
      <c r="GI77">
        <v>17.118914485713599</v>
      </c>
      <c r="GJ77">
        <v>12.981076064163201</v>
      </c>
      <c r="GK77">
        <v>29.828475453654601</v>
      </c>
      <c r="GL77">
        <v>34.166681628578303</v>
      </c>
      <c r="GM77">
        <v>37.625798880420497</v>
      </c>
      <c r="GN77">
        <v>11.4435401931876</v>
      </c>
      <c r="GO77">
        <v>27.602117566077698</v>
      </c>
      <c r="HB77"/>
    </row>
    <row r="78" spans="1:210">
      <c r="A78" s="13">
        <f t="shared" si="1"/>
        <v>44165</v>
      </c>
      <c r="N78"/>
      <c r="AB78"/>
      <c r="AC78" s="4">
        <v>44165</v>
      </c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O78"/>
      <c r="BQ78" s="1">
        <v>11.5471923363187</v>
      </c>
      <c r="BR78" s="1">
        <v>12.4321247759173</v>
      </c>
      <c r="BS78" s="1">
        <v>6.5103711594365503</v>
      </c>
      <c r="BT78" s="1">
        <v>16.934451812631298</v>
      </c>
      <c r="BU78" s="1">
        <v>13.216029066730201</v>
      </c>
      <c r="BV78" s="1">
        <v>11.5809195456622</v>
      </c>
      <c r="BW78" s="1">
        <v>-0.46828063054290697</v>
      </c>
      <c r="BX78" s="1">
        <v>21.963264000576199</v>
      </c>
      <c r="BY78" s="1">
        <v>18.3499967360646</v>
      </c>
      <c r="BZ78" s="1">
        <v>21.019448445548601</v>
      </c>
      <c r="CA78" s="1">
        <v>2.3189774746190901</v>
      </c>
      <c r="CB78" s="1">
        <v>14.677838398320899</v>
      </c>
      <c r="CC78"/>
      <c r="CD78"/>
      <c r="CE78"/>
      <c r="CF78"/>
      <c r="CG78"/>
      <c r="CH78"/>
      <c r="CI78"/>
      <c r="CJ78"/>
      <c r="CK78"/>
      <c r="CL78"/>
      <c r="CM78"/>
      <c r="CN78"/>
      <c r="CO78"/>
      <c r="DB78"/>
      <c r="DD78">
        <v>6.5343571126170898</v>
      </c>
      <c r="DE78">
        <v>9.1730251533226905</v>
      </c>
      <c r="DF78">
        <v>4.8599136896896002</v>
      </c>
      <c r="DG78">
        <v>12.262051991231299</v>
      </c>
      <c r="DH78">
        <v>10.5689047651467</v>
      </c>
      <c r="DI78">
        <v>8.0424754087790795</v>
      </c>
      <c r="DJ78">
        <v>-2.5027108791337098</v>
      </c>
      <c r="DK78">
        <v>19.136851042083201</v>
      </c>
      <c r="DL78">
        <v>10.690805778305601</v>
      </c>
      <c r="DM78">
        <v>12.879596419165001</v>
      </c>
      <c r="DN78">
        <v>-1.4977695805584399</v>
      </c>
      <c r="DO78">
        <v>6.40445440007072</v>
      </c>
      <c r="EB78"/>
      <c r="EO78"/>
      <c r="FO78"/>
      <c r="GB78"/>
      <c r="GD78">
        <v>20.249314270327702</v>
      </c>
      <c r="GE78">
        <v>16.9300269346741</v>
      </c>
      <c r="GF78">
        <v>9.7472441067526301</v>
      </c>
      <c r="GG78">
        <v>31.432791632113901</v>
      </c>
      <c r="GH78">
        <v>25.835454932747599</v>
      </c>
      <c r="GI78">
        <v>17.067277551379799</v>
      </c>
      <c r="GJ78">
        <v>12.981744624540999</v>
      </c>
      <c r="GK78">
        <v>29.749104374505698</v>
      </c>
      <c r="GL78">
        <v>34.166681627078098</v>
      </c>
      <c r="GM78">
        <v>37.658130191097001</v>
      </c>
      <c r="GN78">
        <v>11.4566701135281</v>
      </c>
      <c r="GO78">
        <v>27.5808181801426</v>
      </c>
      <c r="HB78"/>
    </row>
    <row r="79" spans="1:210">
      <c r="A79" s="13">
        <f t="shared" si="1"/>
        <v>44134</v>
      </c>
      <c r="N79"/>
      <c r="AB79"/>
      <c r="AC79" s="4">
        <v>44134</v>
      </c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O79"/>
      <c r="BQ79" s="1">
        <v>11.1916227504004</v>
      </c>
      <c r="BR79" s="1">
        <v>11.553686131520299</v>
      </c>
      <c r="BS79" s="1">
        <v>6.3225157119884798</v>
      </c>
      <c r="BT79" s="1">
        <v>16.7716137081296</v>
      </c>
      <c r="BU79" s="1">
        <v>12.9386977569302</v>
      </c>
      <c r="BV79" s="1">
        <v>11.875437543158901</v>
      </c>
      <c r="BW79" s="1">
        <v>1.9291267149809299</v>
      </c>
      <c r="BX79" s="1">
        <v>21.7403371896573</v>
      </c>
      <c r="BY79" s="1">
        <v>18.941088500085002</v>
      </c>
      <c r="BZ79" s="1">
        <v>21.057131956643801</v>
      </c>
      <c r="CA79" s="1">
        <v>7.2644517139526101</v>
      </c>
      <c r="CB79" s="1">
        <v>15.183008775781699</v>
      </c>
      <c r="CC79"/>
      <c r="CD79"/>
      <c r="CE79"/>
      <c r="CF79"/>
      <c r="CG79"/>
      <c r="CH79"/>
      <c r="CI79"/>
      <c r="CJ79"/>
      <c r="CK79"/>
      <c r="CL79"/>
      <c r="CM79"/>
      <c r="CN79"/>
      <c r="CO79"/>
      <c r="DB79"/>
      <c r="DD79">
        <v>6.9696857596376702</v>
      </c>
      <c r="DE79">
        <v>8.6409242458209103</v>
      </c>
      <c r="DF79">
        <v>4.58494623910524</v>
      </c>
      <c r="DG79">
        <v>12.139571346924599</v>
      </c>
      <c r="DH79">
        <v>10.6904122187059</v>
      </c>
      <c r="DI79">
        <v>8.2344075527532699</v>
      </c>
      <c r="DJ79">
        <v>-0.34132123721793201</v>
      </c>
      <c r="DK79">
        <v>19.060086636509599</v>
      </c>
      <c r="DL79">
        <v>11.1722775870142</v>
      </c>
      <c r="DM79">
        <v>13.0748167819717</v>
      </c>
      <c r="DN79">
        <v>3.2539629499601701</v>
      </c>
      <c r="DO79">
        <v>7.6709737020570703</v>
      </c>
      <c r="EB79"/>
      <c r="EO79"/>
      <c r="FO79"/>
      <c r="GB79"/>
      <c r="GD79">
        <v>19.637836424578499</v>
      </c>
      <c r="GE79">
        <v>16.661436318213401</v>
      </c>
      <c r="GF79">
        <v>9.5550202069782308</v>
      </c>
      <c r="GG79">
        <v>31.512007018561</v>
      </c>
      <c r="GH79">
        <v>24.6762580522064</v>
      </c>
      <c r="GI79">
        <v>17.165225999983001</v>
      </c>
      <c r="GJ79">
        <v>14.1938461345391</v>
      </c>
      <c r="GK79">
        <v>29.479273677398599</v>
      </c>
      <c r="GL79">
        <v>34.364608083456602</v>
      </c>
      <c r="GM79">
        <v>37.455275776455103</v>
      </c>
      <c r="GN79">
        <v>15.157409702773</v>
      </c>
      <c r="GO79">
        <v>27.929967113350202</v>
      </c>
      <c r="HB79"/>
    </row>
    <row r="80" spans="1:210">
      <c r="A80" s="13">
        <f t="shared" si="1"/>
        <v>44104</v>
      </c>
      <c r="N80"/>
      <c r="AB80"/>
      <c r="AC80" s="4">
        <v>44104</v>
      </c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O80"/>
      <c r="BQ80" s="1">
        <v>11.190492557923299</v>
      </c>
      <c r="BR80" s="1">
        <v>11.516060931313399</v>
      </c>
      <c r="BS80" s="1">
        <v>6.2578342779183798</v>
      </c>
      <c r="BT80" s="1">
        <v>16.866222264944</v>
      </c>
      <c r="BU80" s="1">
        <v>12.939908581264399</v>
      </c>
      <c r="BV80" s="1">
        <v>11.841695706395299</v>
      </c>
      <c r="BW80" s="1">
        <v>1.9257430920309799</v>
      </c>
      <c r="BX80" s="1">
        <v>21.681576409259598</v>
      </c>
      <c r="BY80" s="1">
        <v>18.9410884946663</v>
      </c>
      <c r="BZ80" s="1">
        <v>21.0391943503151</v>
      </c>
      <c r="CA80" s="1">
        <v>8.0573033706786994</v>
      </c>
      <c r="CB80" s="1">
        <v>15.1831417795189</v>
      </c>
      <c r="CC80"/>
      <c r="CD80"/>
      <c r="CE80"/>
      <c r="CF80"/>
      <c r="CG80"/>
      <c r="CH80"/>
      <c r="CI80"/>
      <c r="CJ80"/>
      <c r="CK80"/>
      <c r="CL80"/>
      <c r="CM80"/>
      <c r="CN80"/>
      <c r="CO80"/>
      <c r="DB80"/>
      <c r="DD80">
        <v>6.9678360266295298</v>
      </c>
      <c r="DE80">
        <v>8.5232853471638794</v>
      </c>
      <c r="DF80">
        <v>4.5277639769628104</v>
      </c>
      <c r="DG80">
        <v>12.198324574702699</v>
      </c>
      <c r="DH80">
        <v>10.693646594691501</v>
      </c>
      <c r="DI80">
        <v>8.1927972018240904</v>
      </c>
      <c r="DJ80">
        <v>-0.34313772254463198</v>
      </c>
      <c r="DK80">
        <v>19.023384606544099</v>
      </c>
      <c r="DL80">
        <v>11.172277585463201</v>
      </c>
      <c r="DM80">
        <v>13.0778927184595</v>
      </c>
      <c r="DN80">
        <v>4.2354717132494804</v>
      </c>
      <c r="DO80">
        <v>7.6711131515203803</v>
      </c>
      <c r="EB80"/>
      <c r="EO80"/>
      <c r="FO80"/>
      <c r="GB80"/>
      <c r="GD80">
        <v>19.636979431377299</v>
      </c>
      <c r="GE80">
        <v>16.633143611359401</v>
      </c>
      <c r="GF80">
        <v>9.4893248971532795</v>
      </c>
      <c r="GG80">
        <v>31.779601299022399</v>
      </c>
      <c r="GH80">
        <v>24.6556532069716</v>
      </c>
      <c r="GI80">
        <v>17.1347766560413</v>
      </c>
      <c r="GJ80">
        <v>14.146291191890001</v>
      </c>
      <c r="GK80">
        <v>29.4173179542172</v>
      </c>
      <c r="GL80">
        <v>34.364608068028097</v>
      </c>
      <c r="GM80">
        <v>37.434322399160898</v>
      </c>
      <c r="GN80">
        <v>15.8346319065444</v>
      </c>
      <c r="GO80">
        <v>27.925155599856801</v>
      </c>
      <c r="HB80"/>
    </row>
    <row r="81" spans="1:210">
      <c r="A81" s="13">
        <f t="shared" si="1"/>
        <v>44074</v>
      </c>
      <c r="N81"/>
      <c r="AB81"/>
      <c r="AC81" s="4">
        <v>44074</v>
      </c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O81"/>
      <c r="BQ81" s="1">
        <v>10.8246592990571</v>
      </c>
      <c r="BR81" s="1">
        <v>11.245483450086899</v>
      </c>
      <c r="BS81" s="1">
        <v>5.7884398959870103</v>
      </c>
      <c r="BT81" s="1">
        <v>16.946602108345498</v>
      </c>
      <c r="BU81" s="1">
        <v>13.067959130305599</v>
      </c>
      <c r="BV81" s="1">
        <v>11.6734122492844</v>
      </c>
      <c r="BW81" s="1">
        <v>1.90950454873332</v>
      </c>
      <c r="BX81" s="1">
        <v>21.5599069681816</v>
      </c>
      <c r="BY81" s="1">
        <v>18.941105437587101</v>
      </c>
      <c r="BZ81" s="1">
        <v>20.791093314321799</v>
      </c>
      <c r="CA81" s="1">
        <v>7.9309356305159504</v>
      </c>
      <c r="CB81" s="1">
        <v>15.1220527353679</v>
      </c>
      <c r="CC81"/>
      <c r="CD81"/>
      <c r="CE81"/>
      <c r="CF81"/>
      <c r="CG81"/>
      <c r="CH81"/>
      <c r="CI81"/>
      <c r="CJ81"/>
      <c r="CK81"/>
      <c r="CL81"/>
      <c r="CM81"/>
      <c r="CN81"/>
      <c r="CO81"/>
      <c r="DB81"/>
      <c r="DD81">
        <v>6.2394494837037202</v>
      </c>
      <c r="DE81">
        <v>8.2419774615389407</v>
      </c>
      <c r="DF81">
        <v>4.1436483231979002</v>
      </c>
      <c r="DG81">
        <v>12.1125214715002</v>
      </c>
      <c r="DH81">
        <v>10.8018374693212</v>
      </c>
      <c r="DI81">
        <v>7.9175089360404298</v>
      </c>
      <c r="DJ81">
        <v>-1.27763760876455</v>
      </c>
      <c r="DK81">
        <v>18.699420479212598</v>
      </c>
      <c r="DL81">
        <v>11.172298446484699</v>
      </c>
      <c r="DM81">
        <v>12.7355952569577</v>
      </c>
      <c r="DN81">
        <v>3.80233219330474</v>
      </c>
      <c r="DO81">
        <v>7.5712929163221201</v>
      </c>
      <c r="EB81"/>
      <c r="EO81"/>
      <c r="FO81"/>
      <c r="GB81"/>
      <c r="GD81">
        <v>19.262296299626101</v>
      </c>
      <c r="GE81">
        <v>16.311478640736699</v>
      </c>
      <c r="GF81">
        <v>9.1577532589553794</v>
      </c>
      <c r="GG81">
        <v>31.9840512771347</v>
      </c>
      <c r="GH81">
        <v>24.907709712808</v>
      </c>
      <c r="GI81">
        <v>16.8766141577048</v>
      </c>
      <c r="GJ81">
        <v>15.010975384238799</v>
      </c>
      <c r="GK81">
        <v>29.295647796439901</v>
      </c>
      <c r="GL81">
        <v>34.364615302631101</v>
      </c>
      <c r="GM81">
        <v>37.276502258392497</v>
      </c>
      <c r="GN81">
        <v>15.816701750798099</v>
      </c>
      <c r="GO81">
        <v>27.911618812210499</v>
      </c>
      <c r="HB81"/>
    </row>
    <row r="82" spans="1:210">
      <c r="A82" s="13">
        <f t="shared" si="1"/>
        <v>44043</v>
      </c>
      <c r="N82"/>
      <c r="AB82"/>
      <c r="AC82" s="4">
        <v>44043</v>
      </c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O82"/>
      <c r="BQ82" s="1">
        <v>11.273638232921799</v>
      </c>
      <c r="BR82" s="1">
        <v>11.579059585718801</v>
      </c>
      <c r="BS82" s="1">
        <v>5.3390004135246496</v>
      </c>
      <c r="BT82" s="1">
        <v>19.3594544528294</v>
      </c>
      <c r="BU82" s="1">
        <v>13.0758785373722</v>
      </c>
      <c r="BV82" s="1">
        <v>12.3565587568574</v>
      </c>
      <c r="BW82" s="1">
        <v>4.4613342926208999</v>
      </c>
      <c r="BX82" s="1">
        <v>22.1594881978268</v>
      </c>
      <c r="BY82" s="1">
        <v>19.414430773926199</v>
      </c>
      <c r="BZ82" s="1">
        <v>20.141875698254001</v>
      </c>
      <c r="CA82" s="1">
        <v>14.2089537886611</v>
      </c>
      <c r="CB82" s="1">
        <v>15.321682469859001</v>
      </c>
      <c r="CC82"/>
      <c r="CD82"/>
      <c r="CE82"/>
      <c r="CF82"/>
      <c r="CG82"/>
      <c r="CH82"/>
      <c r="CI82"/>
      <c r="CJ82"/>
      <c r="CK82"/>
      <c r="CL82"/>
      <c r="CM82"/>
      <c r="CN82"/>
      <c r="CO82"/>
      <c r="DB82"/>
      <c r="DD82">
        <v>7.3731126797444597</v>
      </c>
      <c r="DE82">
        <v>8.4353596685256704</v>
      </c>
      <c r="DF82">
        <v>3.7316629072909402</v>
      </c>
      <c r="DG82">
        <v>14.625010233748799</v>
      </c>
      <c r="DH82">
        <v>11.0959527312802</v>
      </c>
      <c r="DI82">
        <v>8.4137432107959391</v>
      </c>
      <c r="DJ82">
        <v>1.8912078829934</v>
      </c>
      <c r="DK82">
        <v>19.219830278364</v>
      </c>
      <c r="DL82">
        <v>11.263554444092501</v>
      </c>
      <c r="DM82">
        <v>13.0095432268339</v>
      </c>
      <c r="DN82">
        <v>9.8361769346755104</v>
      </c>
      <c r="DO82">
        <v>8.5525750801186007</v>
      </c>
      <c r="EB82"/>
      <c r="EO82"/>
      <c r="FO82"/>
      <c r="GB82"/>
      <c r="GD82">
        <v>19.292604369284099</v>
      </c>
      <c r="GE82">
        <v>16.164103493738601</v>
      </c>
      <c r="GF82">
        <v>8.7292698831635906</v>
      </c>
      <c r="GG82">
        <v>31.840591299476198</v>
      </c>
      <c r="GH82">
        <v>25.199790294721002</v>
      </c>
      <c r="GI82">
        <v>17.237089053244699</v>
      </c>
      <c r="GJ82">
        <v>15.5969140015071</v>
      </c>
      <c r="GK82">
        <v>29.814727441722599</v>
      </c>
      <c r="GL82">
        <v>34.338729375087503</v>
      </c>
      <c r="GM82">
        <v>36.330613694434398</v>
      </c>
      <c r="GN82">
        <v>20.789300187323899</v>
      </c>
      <c r="GO82">
        <v>27.6436998160796</v>
      </c>
      <c r="HB82"/>
    </row>
    <row r="83" spans="1:210">
      <c r="A83" s="13">
        <f t="shared" si="1"/>
        <v>44012</v>
      </c>
      <c r="N83"/>
      <c r="AB83"/>
      <c r="AC83" s="4">
        <v>44012</v>
      </c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O83"/>
      <c r="BQ83" s="1">
        <v>11.2738407560604</v>
      </c>
      <c r="BR83" s="1">
        <v>11.6545707963519</v>
      </c>
      <c r="BS83" s="1">
        <v>5.3379263265574197</v>
      </c>
      <c r="BT83" s="1">
        <v>19.367818290293901</v>
      </c>
      <c r="BU83" s="1">
        <v>13.061540682626299</v>
      </c>
      <c r="BV83" s="1">
        <v>12.4054078201778</v>
      </c>
      <c r="BW83" s="1">
        <v>4.4632829839735901</v>
      </c>
      <c r="BX83" s="1">
        <v>22.1880408497939</v>
      </c>
      <c r="BY83" s="1">
        <v>19.4246012164032</v>
      </c>
      <c r="BZ83" s="1">
        <v>20.1120049780071</v>
      </c>
      <c r="CA83" s="1">
        <v>14.8649828985832</v>
      </c>
      <c r="CB83" s="1">
        <v>15.323526220653401</v>
      </c>
      <c r="CC83"/>
      <c r="CD83"/>
      <c r="CE83"/>
      <c r="CF83"/>
      <c r="CG83"/>
      <c r="CH83"/>
      <c r="CI83"/>
      <c r="CJ83"/>
      <c r="CK83"/>
      <c r="CL83"/>
      <c r="CM83"/>
      <c r="CN83"/>
      <c r="CO83"/>
      <c r="DB83"/>
      <c r="DD83">
        <v>7.3737065532521999</v>
      </c>
      <c r="DE83">
        <v>8.5131443894914192</v>
      </c>
      <c r="DF83">
        <v>3.73813569406959</v>
      </c>
      <c r="DG83">
        <v>14.6575468650495</v>
      </c>
      <c r="DH83">
        <v>11.081627563224499</v>
      </c>
      <c r="DI83">
        <v>8.3008363976161004</v>
      </c>
      <c r="DJ83">
        <v>1.5064968057582599</v>
      </c>
      <c r="DK83">
        <v>19.2707971408059</v>
      </c>
      <c r="DL83">
        <v>11.268600510114499</v>
      </c>
      <c r="DM83">
        <v>12.9844189889911</v>
      </c>
      <c r="DN83">
        <v>10.725164877395001</v>
      </c>
      <c r="DO83">
        <v>8.5527682809022991</v>
      </c>
      <c r="EB83"/>
      <c r="EO83"/>
      <c r="FO83"/>
      <c r="GB83"/>
      <c r="GD83">
        <v>19.2929232039439</v>
      </c>
      <c r="GE83">
        <v>16.234738373792698</v>
      </c>
      <c r="GF83">
        <v>8.7284211807977794</v>
      </c>
      <c r="GG83">
        <v>31.858865709917801</v>
      </c>
      <c r="GH83">
        <v>25.175363008462298</v>
      </c>
      <c r="GI83">
        <v>17.278051023302101</v>
      </c>
      <c r="GJ83">
        <v>15.6043480753882</v>
      </c>
      <c r="GK83">
        <v>29.860243620284301</v>
      </c>
      <c r="GL83">
        <v>34.3488268933041</v>
      </c>
      <c r="GM83">
        <v>36.310203162142301</v>
      </c>
      <c r="GN83">
        <v>21.351941567187701</v>
      </c>
      <c r="GO83">
        <v>27.649632050748501</v>
      </c>
      <c r="HB83"/>
    </row>
    <row r="84" spans="1:210">
      <c r="A84" s="13">
        <f t="shared" si="1"/>
        <v>43980</v>
      </c>
      <c r="N84"/>
      <c r="AB84"/>
      <c r="AC84" s="4">
        <v>43980</v>
      </c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O84"/>
      <c r="BQ84" s="1">
        <v>11.232642990629699</v>
      </c>
      <c r="BR84" s="1">
        <v>11.694485845046</v>
      </c>
      <c r="BS84" s="1">
        <v>6.0999452828166998</v>
      </c>
      <c r="BT84" s="1">
        <v>19.380858544943901</v>
      </c>
      <c r="BU84" s="1">
        <v>13.1660259262467</v>
      </c>
      <c r="BV84" s="1">
        <v>12.5638178655872</v>
      </c>
      <c r="BW84" s="1">
        <v>4.4661095710354797</v>
      </c>
      <c r="BX84" s="1">
        <v>22.317059062994598</v>
      </c>
      <c r="BY84" s="1">
        <v>19.4772721025845</v>
      </c>
      <c r="BZ84" s="1">
        <v>19.8981777020586</v>
      </c>
      <c r="CA84" s="1">
        <v>14.925256575773499</v>
      </c>
      <c r="CB84" s="1">
        <v>15.349985491534699</v>
      </c>
      <c r="CC84"/>
      <c r="CD84"/>
      <c r="CE84"/>
      <c r="CF84"/>
      <c r="CG84"/>
      <c r="CH84"/>
      <c r="CI84"/>
      <c r="CJ84"/>
      <c r="CK84"/>
      <c r="CL84"/>
      <c r="CM84"/>
      <c r="CN84"/>
      <c r="CO84"/>
      <c r="DB84"/>
      <c r="DD84">
        <v>7.2797569567952198</v>
      </c>
      <c r="DE84">
        <v>8.5655710524994806</v>
      </c>
      <c r="DF84">
        <v>4.4998162976682297</v>
      </c>
      <c r="DG84">
        <v>14.7367602925691</v>
      </c>
      <c r="DH84">
        <v>11.0492081235586</v>
      </c>
      <c r="DI84">
        <v>8.5258385584132395</v>
      </c>
      <c r="DJ84">
        <v>1.69596704793829</v>
      </c>
      <c r="DK84">
        <v>19.416453706829</v>
      </c>
      <c r="DL84">
        <v>11.2696949406076</v>
      </c>
      <c r="DM84">
        <v>12.872520672397499</v>
      </c>
      <c r="DN84">
        <v>10.7904782628493</v>
      </c>
      <c r="DO84">
        <v>8.5725539854458503</v>
      </c>
      <c r="EB84"/>
      <c r="EO84"/>
      <c r="FO84"/>
      <c r="GB84"/>
      <c r="GD84">
        <v>19.575912241822898</v>
      </c>
      <c r="GE84">
        <v>16.263015625951802</v>
      </c>
      <c r="GF84">
        <v>9.4360216668470596</v>
      </c>
      <c r="GG84">
        <v>31.971884673924801</v>
      </c>
      <c r="GH84">
        <v>25.328932394704101</v>
      </c>
      <c r="GI84">
        <v>17.275370946512201</v>
      </c>
      <c r="GJ84">
        <v>15.691134511274701</v>
      </c>
      <c r="GK84">
        <v>29.974251549592498</v>
      </c>
      <c r="GL84">
        <v>34.410297486604001</v>
      </c>
      <c r="GM84">
        <v>36.153516668550097</v>
      </c>
      <c r="GN84">
        <v>21.363415889844099</v>
      </c>
      <c r="GO84">
        <v>27.702385823903601</v>
      </c>
      <c r="HB84"/>
    </row>
    <row r="85" spans="1:210">
      <c r="A85" s="13">
        <f t="shared" si="1"/>
        <v>43951</v>
      </c>
      <c r="N85"/>
      <c r="AB85"/>
      <c r="AC85" s="4">
        <v>43951</v>
      </c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O85"/>
      <c r="BQ85" s="1">
        <v>11.6532487806275</v>
      </c>
      <c r="BR85" s="1">
        <v>11.683938364146099</v>
      </c>
      <c r="BS85" s="1">
        <v>6.1665754986539998</v>
      </c>
      <c r="BT85" s="1">
        <v>22.0523075359682</v>
      </c>
      <c r="BU85" s="1">
        <v>13.476803494386401</v>
      </c>
      <c r="BV85" s="1">
        <v>12.9358962124945</v>
      </c>
      <c r="BW85" s="1">
        <v>7.2309160070093599</v>
      </c>
      <c r="BX85" s="1">
        <v>22.1968640496438</v>
      </c>
      <c r="BY85" s="1">
        <v>19.277096584452799</v>
      </c>
      <c r="BZ85" s="1">
        <v>19.162798335575399</v>
      </c>
      <c r="CA85" s="1">
        <v>16.738274427696101</v>
      </c>
      <c r="CB85" s="1">
        <v>16.1177783774814</v>
      </c>
      <c r="CC85"/>
      <c r="CD85"/>
      <c r="CE85"/>
      <c r="CF85"/>
      <c r="CG85"/>
      <c r="CH85"/>
      <c r="CI85"/>
      <c r="CJ85"/>
      <c r="CK85"/>
      <c r="CL85"/>
      <c r="CM85"/>
      <c r="CN85"/>
      <c r="CO85"/>
      <c r="DB85"/>
      <c r="DD85">
        <v>8.6096612391376102</v>
      </c>
      <c r="DE85">
        <v>8.7312315416098194</v>
      </c>
      <c r="DF85">
        <v>4.3387108103412499</v>
      </c>
      <c r="DG85">
        <v>16.806289895840202</v>
      </c>
      <c r="DH85">
        <v>11.283568951282501</v>
      </c>
      <c r="DI85">
        <v>8.6188355998096604</v>
      </c>
      <c r="DJ85">
        <v>5.0406396147410897</v>
      </c>
      <c r="DK85">
        <v>19.606871651357</v>
      </c>
      <c r="DL85">
        <v>10.6890945070011</v>
      </c>
      <c r="DM85">
        <v>13.271696774711501</v>
      </c>
      <c r="DN85">
        <v>12.5413507675791</v>
      </c>
      <c r="DO85">
        <v>10.622286173561999</v>
      </c>
      <c r="EB85"/>
      <c r="EO85"/>
      <c r="FO85"/>
      <c r="GB85"/>
      <c r="GD85">
        <v>19.6630117979395</v>
      </c>
      <c r="GE85">
        <v>16.055327773857101</v>
      </c>
      <c r="GF85">
        <v>9.5037090100130097</v>
      </c>
      <c r="GG85">
        <v>32.614325441042801</v>
      </c>
      <c r="GH85">
        <v>25.980127039489901</v>
      </c>
      <c r="GI85">
        <v>17.4267310965663</v>
      </c>
      <c r="GJ85">
        <v>16.755506154641601</v>
      </c>
      <c r="GK85">
        <v>29.832158208398202</v>
      </c>
      <c r="GL85">
        <v>34.095743646508502</v>
      </c>
      <c r="GM85">
        <v>34.905787930743898</v>
      </c>
      <c r="GN85">
        <v>22.932043733026902</v>
      </c>
      <c r="GO85">
        <v>31.3821895828194</v>
      </c>
      <c r="HB85"/>
    </row>
    <row r="86" spans="1:210">
      <c r="A86" s="13">
        <f t="shared" si="1"/>
        <v>43921</v>
      </c>
      <c r="N86"/>
      <c r="AB86"/>
      <c r="AC86" s="4">
        <v>43921</v>
      </c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O86"/>
      <c r="BQ86" s="1">
        <v>11.7954876136463</v>
      </c>
      <c r="BR86" s="1">
        <v>11.7041212701033</v>
      </c>
      <c r="BS86" s="1">
        <v>6.1629560916908197</v>
      </c>
      <c r="BT86" s="1">
        <v>22.058591243068101</v>
      </c>
      <c r="BU86" s="1">
        <v>13.4619527518808</v>
      </c>
      <c r="BV86" s="1">
        <v>13.0202790598213</v>
      </c>
      <c r="BW86" s="1">
        <v>7.22788418769629</v>
      </c>
      <c r="BX86" s="1">
        <v>22.2724308697276</v>
      </c>
      <c r="BY86" s="1">
        <v>19.0949879514767</v>
      </c>
      <c r="BZ86" s="1">
        <v>19.163637707798699</v>
      </c>
      <c r="CA86" s="1">
        <v>16.730853837872601</v>
      </c>
      <c r="CB86" s="1">
        <v>16.1081346054665</v>
      </c>
      <c r="CC86"/>
      <c r="CD86"/>
      <c r="CE86"/>
      <c r="CF86"/>
      <c r="CG86"/>
      <c r="CH86"/>
      <c r="CI86"/>
      <c r="CJ86"/>
      <c r="CK86"/>
      <c r="CL86"/>
      <c r="CM86"/>
      <c r="CN86"/>
      <c r="CO86"/>
      <c r="DB86"/>
      <c r="DD86">
        <v>8.6151095406328899</v>
      </c>
      <c r="DE86">
        <v>8.8066882755121796</v>
      </c>
      <c r="DF86">
        <v>4.3337386061325498</v>
      </c>
      <c r="DG86">
        <v>16.782320679495498</v>
      </c>
      <c r="DH86">
        <v>11.2675171267142</v>
      </c>
      <c r="DI86">
        <v>8.6664164120380196</v>
      </c>
      <c r="DJ86">
        <v>5.03477942115763</v>
      </c>
      <c r="DK86">
        <v>19.6815802833414</v>
      </c>
      <c r="DL86">
        <v>10.4969582098988</v>
      </c>
      <c r="DM86">
        <v>13.2705366732279</v>
      </c>
      <c r="DN86">
        <v>12.6119136726099</v>
      </c>
      <c r="DO86">
        <v>10.6177731512614</v>
      </c>
      <c r="EB86"/>
      <c r="EO86"/>
      <c r="FO86"/>
      <c r="GB86"/>
      <c r="GD86">
        <v>19.711633539753301</v>
      </c>
      <c r="GE86">
        <v>16.088330576300599</v>
      </c>
      <c r="GF86">
        <v>9.5053747533219699</v>
      </c>
      <c r="GG86">
        <v>32.5812238350344</v>
      </c>
      <c r="GH86">
        <v>25.952523167324401</v>
      </c>
      <c r="GI86">
        <v>17.533862152291199</v>
      </c>
      <c r="GJ86">
        <v>16.7496246462584</v>
      </c>
      <c r="GK86">
        <v>29.905548957669001</v>
      </c>
      <c r="GL86">
        <v>34.091091797466603</v>
      </c>
      <c r="GM86">
        <v>34.905240330152999</v>
      </c>
      <c r="GN86">
        <v>22.908659853997101</v>
      </c>
      <c r="GO86">
        <v>31.3475227702891</v>
      </c>
      <c r="HB86"/>
    </row>
    <row r="87" spans="1:210">
      <c r="A87" s="13">
        <f t="shared" si="1"/>
        <v>43889</v>
      </c>
      <c r="N87"/>
      <c r="AB87"/>
      <c r="AC87" s="4">
        <v>43889</v>
      </c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O87"/>
      <c r="BQ87" s="1">
        <v>11.7928697277768</v>
      </c>
      <c r="BR87" s="1">
        <v>11.710361377342201</v>
      </c>
      <c r="BS87" s="1">
        <v>6.2796913864148696</v>
      </c>
      <c r="BT87" s="1">
        <v>22.082669758847899</v>
      </c>
      <c r="BU87" s="1">
        <v>13.424759166885201</v>
      </c>
      <c r="BV87" s="1">
        <v>12.770781555148099</v>
      </c>
      <c r="BW87" s="1">
        <v>7.2436928328723598</v>
      </c>
      <c r="BX87" s="1">
        <v>22.357756987762301</v>
      </c>
      <c r="BY87" s="1">
        <v>19.096659864500801</v>
      </c>
      <c r="BZ87" s="1">
        <v>19.134878103007999</v>
      </c>
      <c r="CA87" s="1">
        <v>16.706479256713401</v>
      </c>
      <c r="CB87" s="1">
        <v>15.923526261066501</v>
      </c>
      <c r="CC87"/>
      <c r="CD87"/>
      <c r="CE87"/>
      <c r="CF87"/>
      <c r="CG87"/>
      <c r="CH87"/>
      <c r="CI87"/>
      <c r="CJ87"/>
      <c r="CK87"/>
      <c r="CL87"/>
      <c r="CM87"/>
      <c r="CN87"/>
      <c r="CO87"/>
      <c r="DB87"/>
      <c r="DD87">
        <v>8.76710333648575</v>
      </c>
      <c r="DE87">
        <v>8.8166178186648096</v>
      </c>
      <c r="DF87">
        <v>4.1761771039647098</v>
      </c>
      <c r="DG87">
        <v>16.768313078409101</v>
      </c>
      <c r="DH87">
        <v>11.219312125936501</v>
      </c>
      <c r="DI87">
        <v>8.4818092383534793</v>
      </c>
      <c r="DJ87">
        <v>5.0208259093974998</v>
      </c>
      <c r="DK87">
        <v>19.638893397661999</v>
      </c>
      <c r="DL87">
        <v>10.5070032529571</v>
      </c>
      <c r="DM87">
        <v>13.266206276209999</v>
      </c>
      <c r="DN87">
        <v>12.597462788584201</v>
      </c>
      <c r="DO87">
        <v>10.4070740275733</v>
      </c>
      <c r="EB87"/>
      <c r="EO87"/>
      <c r="FO87"/>
      <c r="GB87"/>
      <c r="GD87">
        <v>19.768650568566098</v>
      </c>
      <c r="GE87">
        <v>16.088209440755602</v>
      </c>
      <c r="GF87">
        <v>9.6365028780632205</v>
      </c>
      <c r="GG87">
        <v>32.833100008220804</v>
      </c>
      <c r="GH87">
        <v>25.987148148439701</v>
      </c>
      <c r="GI87">
        <v>17.252424790960902</v>
      </c>
      <c r="GJ87">
        <v>16.6616453800975</v>
      </c>
      <c r="GK87">
        <v>29.892301731964899</v>
      </c>
      <c r="GL87">
        <v>34.091646305938802</v>
      </c>
      <c r="GM87">
        <v>34.872334373622003</v>
      </c>
      <c r="GN87">
        <v>22.899427655819999</v>
      </c>
      <c r="GO87">
        <v>30.819471278824199</v>
      </c>
      <c r="HB87"/>
    </row>
    <row r="88" spans="1:210">
      <c r="A88" s="13">
        <f t="shared" si="1"/>
        <v>43861</v>
      </c>
      <c r="N88"/>
      <c r="AB88"/>
      <c r="AC88" s="4">
        <v>43861</v>
      </c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O88"/>
      <c r="BQ88" s="1">
        <v>12.364649831861399</v>
      </c>
      <c r="BR88" s="1">
        <v>11.70528822568</v>
      </c>
      <c r="BS88" s="1">
        <v>6.3445022901048098</v>
      </c>
      <c r="BT88" s="1">
        <v>21.345438872696601</v>
      </c>
      <c r="BU88" s="1">
        <v>13.421278441590299</v>
      </c>
      <c r="BV88" s="1">
        <v>12.9495361020898</v>
      </c>
      <c r="BW88" s="1">
        <v>8.0349588350326702</v>
      </c>
      <c r="BX88" s="1">
        <v>22.2054007239174</v>
      </c>
      <c r="BY88" s="1">
        <v>18.987055807080001</v>
      </c>
      <c r="BZ88" s="1">
        <v>18.522716711353301</v>
      </c>
      <c r="CA88" s="1">
        <v>16.914241547822801</v>
      </c>
      <c r="CB88" s="1">
        <v>16.425829967840301</v>
      </c>
      <c r="CC88"/>
      <c r="CD88"/>
      <c r="CE88"/>
      <c r="CF88"/>
      <c r="CG88"/>
      <c r="CH88"/>
      <c r="CI88"/>
      <c r="CJ88"/>
      <c r="CK88"/>
      <c r="CL88"/>
      <c r="CM88"/>
      <c r="CN88"/>
      <c r="CO88"/>
      <c r="DB88"/>
      <c r="DD88">
        <v>9.8827333799568002</v>
      </c>
      <c r="DE88">
        <v>9.1279289423445196</v>
      </c>
      <c r="DF88">
        <v>4.4107939963767802</v>
      </c>
      <c r="DG88">
        <v>16.059448564339601</v>
      </c>
      <c r="DH88">
        <v>10.7172281683526</v>
      </c>
      <c r="DI88">
        <v>8.8258270222095003</v>
      </c>
      <c r="DJ88">
        <v>5.76419556312801</v>
      </c>
      <c r="DK88">
        <v>19.096482694862502</v>
      </c>
      <c r="DL88">
        <v>10.6449043046514</v>
      </c>
      <c r="DM88">
        <v>11.8635828054095</v>
      </c>
      <c r="DN88">
        <v>12.1519979743671</v>
      </c>
      <c r="DO88">
        <v>11.2076611964523</v>
      </c>
      <c r="EB88"/>
      <c r="EO88"/>
      <c r="FO88"/>
      <c r="GB88"/>
      <c r="GD88">
        <v>18.965846220787</v>
      </c>
      <c r="GE88">
        <v>16.215466743695099</v>
      </c>
      <c r="GF88">
        <v>9.6888817571913997</v>
      </c>
      <c r="GG88">
        <v>32.324483216910103</v>
      </c>
      <c r="GH88">
        <v>25.743559250156199</v>
      </c>
      <c r="GI88">
        <v>17.3435620044697</v>
      </c>
      <c r="GJ88">
        <v>17.0280882239608</v>
      </c>
      <c r="GK88">
        <v>29.853065797727002</v>
      </c>
      <c r="GL88">
        <v>34.269882342968202</v>
      </c>
      <c r="GM88">
        <v>34.1105326646516</v>
      </c>
      <c r="GN88">
        <v>22.8480327624548</v>
      </c>
      <c r="GO88">
        <v>28.598357471872401</v>
      </c>
      <c r="HB88"/>
    </row>
    <row r="89" spans="1:210">
      <c r="A89" s="13">
        <f t="shared" si="1"/>
        <v>43830</v>
      </c>
      <c r="N89"/>
      <c r="AB89"/>
      <c r="AC89" s="4">
        <v>43830</v>
      </c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O89"/>
      <c r="BQ89" s="1">
        <v>12.3643335083412</v>
      </c>
      <c r="BR89" s="1">
        <v>11.6705519484396</v>
      </c>
      <c r="BS89" s="1">
        <v>6.3453936117691301</v>
      </c>
      <c r="BT89" s="1">
        <v>21.210437904122699</v>
      </c>
      <c r="BU89" s="1">
        <v>13.2351926547163</v>
      </c>
      <c r="BV89" s="1">
        <v>12.984510601905001</v>
      </c>
      <c r="BW89" s="1">
        <v>8.03340557666316</v>
      </c>
      <c r="BX89" s="1">
        <v>22.3906665878174</v>
      </c>
      <c r="BY89" s="1">
        <v>18.986662939161199</v>
      </c>
      <c r="BZ89" s="1">
        <v>18.5472973632845</v>
      </c>
      <c r="CA89" s="1">
        <v>16.932012623529701</v>
      </c>
      <c r="CB89" s="1">
        <v>16.427202797725901</v>
      </c>
      <c r="CC89"/>
      <c r="CD89"/>
      <c r="CE89"/>
      <c r="CF89"/>
      <c r="CG89"/>
      <c r="CH89"/>
      <c r="CI89"/>
      <c r="CJ89"/>
      <c r="CK89"/>
      <c r="CL89"/>
      <c r="CM89"/>
      <c r="CN89"/>
      <c r="CO89"/>
      <c r="DB89"/>
      <c r="DD89">
        <v>9.8829239841988397</v>
      </c>
      <c r="DE89">
        <v>9.0799937524399006</v>
      </c>
      <c r="DF89">
        <v>4.4120939246427104</v>
      </c>
      <c r="DG89">
        <v>16.010267549594001</v>
      </c>
      <c r="DH89">
        <v>10.5620460147417</v>
      </c>
      <c r="DI89">
        <v>8.8488303063359695</v>
      </c>
      <c r="DJ89">
        <v>5.7621469003631498</v>
      </c>
      <c r="DK89">
        <v>19.2527371194696</v>
      </c>
      <c r="DL89">
        <v>10.6446549463179</v>
      </c>
      <c r="DM89">
        <v>11.8788348023796</v>
      </c>
      <c r="DN89">
        <v>12.2083859078899</v>
      </c>
      <c r="DO89">
        <v>11.2111205723351</v>
      </c>
      <c r="EB89"/>
      <c r="EO89"/>
      <c r="FO89"/>
      <c r="GB89"/>
      <c r="GD89">
        <v>18.9670595926438</v>
      </c>
      <c r="GE89">
        <v>16.187829438470501</v>
      </c>
      <c r="GF89">
        <v>9.6916839646039108</v>
      </c>
      <c r="GG89">
        <v>31.9598408466249</v>
      </c>
      <c r="GH89">
        <v>25.745209853622502</v>
      </c>
      <c r="GI89">
        <v>17.3636759364692</v>
      </c>
      <c r="GJ89">
        <v>17.0258212932277</v>
      </c>
      <c r="GK89">
        <v>30.015315017573801</v>
      </c>
      <c r="GL89">
        <v>34.269567799993403</v>
      </c>
      <c r="GM89">
        <v>34.1348899868186</v>
      </c>
      <c r="GN89">
        <v>22.855011536245701</v>
      </c>
      <c r="GO89">
        <v>28.599612627578999</v>
      </c>
      <c r="HB89"/>
    </row>
    <row r="90" spans="1:210">
      <c r="A90" s="13">
        <f t="shared" si="1"/>
        <v>43798</v>
      </c>
      <c r="N90"/>
      <c r="AB90"/>
      <c r="AC90" s="4">
        <v>43798</v>
      </c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O90"/>
      <c r="BQ90" s="1">
        <v>12.362666763837201</v>
      </c>
      <c r="BR90" s="1">
        <v>11.675088131257599</v>
      </c>
      <c r="BS90" s="1">
        <v>6.8848800131842198</v>
      </c>
      <c r="BT90" s="1">
        <v>21.290990825479</v>
      </c>
      <c r="BU90" s="1">
        <v>13.2291172177656</v>
      </c>
      <c r="BV90" s="1">
        <v>12.976398081650601</v>
      </c>
      <c r="BW90" s="1">
        <v>8.0238211869469396</v>
      </c>
      <c r="BX90" s="1">
        <v>22.475282547428801</v>
      </c>
      <c r="BY90" s="1">
        <v>18.995794198417599</v>
      </c>
      <c r="BZ90" s="1">
        <v>18.543802798515799</v>
      </c>
      <c r="CA90" s="1">
        <v>16.9799631120333</v>
      </c>
      <c r="CB90" s="1">
        <v>16.741167452129101</v>
      </c>
      <c r="CC90"/>
      <c r="CD90"/>
      <c r="CE90"/>
      <c r="CF90"/>
      <c r="CG90"/>
      <c r="CH90"/>
      <c r="CI90"/>
      <c r="CJ90"/>
      <c r="CK90"/>
      <c r="CL90"/>
      <c r="CM90"/>
      <c r="CN90"/>
      <c r="CO90"/>
      <c r="DB90"/>
      <c r="DD90">
        <v>9.8837991296235508</v>
      </c>
      <c r="DE90">
        <v>9.0797310788356391</v>
      </c>
      <c r="DF90">
        <v>4.8427573703273996</v>
      </c>
      <c r="DG90">
        <v>16.089454604885098</v>
      </c>
      <c r="DH90">
        <v>10.5030684963595</v>
      </c>
      <c r="DI90">
        <v>8.8777395470484493</v>
      </c>
      <c r="DJ90">
        <v>5.7546171876245804</v>
      </c>
      <c r="DK90">
        <v>19.349150267435402</v>
      </c>
      <c r="DL90">
        <v>10.648938422073799</v>
      </c>
      <c r="DM90">
        <v>11.8686855096767</v>
      </c>
      <c r="DN90">
        <v>12.2386493400814</v>
      </c>
      <c r="DO90">
        <v>11.4426716003516</v>
      </c>
      <c r="EB90"/>
      <c r="EO90"/>
      <c r="FO90"/>
      <c r="GB90"/>
      <c r="GD90">
        <v>18.972592826302201</v>
      </c>
      <c r="GE90">
        <v>16.182424955900899</v>
      </c>
      <c r="GF90">
        <v>10.799419801946801</v>
      </c>
      <c r="GG90">
        <v>32.020019367540201</v>
      </c>
      <c r="GH90">
        <v>25.712842263939301</v>
      </c>
      <c r="GI90">
        <v>17.355335446456699</v>
      </c>
      <c r="GJ90">
        <v>16.997485611329601</v>
      </c>
      <c r="GK90">
        <v>30.043778413647701</v>
      </c>
      <c r="GL90">
        <v>34.276227968077301</v>
      </c>
      <c r="GM90">
        <v>34.123899932855601</v>
      </c>
      <c r="GN90">
        <v>22.9032512055804</v>
      </c>
      <c r="GO90">
        <v>26.826754289284299</v>
      </c>
      <c r="HB90"/>
    </row>
    <row r="91" spans="1:210">
      <c r="A91" s="13">
        <f t="shared" si="1"/>
        <v>43769</v>
      </c>
      <c r="N91"/>
      <c r="AB91"/>
      <c r="AC91" s="4">
        <v>43769</v>
      </c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O91"/>
      <c r="BQ91" s="1">
        <v>12.8030843810019</v>
      </c>
      <c r="BR91" s="1">
        <v>11.7521470672574</v>
      </c>
      <c r="BS91" s="1">
        <v>6.9627201389629096</v>
      </c>
      <c r="BT91" s="1">
        <v>21.600449206210801</v>
      </c>
      <c r="BU91" s="1">
        <v>14.1850704731983</v>
      </c>
      <c r="BV91" s="1">
        <v>13.043650519171701</v>
      </c>
      <c r="BW91" s="1">
        <v>8.82503176925165</v>
      </c>
      <c r="BX91" s="1">
        <v>22.736915527258699</v>
      </c>
      <c r="BY91" s="1">
        <v>18.622354768469901</v>
      </c>
      <c r="BZ91" s="1">
        <v>18.035548686646099</v>
      </c>
      <c r="CA91" s="1">
        <v>16.8739696562026</v>
      </c>
      <c r="CB91" s="1">
        <v>17.3992428580374</v>
      </c>
      <c r="CC91"/>
      <c r="CD91"/>
      <c r="CE91"/>
      <c r="CF91"/>
      <c r="CG91"/>
      <c r="CH91"/>
      <c r="CI91"/>
      <c r="CJ91"/>
      <c r="CK91"/>
      <c r="CL91"/>
      <c r="CM91"/>
      <c r="CN91"/>
      <c r="CO91"/>
      <c r="DB91"/>
      <c r="DD91">
        <v>9.5312849143956395</v>
      </c>
      <c r="DE91">
        <v>8.8545331389585495</v>
      </c>
      <c r="DF91">
        <v>4.9648509096796802</v>
      </c>
      <c r="DG91">
        <v>16.436478133951901</v>
      </c>
      <c r="DH91">
        <v>11.0459697653913</v>
      </c>
      <c r="DI91">
        <v>8.7643201938354096</v>
      </c>
      <c r="DJ91">
        <v>6.9122575256339598</v>
      </c>
      <c r="DK91">
        <v>19.770923347494701</v>
      </c>
      <c r="DL91">
        <v>10.843524345207401</v>
      </c>
      <c r="DM91">
        <v>11.566484522803099</v>
      </c>
      <c r="DN91">
        <v>12.2802138952385</v>
      </c>
      <c r="DO91">
        <v>11.7261968230852</v>
      </c>
      <c r="EB91"/>
      <c r="EO91"/>
      <c r="FO91"/>
      <c r="GB91"/>
      <c r="GD91">
        <v>19.097405207567</v>
      </c>
      <c r="GE91">
        <v>16.1430111203283</v>
      </c>
      <c r="GF91">
        <v>10.7661096753877</v>
      </c>
      <c r="GG91">
        <v>31.940890828552</v>
      </c>
      <c r="GH91">
        <v>26.928100673198099</v>
      </c>
      <c r="GI91">
        <v>17.353112152630601</v>
      </c>
      <c r="GJ91">
        <v>17.513552434904199</v>
      </c>
      <c r="GK91">
        <v>30.194284324600599</v>
      </c>
      <c r="GL91">
        <v>34.2885023930017</v>
      </c>
      <c r="GM91">
        <v>33.296432132167403</v>
      </c>
      <c r="GN91">
        <v>22.704926519663001</v>
      </c>
      <c r="GO91">
        <v>27.370449795668801</v>
      </c>
      <c r="HB91"/>
    </row>
    <row r="92" spans="1:210">
      <c r="A92" s="13">
        <f t="shared" si="1"/>
        <v>43738</v>
      </c>
      <c r="N92"/>
      <c r="AB92"/>
      <c r="AC92" s="4">
        <v>43738</v>
      </c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O92"/>
      <c r="BQ92" s="1">
        <v>12.8027689285843</v>
      </c>
      <c r="BR92" s="1">
        <v>11.741305346708</v>
      </c>
      <c r="BS92" s="1">
        <v>6.9755596596787299</v>
      </c>
      <c r="BT92" s="1">
        <v>21.5971964770761</v>
      </c>
      <c r="BU92" s="1">
        <v>14.181406904802801</v>
      </c>
      <c r="BV92" s="1">
        <v>13.037861195897801</v>
      </c>
      <c r="BW92" s="1">
        <v>8.8285737907568205</v>
      </c>
      <c r="BX92" s="1">
        <v>22.955826388807001</v>
      </c>
      <c r="BY92" s="1">
        <v>18.6226715031632</v>
      </c>
      <c r="BZ92" s="1">
        <v>18.0258464649384</v>
      </c>
      <c r="CA92" s="1">
        <v>16.868463606935599</v>
      </c>
      <c r="CB92" s="1">
        <v>17.3896292905876</v>
      </c>
      <c r="CC92"/>
      <c r="CD92"/>
      <c r="CE92"/>
      <c r="CF92"/>
      <c r="CG92"/>
      <c r="CH92"/>
      <c r="CI92"/>
      <c r="CJ92"/>
      <c r="CK92"/>
      <c r="CL92"/>
      <c r="CM92"/>
      <c r="CN92"/>
      <c r="CO92"/>
      <c r="DB92"/>
      <c r="DD92">
        <v>9.5324821587332504</v>
      </c>
      <c r="DE92">
        <v>8.9776489171352605</v>
      </c>
      <c r="DF92">
        <v>4.96470427157867</v>
      </c>
      <c r="DG92">
        <v>16.444108120563499</v>
      </c>
      <c r="DH92">
        <v>11.0412873065215</v>
      </c>
      <c r="DI92">
        <v>8.7564161637670708</v>
      </c>
      <c r="DJ92">
        <v>6.9152517741367001</v>
      </c>
      <c r="DK92">
        <v>19.983848596372098</v>
      </c>
      <c r="DL92">
        <v>10.843507742753699</v>
      </c>
      <c r="DM92">
        <v>11.565438852044</v>
      </c>
      <c r="DN92">
        <v>12.2799412006785</v>
      </c>
      <c r="DO92">
        <v>11.721929694989401</v>
      </c>
      <c r="EB92"/>
      <c r="EO92"/>
      <c r="FO92"/>
      <c r="GB92"/>
      <c r="GD92">
        <v>19.100781477673301</v>
      </c>
      <c r="GE92">
        <v>16.137695469368602</v>
      </c>
      <c r="GF92">
        <v>10.787367139010399</v>
      </c>
      <c r="GG92">
        <v>31.923572488824</v>
      </c>
      <c r="GH92">
        <v>26.9110724045055</v>
      </c>
      <c r="GI92">
        <v>17.347633230145998</v>
      </c>
      <c r="GJ92">
        <v>17.5263729737175</v>
      </c>
      <c r="GK92">
        <v>30.388275438548501</v>
      </c>
      <c r="GL92">
        <v>34.288559300289897</v>
      </c>
      <c r="GM92">
        <v>33.275647357478199</v>
      </c>
      <c r="GN92">
        <v>22.703898685799398</v>
      </c>
      <c r="GO92">
        <v>27.358607403672099</v>
      </c>
      <c r="HB92"/>
    </row>
    <row r="93" spans="1:210">
      <c r="A93" s="13">
        <f t="shared" si="1"/>
        <v>43707</v>
      </c>
      <c r="N93"/>
      <c r="AB93"/>
      <c r="AC93" s="4">
        <v>43707</v>
      </c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O93"/>
      <c r="BQ93" s="1">
        <v>12.852886120156599</v>
      </c>
      <c r="BR93" s="1">
        <v>11.680335509375899</v>
      </c>
      <c r="BS93" s="1">
        <v>7.0454461379764499</v>
      </c>
      <c r="BT93" s="1">
        <v>21.576293708248599</v>
      </c>
      <c r="BU93" s="1">
        <v>14.230402150303</v>
      </c>
      <c r="BV93" s="1">
        <v>13.0192452563132</v>
      </c>
      <c r="BW93" s="1">
        <v>8.9305557677364291</v>
      </c>
      <c r="BX93" s="1">
        <v>23.153623901394798</v>
      </c>
      <c r="BY93" s="1">
        <v>18.622671037175799</v>
      </c>
      <c r="BZ93" s="1">
        <v>18.0334875221019</v>
      </c>
      <c r="CA93" s="1">
        <v>16.874666620987</v>
      </c>
      <c r="CB93" s="1">
        <v>17.332711370907798</v>
      </c>
      <c r="CC93"/>
      <c r="CD93"/>
      <c r="CE93"/>
      <c r="CF93"/>
      <c r="CG93"/>
      <c r="CH93"/>
      <c r="CI93"/>
      <c r="CJ93"/>
      <c r="CK93"/>
      <c r="CL93"/>
      <c r="CM93"/>
      <c r="CN93"/>
      <c r="CO93"/>
      <c r="DB93"/>
      <c r="DD93">
        <v>9.1459440136382604</v>
      </c>
      <c r="DE93">
        <v>8.9104444210054492</v>
      </c>
      <c r="DF93">
        <v>4.8097047613175601</v>
      </c>
      <c r="DG93">
        <v>16.430564159380001</v>
      </c>
      <c r="DH93">
        <v>11.1148577680872</v>
      </c>
      <c r="DI93">
        <v>8.7490903713243995</v>
      </c>
      <c r="DJ93">
        <v>6.9793296683031896</v>
      </c>
      <c r="DK93">
        <v>20.215439912661299</v>
      </c>
      <c r="DL93">
        <v>10.843507556262599</v>
      </c>
      <c r="DM93">
        <v>11.579095608185099</v>
      </c>
      <c r="DN93">
        <v>12.2821132689365</v>
      </c>
      <c r="DO93">
        <v>11.8007040816575</v>
      </c>
      <c r="EB93"/>
      <c r="EO93"/>
      <c r="FO93"/>
      <c r="GB93"/>
      <c r="GD93">
        <v>19.107293992104999</v>
      </c>
      <c r="GE93">
        <v>16.086368008804001</v>
      </c>
      <c r="GF93">
        <v>10.819635938462399</v>
      </c>
      <c r="GG93">
        <v>31.907264308077501</v>
      </c>
      <c r="GH93">
        <v>27.047074682666501</v>
      </c>
      <c r="GI93">
        <v>17.3419057129172</v>
      </c>
      <c r="GJ93">
        <v>17.8385151079124</v>
      </c>
      <c r="GK93">
        <v>30.561770007954902</v>
      </c>
      <c r="GL93">
        <v>34.288558713110497</v>
      </c>
      <c r="GM93">
        <v>33.276926464039803</v>
      </c>
      <c r="GN93">
        <v>22.6954271258235</v>
      </c>
      <c r="GO93">
        <v>27.085892337918398</v>
      </c>
      <c r="HB93"/>
    </row>
    <row r="94" spans="1:210">
      <c r="A94" s="13">
        <f t="shared" si="1"/>
        <v>43677</v>
      </c>
      <c r="N94"/>
      <c r="AB94"/>
      <c r="AC94" s="4">
        <v>43677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O94"/>
      <c r="BQ94" s="1">
        <v>13.709528525951001</v>
      </c>
      <c r="BR94" s="1">
        <v>11.516172734723</v>
      </c>
      <c r="BS94" s="1">
        <v>7.1023750003843196</v>
      </c>
      <c r="BT94" s="1">
        <v>21.7534999920796</v>
      </c>
      <c r="BU94" s="1">
        <v>14.163739603738</v>
      </c>
      <c r="BV94" s="1">
        <v>13.312763526793001</v>
      </c>
      <c r="BW94" s="1">
        <v>9.5612183314520696</v>
      </c>
      <c r="BX94" s="1">
        <v>23.1385066511661</v>
      </c>
      <c r="BY94" s="1">
        <v>18.554506673761502</v>
      </c>
      <c r="BZ94" s="1">
        <v>18.246874588164101</v>
      </c>
      <c r="CA94" s="1">
        <v>16.809696600449598</v>
      </c>
      <c r="CB94" s="1">
        <v>18.013422796966299</v>
      </c>
      <c r="CC94"/>
      <c r="CD94"/>
      <c r="CE94"/>
      <c r="CF94"/>
      <c r="CG94"/>
      <c r="CH94"/>
      <c r="CI94"/>
      <c r="CJ94"/>
      <c r="CK94"/>
      <c r="CL94"/>
      <c r="CM94"/>
      <c r="CN94"/>
      <c r="CO94"/>
      <c r="DB94"/>
      <c r="DD94">
        <v>9.9879966863415497</v>
      </c>
      <c r="DE94">
        <v>8.9831781311614503</v>
      </c>
      <c r="DF94">
        <v>4.9080374756853402</v>
      </c>
      <c r="DG94">
        <v>16.204095369004001</v>
      </c>
      <c r="DH94">
        <v>10.746683245914999</v>
      </c>
      <c r="DI94">
        <v>9.1865775412017694</v>
      </c>
      <c r="DJ94">
        <v>7.8483475807097101</v>
      </c>
      <c r="DK94">
        <v>19.920521149145699</v>
      </c>
      <c r="DL94">
        <v>11.3448509199439</v>
      </c>
      <c r="DM94">
        <v>11.5465653378246</v>
      </c>
      <c r="DN94">
        <v>11.9693514193971</v>
      </c>
      <c r="DO94">
        <v>12.6923649116642</v>
      </c>
      <c r="EB94"/>
      <c r="EO94"/>
      <c r="FO94"/>
      <c r="GB94"/>
      <c r="GD94">
        <v>19.609027069330899</v>
      </c>
      <c r="GE94">
        <v>15.858318511904899</v>
      </c>
      <c r="GF94">
        <v>10.7583143761185</v>
      </c>
      <c r="GG94">
        <v>32.3704260023746</v>
      </c>
      <c r="GH94">
        <v>26.636294116686098</v>
      </c>
      <c r="GI94">
        <v>17.586779359730599</v>
      </c>
      <c r="GJ94">
        <v>18.643983509221101</v>
      </c>
      <c r="GK94">
        <v>30.432058489190599</v>
      </c>
      <c r="GL94">
        <v>34.334979289399001</v>
      </c>
      <c r="GM94">
        <v>33.126736841977099</v>
      </c>
      <c r="GN94">
        <v>22.5687734634508</v>
      </c>
      <c r="GO94">
        <v>27.7485333702123</v>
      </c>
      <c r="HB94"/>
    </row>
    <row r="95" spans="1:210">
      <c r="A95" s="13">
        <f t="shared" si="1"/>
        <v>43644</v>
      </c>
      <c r="N95"/>
      <c r="AB95"/>
      <c r="AC95" s="4">
        <v>43644</v>
      </c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O95"/>
      <c r="BQ95" s="1">
        <v>13.720020675849</v>
      </c>
      <c r="BR95" s="1">
        <v>11.484939059263199</v>
      </c>
      <c r="BS95" s="1">
        <v>7.1055695097039502</v>
      </c>
      <c r="BT95" s="1">
        <v>21.713470013595</v>
      </c>
      <c r="BU95" s="1">
        <v>14.1413450669454</v>
      </c>
      <c r="BV95" s="1">
        <v>13.3181488088024</v>
      </c>
      <c r="BW95" s="1">
        <v>9.5545627870581402</v>
      </c>
      <c r="BX95" s="1">
        <v>23.338749774505299</v>
      </c>
      <c r="BY95" s="1">
        <v>18.553172447684201</v>
      </c>
      <c r="BZ95" s="1">
        <v>18.231414297625399</v>
      </c>
      <c r="CA95" s="1">
        <v>16.870956957786301</v>
      </c>
      <c r="CB95" s="1">
        <v>18.035590339678102</v>
      </c>
      <c r="CC95"/>
      <c r="CD95"/>
      <c r="CE95"/>
      <c r="CF95"/>
      <c r="CG95"/>
      <c r="CH95"/>
      <c r="CI95"/>
      <c r="CJ95"/>
      <c r="CK95"/>
      <c r="CL95"/>
      <c r="CM95"/>
      <c r="CN95"/>
      <c r="CO95"/>
      <c r="DB95"/>
      <c r="DD95">
        <v>9.9819958335204699</v>
      </c>
      <c r="DE95">
        <v>9.0180149257724196</v>
      </c>
      <c r="DF95">
        <v>4.89554266994186</v>
      </c>
      <c r="DG95">
        <v>16.175971865867901</v>
      </c>
      <c r="DH95">
        <v>10.727505733024</v>
      </c>
      <c r="DI95">
        <v>9.3395561612541798</v>
      </c>
      <c r="DJ95">
        <v>7.83777552072468</v>
      </c>
      <c r="DK95">
        <v>20.110917394506501</v>
      </c>
      <c r="DL95">
        <v>11.344646482662901</v>
      </c>
      <c r="DM95">
        <v>11.4999720728915</v>
      </c>
      <c r="DN95">
        <v>12.028585113978499</v>
      </c>
      <c r="DO95">
        <v>12.711400539443201</v>
      </c>
      <c r="EB95"/>
      <c r="EO95"/>
      <c r="FO95"/>
      <c r="GB95"/>
      <c r="GD95">
        <v>19.6454429435354</v>
      </c>
      <c r="GE95">
        <v>15.8348896232868</v>
      </c>
      <c r="GF95">
        <v>10.771926757010799</v>
      </c>
      <c r="GG95">
        <v>32.2741762096313</v>
      </c>
      <c r="GH95">
        <v>26.611166546312301</v>
      </c>
      <c r="GI95">
        <v>17.647072937985101</v>
      </c>
      <c r="GJ95">
        <v>18.636965468640899</v>
      </c>
      <c r="GK95">
        <v>30.598896231540898</v>
      </c>
      <c r="GL95">
        <v>34.334146006126701</v>
      </c>
      <c r="GM95">
        <v>33.129674157404203</v>
      </c>
      <c r="GN95">
        <v>22.619158344684202</v>
      </c>
      <c r="GO95">
        <v>27.7697331608172</v>
      </c>
      <c r="HB95"/>
    </row>
    <row r="96" spans="1:210">
      <c r="A96" s="13">
        <f t="shared" si="1"/>
        <v>43616</v>
      </c>
      <c r="N96"/>
      <c r="AB96"/>
      <c r="AC96" s="4">
        <v>43616</v>
      </c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O96"/>
      <c r="BQ96" s="1">
        <v>13.7068021011042</v>
      </c>
      <c r="BR96" s="1">
        <v>11.546290124723701</v>
      </c>
      <c r="BS96" s="1">
        <v>7.1765183423948304</v>
      </c>
      <c r="BT96" s="1">
        <v>21.775473288594402</v>
      </c>
      <c r="BU96" s="1">
        <v>14.286596966259699</v>
      </c>
      <c r="BV96" s="1">
        <v>13.2722569660061</v>
      </c>
      <c r="BW96" s="1">
        <v>9.5932250297081207</v>
      </c>
      <c r="BX96" s="1">
        <v>23.4868453229168</v>
      </c>
      <c r="BY96" s="1">
        <v>18.564000529385702</v>
      </c>
      <c r="BZ96" s="1">
        <v>18.230401364213499</v>
      </c>
      <c r="CA96" s="1">
        <v>16.9273286318695</v>
      </c>
      <c r="CB96" s="1">
        <v>18.254071251684401</v>
      </c>
      <c r="CC96"/>
      <c r="CD96"/>
      <c r="CE96"/>
      <c r="CF96"/>
      <c r="CG96"/>
      <c r="CH96"/>
      <c r="CI96"/>
      <c r="CJ96"/>
      <c r="CK96"/>
      <c r="CL96"/>
      <c r="CM96"/>
      <c r="CN96"/>
      <c r="CO96"/>
      <c r="DB96"/>
      <c r="DD96">
        <v>9.9820350904733406</v>
      </c>
      <c r="DE96">
        <v>9.1849102560138096</v>
      </c>
      <c r="DF96">
        <v>5.12451777375263</v>
      </c>
      <c r="DG96">
        <v>16.236638015175</v>
      </c>
      <c r="DH96">
        <v>10.8525663725197</v>
      </c>
      <c r="DI96">
        <v>9.3371138844624504</v>
      </c>
      <c r="DJ96">
        <v>7.8739458926227304</v>
      </c>
      <c r="DK96">
        <v>20.450280428009599</v>
      </c>
      <c r="DL96">
        <v>11.458964253958101</v>
      </c>
      <c r="DM96">
        <v>11.513143750957299</v>
      </c>
      <c r="DN96">
        <v>12.0822664985062</v>
      </c>
      <c r="DO96">
        <v>12.824771277398201</v>
      </c>
      <c r="EB96"/>
      <c r="EO96"/>
      <c r="FO96"/>
      <c r="GB96"/>
      <c r="GD96">
        <v>19.620628510751299</v>
      </c>
      <c r="GE96">
        <v>15.805465412021</v>
      </c>
      <c r="GF96">
        <v>10.809701950475</v>
      </c>
      <c r="GG96">
        <v>32.389162751654901</v>
      </c>
      <c r="GH96">
        <v>27.039270821531801</v>
      </c>
      <c r="GI96">
        <v>17.5948187458729</v>
      </c>
      <c r="GJ96">
        <v>18.740717411664299</v>
      </c>
      <c r="GK96">
        <v>30.6428107302415</v>
      </c>
      <c r="GL96">
        <v>34.321858461737101</v>
      </c>
      <c r="GM96">
        <v>33.1010311279978</v>
      </c>
      <c r="GN96">
        <v>22.655337658006498</v>
      </c>
      <c r="GO96">
        <v>28.169444258345699</v>
      </c>
      <c r="HB96"/>
    </row>
    <row r="97" spans="1:210">
      <c r="A97" s="13">
        <f t="shared" si="1"/>
        <v>43585</v>
      </c>
      <c r="N97"/>
      <c r="AB97"/>
      <c r="AC97" s="4">
        <v>43585</v>
      </c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O97"/>
      <c r="BQ97" s="1">
        <v>14.479961898341701</v>
      </c>
      <c r="BR97" s="1">
        <v>11.6791044349521</v>
      </c>
      <c r="BS97" s="1">
        <v>7.0851510207719999</v>
      </c>
      <c r="BT97" s="1">
        <v>21.894633242681401</v>
      </c>
      <c r="BU97" s="1">
        <v>14.608656745931199</v>
      </c>
      <c r="BV97" s="1">
        <v>13.3262650411496</v>
      </c>
      <c r="BW97" s="1">
        <v>9.9920251048414492</v>
      </c>
      <c r="BX97" s="1">
        <v>23.8384262309077</v>
      </c>
      <c r="BY97" s="1">
        <v>18.378262165530899</v>
      </c>
      <c r="BZ97" s="1">
        <v>18.642880071600999</v>
      </c>
      <c r="CA97" s="1">
        <v>17.047945497965799</v>
      </c>
      <c r="CB97" s="1">
        <v>18.4542988286723</v>
      </c>
      <c r="CC97"/>
      <c r="CD97"/>
      <c r="CE97"/>
      <c r="CF97"/>
      <c r="CG97"/>
      <c r="CH97"/>
      <c r="CI97"/>
      <c r="CJ97"/>
      <c r="CK97"/>
      <c r="CL97"/>
      <c r="CM97"/>
      <c r="CN97"/>
      <c r="CO97"/>
      <c r="DB97"/>
      <c r="DD97">
        <v>10.9679694045237</v>
      </c>
      <c r="DE97">
        <v>9.2959071002530198</v>
      </c>
      <c r="DF97">
        <v>5.04682390584472</v>
      </c>
      <c r="DG97">
        <v>16.188880081594299</v>
      </c>
      <c r="DH97">
        <v>10.978833107606199</v>
      </c>
      <c r="DI97">
        <v>9.1674329617065702</v>
      </c>
      <c r="DJ97">
        <v>8.1195374801200995</v>
      </c>
      <c r="DK97">
        <v>21.271501809666098</v>
      </c>
      <c r="DL97">
        <v>12.2154425180963</v>
      </c>
      <c r="DM97">
        <v>12.934106804771</v>
      </c>
      <c r="DN97">
        <v>12.526137828464501</v>
      </c>
      <c r="DO97">
        <v>11.108215720410101</v>
      </c>
      <c r="EB97"/>
      <c r="EO97"/>
      <c r="FO97"/>
      <c r="GB97"/>
      <c r="GD97">
        <v>20.151390604938801</v>
      </c>
      <c r="GE97">
        <v>15.855710558425701</v>
      </c>
      <c r="GF97">
        <v>10.637479697654401</v>
      </c>
      <c r="GG97">
        <v>32.700253237348697</v>
      </c>
      <c r="GH97">
        <v>27.069682677748499</v>
      </c>
      <c r="GI97">
        <v>17.602340702587899</v>
      </c>
      <c r="GJ97">
        <v>18.921862209265502</v>
      </c>
      <c r="GK97">
        <v>30.850026381885801</v>
      </c>
      <c r="GL97">
        <v>34.158178618804698</v>
      </c>
      <c r="GM97">
        <v>33.182825370956898</v>
      </c>
      <c r="GN97">
        <v>22.684510646677001</v>
      </c>
      <c r="GO97">
        <v>28.267197666157301</v>
      </c>
      <c r="HB97"/>
    </row>
    <row r="98" spans="1:210">
      <c r="A98" s="13">
        <f t="shared" si="1"/>
        <v>43553</v>
      </c>
      <c r="N98"/>
      <c r="AB98"/>
      <c r="AC98" s="4">
        <v>43553</v>
      </c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O98"/>
      <c r="BQ98" s="1">
        <v>14.83934162221</v>
      </c>
      <c r="BR98" s="1">
        <v>11.6529696315017</v>
      </c>
      <c r="BS98" s="1">
        <v>7.0736011464480901</v>
      </c>
      <c r="BT98" s="1">
        <v>21.880878435789899</v>
      </c>
      <c r="BU98" s="1">
        <v>14.6040551921073</v>
      </c>
      <c r="BV98" s="1">
        <v>13.348304630287901</v>
      </c>
      <c r="BW98" s="1">
        <v>9.9946755725757601</v>
      </c>
      <c r="BX98" s="1">
        <v>23.950435443973898</v>
      </c>
      <c r="BY98" s="1">
        <v>18.375743052730101</v>
      </c>
      <c r="BZ98" s="1">
        <v>18.650925980862699</v>
      </c>
      <c r="CA98" s="1">
        <v>17.052207783077701</v>
      </c>
      <c r="CB98" s="1">
        <v>18.4680214668304</v>
      </c>
      <c r="CC98"/>
      <c r="CD98"/>
      <c r="CE98"/>
      <c r="CF98"/>
      <c r="CG98"/>
      <c r="CH98"/>
      <c r="CI98"/>
      <c r="CJ98"/>
      <c r="CK98"/>
      <c r="CL98"/>
      <c r="CM98"/>
      <c r="CN98"/>
      <c r="CO98"/>
      <c r="DB98"/>
      <c r="DD98">
        <v>11.246300381209601</v>
      </c>
      <c r="DE98">
        <v>9.22561871783493</v>
      </c>
      <c r="DF98">
        <v>5.02661473580166</v>
      </c>
      <c r="DG98">
        <v>16.182467117404698</v>
      </c>
      <c r="DH98">
        <v>10.972700625470599</v>
      </c>
      <c r="DI98">
        <v>9.2535718744841606</v>
      </c>
      <c r="DJ98">
        <v>8.1080242157486992</v>
      </c>
      <c r="DK98">
        <v>21.013305563944702</v>
      </c>
      <c r="DL98">
        <v>12.2094840950642</v>
      </c>
      <c r="DM98">
        <v>12.9402605725477</v>
      </c>
      <c r="DN98">
        <v>12.531841633098599</v>
      </c>
      <c r="DO98">
        <v>11.1198865121626</v>
      </c>
      <c r="EB98"/>
      <c r="EO98"/>
      <c r="FO98"/>
      <c r="GB98"/>
      <c r="GD98">
        <v>21.371306222879902</v>
      </c>
      <c r="GE98">
        <v>15.8385440240086</v>
      </c>
      <c r="GF98">
        <v>10.634382874186601</v>
      </c>
      <c r="GG98">
        <v>32.715054602339798</v>
      </c>
      <c r="GH98">
        <v>27.056670967067902</v>
      </c>
      <c r="GI98">
        <v>17.624293027125599</v>
      </c>
      <c r="GJ98">
        <v>18.924291712432399</v>
      </c>
      <c r="GK98">
        <v>30.955306210004899</v>
      </c>
      <c r="GL98">
        <v>34.158499153379402</v>
      </c>
      <c r="GM98">
        <v>33.203761347543299</v>
      </c>
      <c r="GN98">
        <v>22.697660339728799</v>
      </c>
      <c r="GO98">
        <v>28.2715740120628</v>
      </c>
      <c r="HB98"/>
    </row>
    <row r="99" spans="1:210">
      <c r="A99" s="13">
        <f t="shared" si="1"/>
        <v>43524</v>
      </c>
      <c r="N99"/>
      <c r="AB99"/>
      <c r="AC99" s="4">
        <v>43524</v>
      </c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O99"/>
      <c r="BQ99" s="1">
        <v>14.8300022030836</v>
      </c>
      <c r="BR99" s="1">
        <v>11.394837984721899</v>
      </c>
      <c r="BS99" s="1">
        <v>7.0416588015408497</v>
      </c>
      <c r="BT99" s="1">
        <v>21.892355530385299</v>
      </c>
      <c r="BU99" s="1">
        <v>14.657728112086099</v>
      </c>
      <c r="BV99" s="1">
        <v>13.3602265309722</v>
      </c>
      <c r="BW99" s="1">
        <v>9.9995092702839798</v>
      </c>
      <c r="BX99" s="1">
        <v>23.967608356791899</v>
      </c>
      <c r="BY99" s="1">
        <v>18.375011014074499</v>
      </c>
      <c r="BZ99" s="1">
        <v>18.617935230949598</v>
      </c>
      <c r="CA99" s="1">
        <v>17.483343395178402</v>
      </c>
      <c r="CB99" s="1">
        <v>18.6395892818249</v>
      </c>
      <c r="CC99"/>
      <c r="CD99"/>
      <c r="CE99"/>
      <c r="CF99"/>
      <c r="CG99"/>
      <c r="CH99"/>
      <c r="CI99"/>
      <c r="CJ99"/>
      <c r="CK99"/>
      <c r="CL99"/>
      <c r="CM99"/>
      <c r="CN99"/>
      <c r="CO99"/>
      <c r="DB99"/>
      <c r="DD99">
        <v>11.2419673970904</v>
      </c>
      <c r="DE99">
        <v>9.1134608104865702</v>
      </c>
      <c r="DF99">
        <v>5.1603846854163198</v>
      </c>
      <c r="DG99">
        <v>16.1770453366316</v>
      </c>
      <c r="DH99">
        <v>10.8187106631723</v>
      </c>
      <c r="DI99">
        <v>9.16900829232004</v>
      </c>
      <c r="DJ99">
        <v>8.0439307775484092</v>
      </c>
      <c r="DK99">
        <v>20.572598396284899</v>
      </c>
      <c r="DL99">
        <v>12.2093901869381</v>
      </c>
      <c r="DM99">
        <v>12.9312107705918</v>
      </c>
      <c r="DN99">
        <v>12.842375095262399</v>
      </c>
      <c r="DO99">
        <v>13.7989711861047</v>
      </c>
      <c r="EB99"/>
      <c r="EO99"/>
      <c r="FO99"/>
      <c r="GB99"/>
      <c r="GD99">
        <v>21.3482578869443</v>
      </c>
      <c r="GE99">
        <v>15.5328647285936</v>
      </c>
      <c r="GF99">
        <v>10.5741833200897</v>
      </c>
      <c r="GG99">
        <v>32.958588062802598</v>
      </c>
      <c r="GH99">
        <v>27.150924023195699</v>
      </c>
      <c r="GI99">
        <v>17.6383460847203</v>
      </c>
      <c r="GJ99">
        <v>19.036283263307499</v>
      </c>
      <c r="GK99">
        <v>30.9502531487048</v>
      </c>
      <c r="GL99">
        <v>34.157940180190998</v>
      </c>
      <c r="GM99">
        <v>33.194779231457098</v>
      </c>
      <c r="GN99">
        <v>23.129138999671401</v>
      </c>
      <c r="GO99">
        <v>28.066482636380002</v>
      </c>
      <c r="HB99"/>
    </row>
    <row r="100" spans="1:210">
      <c r="A100" s="13">
        <f t="shared" si="1"/>
        <v>43496</v>
      </c>
      <c r="N100"/>
      <c r="AB100"/>
      <c r="AC100" s="4">
        <v>43496</v>
      </c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O100"/>
      <c r="BQ100" s="1">
        <v>14.950413708705399</v>
      </c>
      <c r="BR100" s="1">
        <v>11.5990592177574</v>
      </c>
      <c r="BS100" s="1">
        <v>6.9974959228488798</v>
      </c>
      <c r="BT100" s="1">
        <v>22.322887679526598</v>
      </c>
      <c r="BU100" s="1">
        <v>14.3471413604791</v>
      </c>
      <c r="BV100" s="1">
        <v>12.455700091815199</v>
      </c>
      <c r="BW100" s="1">
        <v>9.4667717907547804</v>
      </c>
      <c r="BX100" s="1">
        <v>24.289895211165199</v>
      </c>
      <c r="BY100" s="1">
        <v>17.1427376945562</v>
      </c>
      <c r="BZ100" s="1">
        <v>19.769375650366801</v>
      </c>
      <c r="CA100" s="1">
        <v>19.093551202361901</v>
      </c>
      <c r="CB100" s="1">
        <v>19.004697240521899</v>
      </c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DB100"/>
      <c r="DD100">
        <v>10.806740303738501</v>
      </c>
      <c r="DE100">
        <v>8.0010911066743695</v>
      </c>
      <c r="DF100">
        <v>4.8591062854517304</v>
      </c>
      <c r="DG100">
        <v>16.521617610692399</v>
      </c>
      <c r="DH100">
        <v>9.0516635388935693</v>
      </c>
      <c r="DI100">
        <v>8.6277570345652297</v>
      </c>
      <c r="DJ100">
        <v>8.8788888624634108</v>
      </c>
      <c r="DK100">
        <v>16.6730196048054</v>
      </c>
      <c r="DL100">
        <v>21.6860284824103</v>
      </c>
      <c r="DM100">
        <v>13.376661289246799</v>
      </c>
      <c r="DN100">
        <v>13.3854581481437</v>
      </c>
      <c r="DO100">
        <v>19.047235162006299</v>
      </c>
      <c r="EB100"/>
      <c r="EO100"/>
      <c r="FO100"/>
      <c r="GB100"/>
      <c r="GD100">
        <v>21.348791517146601</v>
      </c>
      <c r="GE100">
        <v>15.8280384214139</v>
      </c>
      <c r="GF100">
        <v>10.489217590955199</v>
      </c>
      <c r="GG100">
        <v>33.630100862930597</v>
      </c>
      <c r="GH100">
        <v>26.524555488429801</v>
      </c>
      <c r="GI100">
        <v>16.801185286919299</v>
      </c>
      <c r="GJ100">
        <v>18.772297845651298</v>
      </c>
      <c r="GK100">
        <v>31.133364277695499</v>
      </c>
      <c r="GL100">
        <v>32.8387777701913</v>
      </c>
      <c r="GM100">
        <v>34.016181375793302</v>
      </c>
      <c r="GN100">
        <v>24.712059038028801</v>
      </c>
      <c r="GO100">
        <v>28.4656973026031</v>
      </c>
      <c r="HB100"/>
    </row>
    <row r="101" spans="1:210">
      <c r="A101" s="13">
        <f t="shared" si="1"/>
        <v>43465</v>
      </c>
      <c r="N101"/>
      <c r="AB101"/>
      <c r="AC101" s="4">
        <v>43465</v>
      </c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O101"/>
      <c r="BQ101" s="1">
        <v>14.9726793282362</v>
      </c>
      <c r="BR101" s="1">
        <v>11.669642776217501</v>
      </c>
      <c r="BS101" s="1">
        <v>7.0090204538862402</v>
      </c>
      <c r="BT101" s="1">
        <v>22.2981439653386</v>
      </c>
      <c r="BU101" s="1">
        <v>14.344785164577701</v>
      </c>
      <c r="BV101" s="1">
        <v>12.457548892500499</v>
      </c>
      <c r="BW101" s="1">
        <v>9.4762547965361605</v>
      </c>
      <c r="BX101" s="1">
        <v>24.249084253538001</v>
      </c>
      <c r="BY101" s="1">
        <v>17.142672583596401</v>
      </c>
      <c r="BZ101" s="1">
        <v>19.772224511331601</v>
      </c>
      <c r="CA101" s="1">
        <v>19.106399739877499</v>
      </c>
      <c r="CB101" s="1">
        <v>19.016877877484401</v>
      </c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DB101"/>
      <c r="DD101">
        <v>10.807814332908301</v>
      </c>
      <c r="DE101">
        <v>7.9626644470349603</v>
      </c>
      <c r="DF101">
        <v>4.8602398060949001</v>
      </c>
      <c r="DG101">
        <v>16.504476094403898</v>
      </c>
      <c r="DH101">
        <v>9.04864828485419</v>
      </c>
      <c r="DI101">
        <v>8.6036101183748102</v>
      </c>
      <c r="DJ101">
        <v>8.8836784988072601</v>
      </c>
      <c r="DK101">
        <v>16.646695204629701</v>
      </c>
      <c r="DL101">
        <v>21.686050813395099</v>
      </c>
      <c r="DM101">
        <v>13.3398510256647</v>
      </c>
      <c r="DN101">
        <v>13.3910251540476</v>
      </c>
      <c r="DO101">
        <v>19.0501496425534</v>
      </c>
      <c r="EB101"/>
      <c r="EO101"/>
      <c r="FO101"/>
      <c r="GB101"/>
      <c r="GD101">
        <v>21.373090821966201</v>
      </c>
      <c r="GE101">
        <v>15.952666543370301</v>
      </c>
      <c r="GF101">
        <v>10.5102840929598</v>
      </c>
      <c r="GG101">
        <v>33.628197865471897</v>
      </c>
      <c r="GH101">
        <v>26.525567247601099</v>
      </c>
      <c r="GI101">
        <v>16.809101715255501</v>
      </c>
      <c r="GJ101">
        <v>18.798876740490801</v>
      </c>
      <c r="GK101">
        <v>31.079450449652601</v>
      </c>
      <c r="GL101">
        <v>32.838813527697702</v>
      </c>
      <c r="GM101">
        <v>33.998980315855697</v>
      </c>
      <c r="GN101">
        <v>24.724888787409299</v>
      </c>
      <c r="GO101">
        <v>28.480838461622199</v>
      </c>
      <c r="HB101"/>
    </row>
    <row r="102" spans="1:210">
      <c r="A102" s="13">
        <f t="shared" si="1"/>
        <v>43434</v>
      </c>
      <c r="N102"/>
      <c r="AB102"/>
      <c r="AC102" s="4">
        <v>43434</v>
      </c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O102"/>
      <c r="BQ102" s="1">
        <v>14.9656217881074</v>
      </c>
      <c r="BR102" s="1">
        <v>11.6566576524548</v>
      </c>
      <c r="BS102" s="1">
        <v>7.0764128957653902</v>
      </c>
      <c r="BT102" s="1">
        <v>22.3701256259884</v>
      </c>
      <c r="BU102" s="1">
        <v>13.623499872917201</v>
      </c>
      <c r="BV102" s="1">
        <v>12.4088494924699</v>
      </c>
      <c r="BW102" s="1">
        <v>9.4915846153494794</v>
      </c>
      <c r="BX102" s="1">
        <v>23.936438197983701</v>
      </c>
      <c r="BY102" s="1">
        <v>17.141989406212101</v>
      </c>
      <c r="BZ102" s="1">
        <v>19.747985712165701</v>
      </c>
      <c r="CA102" s="1">
        <v>19.053612318876201</v>
      </c>
      <c r="CB102" s="1">
        <v>19.014963859979702</v>
      </c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DB102"/>
      <c r="DD102">
        <v>10.807838315773401</v>
      </c>
      <c r="DE102">
        <v>7.9405869854295101</v>
      </c>
      <c r="DF102">
        <v>4.7856831241252502</v>
      </c>
      <c r="DG102">
        <v>16.589897625003101</v>
      </c>
      <c r="DH102">
        <v>8.7695475959796294</v>
      </c>
      <c r="DI102">
        <v>8.5675396491947104</v>
      </c>
      <c r="DJ102">
        <v>8.9061601727721804</v>
      </c>
      <c r="DK102">
        <v>16.315345411800401</v>
      </c>
      <c r="DL102">
        <v>21.685799955385299</v>
      </c>
      <c r="DM102">
        <v>13.281480465691599</v>
      </c>
      <c r="DN102">
        <v>13.4315014112158</v>
      </c>
      <c r="DO102">
        <v>19.0034119421436</v>
      </c>
      <c r="EB102"/>
      <c r="EO102"/>
      <c r="FO102"/>
      <c r="GB102"/>
      <c r="GD102">
        <v>21.3662414923276</v>
      </c>
      <c r="GE102">
        <v>15.9424233504868</v>
      </c>
      <c r="GF102">
        <v>10.5929895015901</v>
      </c>
      <c r="GG102">
        <v>33.631739501994304</v>
      </c>
      <c r="GH102">
        <v>24.176944077442801</v>
      </c>
      <c r="GI102">
        <v>16.756013680977102</v>
      </c>
      <c r="GJ102">
        <v>18.8303190416364</v>
      </c>
      <c r="GK102">
        <v>30.8230110355417</v>
      </c>
      <c r="GL102">
        <v>32.838260742401502</v>
      </c>
      <c r="GM102">
        <v>33.971831203733501</v>
      </c>
      <c r="GN102">
        <v>24.656927858221</v>
      </c>
      <c r="GO102">
        <v>28.460469865806701</v>
      </c>
      <c r="HB102"/>
    </row>
    <row r="103" spans="1:210">
      <c r="A103" s="13">
        <f t="shared" si="1"/>
        <v>43404</v>
      </c>
      <c r="N103"/>
      <c r="AB103"/>
      <c r="AC103" s="4">
        <v>43404</v>
      </c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O103"/>
      <c r="BQ103" s="1">
        <v>14.782647641305999</v>
      </c>
      <c r="BR103" s="1">
        <v>11.636222418253</v>
      </c>
      <c r="BS103" s="1">
        <v>6.8723448631348996</v>
      </c>
      <c r="BT103" s="1">
        <v>21.851727011743499</v>
      </c>
      <c r="BU103" s="1">
        <v>13.2628770769812</v>
      </c>
      <c r="BV103" s="1">
        <v>12.4016776039124</v>
      </c>
      <c r="BW103" s="1">
        <v>8.1252764517138303</v>
      </c>
      <c r="BX103" s="1">
        <v>23.7421516111526</v>
      </c>
      <c r="BY103" s="1">
        <v>16.988238019546301</v>
      </c>
      <c r="BZ103" s="1">
        <v>20.3198468071481</v>
      </c>
      <c r="CA103" s="1">
        <v>19.158240599163399</v>
      </c>
      <c r="CB103" s="1">
        <v>18.986282536330201</v>
      </c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DB103"/>
      <c r="DD103">
        <v>10.9602929806659</v>
      </c>
      <c r="DE103">
        <v>7.7855437567115304</v>
      </c>
      <c r="DF103">
        <v>4.5898913713242102</v>
      </c>
      <c r="DG103">
        <v>15.1509844843937</v>
      </c>
      <c r="DH103">
        <v>8.1832235266067297</v>
      </c>
      <c r="DI103">
        <v>8.8443775614790194</v>
      </c>
      <c r="DJ103">
        <v>7.9727387034797603</v>
      </c>
      <c r="DK103">
        <v>15.8737022259825</v>
      </c>
      <c r="DL103">
        <v>21.244807850776901</v>
      </c>
      <c r="DM103">
        <v>13.0449169123033</v>
      </c>
      <c r="DN103">
        <v>13.8550145982953</v>
      </c>
      <c r="DO103">
        <v>18.7934397274697</v>
      </c>
      <c r="EB103"/>
      <c r="EO103"/>
      <c r="FO103"/>
      <c r="GB103"/>
      <c r="GD103">
        <v>21.2483845682377</v>
      </c>
      <c r="GE103">
        <v>15.9329260242713</v>
      </c>
      <c r="GF103">
        <v>10.3318763063179</v>
      </c>
      <c r="GG103">
        <v>33.3746357210726</v>
      </c>
      <c r="GH103">
        <v>23.994191867385702</v>
      </c>
      <c r="GI103">
        <v>16.743553618142101</v>
      </c>
      <c r="GJ103">
        <v>18.067163606097498</v>
      </c>
      <c r="GK103">
        <v>30.629106671389199</v>
      </c>
      <c r="GL103">
        <v>32.2914369961318</v>
      </c>
      <c r="GM103">
        <v>34.5602435858451</v>
      </c>
      <c r="GN103">
        <v>24.738240274351799</v>
      </c>
      <c r="GO103">
        <v>28.5842963627533</v>
      </c>
      <c r="HB103"/>
    </row>
    <row r="104" spans="1:210">
      <c r="A104" s="13">
        <f t="shared" si="1"/>
        <v>43371</v>
      </c>
      <c r="N104"/>
      <c r="AB104"/>
      <c r="AC104" s="4">
        <v>43371</v>
      </c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O104"/>
      <c r="BQ104" s="1">
        <v>14.773161446886601</v>
      </c>
      <c r="BR104" s="1">
        <v>11.6390849751833</v>
      </c>
      <c r="BS104" s="1">
        <v>6.88584814363794</v>
      </c>
      <c r="BT104" s="1">
        <v>21.823188711461501</v>
      </c>
      <c r="BU104" s="1">
        <v>13.2490111129833</v>
      </c>
      <c r="BV104" s="1">
        <v>12.464887104558899</v>
      </c>
      <c r="BW104" s="1">
        <v>8.0314212519632004</v>
      </c>
      <c r="BX104" s="1">
        <v>23.617972399513601</v>
      </c>
      <c r="BY104" s="1">
        <v>16.986288295311901</v>
      </c>
      <c r="BZ104" s="1">
        <v>20.386540717303699</v>
      </c>
      <c r="CA104" s="1">
        <v>19.176291626856901</v>
      </c>
      <c r="CB104" s="1">
        <v>19.021501149000301</v>
      </c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DB104"/>
      <c r="DD104">
        <v>10.9477732153868</v>
      </c>
      <c r="DE104">
        <v>7.8189524715257699</v>
      </c>
      <c r="DF104">
        <v>4.5781277030215799</v>
      </c>
      <c r="DG104">
        <v>15.1767748358823</v>
      </c>
      <c r="DH104">
        <v>8.1811942938256603</v>
      </c>
      <c r="DI104">
        <v>8.9116550097546501</v>
      </c>
      <c r="DJ104">
        <v>7.8660147556271296</v>
      </c>
      <c r="DK104">
        <v>15.6952470855315</v>
      </c>
      <c r="DL104">
        <v>21.2438454975272</v>
      </c>
      <c r="DM104">
        <v>13.047366972219301</v>
      </c>
      <c r="DN104">
        <v>13.749408884163699</v>
      </c>
      <c r="DO104">
        <v>18.8822527887612</v>
      </c>
      <c r="EB104"/>
      <c r="EO104"/>
      <c r="FO104"/>
      <c r="GB104"/>
      <c r="GD104">
        <v>21.235481218843798</v>
      </c>
      <c r="GE104">
        <v>15.9527271419889</v>
      </c>
      <c r="GF104">
        <v>10.355736231373401</v>
      </c>
      <c r="GG104">
        <v>33.360564383172502</v>
      </c>
      <c r="GH104">
        <v>23.9733129046828</v>
      </c>
      <c r="GI104">
        <v>16.824289347003301</v>
      </c>
      <c r="GJ104">
        <v>17.6457449703334</v>
      </c>
      <c r="GK104">
        <v>30.5023804978903</v>
      </c>
      <c r="GL104">
        <v>32.289928155052401</v>
      </c>
      <c r="GM104">
        <v>34.630368661909003</v>
      </c>
      <c r="GN104">
        <v>24.7579680301215</v>
      </c>
      <c r="GO104">
        <v>28.5142838313764</v>
      </c>
      <c r="HB104"/>
    </row>
    <row r="105" spans="1:210">
      <c r="A105" s="13">
        <f t="shared" si="1"/>
        <v>43343</v>
      </c>
      <c r="N105"/>
      <c r="AB105"/>
      <c r="AC105" s="4">
        <v>43343</v>
      </c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O105"/>
      <c r="BQ105" s="1">
        <v>14.850349924658</v>
      </c>
      <c r="BR105" s="1">
        <v>11.685164603625701</v>
      </c>
      <c r="BS105" s="1">
        <v>6.8527576306615003</v>
      </c>
      <c r="BT105" s="1">
        <v>21.6396994419175</v>
      </c>
      <c r="BU105" s="1">
        <v>14.730170311852399</v>
      </c>
      <c r="BV105" s="1">
        <v>12.444754645949001</v>
      </c>
      <c r="BW105" s="1">
        <v>7.8800494941614403</v>
      </c>
      <c r="BX105" s="1">
        <v>23.521666468901898</v>
      </c>
      <c r="BY105" s="1">
        <v>16.9883809493512</v>
      </c>
      <c r="BZ105" s="1">
        <v>20.519027017930501</v>
      </c>
      <c r="CA105" s="1">
        <v>19.163412902647899</v>
      </c>
      <c r="CB105" s="1">
        <v>18.993946633677101</v>
      </c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DB105"/>
      <c r="DD105">
        <v>10.9836748593724</v>
      </c>
      <c r="DE105">
        <v>7.8290673480740196</v>
      </c>
      <c r="DF105">
        <v>4.4729154942566103</v>
      </c>
      <c r="DG105">
        <v>15.116073124340099</v>
      </c>
      <c r="DH105">
        <v>9.0927518809583194</v>
      </c>
      <c r="DI105">
        <v>8.94018389408056</v>
      </c>
      <c r="DJ105">
        <v>7.6188838790771696</v>
      </c>
      <c r="DK105">
        <v>15.465787518658299</v>
      </c>
      <c r="DL105">
        <v>21.242980894014899</v>
      </c>
      <c r="DM105">
        <v>13.420391683974801</v>
      </c>
      <c r="DN105">
        <v>13.7266256997708</v>
      </c>
      <c r="DO105">
        <v>18.380109064608799</v>
      </c>
      <c r="EB105"/>
      <c r="EO105"/>
      <c r="FO105"/>
      <c r="GB105"/>
      <c r="GD105">
        <v>21.426107855666501</v>
      </c>
      <c r="GE105">
        <v>15.994066375971499</v>
      </c>
      <c r="GF105">
        <v>10.3487504162163</v>
      </c>
      <c r="GG105">
        <v>33.360118048942702</v>
      </c>
      <c r="GH105">
        <v>28.019390999805999</v>
      </c>
      <c r="GI105">
        <v>16.779830902009</v>
      </c>
      <c r="GJ105">
        <v>17.502762338511602</v>
      </c>
      <c r="GK105">
        <v>30.412660235505601</v>
      </c>
      <c r="GL105">
        <v>32.288943370699698</v>
      </c>
      <c r="GM105">
        <v>34.724950803376601</v>
      </c>
      <c r="GN105">
        <v>24.703311800211502</v>
      </c>
      <c r="GO105">
        <v>28.540866744758699</v>
      </c>
      <c r="HB105"/>
    </row>
    <row r="106" spans="1:210">
      <c r="A106" s="13">
        <f t="shared" si="1"/>
        <v>43312</v>
      </c>
      <c r="N106"/>
      <c r="AB106"/>
      <c r="AC106" s="4">
        <v>43312</v>
      </c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O106"/>
      <c r="BQ106" s="1">
        <v>14.252963234324101</v>
      </c>
      <c r="BR106" s="1">
        <v>11.927669587998899</v>
      </c>
      <c r="BS106" s="1">
        <v>6.7310766351757296</v>
      </c>
      <c r="BT106" s="1">
        <v>21.555561450082401</v>
      </c>
      <c r="BU106" s="1">
        <v>15.0610982858877</v>
      </c>
      <c r="BV106" s="1">
        <v>12.374458124959601</v>
      </c>
      <c r="BW106" s="1">
        <v>6.5096075240283202</v>
      </c>
      <c r="BX106" s="1">
        <v>23.1186000086389</v>
      </c>
      <c r="BY106" s="1">
        <v>16.954429142884099</v>
      </c>
      <c r="BZ106" s="1">
        <v>20.556501036344599</v>
      </c>
      <c r="CA106" s="1">
        <v>19.346144698777898</v>
      </c>
      <c r="CB106" s="1">
        <v>19.016691216434101</v>
      </c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DB106"/>
      <c r="DD106">
        <v>10.2530278200264</v>
      </c>
      <c r="DE106">
        <v>8.0402985462957108</v>
      </c>
      <c r="DF106">
        <v>4.2542773301473602</v>
      </c>
      <c r="DG106">
        <v>14.3627389927598</v>
      </c>
      <c r="DH106">
        <v>9.2221569780854704</v>
      </c>
      <c r="DI106">
        <v>8.7380279176965203</v>
      </c>
      <c r="DJ106">
        <v>6.8813298741361599</v>
      </c>
      <c r="DK106">
        <v>15.0588181843603</v>
      </c>
      <c r="DL106">
        <v>20.856731605971301</v>
      </c>
      <c r="DM106">
        <v>13.1335625167111</v>
      </c>
      <c r="DN106">
        <v>13.617357908149801</v>
      </c>
      <c r="DO106">
        <v>17.418229210581899</v>
      </c>
      <c r="EB106"/>
      <c r="EO106"/>
      <c r="FO106"/>
      <c r="GB106"/>
      <c r="GD106">
        <v>20.949558748306099</v>
      </c>
      <c r="GE106">
        <v>16.128546541157402</v>
      </c>
      <c r="GF106">
        <v>10.172902073345201</v>
      </c>
      <c r="GG106">
        <v>33.107974055165499</v>
      </c>
      <c r="GH106">
        <v>28.4328225686323</v>
      </c>
      <c r="GI106">
        <v>16.712772667734601</v>
      </c>
      <c r="GJ106">
        <v>16.9471393937655</v>
      </c>
      <c r="GK106">
        <v>30.085766488920701</v>
      </c>
      <c r="GL106">
        <v>32.130518428956101</v>
      </c>
      <c r="GM106">
        <v>34.778401290927398</v>
      </c>
      <c r="GN106">
        <v>24.851577872474198</v>
      </c>
      <c r="GO106">
        <v>28.674744483129199</v>
      </c>
      <c r="HB106"/>
    </row>
    <row r="107" spans="1:210">
      <c r="A107" s="13">
        <f t="shared" si="1"/>
        <v>43280</v>
      </c>
      <c r="N107"/>
      <c r="AB107"/>
      <c r="AC107" s="4">
        <v>43280</v>
      </c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O107"/>
      <c r="BQ107" s="1">
        <v>14.252699302540501</v>
      </c>
      <c r="BR107" s="1">
        <v>11.9507730684908</v>
      </c>
      <c r="BS107" s="1">
        <v>6.7430361101393501</v>
      </c>
      <c r="BT107" s="1">
        <v>21.556913020793498</v>
      </c>
      <c r="BU107" s="1">
        <v>14.9817036571923</v>
      </c>
      <c r="BV107" s="1">
        <v>12.319487410227699</v>
      </c>
      <c r="BW107" s="1">
        <v>6.51280738132722</v>
      </c>
      <c r="BX107" s="1">
        <v>22.980853442495398</v>
      </c>
      <c r="BY107" s="1">
        <v>16.9636866038921</v>
      </c>
      <c r="BZ107" s="1">
        <v>20.5606153546894</v>
      </c>
      <c r="CA107" s="1">
        <v>19.3257906842775</v>
      </c>
      <c r="CB107" s="1">
        <v>19.043455455814399</v>
      </c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DB107"/>
      <c r="DD107">
        <v>10.2508049091616</v>
      </c>
      <c r="DE107">
        <v>8.0267855131354402</v>
      </c>
      <c r="DF107">
        <v>4.2615680905523501</v>
      </c>
      <c r="DG107">
        <v>14.383760496957001</v>
      </c>
      <c r="DH107">
        <v>9.1785050374804094</v>
      </c>
      <c r="DI107">
        <v>8.6721180640224507</v>
      </c>
      <c r="DJ107">
        <v>6.8867332586137602</v>
      </c>
      <c r="DK107">
        <v>14.866379354231301</v>
      </c>
      <c r="DL107">
        <v>20.8631697580491</v>
      </c>
      <c r="DM107">
        <v>13.1206846062009</v>
      </c>
      <c r="DN107">
        <v>13.567771247107499</v>
      </c>
      <c r="DO107">
        <v>17.420504644424199</v>
      </c>
      <c r="EB107"/>
      <c r="EO107"/>
      <c r="FO107"/>
      <c r="GB107"/>
      <c r="GD107">
        <v>20.951762325532901</v>
      </c>
      <c r="GE107">
        <v>16.157624133781201</v>
      </c>
      <c r="GF107">
        <v>10.198868344354899</v>
      </c>
      <c r="GG107">
        <v>33.091554991299901</v>
      </c>
      <c r="GH107">
        <v>28.354507099720401</v>
      </c>
      <c r="GI107">
        <v>16.6585642920748</v>
      </c>
      <c r="GJ107">
        <v>16.9489088685696</v>
      </c>
      <c r="GK107">
        <v>29.962964459265098</v>
      </c>
      <c r="GL107">
        <v>32.139548098093101</v>
      </c>
      <c r="GM107">
        <v>34.782985658324499</v>
      </c>
      <c r="GN107">
        <v>24.820613389997199</v>
      </c>
      <c r="GO107">
        <v>28.659171916287601</v>
      </c>
      <c r="HB107"/>
    </row>
    <row r="108" spans="1:210">
      <c r="A108" s="13">
        <f t="shared" si="1"/>
        <v>43251</v>
      </c>
      <c r="N108"/>
      <c r="AB108"/>
      <c r="AC108" s="4">
        <v>43251</v>
      </c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O108"/>
      <c r="BQ108" s="1">
        <v>14.2004400707693</v>
      </c>
      <c r="BR108" s="1">
        <v>12.096740287837999</v>
      </c>
      <c r="BS108" s="1">
        <v>6.7946611584721399</v>
      </c>
      <c r="BT108" s="1">
        <v>21.6489598742026</v>
      </c>
      <c r="BU108" s="1">
        <v>15.0544356141947</v>
      </c>
      <c r="BV108" s="1">
        <v>12.316152730887399</v>
      </c>
      <c r="BW108" s="1">
        <v>6.4966825756218798</v>
      </c>
      <c r="BX108" s="1">
        <v>22.932179504190401</v>
      </c>
      <c r="BY108" s="1">
        <v>16.954474214143399</v>
      </c>
      <c r="BZ108" s="1">
        <v>20.560505691939799</v>
      </c>
      <c r="CA108" s="1">
        <v>19.272039210071298</v>
      </c>
      <c r="CB108" s="1">
        <v>19.698722200615801</v>
      </c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DB108"/>
      <c r="DD108">
        <v>10.2414349506723</v>
      </c>
      <c r="DE108">
        <v>8.1535855792992606</v>
      </c>
      <c r="DF108">
        <v>4.17692569984</v>
      </c>
      <c r="DG108">
        <v>14.4119549686553</v>
      </c>
      <c r="DH108">
        <v>9.2098132946273701</v>
      </c>
      <c r="DI108">
        <v>8.6643182473088292</v>
      </c>
      <c r="DJ108">
        <v>6.8766642259858903</v>
      </c>
      <c r="DK108">
        <v>14.3783346154162</v>
      </c>
      <c r="DL108">
        <v>20.8528134219052</v>
      </c>
      <c r="DM108">
        <v>13.190212145781</v>
      </c>
      <c r="DN108">
        <v>13.507634967759101</v>
      </c>
      <c r="DO108">
        <v>17.5842345137048</v>
      </c>
      <c r="EB108"/>
      <c r="EO108"/>
      <c r="FO108"/>
      <c r="GB108"/>
      <c r="GD108">
        <v>20.872378681695398</v>
      </c>
      <c r="GE108">
        <v>16.3203036622598</v>
      </c>
      <c r="GF108">
        <v>10.237782954028001</v>
      </c>
      <c r="GG108">
        <v>33.359966947808502</v>
      </c>
      <c r="GH108">
        <v>28.390594148789798</v>
      </c>
      <c r="GI108">
        <v>16.6628269922494</v>
      </c>
      <c r="GJ108">
        <v>16.868477083818501</v>
      </c>
      <c r="GK108">
        <v>29.950944695414201</v>
      </c>
      <c r="GL108">
        <v>32.1310911608997</v>
      </c>
      <c r="GM108">
        <v>34.799078518114598</v>
      </c>
      <c r="GN108">
        <v>24.724270410573499</v>
      </c>
      <c r="GO108">
        <v>28.639537672108901</v>
      </c>
      <c r="HB108"/>
    </row>
    <row r="109" spans="1:210">
      <c r="A109" s="13">
        <f t="shared" si="1"/>
        <v>43220</v>
      </c>
      <c r="N109"/>
      <c r="AB109"/>
      <c r="AC109" s="4">
        <v>43220</v>
      </c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O109"/>
      <c r="BQ109" s="1">
        <v>14.1646957921949</v>
      </c>
      <c r="BR109" s="1">
        <v>12.4492243944101</v>
      </c>
      <c r="BS109" s="1">
        <v>6.7968654900326602</v>
      </c>
      <c r="BT109" s="1">
        <v>21.349089505883601</v>
      </c>
      <c r="BU109" s="1">
        <v>15.0269934742006</v>
      </c>
      <c r="BV109" s="1">
        <v>12.2582142999021</v>
      </c>
      <c r="BW109" s="1">
        <v>5.5449487159824402</v>
      </c>
      <c r="BX109" s="1">
        <v>22.576739618599099</v>
      </c>
      <c r="BY109" s="1">
        <v>17.1154371552892</v>
      </c>
      <c r="BZ109" s="1">
        <v>21.011369669443599</v>
      </c>
      <c r="CA109" s="1">
        <v>19.356539321015301</v>
      </c>
      <c r="CB109" s="1">
        <v>19.950473121031202</v>
      </c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DB109"/>
      <c r="DD109">
        <v>9.9495003710805801</v>
      </c>
      <c r="DE109">
        <v>8.3428849639707607</v>
      </c>
      <c r="DF109">
        <v>4.2060871282435199</v>
      </c>
      <c r="DG109">
        <v>14.150620777383301</v>
      </c>
      <c r="DH109">
        <v>8.8968357526401292</v>
      </c>
      <c r="DI109">
        <v>8.6254031482780906</v>
      </c>
      <c r="DJ109">
        <v>6.4353041683398402</v>
      </c>
      <c r="DK109">
        <v>13.9691003324315</v>
      </c>
      <c r="DL109">
        <v>20.5372079611776</v>
      </c>
      <c r="DM109">
        <v>12.112802797748</v>
      </c>
      <c r="DN109">
        <v>12.951723937305699</v>
      </c>
      <c r="DO109">
        <v>17.924620273152001</v>
      </c>
      <c r="EB109"/>
      <c r="EO109"/>
      <c r="FO109"/>
      <c r="GB109"/>
      <c r="GD109">
        <v>20.848872284381802</v>
      </c>
      <c r="GE109">
        <v>16.568072622329399</v>
      </c>
      <c r="GF109">
        <v>9.9655370269075796</v>
      </c>
      <c r="GG109">
        <v>32.428205951640201</v>
      </c>
      <c r="GH109">
        <v>28.572041983840499</v>
      </c>
      <c r="GI109">
        <v>16.562821470113999</v>
      </c>
      <c r="GJ109">
        <v>16.561499503562999</v>
      </c>
      <c r="GK109">
        <v>29.622176169878198</v>
      </c>
      <c r="GL109">
        <v>32.120675180076702</v>
      </c>
      <c r="GM109">
        <v>35.423571308673601</v>
      </c>
      <c r="GN109">
        <v>24.846723750069099</v>
      </c>
      <c r="GO109">
        <v>28.975265141559799</v>
      </c>
      <c r="HB109"/>
    </row>
    <row r="110" spans="1:210">
      <c r="A110" s="13">
        <f t="shared" si="1"/>
        <v>43188</v>
      </c>
      <c r="N110"/>
      <c r="AB110"/>
      <c r="AC110" s="4">
        <v>43188</v>
      </c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O110"/>
      <c r="BQ110" s="1">
        <v>14.1644951639345</v>
      </c>
      <c r="BR110" s="1">
        <v>12.445091409791001</v>
      </c>
      <c r="BS110" s="1">
        <v>6.7987485275065103</v>
      </c>
      <c r="BT110" s="1">
        <v>21.353632920740999</v>
      </c>
      <c r="BU110" s="1">
        <v>15.0140124573992</v>
      </c>
      <c r="BV110" s="1">
        <v>12.261114453562699</v>
      </c>
      <c r="BW110" s="1">
        <v>5.5475409009430701</v>
      </c>
      <c r="BX110" s="1">
        <v>22.3326881709967</v>
      </c>
      <c r="BY110" s="1">
        <v>17.118092160491599</v>
      </c>
      <c r="BZ110" s="1">
        <v>21.002046803737102</v>
      </c>
      <c r="CA110" s="1">
        <v>19.068230424642199</v>
      </c>
      <c r="CB110" s="1">
        <v>19.9583154401973</v>
      </c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DB110"/>
      <c r="DD110">
        <v>9.94708091488733</v>
      </c>
      <c r="DE110">
        <v>8.3453528327573796</v>
      </c>
      <c r="DF110">
        <v>4.1875108039689204</v>
      </c>
      <c r="DG110">
        <v>14.1568291057322</v>
      </c>
      <c r="DH110">
        <v>8.89381374411834</v>
      </c>
      <c r="DI110">
        <v>8.5036617131505992</v>
      </c>
      <c r="DJ110">
        <v>6.43488515032268</v>
      </c>
      <c r="DK110">
        <v>14.1237188253274</v>
      </c>
      <c r="DL110">
        <v>20.538247178868701</v>
      </c>
      <c r="DM110">
        <v>12.1070873621589</v>
      </c>
      <c r="DN110">
        <v>12.958081578018399</v>
      </c>
      <c r="DO110">
        <v>17.912024440692502</v>
      </c>
      <c r="EB110"/>
      <c r="EO110"/>
      <c r="FO110"/>
      <c r="GB110"/>
      <c r="GD110">
        <v>20.851240883281299</v>
      </c>
      <c r="GE110">
        <v>16.564402893339398</v>
      </c>
      <c r="GF110">
        <v>9.9763093485238699</v>
      </c>
      <c r="GG110">
        <v>32.411308517272303</v>
      </c>
      <c r="GH110">
        <v>28.541245062392601</v>
      </c>
      <c r="GI110">
        <v>16.563902714127401</v>
      </c>
      <c r="GJ110">
        <v>16.558482822802901</v>
      </c>
      <c r="GK110">
        <v>29.397875341440301</v>
      </c>
      <c r="GL110">
        <v>32.125999573577502</v>
      </c>
      <c r="GM110">
        <v>35.409996582236197</v>
      </c>
      <c r="GN110">
        <v>24.570658178620899</v>
      </c>
      <c r="GO110">
        <v>28.975840993139698</v>
      </c>
      <c r="HB110"/>
    </row>
    <row r="111" spans="1:210">
      <c r="A111" s="13">
        <f t="shared" si="1"/>
        <v>43159</v>
      </c>
      <c r="N111"/>
      <c r="AB111"/>
      <c r="AC111" s="4">
        <v>43159</v>
      </c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O111"/>
      <c r="BQ111" s="1">
        <v>13.9740794812625</v>
      </c>
      <c r="BR111" s="1">
        <v>12.4719706098134</v>
      </c>
      <c r="BS111" s="1">
        <v>6.8442759318779203</v>
      </c>
      <c r="BT111" s="1">
        <v>21.280938565207499</v>
      </c>
      <c r="BU111" s="1">
        <v>14.967034376618001</v>
      </c>
      <c r="BV111" s="1">
        <v>12.3485698576742</v>
      </c>
      <c r="BW111" s="1">
        <v>5.3998933874806703</v>
      </c>
      <c r="BX111" s="1">
        <v>22.185064943696698</v>
      </c>
      <c r="BY111" s="1">
        <v>17.1124780198883</v>
      </c>
      <c r="BZ111" s="1">
        <v>20.325552688724201</v>
      </c>
      <c r="CA111" s="1">
        <v>19.051022003379099</v>
      </c>
      <c r="CB111" s="1">
        <v>20.155102444020699</v>
      </c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DB111"/>
      <c r="DD111">
        <v>9.6850735037664695</v>
      </c>
      <c r="DE111">
        <v>8.2875704587160506</v>
      </c>
      <c r="DF111">
        <v>4.0244250865689501</v>
      </c>
      <c r="DG111">
        <v>14.0440009313464</v>
      </c>
      <c r="DH111">
        <v>9.1016082362254505</v>
      </c>
      <c r="DI111">
        <v>8.6926359510430409</v>
      </c>
      <c r="DJ111">
        <v>6.4211785839669702</v>
      </c>
      <c r="DK111">
        <v>14.4782931604965</v>
      </c>
      <c r="DL111">
        <v>20.532557336498702</v>
      </c>
      <c r="DM111">
        <v>11.4480436501764</v>
      </c>
      <c r="DN111">
        <v>12.9667537277648</v>
      </c>
      <c r="DO111">
        <v>17.892719988775301</v>
      </c>
      <c r="EB111"/>
      <c r="EO111"/>
      <c r="FO111"/>
      <c r="GB111"/>
      <c r="GD111">
        <v>20.560581386523399</v>
      </c>
      <c r="GE111">
        <v>16.573475988778899</v>
      </c>
      <c r="GF111">
        <v>10.033473872509401</v>
      </c>
      <c r="GG111">
        <v>32.877694720568002</v>
      </c>
      <c r="GH111">
        <v>28.468110444981001</v>
      </c>
      <c r="GI111">
        <v>16.650567124437799</v>
      </c>
      <c r="GJ111">
        <v>16.475831549173201</v>
      </c>
      <c r="GK111">
        <v>29.297474761804501</v>
      </c>
      <c r="GL111">
        <v>32.126193988233602</v>
      </c>
      <c r="GM111">
        <v>34.231381401836401</v>
      </c>
      <c r="GN111">
        <v>24.545850192071001</v>
      </c>
      <c r="GO111">
        <v>29.3875100792837</v>
      </c>
      <c r="HB111"/>
    </row>
    <row r="112" spans="1:210">
      <c r="A112" s="13">
        <f t="shared" si="1"/>
        <v>43131</v>
      </c>
      <c r="N112"/>
      <c r="AB112"/>
      <c r="AC112" s="4">
        <v>43131</v>
      </c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O112"/>
      <c r="BQ112" s="1">
        <v>13.867064653245199</v>
      </c>
      <c r="BR112" s="1">
        <v>12.069698317687999</v>
      </c>
      <c r="BS112" s="1">
        <v>6.86170652948688</v>
      </c>
      <c r="BT112" s="1">
        <v>21.1359015783346</v>
      </c>
      <c r="BU112" s="1">
        <v>15.1132062307088</v>
      </c>
      <c r="BV112" s="1">
        <v>12.8932317978922</v>
      </c>
      <c r="BW112" s="1">
        <v>4.2227849326231599</v>
      </c>
      <c r="BX112" s="1">
        <v>21.804930666331199</v>
      </c>
      <c r="BY112" s="1">
        <v>18.655827685891101</v>
      </c>
      <c r="BZ112" s="1">
        <v>19.508040980279301</v>
      </c>
      <c r="CA112" s="1">
        <v>16.4448295100465</v>
      </c>
      <c r="CB112" s="1">
        <v>20.3715007503782</v>
      </c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DB112"/>
      <c r="DD112">
        <v>8.5171826104413704</v>
      </c>
      <c r="DE112">
        <v>9.6500452328775506</v>
      </c>
      <c r="DF112">
        <v>4.7143486891700004</v>
      </c>
      <c r="DG112">
        <v>14.1686505017147</v>
      </c>
      <c r="DH112">
        <v>10.940787132155601</v>
      </c>
      <c r="DI112">
        <v>8.6966893829830507</v>
      </c>
      <c r="DJ112">
        <v>2.8664454797463899</v>
      </c>
      <c r="DK112">
        <v>17.9040418010016</v>
      </c>
      <c r="DL112">
        <v>10.065375693706599</v>
      </c>
      <c r="DM112">
        <v>10.0170851739081</v>
      </c>
      <c r="DN112">
        <v>11.6864811600234</v>
      </c>
      <c r="DO112">
        <v>11.3215394070463</v>
      </c>
      <c r="EB112"/>
      <c r="EO112"/>
      <c r="FO112"/>
      <c r="GB112"/>
      <c r="GD112">
        <v>20.0472413136409</v>
      </c>
      <c r="GE112">
        <v>16.352841581537302</v>
      </c>
      <c r="GF112">
        <v>10.142502902401301</v>
      </c>
      <c r="GG112">
        <v>32.940559594414303</v>
      </c>
      <c r="GH112">
        <v>28.669899789807701</v>
      </c>
      <c r="GI112">
        <v>17.229813272067499</v>
      </c>
      <c r="GJ112">
        <v>16.135825748520901</v>
      </c>
      <c r="GK112">
        <v>28.952853001195798</v>
      </c>
      <c r="GL112">
        <v>33.580698357724202</v>
      </c>
      <c r="GM112">
        <v>33.9652349887212</v>
      </c>
      <c r="GN112">
        <v>23.307518047363601</v>
      </c>
      <c r="GO112">
        <v>29.691671591831</v>
      </c>
      <c r="HB112"/>
    </row>
    <row r="113" spans="1:210">
      <c r="A113" s="13">
        <f t="shared" si="1"/>
        <v>43098</v>
      </c>
      <c r="N113"/>
      <c r="AB113"/>
      <c r="AC113" s="4">
        <v>43098</v>
      </c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O113"/>
      <c r="BQ113" s="1">
        <v>13.8686971615956</v>
      </c>
      <c r="BR113" s="1">
        <v>12.0956936066552</v>
      </c>
      <c r="BS113" s="1">
        <v>6.8849329526079197</v>
      </c>
      <c r="BT113" s="1">
        <v>21.115650284170702</v>
      </c>
      <c r="BU113" s="1">
        <v>15.107275449887499</v>
      </c>
      <c r="BV113" s="1">
        <v>12.901049050878701</v>
      </c>
      <c r="BW113" s="1">
        <v>4.2321248498459099</v>
      </c>
      <c r="BX113" s="1">
        <v>21.618537655404499</v>
      </c>
      <c r="BY113" s="1">
        <v>18.5880324245968</v>
      </c>
      <c r="BZ113" s="1">
        <v>19.507711803892398</v>
      </c>
      <c r="CA113" s="1">
        <v>16.483890195745602</v>
      </c>
      <c r="CB113" s="1">
        <v>20.4025483506767</v>
      </c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DB113"/>
      <c r="DD113">
        <v>8.5170795967112092</v>
      </c>
      <c r="DE113">
        <v>9.6351369347774494</v>
      </c>
      <c r="DF113">
        <v>4.7259901924731604</v>
      </c>
      <c r="DG113">
        <v>14.160435520728401</v>
      </c>
      <c r="DH113">
        <v>10.938749280828199</v>
      </c>
      <c r="DI113">
        <v>8.7040605992659295</v>
      </c>
      <c r="DJ113">
        <v>2.8723314662397601</v>
      </c>
      <c r="DK113">
        <v>17.7128924850708</v>
      </c>
      <c r="DL113">
        <v>10.0217985481305</v>
      </c>
      <c r="DM113">
        <v>10.018555751602699</v>
      </c>
      <c r="DN113">
        <v>11.705911616033401</v>
      </c>
      <c r="DO113">
        <v>11.336156700277099</v>
      </c>
      <c r="EB113"/>
      <c r="EO113"/>
      <c r="FO113"/>
      <c r="GB113"/>
      <c r="GD113">
        <v>20.0494320908129</v>
      </c>
      <c r="GE113">
        <v>16.373283382605401</v>
      </c>
      <c r="GF113">
        <v>10.177033591341401</v>
      </c>
      <c r="GG113">
        <v>32.927005875079502</v>
      </c>
      <c r="GH113">
        <v>28.6787383049932</v>
      </c>
      <c r="GI113">
        <v>17.238454836558098</v>
      </c>
      <c r="GJ113">
        <v>16.173042291671401</v>
      </c>
      <c r="GK113">
        <v>28.753881572073901</v>
      </c>
      <c r="GL113">
        <v>33.520974378558797</v>
      </c>
      <c r="GM113">
        <v>33.956327379333104</v>
      </c>
      <c r="GN113">
        <v>23.358521028175101</v>
      </c>
      <c r="GO113">
        <v>29.701255341324799</v>
      </c>
      <c r="HB113"/>
    </row>
    <row r="114" spans="1:210">
      <c r="A114" s="13">
        <f t="shared" si="1"/>
        <v>43069</v>
      </c>
      <c r="N114"/>
      <c r="AB114"/>
      <c r="AC114" s="4">
        <v>43069</v>
      </c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O114"/>
      <c r="BQ114" s="1">
        <v>13.8887371654018</v>
      </c>
      <c r="BR114" s="1">
        <v>12.0822220620161</v>
      </c>
      <c r="BS114" s="1">
        <v>6.8891950867386402</v>
      </c>
      <c r="BT114" s="1">
        <v>21.187972725246102</v>
      </c>
      <c r="BU114" s="1">
        <v>15.0887631203827</v>
      </c>
      <c r="BV114" s="1">
        <v>12.8989560899283</v>
      </c>
      <c r="BW114" s="1">
        <v>4.2260715587101103</v>
      </c>
      <c r="BX114" s="1">
        <v>21.4816149279768</v>
      </c>
      <c r="BY114" s="1">
        <v>18.588031321847701</v>
      </c>
      <c r="BZ114" s="1">
        <v>19.5066182487917</v>
      </c>
      <c r="CA114" s="1">
        <v>16.495733129253299</v>
      </c>
      <c r="CB114" s="1">
        <v>20.449513148158399</v>
      </c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DB114"/>
      <c r="DD114">
        <v>8.5616068751538599</v>
      </c>
      <c r="DE114">
        <v>9.6336661637015908</v>
      </c>
      <c r="DF114">
        <v>4.7360062840124</v>
      </c>
      <c r="DG114">
        <v>14.2006687055281</v>
      </c>
      <c r="DH114">
        <v>10.8502049723949</v>
      </c>
      <c r="DI114">
        <v>8.6989722227407107</v>
      </c>
      <c r="DJ114">
        <v>2.8713236808833198</v>
      </c>
      <c r="DK114">
        <v>17.433029880260399</v>
      </c>
      <c r="DL114">
        <v>10.0217978572598</v>
      </c>
      <c r="DM114">
        <v>10.019317413431599</v>
      </c>
      <c r="DN114">
        <v>11.7009152605902</v>
      </c>
      <c r="DO114">
        <v>11.2914536163708</v>
      </c>
      <c r="EB114"/>
      <c r="EO114"/>
      <c r="FO114"/>
      <c r="GB114"/>
      <c r="GD114">
        <v>20.0760374754826</v>
      </c>
      <c r="GE114">
        <v>16.368484556611101</v>
      </c>
      <c r="GF114">
        <v>10.182582387059</v>
      </c>
      <c r="GG114">
        <v>33.015763299293397</v>
      </c>
      <c r="GH114">
        <v>28.640438517591001</v>
      </c>
      <c r="GI114">
        <v>17.238379042561</v>
      </c>
      <c r="GJ114">
        <v>16.164702298088699</v>
      </c>
      <c r="GK114">
        <v>28.52547288001</v>
      </c>
      <c r="GL114">
        <v>33.520973305271099</v>
      </c>
      <c r="GM114">
        <v>33.958448777119997</v>
      </c>
      <c r="GN114">
        <v>23.351975580966499</v>
      </c>
      <c r="GO114">
        <v>29.754267083693399</v>
      </c>
      <c r="HB114"/>
    </row>
    <row r="115" spans="1:210">
      <c r="A115" s="13">
        <f t="shared" si="1"/>
        <v>43039</v>
      </c>
      <c r="N115"/>
      <c r="AB115"/>
      <c r="AC115" s="4">
        <v>43039</v>
      </c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O115"/>
      <c r="BQ115" s="1">
        <v>13.7490153449424</v>
      </c>
      <c r="BR115" s="1">
        <v>12.025811928461399</v>
      </c>
      <c r="BS115" s="1">
        <v>6.9567739771634001</v>
      </c>
      <c r="BT115" s="1">
        <v>21.958754898379699</v>
      </c>
      <c r="BU115" s="1">
        <v>15.4032004863786</v>
      </c>
      <c r="BV115" s="1">
        <v>12.705837396543201</v>
      </c>
      <c r="BW115" s="1">
        <v>3.0860103978736402</v>
      </c>
      <c r="BX115" s="1">
        <v>21.152324838489299</v>
      </c>
      <c r="BY115" s="1">
        <v>18.062038128600001</v>
      </c>
      <c r="BZ115" s="1">
        <v>19.298328744018001</v>
      </c>
      <c r="CA115" s="1">
        <v>16.8588346225221</v>
      </c>
      <c r="CB115" s="1">
        <v>20.376902131899001</v>
      </c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DB115"/>
      <c r="DD115">
        <v>8.4242882694775592</v>
      </c>
      <c r="DE115">
        <v>9.6195968920702501</v>
      </c>
      <c r="DF115">
        <v>4.7683360292454697</v>
      </c>
      <c r="DG115">
        <v>14.962126197642</v>
      </c>
      <c r="DH115">
        <v>12.504971974320201</v>
      </c>
      <c r="DI115">
        <v>8.3674732312718607</v>
      </c>
      <c r="DJ115">
        <v>1.7515039935689101</v>
      </c>
      <c r="DK115">
        <v>17.110517057888501</v>
      </c>
      <c r="DL115">
        <v>9.6521282272084505</v>
      </c>
      <c r="DM115">
        <v>10.035128063476</v>
      </c>
      <c r="DN115">
        <v>11.5583006577485</v>
      </c>
      <c r="DO115">
        <v>10.931599656226901</v>
      </c>
      <c r="EB115"/>
      <c r="EO115"/>
      <c r="FO115"/>
      <c r="GB115"/>
      <c r="GD115">
        <v>20.014956571297802</v>
      </c>
      <c r="GE115">
        <v>16.250532954825498</v>
      </c>
      <c r="GF115">
        <v>10.180105408701699</v>
      </c>
      <c r="GG115">
        <v>33.406383124749901</v>
      </c>
      <c r="GH115">
        <v>29.019334409106499</v>
      </c>
      <c r="GI115">
        <v>17.016126883489498</v>
      </c>
      <c r="GJ115">
        <v>15.471682636662001</v>
      </c>
      <c r="GK115">
        <v>28.202729738220299</v>
      </c>
      <c r="GL115">
        <v>33.383232068857097</v>
      </c>
      <c r="GM115">
        <v>33.690642062344999</v>
      </c>
      <c r="GN115">
        <v>23.7677835470666</v>
      </c>
      <c r="GO115">
        <v>29.5660768211571</v>
      </c>
      <c r="HB115"/>
    </row>
    <row r="116" spans="1:210">
      <c r="A116" s="13">
        <f t="shared" si="1"/>
        <v>43007</v>
      </c>
      <c r="N116"/>
      <c r="AB116"/>
      <c r="AC116" s="4">
        <v>43007</v>
      </c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O116"/>
      <c r="BQ116" s="1">
        <v>13.7230823859339</v>
      </c>
      <c r="BR116" s="1">
        <v>12.0182719691144</v>
      </c>
      <c r="BS116" s="1">
        <v>6.9792795640778298</v>
      </c>
      <c r="BT116" s="1">
        <v>21.948969761618098</v>
      </c>
      <c r="BU116" s="1">
        <v>15.4429499052575</v>
      </c>
      <c r="BV116" s="1">
        <v>12.703521188728599</v>
      </c>
      <c r="BW116" s="1">
        <v>3.0904761224743398</v>
      </c>
      <c r="BX116" s="1">
        <v>20.981179076264599</v>
      </c>
      <c r="BY116" s="1">
        <v>18.2523201128149</v>
      </c>
      <c r="BZ116" s="1">
        <v>19.3038323536849</v>
      </c>
      <c r="CA116" s="1">
        <v>16.872094598835702</v>
      </c>
      <c r="CB116" s="1">
        <v>20.410206725359501</v>
      </c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DB116"/>
      <c r="DD116">
        <v>8.3742082822467498</v>
      </c>
      <c r="DE116">
        <v>9.6722095909956494</v>
      </c>
      <c r="DF116">
        <v>4.7742525346482401</v>
      </c>
      <c r="DG116">
        <v>14.958930205906499</v>
      </c>
      <c r="DH116">
        <v>12.5382195925967</v>
      </c>
      <c r="DI116">
        <v>8.3928212665940105</v>
      </c>
      <c r="DJ116">
        <v>1.7539431958623799</v>
      </c>
      <c r="DK116">
        <v>16.904505086935099</v>
      </c>
      <c r="DL116">
        <v>9.9080717589814107</v>
      </c>
      <c r="DM116">
        <v>10.0394346481637</v>
      </c>
      <c r="DN116">
        <v>11.612150690008701</v>
      </c>
      <c r="DO116">
        <v>10.955441051328799</v>
      </c>
      <c r="EB116"/>
      <c r="EO116"/>
      <c r="FO116"/>
      <c r="GB116"/>
      <c r="GD116">
        <v>19.986302205130599</v>
      </c>
      <c r="GE116">
        <v>16.238354858413899</v>
      </c>
      <c r="GF116">
        <v>10.222819178597399</v>
      </c>
      <c r="GG116">
        <v>33.382068986558302</v>
      </c>
      <c r="GH116">
        <v>29.089048850654201</v>
      </c>
      <c r="GI116">
        <v>17.009393501520599</v>
      </c>
      <c r="GJ116">
        <v>15.4862434720088</v>
      </c>
      <c r="GK116">
        <v>28.0167411205151</v>
      </c>
      <c r="GL116">
        <v>33.306908554665</v>
      </c>
      <c r="GM116">
        <v>33.6952942630503</v>
      </c>
      <c r="GN116">
        <v>23.707011593711101</v>
      </c>
      <c r="GO116">
        <v>29.5492715216071</v>
      </c>
      <c r="HB116"/>
    </row>
    <row r="117" spans="1:210">
      <c r="A117" s="13">
        <f t="shared" si="1"/>
        <v>42978</v>
      </c>
      <c r="N117"/>
      <c r="AB117"/>
      <c r="AC117" s="4">
        <v>42978</v>
      </c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O117"/>
      <c r="BQ117" s="1">
        <v>13.9746383648479</v>
      </c>
      <c r="BR117" s="1">
        <v>11.9717014573048</v>
      </c>
      <c r="BS117" s="1">
        <v>6.91978597201539</v>
      </c>
      <c r="BT117" s="1">
        <v>21.900071963117298</v>
      </c>
      <c r="BU117" s="1">
        <v>15.394611697694399</v>
      </c>
      <c r="BV117" s="1">
        <v>12.6977928632617</v>
      </c>
      <c r="BW117" s="1">
        <v>3.18721797446553</v>
      </c>
      <c r="BX117" s="1">
        <v>21.200856734407001</v>
      </c>
      <c r="BY117" s="1">
        <v>18.140969383299399</v>
      </c>
      <c r="BZ117" s="1">
        <v>19.280513050667398</v>
      </c>
      <c r="CA117" s="1">
        <v>17.6232617349016</v>
      </c>
      <c r="CB117" s="1">
        <v>20.3790686182911</v>
      </c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DB117"/>
      <c r="DD117">
        <v>8.8684181528972097</v>
      </c>
      <c r="DE117">
        <v>9.6321381177228496</v>
      </c>
      <c r="DF117">
        <v>4.6871385957974896</v>
      </c>
      <c r="DG117">
        <v>14.919544963102</v>
      </c>
      <c r="DH117">
        <v>12.2967270399126</v>
      </c>
      <c r="DI117">
        <v>8.3845106702041594</v>
      </c>
      <c r="DJ117">
        <v>1.5441803945844199</v>
      </c>
      <c r="DK117">
        <v>17.335330217752901</v>
      </c>
      <c r="DL117">
        <v>9.5293720572223908</v>
      </c>
      <c r="DM117">
        <v>10.018358323585399</v>
      </c>
      <c r="DN117">
        <v>12.119325585799601</v>
      </c>
      <c r="DO117">
        <v>10.9148121471006</v>
      </c>
      <c r="EB117"/>
      <c r="EO117"/>
      <c r="FO117"/>
      <c r="GB117"/>
      <c r="GD117">
        <v>20.0719078892403</v>
      </c>
      <c r="GE117">
        <v>16.2017906822349</v>
      </c>
      <c r="GF117">
        <v>10.159140453215301</v>
      </c>
      <c r="GG117">
        <v>33.257985959311</v>
      </c>
      <c r="GH117">
        <v>29.056003222420902</v>
      </c>
      <c r="GI117">
        <v>17.0037291869622</v>
      </c>
      <c r="GJ117">
        <v>15.5768876267195</v>
      </c>
      <c r="GK117">
        <v>28.266671175506701</v>
      </c>
      <c r="GL117">
        <v>33.438511254352598</v>
      </c>
      <c r="GM117">
        <v>33.621091643186404</v>
      </c>
      <c r="GN117">
        <v>24.8823208039761</v>
      </c>
      <c r="GO117">
        <v>29.657501522915101</v>
      </c>
      <c r="HB117"/>
    </row>
    <row r="118" spans="1:210">
      <c r="A118" s="13">
        <f t="shared" si="1"/>
        <v>42947</v>
      </c>
      <c r="N118"/>
      <c r="AB118"/>
      <c r="AC118" s="4">
        <v>42947</v>
      </c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O118"/>
      <c r="BQ118" s="1">
        <v>13.6060948021864</v>
      </c>
      <c r="BR118" s="1">
        <v>12.0648767274002</v>
      </c>
      <c r="BS118" s="1">
        <v>7.0091810280144902</v>
      </c>
      <c r="BT118" s="1">
        <v>21.982623807099799</v>
      </c>
      <c r="BU118" s="1">
        <v>15.2894452113666</v>
      </c>
      <c r="BV118" s="1">
        <v>12.318363236123201</v>
      </c>
      <c r="BW118" s="1">
        <v>2.0446189829086601</v>
      </c>
      <c r="BX118" s="1">
        <v>20.845214510784999</v>
      </c>
      <c r="BY118" s="1">
        <v>16.869587982669898</v>
      </c>
      <c r="BZ118" s="1">
        <v>19.550826177015701</v>
      </c>
      <c r="CA118" s="1">
        <v>17.8183728249405</v>
      </c>
      <c r="CB118" s="1">
        <v>20.5309212608053</v>
      </c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DB118"/>
      <c r="DD118">
        <v>9.0662822753673904</v>
      </c>
      <c r="DE118">
        <v>9.4096112595759998</v>
      </c>
      <c r="DF118">
        <v>4.8047454547702904</v>
      </c>
      <c r="DG118">
        <v>14.994550000713801</v>
      </c>
      <c r="DH118">
        <v>12.3359153050671</v>
      </c>
      <c r="DI118">
        <v>8.3412708810600904</v>
      </c>
      <c r="DJ118">
        <v>0.51552921207505298</v>
      </c>
      <c r="DK118">
        <v>17.1045405235324</v>
      </c>
      <c r="DL118">
        <v>8.2070338401547698</v>
      </c>
      <c r="DM118">
        <v>10.069070159084101</v>
      </c>
      <c r="DN118">
        <v>12.195574380462199</v>
      </c>
      <c r="DO118">
        <v>12.0768261653767</v>
      </c>
      <c r="EB118"/>
      <c r="EO118"/>
      <c r="FO118"/>
      <c r="GB118"/>
      <c r="GD118">
        <v>19.8025123454949</v>
      </c>
      <c r="GE118">
        <v>16.196236253029301</v>
      </c>
      <c r="GF118">
        <v>10.180466336230699</v>
      </c>
      <c r="GG118">
        <v>33.4156431154776</v>
      </c>
      <c r="GH118">
        <v>28.9844873675125</v>
      </c>
      <c r="GI118">
        <v>16.616757103440101</v>
      </c>
      <c r="GJ118">
        <v>15.270895558607799</v>
      </c>
      <c r="GK118">
        <v>28.0262892800637</v>
      </c>
      <c r="GL118">
        <v>32.213571387577701</v>
      </c>
      <c r="GM118">
        <v>33.779379786602298</v>
      </c>
      <c r="GN118">
        <v>25.159964306712698</v>
      </c>
      <c r="GO118">
        <v>29.675663103860899</v>
      </c>
      <c r="HB118"/>
    </row>
    <row r="119" spans="1:210">
      <c r="A119" s="13">
        <f t="shared" si="1"/>
        <v>42916</v>
      </c>
      <c r="N119"/>
      <c r="AB119"/>
      <c r="AC119" s="4">
        <v>42916</v>
      </c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O119"/>
      <c r="BQ119" s="1">
        <v>13.601134035556701</v>
      </c>
      <c r="BR119" s="1">
        <v>12.3641513453708</v>
      </c>
      <c r="BS119" s="1">
        <v>7.0072430573576803</v>
      </c>
      <c r="BT119" s="1">
        <v>21.988012998019801</v>
      </c>
      <c r="BU119" s="1">
        <v>15.289084445082</v>
      </c>
      <c r="BV119" s="1">
        <v>12.1138341869112</v>
      </c>
      <c r="BW119" s="1">
        <v>2.0435820899689099</v>
      </c>
      <c r="BX119" s="1">
        <v>20.6982336037238</v>
      </c>
      <c r="BY119" s="1">
        <v>16.869808501214901</v>
      </c>
      <c r="BZ119" s="1">
        <v>19.5615819095053</v>
      </c>
      <c r="CA119" s="1">
        <v>17.858686328847099</v>
      </c>
      <c r="CB119" s="1">
        <v>20.523185360210199</v>
      </c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DB119"/>
      <c r="DD119">
        <v>9.0608808298365293</v>
      </c>
      <c r="DE119">
        <v>9.5370469120483996</v>
      </c>
      <c r="DF119">
        <v>4.7966417811128998</v>
      </c>
      <c r="DG119">
        <v>15.003088204305101</v>
      </c>
      <c r="DH119">
        <v>12.3328310342793</v>
      </c>
      <c r="DI119">
        <v>8.2733734374222596</v>
      </c>
      <c r="DJ119">
        <v>0.51305415965725298</v>
      </c>
      <c r="DK119">
        <v>16.936456818735099</v>
      </c>
      <c r="DL119">
        <v>8.2064518731043403</v>
      </c>
      <c r="DM119">
        <v>10.0796801304522</v>
      </c>
      <c r="DN119">
        <v>12.206736095542899</v>
      </c>
      <c r="DO119">
        <v>12.0810724596548</v>
      </c>
      <c r="EB119"/>
      <c r="EO119"/>
      <c r="FO119"/>
      <c r="GB119"/>
      <c r="GD119">
        <v>19.8022198083879</v>
      </c>
      <c r="GE119">
        <v>16.4675880780967</v>
      </c>
      <c r="GF119">
        <v>10.1806545528315</v>
      </c>
      <c r="GG119">
        <v>33.385854670959198</v>
      </c>
      <c r="GH119">
        <v>28.981235451876401</v>
      </c>
      <c r="GI119">
        <v>16.416172515638898</v>
      </c>
      <c r="GJ119">
        <v>15.269837041285101</v>
      </c>
      <c r="GK119">
        <v>27.874941112022199</v>
      </c>
      <c r="GL119">
        <v>32.214222462500103</v>
      </c>
      <c r="GM119">
        <v>33.804532646706498</v>
      </c>
      <c r="GN119">
        <v>25.194846728604301</v>
      </c>
      <c r="GO119">
        <v>29.663980681422299</v>
      </c>
      <c r="HB119"/>
    </row>
    <row r="120" spans="1:210">
      <c r="A120" s="13">
        <f t="shared" si="1"/>
        <v>42886</v>
      </c>
      <c r="N120"/>
      <c r="AB120"/>
      <c r="AC120" s="4">
        <v>42886</v>
      </c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O120"/>
      <c r="BQ120" s="1">
        <v>13.5887596728898</v>
      </c>
      <c r="BR120" s="1">
        <v>12.4251150352958</v>
      </c>
      <c r="BS120" s="1">
        <v>7.0561820772684998</v>
      </c>
      <c r="BT120" s="1">
        <v>22.118427464631502</v>
      </c>
      <c r="BU120" s="1">
        <v>15.277729885271199</v>
      </c>
      <c r="BV120" s="1">
        <v>12.0188466289995</v>
      </c>
      <c r="BW120" s="1">
        <v>2.0116762895844702</v>
      </c>
      <c r="BX120" s="1">
        <v>20.527363747140502</v>
      </c>
      <c r="BY120" s="1">
        <v>16.845144266361999</v>
      </c>
      <c r="BZ120" s="1">
        <v>19.610753566112599</v>
      </c>
      <c r="CA120" s="1">
        <v>17.562058102862402</v>
      </c>
      <c r="CB120" s="1">
        <v>20.523523607705901</v>
      </c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DB120"/>
      <c r="DD120">
        <v>9.0106183671340094</v>
      </c>
      <c r="DE120">
        <v>9.5985602033373905</v>
      </c>
      <c r="DF120">
        <v>4.7500769693498297</v>
      </c>
      <c r="DG120">
        <v>15.017554924558601</v>
      </c>
      <c r="DH120">
        <v>12.331033022688899</v>
      </c>
      <c r="DI120">
        <v>8.1871949851820105</v>
      </c>
      <c r="DJ120">
        <v>0.50196086045299604</v>
      </c>
      <c r="DK120">
        <v>16.892660873411401</v>
      </c>
      <c r="DL120">
        <v>8.1600839851826805</v>
      </c>
      <c r="DM120">
        <v>10.104276742221799</v>
      </c>
      <c r="DN120">
        <v>12.499393614063701</v>
      </c>
      <c r="DO120">
        <v>12.0619161226464</v>
      </c>
      <c r="EB120"/>
      <c r="EO120"/>
      <c r="FO120"/>
      <c r="GB120"/>
      <c r="GD120">
        <v>19.771275182984699</v>
      </c>
      <c r="GE120">
        <v>16.511740928665901</v>
      </c>
      <c r="GF120">
        <v>10.200003003595899</v>
      </c>
      <c r="GG120">
        <v>33.548301960941998</v>
      </c>
      <c r="GH120">
        <v>28.9772721139447</v>
      </c>
      <c r="GI120">
        <v>16.303080590537899</v>
      </c>
      <c r="GJ120">
        <v>15.0660441775125</v>
      </c>
      <c r="GK120">
        <v>27.593465246078601</v>
      </c>
      <c r="GL120">
        <v>32.238676540044999</v>
      </c>
      <c r="GM120">
        <v>33.880297078839099</v>
      </c>
      <c r="GN120">
        <v>24.857540818011401</v>
      </c>
      <c r="GO120">
        <v>29.5945847905259</v>
      </c>
      <c r="HB120"/>
    </row>
    <row r="121" spans="1:210">
      <c r="A121" s="13">
        <f t="shared" si="1"/>
        <v>42853</v>
      </c>
      <c r="N121"/>
      <c r="AB121"/>
      <c r="AC121" s="4">
        <v>42853</v>
      </c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O121"/>
      <c r="BQ121" s="1">
        <v>15.168404214848699</v>
      </c>
      <c r="BR121" s="1">
        <v>12.7725115151437</v>
      </c>
      <c r="BS121" s="1">
        <v>7.0885018990556299</v>
      </c>
      <c r="BT121" s="1">
        <v>21.829433338886101</v>
      </c>
      <c r="BU121" s="1">
        <v>15.531386431161099</v>
      </c>
      <c r="BV121" s="1">
        <v>12.199004852664199</v>
      </c>
      <c r="BW121" s="1">
        <v>6.8566481992668196E-2</v>
      </c>
      <c r="BX121" s="1">
        <v>20.413224796884499</v>
      </c>
      <c r="BY121" s="1">
        <v>16.995157284716999</v>
      </c>
      <c r="BZ121" s="1">
        <v>19.5570512542911</v>
      </c>
      <c r="CA121" s="1">
        <v>18.638689969852301</v>
      </c>
      <c r="CB121" s="1">
        <v>20.643099757528301</v>
      </c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DB121"/>
      <c r="DD121">
        <v>7.9715961296348503</v>
      </c>
      <c r="DE121">
        <v>9.0843831173683594</v>
      </c>
      <c r="DF121">
        <v>4.6986479542253896</v>
      </c>
      <c r="DG121">
        <v>15.186287459560999</v>
      </c>
      <c r="DH121">
        <v>12.464119996110099</v>
      </c>
      <c r="DI121">
        <v>8.3228728616172294</v>
      </c>
      <c r="DJ121">
        <v>-0.295586060525387</v>
      </c>
      <c r="DK121">
        <v>16.3456531465675</v>
      </c>
      <c r="DL121">
        <v>8.6697913260849404</v>
      </c>
      <c r="DM121">
        <v>9.8938655602261196</v>
      </c>
      <c r="DN121">
        <v>12.6721055008621</v>
      </c>
      <c r="DO121">
        <v>12.444592108061199</v>
      </c>
      <c r="EB121"/>
      <c r="EO121"/>
      <c r="FO121"/>
      <c r="GB121"/>
      <c r="GD121">
        <v>19.8626932349373</v>
      </c>
      <c r="GE121">
        <v>16.664101583183601</v>
      </c>
      <c r="GF121">
        <v>10.068965668117301</v>
      </c>
      <c r="GG121">
        <v>33.882247643552297</v>
      </c>
      <c r="GH121">
        <v>28.995937843114501</v>
      </c>
      <c r="GI121">
        <v>16.477423086146299</v>
      </c>
      <c r="GJ121">
        <v>14.287455868282199</v>
      </c>
      <c r="GK121">
        <v>27.481410645066401</v>
      </c>
      <c r="GL121">
        <v>32.336702097231203</v>
      </c>
      <c r="GM121">
        <v>33.638139544269997</v>
      </c>
      <c r="GN121">
        <v>26.0296902417514</v>
      </c>
      <c r="GO121">
        <v>29.3188142469448</v>
      </c>
      <c r="HB121"/>
    </row>
    <row r="122" spans="1:210">
      <c r="A122" s="13">
        <f t="shared" si="1"/>
        <v>42825</v>
      </c>
      <c r="N122"/>
      <c r="AB122"/>
      <c r="AC122" s="4">
        <v>42825</v>
      </c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O122"/>
      <c r="BQ122" s="1">
        <v>15.130823305206899</v>
      </c>
      <c r="BR122" s="1">
        <v>12.727739925990999</v>
      </c>
      <c r="BS122" s="1">
        <v>7.1158543828210403</v>
      </c>
      <c r="BT122" s="1">
        <v>21.835700680534401</v>
      </c>
      <c r="BU122" s="1">
        <v>15.550695514885801</v>
      </c>
      <c r="BV122" s="1">
        <v>12.2286711255272</v>
      </c>
      <c r="BW122" s="1">
        <v>8.6121619656660597E-2</v>
      </c>
      <c r="BX122" s="1">
        <v>20.460872793457899</v>
      </c>
      <c r="BY122" s="1">
        <v>16.9922478864627</v>
      </c>
      <c r="BZ122" s="1">
        <v>19.560366451386699</v>
      </c>
      <c r="CA122" s="1">
        <v>18.661212500404901</v>
      </c>
      <c r="CB122" s="1">
        <v>20.6439691532666</v>
      </c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DB122"/>
      <c r="DD122">
        <v>7.92564063408423</v>
      </c>
      <c r="DE122">
        <v>9.0153999154344096</v>
      </c>
      <c r="DF122">
        <v>4.7155856914319196</v>
      </c>
      <c r="DG122">
        <v>15.1913166866482</v>
      </c>
      <c r="DH122">
        <v>12.4865262528459</v>
      </c>
      <c r="DI122">
        <v>8.3890982824387095</v>
      </c>
      <c r="DJ122">
        <v>-0.267172031182425</v>
      </c>
      <c r="DK122">
        <v>16.3609466645329</v>
      </c>
      <c r="DL122">
        <v>8.6678366621194805</v>
      </c>
      <c r="DM122">
        <v>9.89526312089715</v>
      </c>
      <c r="DN122">
        <v>12.6674171893464</v>
      </c>
      <c r="DO122">
        <v>12.4476459805933</v>
      </c>
      <c r="EB122"/>
      <c r="EO122"/>
      <c r="FO122"/>
      <c r="GB122"/>
      <c r="GD122">
        <v>19.8682168282091</v>
      </c>
      <c r="GE122">
        <v>16.618390497941601</v>
      </c>
      <c r="GF122">
        <v>10.102778934947001</v>
      </c>
      <c r="GG122">
        <v>33.892336288568401</v>
      </c>
      <c r="GH122">
        <v>28.986966292070001</v>
      </c>
      <c r="GI122">
        <v>16.503512985475901</v>
      </c>
      <c r="GJ122">
        <v>14.2681162541221</v>
      </c>
      <c r="GK122">
        <v>27.510016560858698</v>
      </c>
      <c r="GL122">
        <v>32.335714532877198</v>
      </c>
      <c r="GM122">
        <v>33.640222257464004</v>
      </c>
      <c r="GN122">
        <v>26.061845958481602</v>
      </c>
      <c r="GO122">
        <v>29.302036324463302</v>
      </c>
      <c r="HB122"/>
    </row>
    <row r="123" spans="1:210">
      <c r="A123" s="13">
        <f t="shared" si="1"/>
        <v>42794</v>
      </c>
      <c r="N123"/>
      <c r="AB123"/>
      <c r="AC123" s="4">
        <v>42794</v>
      </c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O123"/>
      <c r="BQ123" s="1">
        <v>15.1704053794021</v>
      </c>
      <c r="BR123" s="1">
        <v>12.7124577141812</v>
      </c>
      <c r="BS123" s="1">
        <v>7.0447342675807603</v>
      </c>
      <c r="BT123" s="1">
        <v>21.8651263868061</v>
      </c>
      <c r="BU123" s="1">
        <v>15.489652646904201</v>
      </c>
      <c r="BV123" s="1">
        <v>12.2126511980067</v>
      </c>
      <c r="BW123" s="1">
        <v>5.2233931961677998E-2</v>
      </c>
      <c r="BX123" s="1">
        <v>20.787682358915099</v>
      </c>
      <c r="BY123" s="1">
        <v>16.993110252673802</v>
      </c>
      <c r="BZ123" s="1">
        <v>19.535580801834602</v>
      </c>
      <c r="CA123" s="1">
        <v>18.674417491054498</v>
      </c>
      <c r="CB123" s="1">
        <v>20.678500022256799</v>
      </c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DB123"/>
      <c r="DD123">
        <v>7.9217432615868901</v>
      </c>
      <c r="DE123">
        <v>9.0275533028018593</v>
      </c>
      <c r="DF123">
        <v>4.8501502979021502</v>
      </c>
      <c r="DG123">
        <v>15.212013366510799</v>
      </c>
      <c r="DH123">
        <v>12.639600482897499</v>
      </c>
      <c r="DI123">
        <v>8.3382901016076794</v>
      </c>
      <c r="DJ123">
        <v>-0.25128760134371902</v>
      </c>
      <c r="DK123">
        <v>16.655024817759799</v>
      </c>
      <c r="DL123">
        <v>8.6686153761565699</v>
      </c>
      <c r="DM123">
        <v>9.8770477064452908</v>
      </c>
      <c r="DN123">
        <v>12.6734852173447</v>
      </c>
      <c r="DO123">
        <v>12.451897159179801</v>
      </c>
      <c r="EB123"/>
      <c r="EO123"/>
      <c r="FO123"/>
      <c r="GB123"/>
      <c r="GD123">
        <v>19.880128981275298</v>
      </c>
      <c r="GE123">
        <v>16.593635267232099</v>
      </c>
      <c r="GF123">
        <v>10.0140229696931</v>
      </c>
      <c r="GG123">
        <v>34.0517811683887</v>
      </c>
      <c r="GH123">
        <v>29.0049578846386</v>
      </c>
      <c r="GI123">
        <v>16.4590206911314</v>
      </c>
      <c r="GJ123">
        <v>14.2434532823927</v>
      </c>
      <c r="GK123">
        <v>27.7273989626757</v>
      </c>
      <c r="GL123">
        <v>32.335851669939302</v>
      </c>
      <c r="GM123">
        <v>33.608730481334703</v>
      </c>
      <c r="GN123">
        <v>26.066086692247701</v>
      </c>
      <c r="GO123">
        <v>29.312021327124199</v>
      </c>
      <c r="HB123"/>
    </row>
    <row r="124" spans="1:210">
      <c r="A124" s="13">
        <f t="shared" si="1"/>
        <v>42766</v>
      </c>
      <c r="N124"/>
      <c r="AB124"/>
      <c r="AC124" s="4">
        <v>42766</v>
      </c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O124"/>
      <c r="BQ124" s="1">
        <v>12.667742451995</v>
      </c>
      <c r="BR124" s="1">
        <v>12.7807115229704</v>
      </c>
      <c r="BS124" s="1">
        <v>7.0560659050274399</v>
      </c>
      <c r="BT124" s="1">
        <v>22.418683781857201</v>
      </c>
      <c r="BU124" s="1">
        <v>15.205689497022901</v>
      </c>
      <c r="BV124" s="1">
        <v>11.8421599486185</v>
      </c>
      <c r="BW124" s="1">
        <v>-0.89172075012742003</v>
      </c>
      <c r="BX124" s="1">
        <v>20.613097979283999</v>
      </c>
      <c r="BY124" s="1">
        <v>18.252895711512402</v>
      </c>
      <c r="BZ124" s="1">
        <v>19.2141864099566</v>
      </c>
      <c r="CA124" s="1">
        <v>19.828382843562601</v>
      </c>
      <c r="CB124" s="1">
        <v>20.6551381125471</v>
      </c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DB124"/>
      <c r="DD124">
        <v>8.55176014657712</v>
      </c>
      <c r="DE124">
        <v>9.4781190946947707</v>
      </c>
      <c r="DF124">
        <v>4.36006741286287</v>
      </c>
      <c r="DG124">
        <v>14.6694309744267</v>
      </c>
      <c r="DH124">
        <v>12.2174059669949</v>
      </c>
      <c r="DI124">
        <v>8.0413796970040305</v>
      </c>
      <c r="DJ124">
        <v>-1.53441888199249</v>
      </c>
      <c r="DK124">
        <v>16.511792276511802</v>
      </c>
      <c r="DL124">
        <v>9.7342617657528692</v>
      </c>
      <c r="DM124">
        <v>8.8408600574631802</v>
      </c>
      <c r="DN124">
        <v>12.623604654502101</v>
      </c>
      <c r="DO124">
        <v>11.731339339173701</v>
      </c>
      <c r="EB124"/>
      <c r="EO124"/>
      <c r="FO124"/>
      <c r="GB124"/>
      <c r="GD124">
        <v>19.606350912246899</v>
      </c>
      <c r="GE124">
        <v>16.756984974007999</v>
      </c>
      <c r="GF124">
        <v>10.0835813667334</v>
      </c>
      <c r="GG124">
        <v>33.926997158869703</v>
      </c>
      <c r="GH124">
        <v>28.402903669016101</v>
      </c>
      <c r="GI124">
        <v>15.9690639844997</v>
      </c>
      <c r="GJ124">
        <v>14.114007802435699</v>
      </c>
      <c r="GK124">
        <v>27.443588814093701</v>
      </c>
      <c r="GL124">
        <v>33.6002592471866</v>
      </c>
      <c r="GM124">
        <v>33.179188592179301</v>
      </c>
      <c r="GN124">
        <v>25.678076849463601</v>
      </c>
      <c r="GO124">
        <v>29.124829581677101</v>
      </c>
      <c r="HB124"/>
    </row>
    <row r="125" spans="1:210">
      <c r="A125" s="13">
        <f t="shared" si="1"/>
        <v>42734</v>
      </c>
      <c r="N125"/>
      <c r="AB125"/>
      <c r="AC125" s="4">
        <v>42734</v>
      </c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O125"/>
      <c r="BQ125" s="1">
        <v>12.665476257059201</v>
      </c>
      <c r="BR125" s="1">
        <v>12.7265120584026</v>
      </c>
      <c r="BS125" s="1">
        <v>7.0621648372216397</v>
      </c>
      <c r="BT125" s="1">
        <v>22.439602005464199</v>
      </c>
      <c r="BU125" s="1">
        <v>15.221040749891801</v>
      </c>
      <c r="BV125" s="1">
        <v>11.9176347681544</v>
      </c>
      <c r="BW125" s="1">
        <v>-0.82476948702433395</v>
      </c>
      <c r="BX125" s="1">
        <v>20.652544011474699</v>
      </c>
      <c r="BY125" s="1">
        <v>18.280914396611699</v>
      </c>
      <c r="BZ125" s="1">
        <v>19.2176883172</v>
      </c>
      <c r="CA125" s="1">
        <v>19.7578071860618</v>
      </c>
      <c r="CB125" s="1">
        <v>20.682074858759002</v>
      </c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DB125"/>
      <c r="DD125">
        <v>8.5474404231016905</v>
      </c>
      <c r="DE125">
        <v>9.4417471799914807</v>
      </c>
      <c r="DF125">
        <v>4.3605326272187099</v>
      </c>
      <c r="DG125">
        <v>14.6985734362105</v>
      </c>
      <c r="DH125">
        <v>12.2310534336182</v>
      </c>
      <c r="DI125">
        <v>8.0755813837402108</v>
      </c>
      <c r="DJ125">
        <v>-1.49615155087479</v>
      </c>
      <c r="DK125">
        <v>16.547243434200901</v>
      </c>
      <c r="DL125">
        <v>9.7345076105947701</v>
      </c>
      <c r="DM125">
        <v>8.8441156920636601</v>
      </c>
      <c r="DN125">
        <v>12.5574287263783</v>
      </c>
      <c r="DO125">
        <v>11.7475045522239</v>
      </c>
      <c r="EB125"/>
      <c r="EO125"/>
      <c r="FO125"/>
      <c r="GB125"/>
      <c r="GD125">
        <v>19.610290581186799</v>
      </c>
      <c r="GE125">
        <v>16.702173773271301</v>
      </c>
      <c r="GF125">
        <v>10.0888592841349</v>
      </c>
      <c r="GG125">
        <v>33.818066141246597</v>
      </c>
      <c r="GH125">
        <v>28.424266941298502</v>
      </c>
      <c r="GI125">
        <v>16.035654441892</v>
      </c>
      <c r="GJ125">
        <v>14.1317252535283</v>
      </c>
      <c r="GK125">
        <v>27.492666633361502</v>
      </c>
      <c r="GL125">
        <v>33.738304365055797</v>
      </c>
      <c r="GM125">
        <v>33.183839268443499</v>
      </c>
      <c r="GN125">
        <v>25.628428002086601</v>
      </c>
      <c r="GO125">
        <v>29.1393841885642</v>
      </c>
      <c r="HB125"/>
    </row>
    <row r="126" spans="1:210">
      <c r="A126" s="13">
        <f t="shared" si="1"/>
        <v>42704</v>
      </c>
      <c r="N126"/>
      <c r="AB126"/>
      <c r="AC126" s="4">
        <v>42704</v>
      </c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O126"/>
      <c r="BQ126" s="1">
        <v>12.811051926012199</v>
      </c>
      <c r="BR126" s="1">
        <v>12.6724731747218</v>
      </c>
      <c r="BS126" s="1">
        <v>7.1027002192053299</v>
      </c>
      <c r="BT126" s="1">
        <v>22.4253495308566</v>
      </c>
      <c r="BU126" s="1">
        <v>15.173336445270101</v>
      </c>
      <c r="BV126" s="1">
        <v>11.843083183555301</v>
      </c>
      <c r="BW126" s="1">
        <v>-0.77262894365453905</v>
      </c>
      <c r="BX126" s="1">
        <v>20.414150009395101</v>
      </c>
      <c r="BY126" s="1">
        <v>18.280479528289099</v>
      </c>
      <c r="BZ126" s="1">
        <v>19.2353498972479</v>
      </c>
      <c r="CA126" s="1">
        <v>19.190131895806399</v>
      </c>
      <c r="CB126" s="1">
        <v>20.6446630874471</v>
      </c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DB126"/>
      <c r="DD126">
        <v>8.7000514444132993</v>
      </c>
      <c r="DE126">
        <v>9.4183444325526402</v>
      </c>
      <c r="DF126">
        <v>4.4004040624025498</v>
      </c>
      <c r="DG126">
        <v>14.671336627013799</v>
      </c>
      <c r="DH126">
        <v>12.2198724299065</v>
      </c>
      <c r="DI126">
        <v>8.0047656011914299</v>
      </c>
      <c r="DJ126">
        <v>-1.4364066439308401</v>
      </c>
      <c r="DK126">
        <v>16.740314399409399</v>
      </c>
      <c r="DL126">
        <v>9.7345085617269795</v>
      </c>
      <c r="DM126">
        <v>8.8598232544359004</v>
      </c>
      <c r="DN126">
        <v>12.0277434705656</v>
      </c>
      <c r="DO126">
        <v>11.776261901872401</v>
      </c>
      <c r="EB126"/>
      <c r="EO126"/>
      <c r="FO126"/>
      <c r="GB126"/>
      <c r="GD126">
        <v>19.738156234535602</v>
      </c>
      <c r="GE126">
        <v>16.6491730450388</v>
      </c>
      <c r="GF126">
        <v>10.124656920714999</v>
      </c>
      <c r="GG126">
        <v>33.820645595856497</v>
      </c>
      <c r="GH126">
        <v>28.3388653444411</v>
      </c>
      <c r="GI126">
        <v>15.9938178302691</v>
      </c>
      <c r="GJ126">
        <v>14.1180219002834</v>
      </c>
      <c r="GK126">
        <v>27.241080755218999</v>
      </c>
      <c r="GL126">
        <v>33.736164457636697</v>
      </c>
      <c r="GM126">
        <v>33.185610151818501</v>
      </c>
      <c r="GN126">
        <v>26.144347505630801</v>
      </c>
      <c r="GO126">
        <v>29.175534446647902</v>
      </c>
      <c r="HB126"/>
    </row>
    <row r="127" spans="1:210">
      <c r="A127" s="13">
        <f t="shared" si="1"/>
        <v>42674</v>
      </c>
      <c r="N127"/>
      <c r="AB127"/>
      <c r="AC127" s="4">
        <v>42674</v>
      </c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O127"/>
      <c r="BQ127" s="1">
        <v>12.9789285104164</v>
      </c>
      <c r="BR127" s="1">
        <v>12.891376609927599</v>
      </c>
      <c r="BS127" s="1">
        <v>7.1244542897899201</v>
      </c>
      <c r="BT127" s="1">
        <v>22.616596743233899</v>
      </c>
      <c r="BU127" s="1">
        <v>14.961068616133</v>
      </c>
      <c r="BV127" s="1">
        <v>12.0914457223551</v>
      </c>
      <c r="BW127" s="1">
        <v>0.25524852665248099</v>
      </c>
      <c r="BX127" s="1">
        <v>20.3879239336772</v>
      </c>
      <c r="BY127" s="1">
        <v>18.515784321631099</v>
      </c>
      <c r="BZ127" s="1">
        <v>19.153355334126399</v>
      </c>
      <c r="CA127" s="1">
        <v>19.253763372713699</v>
      </c>
      <c r="CB127" s="1">
        <v>20.818682566773401</v>
      </c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DB127"/>
      <c r="DD127">
        <v>8.45601788007877</v>
      </c>
      <c r="DE127">
        <v>10.2669216403613</v>
      </c>
      <c r="DF127">
        <v>4.4179325104770903</v>
      </c>
      <c r="DG127">
        <v>14.7661247648364</v>
      </c>
      <c r="DH127">
        <v>11.392264479036699</v>
      </c>
      <c r="DI127">
        <v>8.0762986020509402</v>
      </c>
      <c r="DJ127">
        <v>-0.77781848092836003</v>
      </c>
      <c r="DK127">
        <v>16.826795700533602</v>
      </c>
      <c r="DL127">
        <v>9.8030183285386592</v>
      </c>
      <c r="DM127">
        <v>8.6670586214040206</v>
      </c>
      <c r="DN127">
        <v>12.739932124163801</v>
      </c>
      <c r="DO127">
        <v>12.061545977045</v>
      </c>
      <c r="EB127"/>
      <c r="EO127"/>
      <c r="FO127"/>
      <c r="GB127"/>
      <c r="GD127">
        <v>19.8029178208837</v>
      </c>
      <c r="GE127">
        <v>16.681275213078099</v>
      </c>
      <c r="GF127">
        <v>10.069446527368299</v>
      </c>
      <c r="GG127">
        <v>34.042225491750102</v>
      </c>
      <c r="GH127">
        <v>27.967223358605601</v>
      </c>
      <c r="GI127">
        <v>16.207858707933699</v>
      </c>
      <c r="GJ127">
        <v>14.8522475570994</v>
      </c>
      <c r="GK127">
        <v>27.202459644824199</v>
      </c>
      <c r="GL127">
        <v>33.8284370937807</v>
      </c>
      <c r="GM127">
        <v>32.813172901059701</v>
      </c>
      <c r="GN127">
        <v>26.1804013742086</v>
      </c>
      <c r="GO127">
        <v>29.026112503928299</v>
      </c>
      <c r="HB127"/>
    </row>
    <row r="128" spans="1:210">
      <c r="A128" s="13">
        <f t="shared" si="1"/>
        <v>42643</v>
      </c>
      <c r="N128"/>
      <c r="AB128"/>
      <c r="AC128" s="4">
        <v>42643</v>
      </c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O128"/>
      <c r="BQ128" s="1">
        <v>13.301409203922701</v>
      </c>
      <c r="BR128" s="1">
        <v>12.916211617374699</v>
      </c>
      <c r="BS128" s="1">
        <v>7.1307447985952601</v>
      </c>
      <c r="BT128" s="1">
        <v>22.617921932173701</v>
      </c>
      <c r="BU128" s="1">
        <v>14.9559171857337</v>
      </c>
      <c r="BV128" s="1">
        <v>12.3072886459254</v>
      </c>
      <c r="BW128" s="1">
        <v>0.24488501732916201</v>
      </c>
      <c r="BX128" s="1">
        <v>20.407966087292799</v>
      </c>
      <c r="BY128" s="1">
        <v>18.515798969682098</v>
      </c>
      <c r="BZ128" s="1">
        <v>19.152813482669</v>
      </c>
      <c r="CA128" s="1">
        <v>19.238491445328599</v>
      </c>
      <c r="CB128" s="1">
        <v>20.815459644091199</v>
      </c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DB128"/>
      <c r="DD128">
        <v>9.0035794410425094</v>
      </c>
      <c r="DE128">
        <v>10.120350180109799</v>
      </c>
      <c r="DF128">
        <v>4.4192524385210596</v>
      </c>
      <c r="DG128">
        <v>14.7690556879545</v>
      </c>
      <c r="DH128">
        <v>11.3758467812064</v>
      </c>
      <c r="DI128">
        <v>8.1939074608498199</v>
      </c>
      <c r="DJ128">
        <v>-0.78442208233589705</v>
      </c>
      <c r="DK128">
        <v>16.849199402898599</v>
      </c>
      <c r="DL128">
        <v>9.8026428898158606</v>
      </c>
      <c r="DM128">
        <v>8.6677217717270292</v>
      </c>
      <c r="DN128">
        <v>12.5643643650026</v>
      </c>
      <c r="DO128">
        <v>12.065216059473901</v>
      </c>
      <c r="EB128"/>
      <c r="EO128"/>
      <c r="FO128"/>
      <c r="GB128"/>
      <c r="GD128">
        <v>20.3684733839887</v>
      </c>
      <c r="GE128">
        <v>16.704630576319701</v>
      </c>
      <c r="GF128">
        <v>10.071951759585099</v>
      </c>
      <c r="GG128">
        <v>34.046226013293499</v>
      </c>
      <c r="GH128">
        <v>27.936427239934201</v>
      </c>
      <c r="GI128">
        <v>16.45101187401</v>
      </c>
      <c r="GJ128">
        <v>14.867215651709101</v>
      </c>
      <c r="GK128">
        <v>27.2439539527854</v>
      </c>
      <c r="GL128">
        <v>33.828476582652797</v>
      </c>
      <c r="GM128">
        <v>32.813088506738801</v>
      </c>
      <c r="GN128">
        <v>26.174310745142702</v>
      </c>
      <c r="GO128">
        <v>29.0308761169033</v>
      </c>
      <c r="HB128"/>
    </row>
    <row r="129" spans="1:210">
      <c r="A129" s="13">
        <f t="shared" si="1"/>
        <v>42613</v>
      </c>
      <c r="N129"/>
      <c r="AB129"/>
      <c r="AC129" s="4">
        <v>42613</v>
      </c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O129"/>
      <c r="BQ129" s="1">
        <v>13.2858176989843</v>
      </c>
      <c r="BR129" s="1">
        <v>12.7528937142161</v>
      </c>
      <c r="BS129" s="1">
        <v>7.1546588106756301</v>
      </c>
      <c r="BT129" s="1">
        <v>22.572450635744101</v>
      </c>
      <c r="BU129" s="1">
        <v>14.958335520398199</v>
      </c>
      <c r="BV129" s="1">
        <v>12.2747457394342</v>
      </c>
      <c r="BW129" s="1">
        <v>0.45386278601070101</v>
      </c>
      <c r="BX129" s="1">
        <v>20.4189459763702</v>
      </c>
      <c r="BY129" s="1">
        <v>18.5163699166424</v>
      </c>
      <c r="BZ129" s="1">
        <v>19.192955300429102</v>
      </c>
      <c r="CA129" s="1">
        <v>19.129164773705401</v>
      </c>
      <c r="CB129" s="1">
        <v>20.801568329115099</v>
      </c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DB129"/>
      <c r="DD129">
        <v>9.1697468570186906</v>
      </c>
      <c r="DE129">
        <v>9.8693867968188105</v>
      </c>
      <c r="DF129">
        <v>4.4128047763058396</v>
      </c>
      <c r="DG129">
        <v>14.7440736686178</v>
      </c>
      <c r="DH129">
        <v>11.3792930821827</v>
      </c>
      <c r="DI129">
        <v>8.17687665565734</v>
      </c>
      <c r="DJ129">
        <v>-0.74281211353758902</v>
      </c>
      <c r="DK129">
        <v>16.523750912508699</v>
      </c>
      <c r="DL129">
        <v>9.7922038631423192</v>
      </c>
      <c r="DM129">
        <v>8.6871991726365607</v>
      </c>
      <c r="DN129">
        <v>12.471679063792701</v>
      </c>
      <c r="DO129">
        <v>12.044993943227499</v>
      </c>
      <c r="EB129"/>
      <c r="EO129"/>
      <c r="FO129"/>
      <c r="GB129"/>
      <c r="GD129">
        <v>20.297926282066399</v>
      </c>
      <c r="GE129">
        <v>16.498925751768699</v>
      </c>
      <c r="GF129">
        <v>10.076724293131999</v>
      </c>
      <c r="GG129">
        <v>33.904760412625997</v>
      </c>
      <c r="GH129">
        <v>27.938762662763899</v>
      </c>
      <c r="GI129">
        <v>16.401440072087599</v>
      </c>
      <c r="GJ129">
        <v>15.0387777845638</v>
      </c>
      <c r="GK129">
        <v>27.267703383871201</v>
      </c>
      <c r="GL129">
        <v>33.830627130151299</v>
      </c>
      <c r="GM129">
        <v>32.874437691869097</v>
      </c>
      <c r="GN129">
        <v>26.045727683318798</v>
      </c>
      <c r="GO129">
        <v>29.019718094280599</v>
      </c>
      <c r="HB129"/>
    </row>
    <row r="130" spans="1:210">
      <c r="A130" s="13">
        <f t="shared" si="1"/>
        <v>42580</v>
      </c>
      <c r="N130"/>
      <c r="AB130"/>
      <c r="AC130" s="4">
        <v>42580</v>
      </c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O130"/>
      <c r="BQ130" s="1">
        <v>13.657491661075399</v>
      </c>
      <c r="BR130" s="1">
        <v>12.6660320877135</v>
      </c>
      <c r="BS130" s="1">
        <v>7.1302824113985599</v>
      </c>
      <c r="BT130" s="1">
        <v>23.0090344510443</v>
      </c>
      <c r="BU130" s="1">
        <v>14.8610317695783</v>
      </c>
      <c r="BV130" s="1">
        <v>12.563963117290101</v>
      </c>
      <c r="BW130" s="1">
        <v>2.2202220547351099</v>
      </c>
      <c r="BX130" s="1">
        <v>20.7504405344134</v>
      </c>
      <c r="BY130" s="1">
        <v>19.754078717904498</v>
      </c>
      <c r="BZ130" s="1">
        <v>18.7949702112887</v>
      </c>
      <c r="CA130" s="1">
        <v>18.855350230447499</v>
      </c>
      <c r="CB130" s="1">
        <v>20.965375644701101</v>
      </c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DB130"/>
      <c r="DD130">
        <v>8.6311631372407103</v>
      </c>
      <c r="DE130">
        <v>9.9408929658607992</v>
      </c>
      <c r="DF130">
        <v>4.3265597700020999</v>
      </c>
      <c r="DG130">
        <v>15.1260709861088</v>
      </c>
      <c r="DH130">
        <v>11.297271480108799</v>
      </c>
      <c r="DI130">
        <v>8.2130844113715291</v>
      </c>
      <c r="DJ130">
        <v>0.66585151150983102</v>
      </c>
      <c r="DK130">
        <v>16.271372089660801</v>
      </c>
      <c r="DL130">
        <v>10.885349057602401</v>
      </c>
      <c r="DM130">
        <v>8.4967679670070702</v>
      </c>
      <c r="DN130">
        <v>12.5606389100437</v>
      </c>
      <c r="DO130">
        <v>11.0910670814682</v>
      </c>
      <c r="EB130"/>
      <c r="EO130"/>
      <c r="FO130"/>
      <c r="GB130"/>
      <c r="GD130">
        <v>20.586619254416501</v>
      </c>
      <c r="GE130">
        <v>16.327024418585601</v>
      </c>
      <c r="GF130">
        <v>10.0077387842262</v>
      </c>
      <c r="GG130">
        <v>34.138728007224302</v>
      </c>
      <c r="GH130">
        <v>27.514474305696702</v>
      </c>
      <c r="GI130">
        <v>16.618715272497401</v>
      </c>
      <c r="GJ130">
        <v>15.9600716156608</v>
      </c>
      <c r="GK130">
        <v>27.592038407764601</v>
      </c>
      <c r="GL130">
        <v>34.712895471266201</v>
      </c>
      <c r="GM130">
        <v>32.284212108625603</v>
      </c>
      <c r="GN130">
        <v>25.7590698339813</v>
      </c>
      <c r="GO130">
        <v>28.9571474879044</v>
      </c>
      <c r="HB130"/>
    </row>
    <row r="131" spans="1:210">
      <c r="A131" s="13">
        <f t="shared" si="1"/>
        <v>42551</v>
      </c>
      <c r="N131"/>
      <c r="AB131"/>
      <c r="AC131" s="4">
        <v>42551</v>
      </c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O131"/>
      <c r="BQ131" s="1">
        <v>13.651660918212601</v>
      </c>
      <c r="BR131" s="1">
        <v>12.714742569990101</v>
      </c>
      <c r="BS131" s="1">
        <v>7.13232006979643</v>
      </c>
      <c r="BT131" s="1">
        <v>23.0347248346553</v>
      </c>
      <c r="BU131" s="1">
        <v>14.862241740101901</v>
      </c>
      <c r="BV131" s="1">
        <v>12.496947345652099</v>
      </c>
      <c r="BW131" s="1">
        <v>2.25825088648988</v>
      </c>
      <c r="BX131" s="1">
        <v>20.791109009591299</v>
      </c>
      <c r="BY131" s="1">
        <v>19.7544903264243</v>
      </c>
      <c r="BZ131" s="1">
        <v>18.816708284440899</v>
      </c>
      <c r="CA131" s="1">
        <v>19.339648651041198</v>
      </c>
      <c r="CB131" s="1">
        <v>20.944962378341099</v>
      </c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DB131"/>
      <c r="DD131">
        <v>8.6164395259679498</v>
      </c>
      <c r="DE131">
        <v>9.9640234148069506</v>
      </c>
      <c r="DF131">
        <v>4.3269752852221099</v>
      </c>
      <c r="DG131">
        <v>15.1523718412616</v>
      </c>
      <c r="DH131">
        <v>11.2967495346077</v>
      </c>
      <c r="DI131">
        <v>8.1815007892012108</v>
      </c>
      <c r="DJ131">
        <v>0.69074201758622</v>
      </c>
      <c r="DK131">
        <v>16.318934564399399</v>
      </c>
      <c r="DL131">
        <v>10.8856616810108</v>
      </c>
      <c r="DM131">
        <v>8.4885304372387598</v>
      </c>
      <c r="DN131">
        <v>12.827476452013199</v>
      </c>
      <c r="DO131">
        <v>11.117308110920501</v>
      </c>
      <c r="EB131"/>
      <c r="EO131"/>
      <c r="FO131"/>
      <c r="GB131"/>
      <c r="GD131">
        <v>20.587032960259702</v>
      </c>
      <c r="GE131">
        <v>16.378991094799702</v>
      </c>
      <c r="GF131">
        <v>10.009892890569899</v>
      </c>
      <c r="GG131">
        <v>34.127075604623798</v>
      </c>
      <c r="GH131">
        <v>27.52742910237</v>
      </c>
      <c r="GI131">
        <v>16.556970667696699</v>
      </c>
      <c r="GJ131">
        <v>16.015531935333499</v>
      </c>
      <c r="GK131">
        <v>27.630201906103501</v>
      </c>
      <c r="GL131">
        <v>34.713137971559902</v>
      </c>
      <c r="GM131">
        <v>32.302862538554699</v>
      </c>
      <c r="GN131">
        <v>25.0986566590297</v>
      </c>
      <c r="GO131">
        <v>28.9264153602928</v>
      </c>
      <c r="HB131"/>
    </row>
    <row r="132" spans="1:210">
      <c r="A132" s="13">
        <f t="shared" si="1"/>
        <v>42521</v>
      </c>
      <c r="N132"/>
      <c r="AB132"/>
      <c r="AC132" s="4">
        <v>42521</v>
      </c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O132"/>
      <c r="BQ132" s="1">
        <v>13.679096774230601</v>
      </c>
      <c r="BR132" s="1">
        <v>12.704750570161799</v>
      </c>
      <c r="BS132" s="1">
        <v>7.1394216471768797</v>
      </c>
      <c r="BT132" s="1">
        <v>22.967084536339701</v>
      </c>
      <c r="BU132" s="1">
        <v>14.918802888298</v>
      </c>
      <c r="BV132" s="1">
        <v>12.510997487623399</v>
      </c>
      <c r="BW132" s="1">
        <v>2.3114604463324002</v>
      </c>
      <c r="BX132" s="1">
        <v>20.698008968739</v>
      </c>
      <c r="BY132" s="1">
        <v>19.760007875160301</v>
      </c>
      <c r="BZ132" s="1">
        <v>18.763940471510299</v>
      </c>
      <c r="CA132" s="1">
        <v>19.253977551819201</v>
      </c>
      <c r="CB132" s="1">
        <v>20.831949176281601</v>
      </c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DB132"/>
      <c r="DD132">
        <v>8.6812651685602198</v>
      </c>
      <c r="DE132">
        <v>9.93407148212221</v>
      </c>
      <c r="DF132">
        <v>4.3363032052228503</v>
      </c>
      <c r="DG132">
        <v>15.1049347300959</v>
      </c>
      <c r="DH132">
        <v>11.2719005556272</v>
      </c>
      <c r="DI132">
        <v>8.2265538132912095</v>
      </c>
      <c r="DJ132">
        <v>0.72159702187932695</v>
      </c>
      <c r="DK132">
        <v>16.321262186239402</v>
      </c>
      <c r="DL132">
        <v>10.888510963002499</v>
      </c>
      <c r="DM132">
        <v>8.4511650998266106</v>
      </c>
      <c r="DN132">
        <v>12.8752651754606</v>
      </c>
      <c r="DO132">
        <v>10.9966110491652</v>
      </c>
      <c r="EB132"/>
      <c r="EO132"/>
      <c r="FO132"/>
      <c r="GB132"/>
      <c r="GD132">
        <v>20.583049134120699</v>
      </c>
      <c r="GE132">
        <v>16.362076114409799</v>
      </c>
      <c r="GF132">
        <v>10.0076143480947</v>
      </c>
      <c r="GG132">
        <v>34.135959741967099</v>
      </c>
      <c r="GH132">
        <v>27.495086706196599</v>
      </c>
      <c r="GI132">
        <v>16.549393074138901</v>
      </c>
      <c r="GJ132">
        <v>15.976085875537001</v>
      </c>
      <c r="GK132">
        <v>27.481179449413901</v>
      </c>
      <c r="GL132">
        <v>34.718411716492398</v>
      </c>
      <c r="GM132">
        <v>32.252910383939003</v>
      </c>
      <c r="GN132">
        <v>25.006526875837501</v>
      </c>
      <c r="GO132">
        <v>28.890742190043699</v>
      </c>
      <c r="HB132"/>
    </row>
    <row r="133" spans="1:210">
      <c r="A133" s="13">
        <f t="shared" si="1"/>
        <v>42489</v>
      </c>
      <c r="N133"/>
      <c r="AB133"/>
      <c r="AC133" s="4">
        <v>42489</v>
      </c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O133"/>
      <c r="BQ133" s="1">
        <v>13.7215522910357</v>
      </c>
      <c r="BR133" s="1">
        <v>12.5260112199399</v>
      </c>
      <c r="BS133" s="1">
        <v>7.09499166176583</v>
      </c>
      <c r="BT133" s="1">
        <v>23.737129150817498</v>
      </c>
      <c r="BU133" s="1">
        <v>15.123167536320199</v>
      </c>
      <c r="BV133" s="1">
        <v>12.594397075797101</v>
      </c>
      <c r="BW133" s="1">
        <v>3.8894729264028101</v>
      </c>
      <c r="BX133" s="1">
        <v>21.214250877531502</v>
      </c>
      <c r="BY133" s="1">
        <v>20.039491492764601</v>
      </c>
      <c r="BZ133" s="1">
        <v>19.056371051573599</v>
      </c>
      <c r="CA133" s="1">
        <v>18.793759705441801</v>
      </c>
      <c r="CB133" s="1">
        <v>20.5368114158818</v>
      </c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DB133"/>
      <c r="DD133">
        <v>8.6981544422828208</v>
      </c>
      <c r="DE133">
        <v>8.9607605898664797</v>
      </c>
      <c r="DF133">
        <v>4.3359590492214899</v>
      </c>
      <c r="DG133">
        <v>15.8664776802043</v>
      </c>
      <c r="DH133">
        <v>11.5415136799837</v>
      </c>
      <c r="DI133">
        <v>7.5917502537135197</v>
      </c>
      <c r="DJ133">
        <v>3.4147982034637701</v>
      </c>
      <c r="DK133">
        <v>16.9750675608331</v>
      </c>
      <c r="DL133">
        <v>11.0923809056924</v>
      </c>
      <c r="DM133">
        <v>8.7450061557116001</v>
      </c>
      <c r="DN133">
        <v>13.5769080932102</v>
      </c>
      <c r="DO133">
        <v>10.6774004776235</v>
      </c>
      <c r="EB133"/>
      <c r="EO133"/>
      <c r="FO133"/>
      <c r="GB133"/>
      <c r="GD133">
        <v>20.594240407941399</v>
      </c>
      <c r="GE133">
        <v>16.0015024559445</v>
      </c>
      <c r="GF133">
        <v>9.8549559538595197</v>
      </c>
      <c r="GG133">
        <v>34.947839781734601</v>
      </c>
      <c r="GH133">
        <v>27.640263822861598</v>
      </c>
      <c r="GI133">
        <v>16.673895024385399</v>
      </c>
      <c r="GJ133">
        <v>16.656887547281499</v>
      </c>
      <c r="GK133">
        <v>27.893398019269799</v>
      </c>
      <c r="GL133">
        <v>34.718096635644898</v>
      </c>
      <c r="GM133">
        <v>32.024845988360802</v>
      </c>
      <c r="GN133">
        <v>24.510963117163801</v>
      </c>
      <c r="GO133">
        <v>29.146637712099199</v>
      </c>
      <c r="HB133"/>
    </row>
    <row r="134" spans="1:210">
      <c r="A134" s="13">
        <f t="shared" si="1"/>
        <v>42460</v>
      </c>
      <c r="N134"/>
      <c r="AB134"/>
      <c r="AC134" s="4">
        <v>42460</v>
      </c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O134"/>
      <c r="BQ134" s="1">
        <v>13.718260784018801</v>
      </c>
      <c r="BR134" s="1">
        <v>12.5127482476239</v>
      </c>
      <c r="BS134" s="1">
        <v>7.1057671992124698</v>
      </c>
      <c r="BT134" s="1">
        <v>23.758885694475499</v>
      </c>
      <c r="BU134" s="1">
        <v>15.0362729482665</v>
      </c>
      <c r="BV134" s="1">
        <v>12.592890593559501</v>
      </c>
      <c r="BW134" s="1">
        <v>4.0039693183427501</v>
      </c>
      <c r="BX134" s="1">
        <v>21.276741999009399</v>
      </c>
      <c r="BY134" s="1">
        <v>20.0375938684384</v>
      </c>
      <c r="BZ134" s="1">
        <v>19.057482482807199</v>
      </c>
      <c r="CA134" s="1">
        <v>18.762219375386699</v>
      </c>
      <c r="CB134" s="1">
        <v>20.534721793036901</v>
      </c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DB134"/>
      <c r="DD134">
        <v>8.6985547982488391</v>
      </c>
      <c r="DE134">
        <v>8.9075327763215508</v>
      </c>
      <c r="DF134">
        <v>4.3431130805667602</v>
      </c>
      <c r="DG134">
        <v>15.8796250875659</v>
      </c>
      <c r="DH134">
        <v>11.467662665066999</v>
      </c>
      <c r="DI134">
        <v>7.5337644700319597</v>
      </c>
      <c r="DJ134">
        <v>3.4484676424331999</v>
      </c>
      <c r="DK134">
        <v>17.062224059515401</v>
      </c>
      <c r="DL134">
        <v>11.091657826247401</v>
      </c>
      <c r="DM134">
        <v>8.7467568985158106</v>
      </c>
      <c r="DN134">
        <v>13.6099272283766</v>
      </c>
      <c r="DO134">
        <v>10.6870286596218</v>
      </c>
      <c r="EB134"/>
      <c r="EO134"/>
      <c r="FO134"/>
      <c r="GB134"/>
      <c r="GD134">
        <v>20.5937560392329</v>
      </c>
      <c r="GE134">
        <v>15.9832225039712</v>
      </c>
      <c r="GF134">
        <v>9.8591855402261501</v>
      </c>
      <c r="GG134">
        <v>34.966400341255103</v>
      </c>
      <c r="GH134">
        <v>27.431422624945</v>
      </c>
      <c r="GI134">
        <v>16.675697556122699</v>
      </c>
      <c r="GJ134">
        <v>16.6858749224326</v>
      </c>
      <c r="GK134">
        <v>27.941039860945999</v>
      </c>
      <c r="GL134">
        <v>34.716087911564301</v>
      </c>
      <c r="GM134">
        <v>32.025725563328699</v>
      </c>
      <c r="GN134">
        <v>24.497351556605601</v>
      </c>
      <c r="GO134">
        <v>29.154031385168601</v>
      </c>
      <c r="HB134"/>
    </row>
    <row r="135" spans="1:210">
      <c r="A135" s="13">
        <f t="shared" si="1"/>
        <v>42429</v>
      </c>
      <c r="N135"/>
      <c r="AB135"/>
      <c r="AC135" s="4">
        <v>42429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O135"/>
      <c r="BQ135" s="1">
        <v>13.347050824261901</v>
      </c>
      <c r="BR135" s="1">
        <v>12.522091860063901</v>
      </c>
      <c r="BS135" s="1">
        <v>7.2520804664902103</v>
      </c>
      <c r="BT135" s="1">
        <v>23.593022728248201</v>
      </c>
      <c r="BU135" s="1">
        <v>15.1693064098944</v>
      </c>
      <c r="BV135" s="1">
        <v>12.5213792400868</v>
      </c>
      <c r="BW135" s="1">
        <v>3.50772164448128</v>
      </c>
      <c r="BX135" s="1">
        <v>20.880531197547899</v>
      </c>
      <c r="BY135" s="1">
        <v>20.036756348906099</v>
      </c>
      <c r="BZ135" s="1">
        <v>18.9775707723322</v>
      </c>
      <c r="CA135" s="1">
        <v>18.733568266721601</v>
      </c>
      <c r="CB135" s="1">
        <v>20.528932548395201</v>
      </c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DB135"/>
      <c r="DD135">
        <v>8.4700755109621308</v>
      </c>
      <c r="DE135">
        <v>8.9508503433213296</v>
      </c>
      <c r="DF135">
        <v>3.97171789205251</v>
      </c>
      <c r="DG135">
        <v>15.706463197418699</v>
      </c>
      <c r="DH135">
        <v>11.5811446999022</v>
      </c>
      <c r="DI135">
        <v>7.4324344601474603</v>
      </c>
      <c r="DJ135">
        <v>2.9198781462382799</v>
      </c>
      <c r="DK135">
        <v>16.743380307984001</v>
      </c>
      <c r="DL135">
        <v>11.0894996602427</v>
      </c>
      <c r="DM135">
        <v>8.7121606189425105</v>
      </c>
      <c r="DN135">
        <v>13.5865834103203</v>
      </c>
      <c r="DO135">
        <v>10.680882286937999</v>
      </c>
      <c r="EB135"/>
      <c r="EO135"/>
      <c r="FO135"/>
      <c r="GB135"/>
      <c r="GD135">
        <v>20.3479166586568</v>
      </c>
      <c r="GE135">
        <v>15.9854002224344</v>
      </c>
      <c r="GF135">
        <v>9.9809042454524803</v>
      </c>
      <c r="GG135">
        <v>35.038726772061601</v>
      </c>
      <c r="GH135">
        <v>27.649268634494401</v>
      </c>
      <c r="GI135">
        <v>16.671718430408902</v>
      </c>
      <c r="GJ135">
        <v>16.725669889498601</v>
      </c>
      <c r="GK135">
        <v>27.557748687673001</v>
      </c>
      <c r="GL135">
        <v>34.717481654747402</v>
      </c>
      <c r="GM135">
        <v>31.9398380740957</v>
      </c>
      <c r="GN135">
        <v>24.4514888587203</v>
      </c>
      <c r="GO135">
        <v>29.1343220566959</v>
      </c>
      <c r="HB135"/>
    </row>
    <row r="136" spans="1:210">
      <c r="A136" s="13">
        <f t="shared" ref="A136:A199" si="2">AC136</f>
        <v>42398</v>
      </c>
      <c r="N136"/>
      <c r="AB136"/>
      <c r="AC136" s="4">
        <v>42398</v>
      </c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O136"/>
      <c r="BQ136" s="1">
        <v>13.2032116364689</v>
      </c>
      <c r="BR136" s="1">
        <v>12.2081046019303</v>
      </c>
      <c r="BS136" s="1">
        <v>7.2933027410540001</v>
      </c>
      <c r="BT136" s="1">
        <v>22.536637434514098</v>
      </c>
      <c r="BU136" s="1">
        <v>15.487329040622701</v>
      </c>
      <c r="BV136" s="1">
        <v>12.7526566781457</v>
      </c>
      <c r="BW136" s="1">
        <v>5.7194303953738599</v>
      </c>
      <c r="BX136" s="1">
        <v>21.087061957394599</v>
      </c>
      <c r="BY136" s="1">
        <v>12.5817694978953</v>
      </c>
      <c r="BZ136" s="1">
        <v>18.416731792815099</v>
      </c>
      <c r="CA136" s="1">
        <v>18.560089690993198</v>
      </c>
      <c r="CB136" s="1">
        <v>20.420820296516698</v>
      </c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DB136"/>
      <c r="DD136">
        <v>8.6159639272561002</v>
      </c>
      <c r="DE136">
        <v>8.8548552433345495</v>
      </c>
      <c r="DF136">
        <v>4.0051038502303999</v>
      </c>
      <c r="DG136">
        <v>15.5281384811975</v>
      </c>
      <c r="DH136">
        <v>12.100896543031601</v>
      </c>
      <c r="DI136">
        <v>7.5734464814176903</v>
      </c>
      <c r="DJ136">
        <v>4.1250451530135503</v>
      </c>
      <c r="DK136">
        <v>16.991178540928502</v>
      </c>
      <c r="DL136">
        <v>5.4024190276608204</v>
      </c>
      <c r="DM136">
        <v>9.3344146133772092</v>
      </c>
      <c r="DN136">
        <v>12.3336297479491</v>
      </c>
      <c r="DO136">
        <v>12.237464689524501</v>
      </c>
      <c r="EB136"/>
      <c r="EO136"/>
      <c r="FO136"/>
      <c r="GB136"/>
      <c r="GD136">
        <v>19.961651244387301</v>
      </c>
      <c r="GE136">
        <v>15.6325242067488</v>
      </c>
      <c r="GF136">
        <v>10.0776128991733</v>
      </c>
      <c r="GG136">
        <v>33.245312777681598</v>
      </c>
      <c r="GH136">
        <v>27.451164252403501</v>
      </c>
      <c r="GI136">
        <v>16.931260412538801</v>
      </c>
      <c r="GJ136">
        <v>17.303179753962102</v>
      </c>
      <c r="GK136">
        <v>27.546843186202999</v>
      </c>
      <c r="GL136">
        <v>27.02140325045</v>
      </c>
      <c r="GM136">
        <v>30.943472366620899</v>
      </c>
      <c r="GN136">
        <v>24.217356192382599</v>
      </c>
      <c r="GO136">
        <v>28.993051065430102</v>
      </c>
      <c r="HB136"/>
    </row>
    <row r="137" spans="1:210">
      <c r="A137" s="13">
        <f t="shared" si="2"/>
        <v>42369</v>
      </c>
      <c r="N137"/>
      <c r="AB137"/>
      <c r="AC137" s="4">
        <v>42369</v>
      </c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O137"/>
      <c r="BQ137" s="1">
        <v>13.204246926578399</v>
      </c>
      <c r="BR137" s="1">
        <v>12.2247022795428</v>
      </c>
      <c r="BS137" s="1">
        <v>7.3013822251442102</v>
      </c>
      <c r="BT137" s="1">
        <v>22.515473138832402</v>
      </c>
      <c r="BU137" s="1">
        <v>15.4869390283052</v>
      </c>
      <c r="BV137" s="1">
        <v>12.754260077761799</v>
      </c>
      <c r="BW137" s="1">
        <v>5.7122274290224198</v>
      </c>
      <c r="BX137" s="1">
        <v>21.1729406673314</v>
      </c>
      <c r="BY137" s="1">
        <v>12.582076906088799</v>
      </c>
      <c r="BZ137" s="1">
        <v>18.416731791493898</v>
      </c>
      <c r="CA137" s="1">
        <v>18.473713446297999</v>
      </c>
      <c r="CB137" s="1">
        <v>20.4155075764128</v>
      </c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DB137"/>
      <c r="DD137">
        <v>8.6158098875116096</v>
      </c>
      <c r="DE137">
        <v>8.8541452810550005</v>
      </c>
      <c r="DF137">
        <v>4.0102531484073802</v>
      </c>
      <c r="DG137">
        <v>15.520910606731</v>
      </c>
      <c r="DH137">
        <v>12.1020258755243</v>
      </c>
      <c r="DI137">
        <v>7.5799660569284999</v>
      </c>
      <c r="DJ137">
        <v>4.1255120363211502</v>
      </c>
      <c r="DK137">
        <v>17.0609309790803</v>
      </c>
      <c r="DL137">
        <v>5.4026491730521604</v>
      </c>
      <c r="DM137">
        <v>9.3344145972158792</v>
      </c>
      <c r="DN137">
        <v>12.1241675949976</v>
      </c>
      <c r="DO137">
        <v>12.217185346468201</v>
      </c>
      <c r="EB137"/>
      <c r="EO137"/>
      <c r="FO137"/>
      <c r="GB137"/>
      <c r="GD137">
        <v>19.964068990515202</v>
      </c>
      <c r="GE137">
        <v>15.649283656832999</v>
      </c>
      <c r="GF137">
        <v>10.0854641853423</v>
      </c>
      <c r="GG137">
        <v>33.241392018510801</v>
      </c>
      <c r="GH137">
        <v>27.450306055898899</v>
      </c>
      <c r="GI137">
        <v>16.935216967827799</v>
      </c>
      <c r="GJ137">
        <v>17.324280750554198</v>
      </c>
      <c r="GK137">
        <v>27.6191856783527</v>
      </c>
      <c r="GL137">
        <v>27.0215284501081</v>
      </c>
      <c r="GM137">
        <v>30.943472363197198</v>
      </c>
      <c r="GN137">
        <v>24.127344985967099</v>
      </c>
      <c r="GO137">
        <v>28.99642861773</v>
      </c>
      <c r="HB137"/>
    </row>
    <row r="138" spans="1:210">
      <c r="A138" s="13">
        <f t="shared" si="2"/>
        <v>42338</v>
      </c>
      <c r="N138"/>
      <c r="AB138"/>
      <c r="AC138" s="4">
        <v>42338</v>
      </c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O138"/>
      <c r="BQ138" s="1">
        <v>13.063699413954801</v>
      </c>
      <c r="BR138" s="1">
        <v>12.2109563754427</v>
      </c>
      <c r="BS138" s="1">
        <v>7.27338625207594</v>
      </c>
      <c r="BT138" s="1">
        <v>22.519464487726299</v>
      </c>
      <c r="BU138" s="1">
        <v>15.5039070356575</v>
      </c>
      <c r="BV138" s="1">
        <v>12.762658608539599</v>
      </c>
      <c r="BW138" s="1">
        <v>5.7163460558457402</v>
      </c>
      <c r="BX138" s="1">
        <v>21.1642663771269</v>
      </c>
      <c r="BY138" s="1">
        <v>12.583500100887401</v>
      </c>
      <c r="BZ138" s="1">
        <v>18.395248325599098</v>
      </c>
      <c r="CA138" s="1">
        <v>18.469548044454999</v>
      </c>
      <c r="CB138" s="1">
        <v>20.3307258136408</v>
      </c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DB138"/>
      <c r="DD138">
        <v>8.5482643635282507</v>
      </c>
      <c r="DE138">
        <v>8.8566234865858693</v>
      </c>
      <c r="DF138">
        <v>3.9855904262079802</v>
      </c>
      <c r="DG138">
        <v>15.5319047242764</v>
      </c>
      <c r="DH138">
        <v>12.169599153022601</v>
      </c>
      <c r="DI138">
        <v>7.6289339496629198</v>
      </c>
      <c r="DJ138">
        <v>4.1252265845195604</v>
      </c>
      <c r="DK138">
        <v>16.7945197688049</v>
      </c>
      <c r="DL138">
        <v>5.3991702023136297</v>
      </c>
      <c r="DM138">
        <v>9.2985760552827905</v>
      </c>
      <c r="DN138">
        <v>12.1304465603741</v>
      </c>
      <c r="DO138">
        <v>12.177207929675101</v>
      </c>
      <c r="EB138"/>
      <c r="EO138"/>
      <c r="FO138"/>
      <c r="GB138"/>
      <c r="GD138">
        <v>19.7689286186468</v>
      </c>
      <c r="GE138">
        <v>15.630391539612299</v>
      </c>
      <c r="GF138">
        <v>10.0454122435965</v>
      </c>
      <c r="GG138">
        <v>33.383738670111399</v>
      </c>
      <c r="GH138">
        <v>27.4547516181932</v>
      </c>
      <c r="GI138">
        <v>16.927582854940098</v>
      </c>
      <c r="GJ138">
        <v>17.263124248207099</v>
      </c>
      <c r="GK138">
        <v>27.613011722372001</v>
      </c>
      <c r="GL138">
        <v>27.038856694281701</v>
      </c>
      <c r="GM138">
        <v>30.878964425639001</v>
      </c>
      <c r="GN138">
        <v>24.098150373068201</v>
      </c>
      <c r="GO138">
        <v>28.860232653250499</v>
      </c>
      <c r="HB138"/>
    </row>
    <row r="139" spans="1:210">
      <c r="A139" s="13">
        <f t="shared" si="2"/>
        <v>42307</v>
      </c>
      <c r="N139"/>
      <c r="AB139"/>
      <c r="AC139" s="4">
        <v>42307</v>
      </c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O139"/>
      <c r="BQ139" s="1">
        <v>13.2818629698219</v>
      </c>
      <c r="BR139" s="1">
        <v>11.945094193915301</v>
      </c>
      <c r="BS139" s="1">
        <v>7.2222034750108097</v>
      </c>
      <c r="BT139" s="1">
        <v>22.1129431097173</v>
      </c>
      <c r="BU139" s="1">
        <v>15.6636482087101</v>
      </c>
      <c r="BV139" s="1">
        <v>12.917485702343599</v>
      </c>
      <c r="BW139" s="1">
        <v>7.6770211263973103</v>
      </c>
      <c r="BX139" s="1">
        <v>22.2759160745867</v>
      </c>
      <c r="BY139" s="1">
        <v>12.2711766044072</v>
      </c>
      <c r="BZ139" s="1">
        <v>18.101994882664901</v>
      </c>
      <c r="CA139" s="1">
        <v>17.979421818146299</v>
      </c>
      <c r="CB139" s="1">
        <v>20.1228615980956</v>
      </c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DB139"/>
      <c r="DD139">
        <v>8.9897786837991909</v>
      </c>
      <c r="DE139">
        <v>8.0835143998080294</v>
      </c>
      <c r="DF139">
        <v>3.96358492505514</v>
      </c>
      <c r="DG139">
        <v>15.138702506927199</v>
      </c>
      <c r="DH139">
        <v>11.7555383076349</v>
      </c>
      <c r="DI139">
        <v>7.7858078299059796</v>
      </c>
      <c r="DJ139">
        <v>5.7191650412042101</v>
      </c>
      <c r="DK139">
        <v>18.206342234936098</v>
      </c>
      <c r="DL139">
        <v>5.3323767836115898</v>
      </c>
      <c r="DM139">
        <v>9.5258763814468601</v>
      </c>
      <c r="DN139">
        <v>11.2826705213813</v>
      </c>
      <c r="DO139">
        <v>12.3674150842588</v>
      </c>
      <c r="EB139"/>
      <c r="EO139"/>
      <c r="FO139"/>
      <c r="GB139"/>
      <c r="GD139">
        <v>19.732296193219199</v>
      </c>
      <c r="GE139">
        <v>15.300305132698099</v>
      </c>
      <c r="GF139">
        <v>10.0009737605789</v>
      </c>
      <c r="GG139">
        <v>32.925442078867697</v>
      </c>
      <c r="GH139">
        <v>27.404223872354098</v>
      </c>
      <c r="GI139">
        <v>17.123034087425999</v>
      </c>
      <c r="GJ139">
        <v>17.807659880356098</v>
      </c>
      <c r="GK139">
        <v>28.578741154246501</v>
      </c>
      <c r="GL139">
        <v>26.546187099592601</v>
      </c>
      <c r="GM139">
        <v>30.398816821045699</v>
      </c>
      <c r="GN139">
        <v>23.534517242703799</v>
      </c>
      <c r="GO139">
        <v>28.6141192257729</v>
      </c>
      <c r="HB139"/>
    </row>
    <row r="140" spans="1:210">
      <c r="A140" s="13">
        <f t="shared" si="2"/>
        <v>42277</v>
      </c>
      <c r="N140"/>
      <c r="AB140"/>
      <c r="AC140" s="4">
        <v>42277</v>
      </c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O140"/>
      <c r="BQ140" s="1">
        <v>13.261536934544001</v>
      </c>
      <c r="BR140" s="1">
        <v>11.9203613345616</v>
      </c>
      <c r="BS140" s="1">
        <v>7.2184879776201401</v>
      </c>
      <c r="BT140" s="1">
        <v>22.126339336580699</v>
      </c>
      <c r="BU140" s="1">
        <v>15.679956497937599</v>
      </c>
      <c r="BV140" s="1">
        <v>12.9216873965301</v>
      </c>
      <c r="BW140" s="1">
        <v>7.6780694848203703</v>
      </c>
      <c r="BX140" s="1">
        <v>22.274556131247099</v>
      </c>
      <c r="BY140" s="1">
        <v>12.269778684440499</v>
      </c>
      <c r="BZ140" s="1">
        <v>18.053531099580098</v>
      </c>
      <c r="CA140" s="1">
        <v>17.892974075462</v>
      </c>
      <c r="CB140" s="1">
        <v>20.129139755420301</v>
      </c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DB140"/>
      <c r="DD140">
        <v>8.9621966441756307</v>
      </c>
      <c r="DE140">
        <v>8.2169570951128694</v>
      </c>
      <c r="DF140">
        <v>3.9561307367359002</v>
      </c>
      <c r="DG140">
        <v>15.1466410124132</v>
      </c>
      <c r="DH140">
        <v>11.768872733188701</v>
      </c>
      <c r="DI140">
        <v>7.7804589476107999</v>
      </c>
      <c r="DJ140">
        <v>5.7291845209155197</v>
      </c>
      <c r="DK140">
        <v>18.2724883776479</v>
      </c>
      <c r="DL140">
        <v>5.3340999007423502</v>
      </c>
      <c r="DM140">
        <v>9.5068067798447995</v>
      </c>
      <c r="DN140">
        <v>11.600110385071201</v>
      </c>
      <c r="DO140">
        <v>12.448980238151799</v>
      </c>
      <c r="EB140"/>
      <c r="EO140"/>
      <c r="FO140"/>
      <c r="GB140"/>
      <c r="GD140">
        <v>19.756072702896301</v>
      </c>
      <c r="GE140">
        <v>15.2831868894854</v>
      </c>
      <c r="GF140">
        <v>9.9965676207644396</v>
      </c>
      <c r="GG140">
        <v>32.948192351234397</v>
      </c>
      <c r="GH140">
        <v>27.431958925999901</v>
      </c>
      <c r="GI140">
        <v>17.136768377498498</v>
      </c>
      <c r="GJ140">
        <v>17.8179909345364</v>
      </c>
      <c r="GK140">
        <v>28.5637565057426</v>
      </c>
      <c r="GL140">
        <v>26.530257361007799</v>
      </c>
      <c r="GM140">
        <v>30.361694704200701</v>
      </c>
      <c r="GN140">
        <v>23.472902018524501</v>
      </c>
      <c r="GO140">
        <v>28.571094871293099</v>
      </c>
      <c r="HB140"/>
    </row>
    <row r="141" spans="1:210">
      <c r="A141" s="13">
        <f t="shared" si="2"/>
        <v>42247</v>
      </c>
      <c r="N141"/>
      <c r="AB141"/>
      <c r="AC141" s="4">
        <v>42247</v>
      </c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O141"/>
      <c r="BQ141" s="1">
        <v>12.8713096707767</v>
      </c>
      <c r="BR141" s="1">
        <v>11.959064555077999</v>
      </c>
      <c r="BS141" s="1">
        <v>7.0660505742444499</v>
      </c>
      <c r="BT141" s="1">
        <v>22.095101659866501</v>
      </c>
      <c r="BU141" s="1">
        <v>16.061459125284902</v>
      </c>
      <c r="BV141" s="1">
        <v>12.9096348311272</v>
      </c>
      <c r="BW141" s="1">
        <v>7.6725818168199602</v>
      </c>
      <c r="BX141" s="1">
        <v>22.2211345169254</v>
      </c>
      <c r="BY141" s="1">
        <v>12.212152392111401</v>
      </c>
      <c r="BZ141" s="1">
        <v>18.0476295193331</v>
      </c>
      <c r="CA141" s="1">
        <v>17.859901526683601</v>
      </c>
      <c r="CB141" s="1">
        <v>20.1190311139774</v>
      </c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DB141"/>
      <c r="DD141">
        <v>8.7196102412338607</v>
      </c>
      <c r="DE141">
        <v>8.2096600763229208</v>
      </c>
      <c r="DF141">
        <v>3.86984702099892</v>
      </c>
      <c r="DG141">
        <v>15.125801821357401</v>
      </c>
      <c r="DH141">
        <v>12.041919012526501</v>
      </c>
      <c r="DI141">
        <v>7.7625051512774297</v>
      </c>
      <c r="DJ141">
        <v>5.7283088903079902</v>
      </c>
      <c r="DK141">
        <v>18.2965232446866</v>
      </c>
      <c r="DL141">
        <v>5.2262038171330003</v>
      </c>
      <c r="DM141">
        <v>9.5060510898874497</v>
      </c>
      <c r="DN141">
        <v>11.5810112161078</v>
      </c>
      <c r="DO141">
        <v>12.4074129668938</v>
      </c>
      <c r="EB141"/>
      <c r="EO141"/>
      <c r="FO141"/>
      <c r="GB141"/>
      <c r="GD141">
        <v>19.271442373648402</v>
      </c>
      <c r="GE141">
        <v>15.334370851764399</v>
      </c>
      <c r="GF141">
        <v>9.8308667872936493</v>
      </c>
      <c r="GG141">
        <v>32.713504440013402</v>
      </c>
      <c r="GH141">
        <v>27.647638140647</v>
      </c>
      <c r="GI141">
        <v>17.095832711414602</v>
      </c>
      <c r="GJ141">
        <v>17.7937063839376</v>
      </c>
      <c r="GK141">
        <v>28.487125149297999</v>
      </c>
      <c r="GL141">
        <v>26.642682448865401</v>
      </c>
      <c r="GM141">
        <v>30.343052036313701</v>
      </c>
      <c r="GN141">
        <v>23.423331074195101</v>
      </c>
      <c r="GO141">
        <v>28.563516774206899</v>
      </c>
      <c r="HB141"/>
    </row>
    <row r="142" spans="1:210">
      <c r="A142" s="13">
        <f t="shared" si="2"/>
        <v>42216</v>
      </c>
      <c r="N142"/>
      <c r="AB142"/>
      <c r="AC142" s="4">
        <v>42216</v>
      </c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O142"/>
      <c r="BQ142" s="1">
        <v>12.558603798751699</v>
      </c>
      <c r="BR142" s="1">
        <v>11.6506589887872</v>
      </c>
      <c r="BS142" s="1">
        <v>7.0532166464535404</v>
      </c>
      <c r="BT142" s="1">
        <v>21.4349910443974</v>
      </c>
      <c r="BU142" s="1">
        <v>16.1746828354919</v>
      </c>
      <c r="BV142" s="1">
        <v>12.914194327743999</v>
      </c>
      <c r="BW142" s="1">
        <v>9.2489750764596703</v>
      </c>
      <c r="BX142" s="1">
        <v>22.500537533901799</v>
      </c>
      <c r="BY142" s="1">
        <v>11.977509876748099</v>
      </c>
      <c r="BZ142" s="1">
        <v>17.763957504807301</v>
      </c>
      <c r="CA142" s="1">
        <v>17.7554154638051</v>
      </c>
      <c r="CB142" s="1">
        <v>19.998034713651499</v>
      </c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DB142"/>
      <c r="DD142">
        <v>6.7340109765153402</v>
      </c>
      <c r="DE142">
        <v>8.0216920211042702</v>
      </c>
      <c r="DF142">
        <v>3.9216819617156302</v>
      </c>
      <c r="DG142">
        <v>14.595771216740401</v>
      </c>
      <c r="DH142">
        <v>12.146449957145601</v>
      </c>
      <c r="DI142">
        <v>7.8253082674408301</v>
      </c>
      <c r="DJ142">
        <v>7.3030875878300403</v>
      </c>
      <c r="DK142">
        <v>18.705276004013701</v>
      </c>
      <c r="DL142">
        <v>5.4164291077205498</v>
      </c>
      <c r="DM142">
        <v>9.4630799215561101</v>
      </c>
      <c r="DN142">
        <v>11.4372814302825</v>
      </c>
      <c r="DO142">
        <v>12.4848706097057</v>
      </c>
      <c r="EB142"/>
      <c r="EO142"/>
      <c r="FO142"/>
      <c r="GB142"/>
      <c r="GD142">
        <v>18.777934543392401</v>
      </c>
      <c r="GE142">
        <v>14.934315249877599</v>
      </c>
      <c r="GF142">
        <v>9.79066514283336</v>
      </c>
      <c r="GG142">
        <v>32.770234455624198</v>
      </c>
      <c r="GH142">
        <v>27.536331972168199</v>
      </c>
      <c r="GI142">
        <v>17.1067394384952</v>
      </c>
      <c r="GJ142">
        <v>18.121865794849398</v>
      </c>
      <c r="GK142">
        <v>28.7335808314396</v>
      </c>
      <c r="GL142">
        <v>26.4585531788804</v>
      </c>
      <c r="GM142">
        <v>29.715655101204199</v>
      </c>
      <c r="GN142">
        <v>23.2142452943705</v>
      </c>
      <c r="GO142">
        <v>28.426211921163201</v>
      </c>
      <c r="HB142"/>
    </row>
    <row r="143" spans="1:210">
      <c r="A143" s="13">
        <f t="shared" si="2"/>
        <v>42185</v>
      </c>
      <c r="N143"/>
      <c r="AB143"/>
      <c r="AC143" s="4">
        <v>42185</v>
      </c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O143"/>
      <c r="BQ143" s="1">
        <v>12.635853598402001</v>
      </c>
      <c r="BR143" s="1">
        <v>11.6327599539382</v>
      </c>
      <c r="BS143" s="1">
        <v>7.0209165562047797</v>
      </c>
      <c r="BT143" s="1">
        <v>21.425754253050201</v>
      </c>
      <c r="BU143" s="1">
        <v>16.125931341541101</v>
      </c>
      <c r="BV143" s="1">
        <v>13.0480451009396</v>
      </c>
      <c r="BW143" s="1">
        <v>9.2422554779265003</v>
      </c>
      <c r="BX143" s="1">
        <v>22.546040895528499</v>
      </c>
      <c r="BY143" s="1">
        <v>11.9742728971435</v>
      </c>
      <c r="BZ143" s="1">
        <v>17.764263133809798</v>
      </c>
      <c r="CA143" s="1">
        <v>17.717656771571601</v>
      </c>
      <c r="CB143" s="1">
        <v>19.6350245166207</v>
      </c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DB143"/>
      <c r="DD143">
        <v>6.7386533485535303</v>
      </c>
      <c r="DE143">
        <v>7.9880573722618102</v>
      </c>
      <c r="DF143">
        <v>3.9126425218965402</v>
      </c>
      <c r="DG143">
        <v>14.5886499650037</v>
      </c>
      <c r="DH143">
        <v>12.109775928585799</v>
      </c>
      <c r="DI143">
        <v>7.8867799930374298</v>
      </c>
      <c r="DJ143">
        <v>7.3013473649388203</v>
      </c>
      <c r="DK143">
        <v>18.7694975976592</v>
      </c>
      <c r="DL143">
        <v>5.4148710832120504</v>
      </c>
      <c r="DM143">
        <v>9.4581862938950607</v>
      </c>
      <c r="DN143">
        <v>11.5129353171336</v>
      </c>
      <c r="DO143">
        <v>12.4139958383491</v>
      </c>
      <c r="EB143"/>
      <c r="EO143"/>
      <c r="FO143"/>
      <c r="GB143"/>
      <c r="GD143">
        <v>18.894183820853399</v>
      </c>
      <c r="GE143">
        <v>14.9102601171638</v>
      </c>
      <c r="GF143">
        <v>9.7569898019707502</v>
      </c>
      <c r="GG143">
        <v>32.725153125208102</v>
      </c>
      <c r="GH143">
        <v>27.492733374333099</v>
      </c>
      <c r="GI143">
        <v>17.237251252443201</v>
      </c>
      <c r="GJ143">
        <v>18.138916291589201</v>
      </c>
      <c r="GK143">
        <v>28.771519564268502</v>
      </c>
      <c r="GL143">
        <v>26.454090775489401</v>
      </c>
      <c r="GM143">
        <v>29.718461435183901</v>
      </c>
      <c r="GN143">
        <v>23.198131571033301</v>
      </c>
      <c r="GO143">
        <v>28.106655950418599</v>
      </c>
      <c r="HB143"/>
    </row>
    <row r="144" spans="1:210">
      <c r="A144" s="13">
        <f t="shared" si="2"/>
        <v>42153</v>
      </c>
      <c r="N144"/>
      <c r="AB144"/>
      <c r="AC144" s="4">
        <v>42153</v>
      </c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O144"/>
      <c r="BQ144" s="1">
        <v>12.639480210311399</v>
      </c>
      <c r="BR144" s="1">
        <v>11.851277549934499</v>
      </c>
      <c r="BS144" s="1">
        <v>7.0540510667572303</v>
      </c>
      <c r="BT144" s="1">
        <v>21.4306241991147</v>
      </c>
      <c r="BU144" s="1">
        <v>16.200765187881601</v>
      </c>
      <c r="BV144" s="1">
        <v>13.0217354416096</v>
      </c>
      <c r="BW144" s="1">
        <v>9.2158073103843492</v>
      </c>
      <c r="BX144" s="1">
        <v>22.567808465655901</v>
      </c>
      <c r="BY144" s="1">
        <v>11.9693485381705</v>
      </c>
      <c r="BZ144" s="1">
        <v>17.820810601449601</v>
      </c>
      <c r="CA144" s="1">
        <v>17.703463559021401</v>
      </c>
      <c r="CB144" s="1">
        <v>19.749997667462399</v>
      </c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DB144"/>
      <c r="DD144">
        <v>6.74168591751992</v>
      </c>
      <c r="DE144">
        <v>8.1208028142680497</v>
      </c>
      <c r="DF144">
        <v>3.9362296187627601</v>
      </c>
      <c r="DG144">
        <v>14.5957430529589</v>
      </c>
      <c r="DH144">
        <v>12.2406563120556</v>
      </c>
      <c r="DI144">
        <v>7.8409928406615599</v>
      </c>
      <c r="DJ144">
        <v>7.2864770983453004</v>
      </c>
      <c r="DK144">
        <v>18.748459655087998</v>
      </c>
      <c r="DL144">
        <v>5.4125415285465097</v>
      </c>
      <c r="DM144">
        <v>9.5025185861459107</v>
      </c>
      <c r="DN144">
        <v>11.5058509319928</v>
      </c>
      <c r="DO144">
        <v>12.505934259366301</v>
      </c>
      <c r="EB144"/>
      <c r="EO144"/>
      <c r="FO144"/>
      <c r="GB144"/>
      <c r="GD144">
        <v>18.915112665426001</v>
      </c>
      <c r="GE144">
        <v>15.113305247512599</v>
      </c>
      <c r="GF144">
        <v>9.7774362413820697</v>
      </c>
      <c r="GG144">
        <v>32.727204619790697</v>
      </c>
      <c r="GH144">
        <v>27.749102907896699</v>
      </c>
      <c r="GI144">
        <v>17.157720793330999</v>
      </c>
      <c r="GJ144">
        <v>18.072005609584298</v>
      </c>
      <c r="GK144">
        <v>28.7771563205464</v>
      </c>
      <c r="GL144">
        <v>26.461305788108</v>
      </c>
      <c r="GM144">
        <v>29.806399621075901</v>
      </c>
      <c r="GN144">
        <v>23.1680982515621</v>
      </c>
      <c r="GO144">
        <v>28.254700493432299</v>
      </c>
      <c r="HB144"/>
    </row>
    <row r="145" spans="1:210">
      <c r="A145" s="13">
        <f t="shared" si="2"/>
        <v>42124</v>
      </c>
      <c r="N145"/>
      <c r="AB145"/>
      <c r="AC145" s="4">
        <v>42124</v>
      </c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O145"/>
      <c r="BQ145" s="1">
        <v>12.709516238462299</v>
      </c>
      <c r="BR145" s="1">
        <v>11.619926168048501</v>
      </c>
      <c r="BS145" s="1">
        <v>7.0708870093873797</v>
      </c>
      <c r="BT145" s="1">
        <v>21.179130366704499</v>
      </c>
      <c r="BU145" s="1">
        <v>15.755891914450199</v>
      </c>
      <c r="BV145" s="1">
        <v>13.353572960651499</v>
      </c>
      <c r="BW145" s="1">
        <v>10.729593129156299</v>
      </c>
      <c r="BX145" s="1">
        <v>22.6482124984766</v>
      </c>
      <c r="BY145" s="1">
        <v>12.3524315269959</v>
      </c>
      <c r="BZ145" s="1">
        <v>17.377127048085001</v>
      </c>
      <c r="CA145" s="1">
        <v>17.499676758327801</v>
      </c>
      <c r="CB145" s="1">
        <v>20.099202243641599</v>
      </c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DB145"/>
      <c r="DD145">
        <v>8.50907114413112</v>
      </c>
      <c r="DE145">
        <v>7.9642536385477403</v>
      </c>
      <c r="DF145">
        <v>3.6914575220185899</v>
      </c>
      <c r="DG145">
        <v>13.9659340123816</v>
      </c>
      <c r="DH145">
        <v>12.0965578157968</v>
      </c>
      <c r="DI145">
        <v>8.8261848671552396</v>
      </c>
      <c r="DJ145">
        <v>7.9485786081126104</v>
      </c>
      <c r="DK145">
        <v>18.800071622759202</v>
      </c>
      <c r="DL145">
        <v>5.8198998702297198</v>
      </c>
      <c r="DM145">
        <v>9.0749576412251507</v>
      </c>
      <c r="DN145">
        <v>11.562711748635399</v>
      </c>
      <c r="DO145">
        <v>12.761171632778799</v>
      </c>
      <c r="EB145"/>
      <c r="EO145"/>
      <c r="FO145"/>
      <c r="GB145"/>
      <c r="GD145">
        <v>18.831877637730599</v>
      </c>
      <c r="GE145">
        <v>14.791634766767199</v>
      </c>
      <c r="GF145">
        <v>9.6743041781253094</v>
      </c>
      <c r="GG145">
        <v>33.118953725964801</v>
      </c>
      <c r="GH145">
        <v>27.131170617027099</v>
      </c>
      <c r="GI145">
        <v>17.4383471889183</v>
      </c>
      <c r="GJ145">
        <v>18.619305856516</v>
      </c>
      <c r="GK145">
        <v>28.875134892493602</v>
      </c>
      <c r="GL145">
        <v>26.9499321477014</v>
      </c>
      <c r="GM145">
        <v>28.990927663192402</v>
      </c>
      <c r="GN145">
        <v>22.8472901711893</v>
      </c>
      <c r="GO145">
        <v>28.596760618650599</v>
      </c>
      <c r="HB145"/>
    </row>
    <row r="146" spans="1:210">
      <c r="A146" s="13">
        <f t="shared" si="2"/>
        <v>42094</v>
      </c>
      <c r="N146"/>
      <c r="AB146"/>
      <c r="AC146" s="4">
        <v>42094</v>
      </c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O146"/>
      <c r="BQ146" s="1">
        <v>12.700339906459501</v>
      </c>
      <c r="BR146" s="1">
        <v>11.777053605981999</v>
      </c>
      <c r="BS146" s="1">
        <v>7.0730820129145604</v>
      </c>
      <c r="BT146" s="1">
        <v>21.165677817762099</v>
      </c>
      <c r="BU146" s="1">
        <v>15.7690289289276</v>
      </c>
      <c r="BV146" s="1">
        <v>13.3338241617923</v>
      </c>
      <c r="BW146" s="1">
        <v>10.7234530522118</v>
      </c>
      <c r="BX146" s="1">
        <v>22.672476413987798</v>
      </c>
      <c r="BY146" s="1">
        <v>12.3657728428964</v>
      </c>
      <c r="BZ146" s="1">
        <v>17.375333809873101</v>
      </c>
      <c r="CA146" s="1">
        <v>17.4078786955094</v>
      </c>
      <c r="CB146" s="1">
        <v>20.087777674212301</v>
      </c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DB146"/>
      <c r="DD146">
        <v>8.4988623731597102</v>
      </c>
      <c r="DE146">
        <v>8.0655658992100392</v>
      </c>
      <c r="DF146">
        <v>3.6842798295414001</v>
      </c>
      <c r="DG146">
        <v>13.9510277956603</v>
      </c>
      <c r="DH146">
        <v>12.112781435174</v>
      </c>
      <c r="DI146">
        <v>8.8145271080795595</v>
      </c>
      <c r="DJ146">
        <v>7.9492147935167603</v>
      </c>
      <c r="DK146">
        <v>18.801155307655399</v>
      </c>
      <c r="DL146">
        <v>5.8326818437544601</v>
      </c>
      <c r="DM146">
        <v>9.0736250511484204</v>
      </c>
      <c r="DN146">
        <v>11.314535820780099</v>
      </c>
      <c r="DO146">
        <v>12.507704547724201</v>
      </c>
      <c r="EB146"/>
      <c r="EO146"/>
      <c r="FO146"/>
      <c r="GB146"/>
      <c r="GD146">
        <v>18.824854271389398</v>
      </c>
      <c r="GE146">
        <v>14.938270931906001</v>
      </c>
      <c r="GF146">
        <v>9.6782378699428797</v>
      </c>
      <c r="GG146">
        <v>33.044404143449597</v>
      </c>
      <c r="GH146">
        <v>27.134795966603299</v>
      </c>
      <c r="GI146">
        <v>17.426799385088099</v>
      </c>
      <c r="GJ146">
        <v>18.611567466757101</v>
      </c>
      <c r="GK146">
        <v>28.891040580107301</v>
      </c>
      <c r="GL146">
        <v>26.9520460001096</v>
      </c>
      <c r="GM146">
        <v>28.9887371248238</v>
      </c>
      <c r="GN146">
        <v>22.9273319368431</v>
      </c>
      <c r="GO146">
        <v>28.586164329271298</v>
      </c>
      <c r="HB146"/>
    </row>
    <row r="147" spans="1:210">
      <c r="A147" s="13">
        <f t="shared" si="2"/>
        <v>42062</v>
      </c>
      <c r="N147"/>
      <c r="AB147"/>
      <c r="AC147" s="4">
        <v>42062</v>
      </c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O147"/>
      <c r="BQ147" s="1">
        <v>12.5633225593538</v>
      </c>
      <c r="BR147" s="1">
        <v>11.8415045823632</v>
      </c>
      <c r="BS147" s="1">
        <v>6.8383650172315704</v>
      </c>
      <c r="BT147" s="1">
        <v>21.200226494881001</v>
      </c>
      <c r="BU147" s="1">
        <v>15.972673491553801</v>
      </c>
      <c r="BV147" s="1">
        <v>13.342676951002799</v>
      </c>
      <c r="BW147" s="1">
        <v>10.950903629235899</v>
      </c>
      <c r="BX147" s="1">
        <v>22.542940920154201</v>
      </c>
      <c r="BY147" s="1">
        <v>12.3484501855477</v>
      </c>
      <c r="BZ147" s="1">
        <v>17.603289789275902</v>
      </c>
      <c r="CA147" s="1">
        <v>17.3775380979218</v>
      </c>
      <c r="CB147" s="1">
        <v>20.0826496705685</v>
      </c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DB147"/>
      <c r="DD147">
        <v>8.4061407837388398</v>
      </c>
      <c r="DE147">
        <v>8.0951433107928104</v>
      </c>
      <c r="DF147">
        <v>3.9012023304565799</v>
      </c>
      <c r="DG147">
        <v>13.9706481032282</v>
      </c>
      <c r="DH147">
        <v>12.239949501560799</v>
      </c>
      <c r="DI147">
        <v>8.8390323447653696</v>
      </c>
      <c r="DJ147">
        <v>8.1139853889459097</v>
      </c>
      <c r="DK147">
        <v>18.661787383158099</v>
      </c>
      <c r="DL147">
        <v>5.81360988599564</v>
      </c>
      <c r="DM147">
        <v>9.2148073228697491</v>
      </c>
      <c r="DN147">
        <v>11.303195464281201</v>
      </c>
      <c r="DO147">
        <v>12.5215977608408</v>
      </c>
      <c r="EB147"/>
      <c r="EO147"/>
      <c r="FO147"/>
      <c r="GB147"/>
      <c r="GD147">
        <v>18.622722840542099</v>
      </c>
      <c r="GE147">
        <v>15.0028217069164</v>
      </c>
      <c r="GF147">
        <v>9.4764436592344996</v>
      </c>
      <c r="GG147">
        <v>33.017258001457897</v>
      </c>
      <c r="GH147">
        <v>27.2884266057332</v>
      </c>
      <c r="GI147">
        <v>17.418388750694501</v>
      </c>
      <c r="GJ147">
        <v>19.1834893462356</v>
      </c>
      <c r="GK147">
        <v>28.754196133435901</v>
      </c>
      <c r="GL147">
        <v>26.9453923220671</v>
      </c>
      <c r="GM147">
        <v>29.2471680046893</v>
      </c>
      <c r="GN147">
        <v>22.859030567079198</v>
      </c>
      <c r="GO147">
        <v>28.565140087491699</v>
      </c>
      <c r="HB147"/>
    </row>
    <row r="148" spans="1:210">
      <c r="A148" s="13">
        <f t="shared" si="2"/>
        <v>42034</v>
      </c>
      <c r="N148"/>
      <c r="AB148"/>
      <c r="AC148" s="4">
        <v>42034</v>
      </c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O148"/>
      <c r="BQ148" s="1">
        <v>12.703408030438201</v>
      </c>
      <c r="BR148" s="1">
        <v>11.848049628159</v>
      </c>
      <c r="BS148" s="1">
        <v>6.8431835906237399</v>
      </c>
      <c r="BT148" s="1">
        <v>21.670905296036</v>
      </c>
      <c r="BU148" s="1">
        <v>15.8654808334571</v>
      </c>
      <c r="BV148" s="1">
        <v>13.1396636437076</v>
      </c>
      <c r="BW148" s="1">
        <v>11.626913642465301</v>
      </c>
      <c r="BX148" s="1">
        <v>22.367738255790002</v>
      </c>
      <c r="BY148" s="1">
        <v>22.296352697382599</v>
      </c>
      <c r="BZ148" s="1">
        <v>18.243259636423801</v>
      </c>
      <c r="CA148" s="1">
        <v>17.202276451968601</v>
      </c>
      <c r="CB148" s="1">
        <v>19.7328144088257</v>
      </c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DB148"/>
      <c r="DD148">
        <v>9.3889945075697199</v>
      </c>
      <c r="DE148">
        <v>8.6002577730590293</v>
      </c>
      <c r="DF148">
        <v>3.8961907607758102</v>
      </c>
      <c r="DG148">
        <v>14.369144784391301</v>
      </c>
      <c r="DH148">
        <v>11.475879724898199</v>
      </c>
      <c r="DI148">
        <v>8.7347689046823707</v>
      </c>
      <c r="DJ148">
        <v>8.5397942848357697</v>
      </c>
      <c r="DK148">
        <v>18.454254938515302</v>
      </c>
      <c r="DL148">
        <v>11.669817182931901</v>
      </c>
      <c r="DM148">
        <v>9.7053412530469103</v>
      </c>
      <c r="DN148">
        <v>12.3880929724591</v>
      </c>
      <c r="DO148">
        <v>11.1464527678403</v>
      </c>
      <c r="EB148"/>
      <c r="EO148"/>
      <c r="FO148"/>
      <c r="GB148"/>
      <c r="GD148">
        <v>18.648092471615499</v>
      </c>
      <c r="GE148">
        <v>14.9378904785573</v>
      </c>
      <c r="GF148">
        <v>9.5198210303340094</v>
      </c>
      <c r="GG148">
        <v>33.647256822971201</v>
      </c>
      <c r="GH148">
        <v>27.207947911903901</v>
      </c>
      <c r="GI148">
        <v>17.253133192197001</v>
      </c>
      <c r="GJ148">
        <v>19.2951034050682</v>
      </c>
      <c r="GK148">
        <v>28.597731773337301</v>
      </c>
      <c r="GL148">
        <v>37.132971658248699</v>
      </c>
      <c r="GM148">
        <v>29.596548835189001</v>
      </c>
      <c r="GN148">
        <v>22.6333267727045</v>
      </c>
      <c r="GO148">
        <v>29.729917960902</v>
      </c>
      <c r="HB148"/>
    </row>
    <row r="149" spans="1:210">
      <c r="A149" s="13">
        <f t="shared" si="2"/>
        <v>42004</v>
      </c>
      <c r="N149"/>
      <c r="AB149"/>
      <c r="AC149" s="4">
        <v>42004</v>
      </c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O149"/>
      <c r="BQ149" s="1">
        <v>12.7034556533931</v>
      </c>
      <c r="BR149" s="1">
        <v>11.8591993297849</v>
      </c>
      <c r="BS149" s="1">
        <v>6.8505055108993096</v>
      </c>
      <c r="BT149" s="1">
        <v>21.662465795071899</v>
      </c>
      <c r="BU149" s="1">
        <v>15.9439684953179</v>
      </c>
      <c r="BV149" s="1">
        <v>13.132841227430299</v>
      </c>
      <c r="BW149" s="1">
        <v>11.6383984395586</v>
      </c>
      <c r="BX149" s="1">
        <v>22.341480973424002</v>
      </c>
      <c r="BY149" s="1">
        <v>22.298640113595798</v>
      </c>
      <c r="BZ149" s="1">
        <v>18.243426425028598</v>
      </c>
      <c r="CA149" s="1">
        <v>17.118085762322501</v>
      </c>
      <c r="CB149" s="1">
        <v>19.719960267703801</v>
      </c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DB149"/>
      <c r="DD149">
        <v>9.38908844198785</v>
      </c>
      <c r="DE149">
        <v>8.6088658012515893</v>
      </c>
      <c r="DF149">
        <v>3.89772073089771</v>
      </c>
      <c r="DG149">
        <v>14.3625654713311</v>
      </c>
      <c r="DH149">
        <v>11.564784326163</v>
      </c>
      <c r="DI149">
        <v>8.7316673067880508</v>
      </c>
      <c r="DJ149">
        <v>8.54728664064457</v>
      </c>
      <c r="DK149">
        <v>18.426346808447299</v>
      </c>
      <c r="DL149">
        <v>11.671102823977501</v>
      </c>
      <c r="DM149">
        <v>9.7051964989963508</v>
      </c>
      <c r="DN149">
        <v>12.340243975474401</v>
      </c>
      <c r="DO149">
        <v>11.388896310304</v>
      </c>
      <c r="EB149"/>
      <c r="EO149"/>
      <c r="FO149"/>
      <c r="GB149"/>
      <c r="GD149">
        <v>18.6482505889443</v>
      </c>
      <c r="GE149">
        <v>14.946724697179199</v>
      </c>
      <c r="GF149">
        <v>9.5305249937268499</v>
      </c>
      <c r="GG149">
        <v>33.606694285771901</v>
      </c>
      <c r="GH149">
        <v>27.243307466353698</v>
      </c>
      <c r="GI149">
        <v>17.2464740686111</v>
      </c>
      <c r="GJ149">
        <v>19.3172796251467</v>
      </c>
      <c r="GK149">
        <v>28.566659278901401</v>
      </c>
      <c r="GL149">
        <v>37.134451623858602</v>
      </c>
      <c r="GM149">
        <v>29.596905502102999</v>
      </c>
      <c r="GN149">
        <v>22.549234258848699</v>
      </c>
      <c r="GO149">
        <v>29.7186456082995</v>
      </c>
      <c r="HB149"/>
    </row>
    <row r="150" spans="1:210">
      <c r="A150" s="13">
        <f t="shared" si="2"/>
        <v>41971</v>
      </c>
      <c r="N150"/>
      <c r="AB150"/>
      <c r="AC150" s="4">
        <v>41971</v>
      </c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O150"/>
      <c r="BQ150" s="1">
        <v>12.6907804424681</v>
      </c>
      <c r="BR150" s="1">
        <v>11.8644734417928</v>
      </c>
      <c r="BS150" s="1">
        <v>6.8869625190538297</v>
      </c>
      <c r="BT150" s="1">
        <v>21.7204677831018</v>
      </c>
      <c r="BU150" s="1">
        <v>15.914249878063</v>
      </c>
      <c r="BV150" s="1">
        <v>13.1334194483521</v>
      </c>
      <c r="BW150" s="1">
        <v>11.56622518524</v>
      </c>
      <c r="BX150" s="1">
        <v>22.335103805375599</v>
      </c>
      <c r="BY150" s="1">
        <v>22.298577135719</v>
      </c>
      <c r="BZ150" s="1">
        <v>18.241847490250102</v>
      </c>
      <c r="CA150" s="1">
        <v>17.233758626716899</v>
      </c>
      <c r="CB150" s="1">
        <v>19.710371968411501</v>
      </c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DB150"/>
      <c r="DD150">
        <v>9.3883070711765395</v>
      </c>
      <c r="DE150">
        <v>8.6050730838906109</v>
      </c>
      <c r="DF150">
        <v>3.89839239521713</v>
      </c>
      <c r="DG150">
        <v>14.4410135440984</v>
      </c>
      <c r="DH150">
        <v>11.539177155856599</v>
      </c>
      <c r="DI150">
        <v>8.7529166287633409</v>
      </c>
      <c r="DJ150">
        <v>8.5150379182757394</v>
      </c>
      <c r="DK150">
        <v>18.436251627278502</v>
      </c>
      <c r="DL150">
        <v>11.671064977603701</v>
      </c>
      <c r="DM150">
        <v>9.7083488647866698</v>
      </c>
      <c r="DN150">
        <v>12.357138976436399</v>
      </c>
      <c r="DO150">
        <v>11.330151869836399</v>
      </c>
      <c r="EB150"/>
      <c r="EO150"/>
      <c r="FO150"/>
      <c r="GB150"/>
      <c r="GD150">
        <v>18.6192150356718</v>
      </c>
      <c r="GE150">
        <v>14.9531314513927</v>
      </c>
      <c r="GF150">
        <v>9.5749547090511005</v>
      </c>
      <c r="GG150">
        <v>33.421841751327797</v>
      </c>
      <c r="GH150">
        <v>27.2360671264607</v>
      </c>
      <c r="GI150">
        <v>17.240969216773902</v>
      </c>
      <c r="GJ150">
        <v>19.1870771641501</v>
      </c>
      <c r="GK150">
        <v>28.585021737309901</v>
      </c>
      <c r="GL150">
        <v>37.134390118326401</v>
      </c>
      <c r="GM150">
        <v>29.590857505300701</v>
      </c>
      <c r="GN150">
        <v>22.661333715929601</v>
      </c>
      <c r="GO150">
        <v>29.777640016682799</v>
      </c>
      <c r="HB150"/>
    </row>
    <row r="151" spans="1:210">
      <c r="A151" s="13">
        <f t="shared" si="2"/>
        <v>41943</v>
      </c>
      <c r="N151"/>
      <c r="AB151"/>
      <c r="AC151" s="4">
        <v>41943</v>
      </c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O151"/>
      <c r="BQ151" s="1">
        <v>12.4632939977479</v>
      </c>
      <c r="BR151" s="1">
        <v>12.1237219488841</v>
      </c>
      <c r="BS151" s="1">
        <v>6.9298618704495798</v>
      </c>
      <c r="BT151" s="1">
        <v>21.643823302002101</v>
      </c>
      <c r="BU151" s="1">
        <v>15.730290968047401</v>
      </c>
      <c r="BV151" s="1">
        <v>12.9119762467807</v>
      </c>
      <c r="BW151" s="1">
        <v>11.561601347315699</v>
      </c>
      <c r="BX151" s="1">
        <v>22.217342306947199</v>
      </c>
      <c r="BY151" s="1">
        <v>22.735026150881001</v>
      </c>
      <c r="BZ151" s="1">
        <v>18.352629820901999</v>
      </c>
      <c r="CA151" s="1">
        <v>16.951582456261701</v>
      </c>
      <c r="CB151" s="1">
        <v>19.666519136479</v>
      </c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DB151"/>
      <c r="DD151">
        <v>9.0114626316543305</v>
      </c>
      <c r="DE151">
        <v>8.7800086700115596</v>
      </c>
      <c r="DF151">
        <v>3.9347823977939398</v>
      </c>
      <c r="DG151">
        <v>14.447113138987</v>
      </c>
      <c r="DH151">
        <v>11.4744052609501</v>
      </c>
      <c r="DI151">
        <v>8.5692246718745793</v>
      </c>
      <c r="DJ151">
        <v>8.3226660774301404</v>
      </c>
      <c r="DK151">
        <v>17.7814153058426</v>
      </c>
      <c r="DL151">
        <v>11.5117229652263</v>
      </c>
      <c r="DM151">
        <v>9.4106417170037204</v>
      </c>
      <c r="DN151">
        <v>12.550403075022301</v>
      </c>
      <c r="DO151">
        <v>11.222726345360201</v>
      </c>
      <c r="EB151"/>
      <c r="EO151"/>
      <c r="FO151"/>
      <c r="GB151"/>
      <c r="GD151">
        <v>18.3715927842441</v>
      </c>
      <c r="GE151">
        <v>15.1471915892048</v>
      </c>
      <c r="GF151">
        <v>9.5816312048991907</v>
      </c>
      <c r="GG151">
        <v>32.565239694134597</v>
      </c>
      <c r="GH151">
        <v>26.907590077426601</v>
      </c>
      <c r="GI151">
        <v>17.039695510494202</v>
      </c>
      <c r="GJ151">
        <v>18.9821562574006</v>
      </c>
      <c r="GK151">
        <v>28.3683177838817</v>
      </c>
      <c r="GL151">
        <v>37.7312313402808</v>
      </c>
      <c r="GM151">
        <v>29.668123275690501</v>
      </c>
      <c r="GN151">
        <v>22.375356124168999</v>
      </c>
      <c r="GO151">
        <v>30.285310406270401</v>
      </c>
      <c r="HB151"/>
    </row>
    <row r="152" spans="1:210">
      <c r="A152" s="13">
        <f t="shared" si="2"/>
        <v>41912</v>
      </c>
      <c r="N152"/>
      <c r="AB152"/>
      <c r="AC152" s="4">
        <v>41912</v>
      </c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O152"/>
      <c r="BQ152" s="1">
        <v>12.4604619657764</v>
      </c>
      <c r="BR152" s="1">
        <v>12.078930812506201</v>
      </c>
      <c r="BS152" s="1">
        <v>6.9501305167218499</v>
      </c>
      <c r="BT152" s="1">
        <v>21.645621797911399</v>
      </c>
      <c r="BU152" s="1">
        <v>15.732736049022201</v>
      </c>
      <c r="BV152" s="1">
        <v>12.918652315506501</v>
      </c>
      <c r="BW152" s="1">
        <v>11.566313495755301</v>
      </c>
      <c r="BX152" s="1">
        <v>22.208382011363099</v>
      </c>
      <c r="BY152" s="1">
        <v>22.697510136390701</v>
      </c>
      <c r="BZ152" s="1">
        <v>18.350200924855901</v>
      </c>
      <c r="CA152" s="1">
        <v>17.0744060190837</v>
      </c>
      <c r="CB152" s="1">
        <v>19.638009263813601</v>
      </c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DB152"/>
      <c r="DD152">
        <v>9.0069343198840492</v>
      </c>
      <c r="DE152">
        <v>8.7469988472640505</v>
      </c>
      <c r="DF152">
        <v>3.94564375123033</v>
      </c>
      <c r="DG152">
        <v>14.440488134694601</v>
      </c>
      <c r="DH152">
        <v>11.474104518116301</v>
      </c>
      <c r="DI152">
        <v>8.5808980498721805</v>
      </c>
      <c r="DJ152">
        <v>8.3287641701739492</v>
      </c>
      <c r="DK152">
        <v>17.767509342242501</v>
      </c>
      <c r="DL152">
        <v>11.476025858740799</v>
      </c>
      <c r="DM152">
        <v>9.4089582988859402</v>
      </c>
      <c r="DN152">
        <v>12.286744556408101</v>
      </c>
      <c r="DO152">
        <v>11.2019625820025</v>
      </c>
      <c r="EB152"/>
      <c r="EO152"/>
      <c r="FO152"/>
      <c r="GB152"/>
      <c r="GD152">
        <v>18.3839971346647</v>
      </c>
      <c r="GE152">
        <v>15.0986473222758</v>
      </c>
      <c r="GF152">
        <v>9.6073286450926201</v>
      </c>
      <c r="GG152">
        <v>32.568234998016699</v>
      </c>
      <c r="GH152">
        <v>26.891733110359102</v>
      </c>
      <c r="GI152">
        <v>17.053579875118199</v>
      </c>
      <c r="GJ152">
        <v>18.992619392574301</v>
      </c>
      <c r="GK152">
        <v>28.357678389696801</v>
      </c>
      <c r="GL152">
        <v>37.680225626711398</v>
      </c>
      <c r="GM152">
        <v>29.666374145493801</v>
      </c>
      <c r="GN152">
        <v>22.503012220062999</v>
      </c>
      <c r="GO152">
        <v>30.2586342101879</v>
      </c>
      <c r="HB152"/>
    </row>
    <row r="153" spans="1:210">
      <c r="A153" s="13">
        <f t="shared" si="2"/>
        <v>41880</v>
      </c>
      <c r="N153"/>
      <c r="AB153"/>
      <c r="AC153" s="4">
        <v>41880</v>
      </c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O153"/>
      <c r="BQ153" s="1">
        <v>12.4350739080624</v>
      </c>
      <c r="BR153" s="1">
        <v>12.086084815221399</v>
      </c>
      <c r="BS153" s="1">
        <v>6.9474649149445904</v>
      </c>
      <c r="BT153" s="1">
        <v>21.697184833051001</v>
      </c>
      <c r="BU153" s="1">
        <v>15.6802672140974</v>
      </c>
      <c r="BV153" s="1">
        <v>12.8593501397705</v>
      </c>
      <c r="BW153" s="1">
        <v>11.4991765759404</v>
      </c>
      <c r="BX153" s="1">
        <v>22.1475784629686</v>
      </c>
      <c r="BY153" s="1">
        <v>22.820842031658501</v>
      </c>
      <c r="BZ153" s="1">
        <v>18.309151154194101</v>
      </c>
      <c r="CA153" s="1">
        <v>17.430911160634398</v>
      </c>
      <c r="CB153" s="1">
        <v>19.5554996431263</v>
      </c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DB153"/>
      <c r="DD153">
        <v>8.9446004319814403</v>
      </c>
      <c r="DE153">
        <v>8.7350521898595996</v>
      </c>
      <c r="DF153">
        <v>3.9039738399895301</v>
      </c>
      <c r="DG153">
        <v>14.490375921363199</v>
      </c>
      <c r="DH153">
        <v>11.475605238623499</v>
      </c>
      <c r="DI153">
        <v>8.5542782028206599</v>
      </c>
      <c r="DJ153">
        <v>8.2839480771737595</v>
      </c>
      <c r="DK153">
        <v>17.752232015780301</v>
      </c>
      <c r="DL153">
        <v>11.594091473653799</v>
      </c>
      <c r="DM153">
        <v>9.3887044206156904</v>
      </c>
      <c r="DN153">
        <v>12.653358030691701</v>
      </c>
      <c r="DO153">
        <v>11.1708340783329</v>
      </c>
      <c r="EB153"/>
      <c r="EO153"/>
      <c r="FO153"/>
      <c r="GB153"/>
      <c r="GD153">
        <v>18.4369817771341</v>
      </c>
      <c r="GE153">
        <v>15.117950617694</v>
      </c>
      <c r="GF153">
        <v>9.6105249911051693</v>
      </c>
      <c r="GG153">
        <v>32.3489462512633</v>
      </c>
      <c r="GH153">
        <v>26.897315075319302</v>
      </c>
      <c r="GI153">
        <v>16.9149050999957</v>
      </c>
      <c r="GJ153">
        <v>18.854419576200701</v>
      </c>
      <c r="GK153">
        <v>28.2754571059798</v>
      </c>
      <c r="GL153">
        <v>37.858295216787603</v>
      </c>
      <c r="GM153">
        <v>29.607994046226899</v>
      </c>
      <c r="GN153">
        <v>22.956257727247898</v>
      </c>
      <c r="GO153">
        <v>30.0928877647797</v>
      </c>
      <c r="HB153"/>
    </row>
    <row r="154" spans="1:210">
      <c r="A154" s="13">
        <f t="shared" si="2"/>
        <v>41851</v>
      </c>
      <c r="N154"/>
      <c r="AB154"/>
      <c r="AC154" s="4">
        <v>41851</v>
      </c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O154"/>
      <c r="BQ154" s="1">
        <v>12.1858200003558</v>
      </c>
      <c r="BR154" s="1">
        <v>12.1960473169495</v>
      </c>
      <c r="BS154" s="1">
        <v>6.9525045911860301</v>
      </c>
      <c r="BT154" s="1">
        <v>22.3587820184026</v>
      </c>
      <c r="BU154" s="1">
        <v>15.363199136443599</v>
      </c>
      <c r="BV154" s="1">
        <v>12.862048272353301</v>
      </c>
      <c r="BW154" s="1">
        <v>11.406856249005401</v>
      </c>
      <c r="BX154" s="1">
        <v>21.820171437764699</v>
      </c>
      <c r="BY154" s="1">
        <v>23.1709139664326</v>
      </c>
      <c r="BZ154" s="1">
        <v>18.5036695692908</v>
      </c>
      <c r="CA154" s="1">
        <v>17.044956549066999</v>
      </c>
      <c r="CB154" s="1">
        <v>19.393855922796199</v>
      </c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DB154"/>
      <c r="DD154">
        <v>9.2483940742259296</v>
      </c>
      <c r="DE154">
        <v>8.8091306259983906</v>
      </c>
      <c r="DF154">
        <v>3.9104064340399201</v>
      </c>
      <c r="DG154">
        <v>14.9520324442428</v>
      </c>
      <c r="DH154">
        <v>11.176118807972101</v>
      </c>
      <c r="DI154">
        <v>8.4352813625435399</v>
      </c>
      <c r="DJ154">
        <v>8.1404342369330909</v>
      </c>
      <c r="DK154">
        <v>17.558538430752801</v>
      </c>
      <c r="DL154">
        <v>11.1791075036141</v>
      </c>
      <c r="DM154">
        <v>9.4091019041489208</v>
      </c>
      <c r="DN154">
        <v>12.4242802873142</v>
      </c>
      <c r="DO154">
        <v>10.7220447481071</v>
      </c>
      <c r="EB154"/>
      <c r="EO154"/>
      <c r="FO154"/>
      <c r="GB154"/>
      <c r="GD154">
        <v>18.0825679335172</v>
      </c>
      <c r="GE154">
        <v>15.2117610143391</v>
      </c>
      <c r="GF154">
        <v>9.5830961266507302</v>
      </c>
      <c r="GG154">
        <v>33.225381828184901</v>
      </c>
      <c r="GH154">
        <v>26.2257540816607</v>
      </c>
      <c r="GI154">
        <v>16.9113128444599</v>
      </c>
      <c r="GJ154">
        <v>18.630381995053298</v>
      </c>
      <c r="GK154">
        <v>27.937427178621501</v>
      </c>
      <c r="GL154">
        <v>38.284350967471902</v>
      </c>
      <c r="GM154">
        <v>29.850514712079299</v>
      </c>
      <c r="GN154">
        <v>22.589443856420701</v>
      </c>
      <c r="GO154">
        <v>30.515023980386101</v>
      </c>
      <c r="HB154"/>
    </row>
    <row r="155" spans="1:210">
      <c r="A155" s="13">
        <f t="shared" si="2"/>
        <v>41820</v>
      </c>
      <c r="N155"/>
      <c r="AB155"/>
      <c r="AC155" s="4">
        <v>41820</v>
      </c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O155"/>
      <c r="BQ155" s="1">
        <v>12.2253138452509</v>
      </c>
      <c r="BR155" s="1">
        <v>12.1732493526876</v>
      </c>
      <c r="BS155" s="1">
        <v>6.9535252550024103</v>
      </c>
      <c r="BT155" s="1">
        <v>22.343152068526599</v>
      </c>
      <c r="BU155" s="1">
        <v>15.351336004126599</v>
      </c>
      <c r="BV155" s="1">
        <v>12.8669223735715</v>
      </c>
      <c r="BW155" s="1">
        <v>11.4265553960081</v>
      </c>
      <c r="BX155" s="1">
        <v>21.771460083675301</v>
      </c>
      <c r="BY155" s="1">
        <v>23.167711626328899</v>
      </c>
      <c r="BZ155" s="1">
        <v>18.504565878535001</v>
      </c>
      <c r="CA155" s="1">
        <v>16.9767309347381</v>
      </c>
      <c r="CB155" s="1">
        <v>19.3956591849966</v>
      </c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DB155"/>
      <c r="DD155">
        <v>9.2832020042334307</v>
      </c>
      <c r="DE155">
        <v>8.7942809389071108</v>
      </c>
      <c r="DF155">
        <v>3.91793837084828</v>
      </c>
      <c r="DG155">
        <v>14.941366722611299</v>
      </c>
      <c r="DH155">
        <v>11.176745715784399</v>
      </c>
      <c r="DI155">
        <v>8.4439735901895308</v>
      </c>
      <c r="DJ155">
        <v>8.1575035765199999</v>
      </c>
      <c r="DK155">
        <v>17.488486489657902</v>
      </c>
      <c r="DL155">
        <v>11.176202647117501</v>
      </c>
      <c r="DM155">
        <v>9.4111269593536093</v>
      </c>
      <c r="DN155">
        <v>12.3504829897993</v>
      </c>
      <c r="DO155">
        <v>10.4698270768454</v>
      </c>
      <c r="EB155"/>
      <c r="EO155"/>
      <c r="FO155"/>
      <c r="GB155"/>
      <c r="GD155">
        <v>18.175156660978502</v>
      </c>
      <c r="GE155">
        <v>15.183492972768599</v>
      </c>
      <c r="GF155">
        <v>9.5853196262648996</v>
      </c>
      <c r="GG155">
        <v>33.190833973471698</v>
      </c>
      <c r="GH155">
        <v>26.1570436942717</v>
      </c>
      <c r="GI155">
        <v>16.916277528078599</v>
      </c>
      <c r="GJ155">
        <v>18.644422679185201</v>
      </c>
      <c r="GK155">
        <v>27.891728550798099</v>
      </c>
      <c r="GL155">
        <v>38.281627569216397</v>
      </c>
      <c r="GM155">
        <v>29.8542453064669</v>
      </c>
      <c r="GN155">
        <v>22.495822678503799</v>
      </c>
      <c r="GO155">
        <v>30.5339655775729</v>
      </c>
      <c r="HB155"/>
    </row>
    <row r="156" spans="1:210">
      <c r="A156" s="13">
        <f t="shared" si="2"/>
        <v>41789</v>
      </c>
      <c r="N156"/>
      <c r="AB156"/>
      <c r="AC156" s="4">
        <v>41789</v>
      </c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O156"/>
      <c r="BQ156" s="1">
        <v>12.2479045301239</v>
      </c>
      <c r="BR156" s="1">
        <v>12.166420963263301</v>
      </c>
      <c r="BS156" s="1">
        <v>7.0050477988014102</v>
      </c>
      <c r="BT156" s="1">
        <v>22.297554971567699</v>
      </c>
      <c r="BU156" s="1">
        <v>15.3940804965886</v>
      </c>
      <c r="BV156" s="1">
        <v>12.869713707391099</v>
      </c>
      <c r="BW156" s="1">
        <v>11.4194138339055</v>
      </c>
      <c r="BX156" s="1">
        <v>21.833958579424198</v>
      </c>
      <c r="BY156" s="1">
        <v>23.172472379124699</v>
      </c>
      <c r="BZ156" s="1">
        <v>18.532755775443398</v>
      </c>
      <c r="CA156" s="1">
        <v>17.016996110972499</v>
      </c>
      <c r="CB156" s="1">
        <v>19.475233570746902</v>
      </c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DB156"/>
      <c r="DD156">
        <v>9.3033120029640006</v>
      </c>
      <c r="DE156">
        <v>8.7956319967777503</v>
      </c>
      <c r="DF156">
        <v>3.9110709660090102</v>
      </c>
      <c r="DG156">
        <v>14.932512889419399</v>
      </c>
      <c r="DH156">
        <v>11.2259521949</v>
      </c>
      <c r="DI156">
        <v>8.4386450067691108</v>
      </c>
      <c r="DJ156">
        <v>8.1523734214212809</v>
      </c>
      <c r="DK156">
        <v>17.558907214814798</v>
      </c>
      <c r="DL156">
        <v>11.180558333158899</v>
      </c>
      <c r="DM156">
        <v>9.43308420541263</v>
      </c>
      <c r="DN156">
        <v>12.4633263474463</v>
      </c>
      <c r="DO156">
        <v>10.495396324279801</v>
      </c>
      <c r="EB156"/>
      <c r="EO156"/>
      <c r="FO156"/>
      <c r="GB156"/>
      <c r="GD156">
        <v>18.177917367339798</v>
      </c>
      <c r="GE156">
        <v>15.180427352045699</v>
      </c>
      <c r="GF156">
        <v>9.6320432161026606</v>
      </c>
      <c r="GG156">
        <v>33.2818628898779</v>
      </c>
      <c r="GH156">
        <v>26.308413990583201</v>
      </c>
      <c r="GI156">
        <v>16.916232840309299</v>
      </c>
      <c r="GJ156">
        <v>18.634766926413601</v>
      </c>
      <c r="GK156">
        <v>27.960634426608699</v>
      </c>
      <c r="GL156">
        <v>38.2801876894058</v>
      </c>
      <c r="GM156">
        <v>29.886777345690898</v>
      </c>
      <c r="GN156">
        <v>22.471897278424699</v>
      </c>
      <c r="GO156">
        <v>30.6129638250152</v>
      </c>
      <c r="HB156"/>
    </row>
    <row r="157" spans="1:210">
      <c r="A157" s="13">
        <f t="shared" si="2"/>
        <v>41759</v>
      </c>
      <c r="N157"/>
      <c r="AB157"/>
      <c r="AC157" s="4">
        <v>41759</v>
      </c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O157"/>
      <c r="BQ157" s="1">
        <v>12.1533396764292</v>
      </c>
      <c r="BR157" s="1">
        <v>12.3090675183428</v>
      </c>
      <c r="BS157" s="1">
        <v>7.02241017638499</v>
      </c>
      <c r="BT157" s="1">
        <v>22.280486275349201</v>
      </c>
      <c r="BU157" s="1">
        <v>15.2547723702308</v>
      </c>
      <c r="BV157" s="1">
        <v>12.761894191349301</v>
      </c>
      <c r="BW157" s="1">
        <v>11.527876743622</v>
      </c>
      <c r="BX157" s="1">
        <v>21.699006917155099</v>
      </c>
      <c r="BY157" s="1">
        <v>22.838300053348501</v>
      </c>
      <c r="BZ157" s="1">
        <v>18.284381807325001</v>
      </c>
      <c r="CA157" s="1">
        <v>16.872476538639201</v>
      </c>
      <c r="CB157" s="1">
        <v>19.236863359578699</v>
      </c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DB157"/>
      <c r="DD157">
        <v>9.2959171219700405</v>
      </c>
      <c r="DE157">
        <v>8.9356177514397395</v>
      </c>
      <c r="DF157">
        <v>4.2143221470828802</v>
      </c>
      <c r="DG157">
        <v>14.85090792319</v>
      </c>
      <c r="DH157">
        <v>11.045873228139399</v>
      </c>
      <c r="DI157">
        <v>8.4721186198487199</v>
      </c>
      <c r="DJ157">
        <v>8.3793906254384805</v>
      </c>
      <c r="DK157">
        <v>17.5558864500025</v>
      </c>
      <c r="DL157">
        <v>10.2530336503941</v>
      </c>
      <c r="DM157">
        <v>8.7950983585755704</v>
      </c>
      <c r="DN157">
        <v>12.296601675167899</v>
      </c>
      <c r="DO157">
        <v>10.9030514506629</v>
      </c>
      <c r="EB157"/>
      <c r="EO157"/>
      <c r="FO157"/>
      <c r="GB157"/>
      <c r="GD157">
        <v>17.9046022289576</v>
      </c>
      <c r="GE157">
        <v>15.339909494535499</v>
      </c>
      <c r="GF157">
        <v>9.5679483394183507</v>
      </c>
      <c r="GG157">
        <v>34.0439885263063</v>
      </c>
      <c r="GH157">
        <v>25.985015477817001</v>
      </c>
      <c r="GI157">
        <v>16.799086597900502</v>
      </c>
      <c r="GJ157">
        <v>18.7028472274365</v>
      </c>
      <c r="GK157">
        <v>27.785589663916401</v>
      </c>
      <c r="GL157">
        <v>38.138906228351701</v>
      </c>
      <c r="GM157">
        <v>30.181484572998102</v>
      </c>
      <c r="GN157">
        <v>22.296558354604901</v>
      </c>
      <c r="GO157">
        <v>30.070030728866399</v>
      </c>
      <c r="HB157"/>
    </row>
    <row r="158" spans="1:210">
      <c r="A158" s="13">
        <f t="shared" si="2"/>
        <v>41729</v>
      </c>
      <c r="N158"/>
      <c r="AB158"/>
      <c r="AC158" s="4">
        <v>41729</v>
      </c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O158"/>
      <c r="BQ158" s="1">
        <v>12.144966027378899</v>
      </c>
      <c r="BR158" s="1">
        <v>12.2523419695999</v>
      </c>
      <c r="BS158" s="1">
        <v>7.0513578825881398</v>
      </c>
      <c r="BT158" s="1">
        <v>22.299811603128799</v>
      </c>
      <c r="BU158" s="1">
        <v>15.264215700028901</v>
      </c>
      <c r="BV158" s="1">
        <v>12.756948294340001</v>
      </c>
      <c r="BW158" s="1">
        <v>11.5182754789823</v>
      </c>
      <c r="BX158" s="1">
        <v>21.659951563537199</v>
      </c>
      <c r="BY158" s="1">
        <v>22.840749668605</v>
      </c>
      <c r="BZ158" s="1">
        <v>18.283473008518701</v>
      </c>
      <c r="CA158" s="1">
        <v>16.9349295731217</v>
      </c>
      <c r="CB158" s="1">
        <v>19.233409842213</v>
      </c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DB158"/>
      <c r="DD158">
        <v>9.2913639636907099</v>
      </c>
      <c r="DE158">
        <v>8.9200659308701908</v>
      </c>
      <c r="DF158">
        <v>4.2340096926789696</v>
      </c>
      <c r="DG158">
        <v>14.8624183313028</v>
      </c>
      <c r="DH158">
        <v>11.054183117945</v>
      </c>
      <c r="DI158">
        <v>8.5097412316682508</v>
      </c>
      <c r="DJ158">
        <v>8.3727160940451508</v>
      </c>
      <c r="DK158">
        <v>17.618672056261399</v>
      </c>
      <c r="DL158">
        <v>10.2539051583662</v>
      </c>
      <c r="DM158">
        <v>8.7943425314478496</v>
      </c>
      <c r="DN158">
        <v>12.3259174951431</v>
      </c>
      <c r="DO158">
        <v>10.8988666872014</v>
      </c>
      <c r="EB158"/>
      <c r="EO158"/>
      <c r="FO158"/>
      <c r="GB158"/>
      <c r="GD158">
        <v>17.9082589198627</v>
      </c>
      <c r="GE158">
        <v>15.2819724071481</v>
      </c>
      <c r="GF158">
        <v>9.5983940701287995</v>
      </c>
      <c r="GG158">
        <v>34.095845581829899</v>
      </c>
      <c r="GH158">
        <v>25.978466887154699</v>
      </c>
      <c r="GI158">
        <v>16.787506310964599</v>
      </c>
      <c r="GJ158">
        <v>18.692064769624199</v>
      </c>
      <c r="GK158">
        <v>27.756336708365701</v>
      </c>
      <c r="GL158">
        <v>38.137546707899503</v>
      </c>
      <c r="GM158">
        <v>30.180365085593198</v>
      </c>
      <c r="GN158">
        <v>22.368023503712301</v>
      </c>
      <c r="GO158">
        <v>30.097914173757701</v>
      </c>
      <c r="HB158"/>
    </row>
    <row r="159" spans="1:210">
      <c r="A159" s="13">
        <f t="shared" si="2"/>
        <v>41698</v>
      </c>
      <c r="N159"/>
      <c r="AB159"/>
      <c r="AC159" s="4">
        <v>41698</v>
      </c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O159"/>
      <c r="BQ159" s="1">
        <v>12.0955163154219</v>
      </c>
      <c r="BR159" s="1">
        <v>12.260237046160301</v>
      </c>
      <c r="BS159" s="1">
        <v>6.92938197741117</v>
      </c>
      <c r="BT159" s="1">
        <v>22.300353459932701</v>
      </c>
      <c r="BU159" s="1">
        <v>15.189256983311701</v>
      </c>
      <c r="BV159" s="1">
        <v>12.7946404399221</v>
      </c>
      <c r="BW159" s="1">
        <v>11.438172824134901</v>
      </c>
      <c r="BX159" s="1">
        <v>21.614626235892398</v>
      </c>
      <c r="BY159" s="1">
        <v>22.828534615491201</v>
      </c>
      <c r="BZ159" s="1">
        <v>18.2835893328844</v>
      </c>
      <c r="CA159" s="1">
        <v>16.904218071711501</v>
      </c>
      <c r="CB159" s="1">
        <v>19.2466396490282</v>
      </c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DB159"/>
      <c r="DD159">
        <v>9.2842673636552302</v>
      </c>
      <c r="DE159">
        <v>8.9375970948152297</v>
      </c>
      <c r="DF159">
        <v>4.1039616073992802</v>
      </c>
      <c r="DG159">
        <v>14.882292844903001</v>
      </c>
      <c r="DH159">
        <v>11.012714056698</v>
      </c>
      <c r="DI159">
        <v>8.5421211053930506</v>
      </c>
      <c r="DJ159">
        <v>8.3174752715935494</v>
      </c>
      <c r="DK159">
        <v>17.685940434093201</v>
      </c>
      <c r="DL159">
        <v>10.2396459304543</v>
      </c>
      <c r="DM159">
        <v>8.7927752049698</v>
      </c>
      <c r="DN159">
        <v>12.311244142633999</v>
      </c>
      <c r="DO159">
        <v>10.9242282646204</v>
      </c>
      <c r="EB159"/>
      <c r="EO159"/>
      <c r="FO159"/>
      <c r="GB159"/>
      <c r="GD159">
        <v>17.858425089398398</v>
      </c>
      <c r="GE159">
        <v>15.298546785283699</v>
      </c>
      <c r="GF159">
        <v>9.5097213790653399</v>
      </c>
      <c r="GG159">
        <v>34.066876031118298</v>
      </c>
      <c r="GH159">
        <v>25.956672913877501</v>
      </c>
      <c r="GI159">
        <v>16.836213522417498</v>
      </c>
      <c r="GJ159">
        <v>18.5869328648796</v>
      </c>
      <c r="GK159">
        <v>27.703906153393401</v>
      </c>
      <c r="GL159">
        <v>38.142324271857198</v>
      </c>
      <c r="GM159">
        <v>30.179582025073799</v>
      </c>
      <c r="GN159">
        <v>22.3523632813394</v>
      </c>
      <c r="GO159">
        <v>30.0720654355937</v>
      </c>
      <c r="HB159"/>
    </row>
    <row r="160" spans="1:210">
      <c r="A160" s="13">
        <f t="shared" si="2"/>
        <v>41670</v>
      </c>
      <c r="N160"/>
      <c r="AB160"/>
      <c r="AC160" s="4">
        <v>41670</v>
      </c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O160"/>
      <c r="BQ160" s="1">
        <v>11.8342095816128</v>
      </c>
      <c r="BR160" s="1">
        <v>11.920779139544599</v>
      </c>
      <c r="BS160" s="1">
        <v>6.9276808957773701</v>
      </c>
      <c r="BT160" s="1">
        <v>20.135734372422402</v>
      </c>
      <c r="BU160" s="1">
        <v>15.3796873057375</v>
      </c>
      <c r="BV160" s="1">
        <v>12.274322778771101</v>
      </c>
      <c r="BW160" s="1">
        <v>11.8328144941445</v>
      </c>
      <c r="BX160" s="1">
        <v>21.6901924160031</v>
      </c>
      <c r="BY160" s="1">
        <v>11.5134558582109</v>
      </c>
      <c r="BZ160" s="1">
        <v>17.323946612352099</v>
      </c>
      <c r="CA160" s="1">
        <v>16.5731224934671</v>
      </c>
      <c r="CB160" s="1">
        <v>19.135282702527601</v>
      </c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DB160"/>
      <c r="DD160">
        <v>8.3630474680124802</v>
      </c>
      <c r="DE160">
        <v>10.0521989593637</v>
      </c>
      <c r="DF160">
        <v>4.0938447279648802</v>
      </c>
      <c r="DG160">
        <v>13.338834123584199</v>
      </c>
      <c r="DH160">
        <v>11.4617827614254</v>
      </c>
      <c r="DI160">
        <v>7.8907956573220996</v>
      </c>
      <c r="DJ160">
        <v>8.2725960795579407</v>
      </c>
      <c r="DK160">
        <v>17.6035709694914</v>
      </c>
      <c r="DL160">
        <v>3.7111012103806198</v>
      </c>
      <c r="DM160">
        <v>8.1800492164181993</v>
      </c>
      <c r="DN160">
        <v>10.242730706440099</v>
      </c>
      <c r="DO160">
        <v>11.4369314466009</v>
      </c>
      <c r="EB160"/>
      <c r="EO160"/>
      <c r="FO160"/>
      <c r="GB160"/>
      <c r="GD160">
        <v>17.382865184633499</v>
      </c>
      <c r="GE160">
        <v>14.9798871198473</v>
      </c>
      <c r="GF160">
        <v>9.5302610644667993</v>
      </c>
      <c r="GG160">
        <v>33.340823366808401</v>
      </c>
      <c r="GH160">
        <v>25.817810179340601</v>
      </c>
      <c r="GI160">
        <v>16.314821615475299</v>
      </c>
      <c r="GJ160">
        <v>18.777946035618701</v>
      </c>
      <c r="GK160">
        <v>27.748323067958001</v>
      </c>
      <c r="GL160">
        <v>26.856238443273799</v>
      </c>
      <c r="GM160">
        <v>29.3601385079679</v>
      </c>
      <c r="GN160">
        <v>22.022844238052301</v>
      </c>
      <c r="GO160">
        <v>29.827162460080501</v>
      </c>
      <c r="HB160"/>
    </row>
    <row r="161" spans="1:210">
      <c r="A161" s="13">
        <f t="shared" si="2"/>
        <v>41639</v>
      </c>
      <c r="N161"/>
      <c r="AB161"/>
      <c r="AC161" s="4">
        <v>41639</v>
      </c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O161"/>
      <c r="BQ161" s="1">
        <v>11.833321487051199</v>
      </c>
      <c r="BR161" s="1">
        <v>11.773382905203</v>
      </c>
      <c r="BS161" s="1">
        <v>6.9329830523422897</v>
      </c>
      <c r="BT161" s="1">
        <v>20.107999019906199</v>
      </c>
      <c r="BU161" s="1">
        <v>15.4320266075869</v>
      </c>
      <c r="BV161" s="1">
        <v>12.2585033667694</v>
      </c>
      <c r="BW161" s="1">
        <v>11.856467483513899</v>
      </c>
      <c r="BX161" s="1">
        <v>21.666713984820301</v>
      </c>
      <c r="BY161" s="1">
        <v>11.7170663480159</v>
      </c>
      <c r="BZ161" s="1">
        <v>17.327101346711899</v>
      </c>
      <c r="CA161" s="1">
        <v>16.627910970500999</v>
      </c>
      <c r="CB161" s="1">
        <v>19.1378491440123</v>
      </c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DB161"/>
      <c r="DD161">
        <v>8.3627655849976197</v>
      </c>
      <c r="DE161">
        <v>10.156642400539599</v>
      </c>
      <c r="DF161">
        <v>4.0976901688153697</v>
      </c>
      <c r="DG161">
        <v>13.346960965530901</v>
      </c>
      <c r="DH161">
        <v>11.5081999950918</v>
      </c>
      <c r="DI161">
        <v>7.8659894159880404</v>
      </c>
      <c r="DJ161">
        <v>8.2855418758312496</v>
      </c>
      <c r="DK161">
        <v>17.476713872416699</v>
      </c>
      <c r="DL161">
        <v>3.7513761936572099</v>
      </c>
      <c r="DM161">
        <v>8.1824478642117597</v>
      </c>
      <c r="DN161">
        <v>10.2618487441594</v>
      </c>
      <c r="DO161">
        <v>11.4355608525818</v>
      </c>
      <c r="EB161"/>
      <c r="EO161"/>
      <c r="FO161"/>
      <c r="GB161"/>
      <c r="GD161">
        <v>17.382272208598401</v>
      </c>
      <c r="GE161">
        <v>14.840459606585901</v>
      </c>
      <c r="GF161">
        <v>9.5380788196191499</v>
      </c>
      <c r="GG161">
        <v>41.601564134865903</v>
      </c>
      <c r="GH161">
        <v>25.958411080853399</v>
      </c>
      <c r="GI161">
        <v>16.2876589541779</v>
      </c>
      <c r="GJ161">
        <v>18.822617766799802</v>
      </c>
      <c r="GK161">
        <v>27.7365772495044</v>
      </c>
      <c r="GL161">
        <v>27.161887042389399</v>
      </c>
      <c r="GM161">
        <v>29.363934980361101</v>
      </c>
      <c r="GN161">
        <v>22.120654547106799</v>
      </c>
      <c r="GO161">
        <v>29.840512078256701</v>
      </c>
      <c r="HB161"/>
    </row>
    <row r="162" spans="1:210">
      <c r="A162" s="13">
        <f t="shared" si="2"/>
        <v>41607</v>
      </c>
      <c r="N162"/>
      <c r="AB162"/>
      <c r="AC162" s="4">
        <v>41607</v>
      </c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O162"/>
      <c r="BQ162" s="1">
        <v>11.8390228795943</v>
      </c>
      <c r="BR162" s="1">
        <v>12.037154909875101</v>
      </c>
      <c r="BS162" s="1">
        <v>6.8365850545771201</v>
      </c>
      <c r="BT162" s="1">
        <v>20.068304192823</v>
      </c>
      <c r="BU162" s="1">
        <v>15.4267285398032</v>
      </c>
      <c r="BV162" s="1">
        <v>12.2588837564663</v>
      </c>
      <c r="BW162" s="1">
        <v>11.8239834813473</v>
      </c>
      <c r="BX162" s="1">
        <v>21.596651716358799</v>
      </c>
      <c r="BY162" s="1">
        <v>11.7252114687188</v>
      </c>
      <c r="BZ162" s="1">
        <v>17.307475802455901</v>
      </c>
      <c r="CA162" s="1">
        <v>16.622588268641099</v>
      </c>
      <c r="CB162" s="1">
        <v>19.180987548544199</v>
      </c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DB162"/>
      <c r="DD162">
        <v>8.3676216676176391</v>
      </c>
      <c r="DE162">
        <v>10.0915157298168</v>
      </c>
      <c r="DF162">
        <v>4.0217023598273798</v>
      </c>
      <c r="DG162">
        <v>13.3314646121477</v>
      </c>
      <c r="DH162">
        <v>11.4906998211267</v>
      </c>
      <c r="DI162">
        <v>7.88778393153029</v>
      </c>
      <c r="DJ162">
        <v>8.2622306208059193</v>
      </c>
      <c r="DK162">
        <v>17.1184603051836</v>
      </c>
      <c r="DL162">
        <v>3.7433377868082101</v>
      </c>
      <c r="DM162">
        <v>8.1888270063371795</v>
      </c>
      <c r="DN162">
        <v>10.258422614264999</v>
      </c>
      <c r="DO162">
        <v>11.487291329428199</v>
      </c>
      <c r="EB162"/>
      <c r="EO162"/>
      <c r="FO162"/>
      <c r="GB162"/>
      <c r="GD162">
        <v>17.401923881431401</v>
      </c>
      <c r="GE162">
        <v>15.111752174006799</v>
      </c>
      <c r="GF162">
        <v>9.4063559403004007</v>
      </c>
      <c r="GG162">
        <v>40.4052583113832</v>
      </c>
      <c r="GH162">
        <v>26.0029571001972</v>
      </c>
      <c r="GI162">
        <v>16.287730486733299</v>
      </c>
      <c r="GJ162">
        <v>18.765618641830901</v>
      </c>
      <c r="GK162">
        <v>27.6234780180515</v>
      </c>
      <c r="GL162">
        <v>27.1824545760261</v>
      </c>
      <c r="GM162">
        <v>29.356092235990701</v>
      </c>
      <c r="GN162">
        <v>22.112190655214199</v>
      </c>
      <c r="GO162">
        <v>29.817624172301802</v>
      </c>
      <c r="HB162"/>
    </row>
    <row r="163" spans="1:210">
      <c r="A163" s="13">
        <f t="shared" si="2"/>
        <v>41578</v>
      </c>
      <c r="N163"/>
      <c r="AB163"/>
      <c r="AC163" s="4">
        <v>41578</v>
      </c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O163"/>
      <c r="BQ163" s="1">
        <v>11.6049854401279</v>
      </c>
      <c r="BR163" s="1">
        <v>11.9682145733179</v>
      </c>
      <c r="BS163" s="1">
        <v>6.8222975686440002</v>
      </c>
      <c r="BT163" s="1">
        <v>19.308045644948098</v>
      </c>
      <c r="BU163" s="1">
        <v>15.6211708761825</v>
      </c>
      <c r="BV163" s="1">
        <v>12.102335765285</v>
      </c>
      <c r="BW163" s="1">
        <v>12.271778305088</v>
      </c>
      <c r="BX163" s="1">
        <v>21.943188109885</v>
      </c>
      <c r="BY163" s="1">
        <v>11.579734582459</v>
      </c>
      <c r="BZ163" s="1">
        <v>17.3371941966256</v>
      </c>
      <c r="CA163" s="1">
        <v>16.2564900658619</v>
      </c>
      <c r="CB163" s="1">
        <v>19.358751091142601</v>
      </c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DB163"/>
      <c r="DD163">
        <v>8.07148973757762</v>
      </c>
      <c r="DE163">
        <v>9.9556335242733205</v>
      </c>
      <c r="DF163">
        <v>3.9910160806329</v>
      </c>
      <c r="DG163">
        <v>12.8579018363204</v>
      </c>
      <c r="DH163">
        <v>11.9957896245105</v>
      </c>
      <c r="DI163">
        <v>7.6790529206924596</v>
      </c>
      <c r="DJ163">
        <v>8.5270594530147097</v>
      </c>
      <c r="DK163">
        <v>17.259957190707802</v>
      </c>
      <c r="DL163">
        <v>3.76852053962324</v>
      </c>
      <c r="DM163">
        <v>7.6223831185200099</v>
      </c>
      <c r="DN163">
        <v>9.7220876623231707</v>
      </c>
      <c r="DO163">
        <v>11.8545598440533</v>
      </c>
      <c r="EB163"/>
      <c r="EO163"/>
      <c r="FO163"/>
      <c r="GB163"/>
      <c r="GD163">
        <v>16.9491119004404</v>
      </c>
      <c r="GE163">
        <v>15.012011853914</v>
      </c>
      <c r="GF163">
        <v>9.3601676286851205</v>
      </c>
      <c r="GG163">
        <v>33.529558013799701</v>
      </c>
      <c r="GH163">
        <v>26.045008105105499</v>
      </c>
      <c r="GI163">
        <v>16.099035128327898</v>
      </c>
      <c r="GJ163">
        <v>19.115365127406601</v>
      </c>
      <c r="GK163">
        <v>27.8099825992246</v>
      </c>
      <c r="GL163">
        <v>27.102217215023799</v>
      </c>
      <c r="GM163">
        <v>29.2943947155598</v>
      </c>
      <c r="GN163">
        <v>21.7837896158074</v>
      </c>
      <c r="GO163">
        <v>30.287143522578301</v>
      </c>
      <c r="HB163"/>
    </row>
    <row r="164" spans="1:210">
      <c r="A164" s="13">
        <f t="shared" si="2"/>
        <v>41547</v>
      </c>
      <c r="N164"/>
      <c r="AB164"/>
      <c r="AC164" s="4">
        <v>41547</v>
      </c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O164"/>
      <c r="BQ164" s="1">
        <v>11.603248486039099</v>
      </c>
      <c r="BR164" s="1">
        <v>11.8881043663919</v>
      </c>
      <c r="BS164" s="1">
        <v>6.8347658426490101</v>
      </c>
      <c r="BT164" s="1">
        <v>19.3117812513681</v>
      </c>
      <c r="BU164" s="1">
        <v>15.6728748087809</v>
      </c>
      <c r="BV164" s="1">
        <v>12.0935339647741</v>
      </c>
      <c r="BW164" s="1">
        <v>12.270099374430799</v>
      </c>
      <c r="BX164" s="1">
        <v>21.032970054441499</v>
      </c>
      <c r="BY164" s="1">
        <v>11.576871420521201</v>
      </c>
      <c r="BZ164" s="1">
        <v>17.338280824178</v>
      </c>
      <c r="CA164" s="1">
        <v>16.374454914297502</v>
      </c>
      <c r="CB164" s="1">
        <v>19.377639013570398</v>
      </c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DB164"/>
      <c r="DD164">
        <v>8.0678475645124994</v>
      </c>
      <c r="DE164">
        <v>9.8747141732198909</v>
      </c>
      <c r="DF164">
        <v>3.9962643798545301</v>
      </c>
      <c r="DG164">
        <v>12.8615079208876</v>
      </c>
      <c r="DH164">
        <v>12.0256630220325</v>
      </c>
      <c r="DI164">
        <v>7.6786765719288397</v>
      </c>
      <c r="DJ164">
        <v>8.5259088586990703</v>
      </c>
      <c r="DK164">
        <v>16.460515644290599</v>
      </c>
      <c r="DL164">
        <v>3.76533738724634</v>
      </c>
      <c r="DM164">
        <v>7.6230387364977403</v>
      </c>
      <c r="DN164">
        <v>9.8808699791412504</v>
      </c>
      <c r="DO164">
        <v>11.8742899422723</v>
      </c>
      <c r="EB164"/>
      <c r="EO164"/>
      <c r="FO164"/>
      <c r="GB164"/>
      <c r="GD164">
        <v>16.952804040597499</v>
      </c>
      <c r="GE164">
        <v>14.9237181089687</v>
      </c>
      <c r="GF164">
        <v>9.3732797050500896</v>
      </c>
      <c r="GG164">
        <v>33.517781793325099</v>
      </c>
      <c r="GH164">
        <v>26.151699626217901</v>
      </c>
      <c r="GI164">
        <v>16.089884876212899</v>
      </c>
      <c r="GJ164">
        <v>19.115309153078101</v>
      </c>
      <c r="GK164">
        <v>26.7319151202706</v>
      </c>
      <c r="GL164">
        <v>27.090586493088502</v>
      </c>
      <c r="GM164">
        <v>29.296350560965799</v>
      </c>
      <c r="GN164">
        <v>21.876306343404401</v>
      </c>
      <c r="GO164">
        <v>30.321534404950999</v>
      </c>
      <c r="HB164"/>
    </row>
    <row r="165" spans="1:210">
      <c r="A165" s="13">
        <f t="shared" si="2"/>
        <v>41516</v>
      </c>
      <c r="N165"/>
      <c r="AB165"/>
      <c r="AC165" s="4">
        <v>41516</v>
      </c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O165"/>
      <c r="BQ165" s="1">
        <v>11.6136275584128</v>
      </c>
      <c r="BR165" s="1">
        <v>11.841329425517101</v>
      </c>
      <c r="BS165" s="1">
        <v>6.91393295944152</v>
      </c>
      <c r="BT165" s="1">
        <v>19.3373238988578</v>
      </c>
      <c r="BU165" s="1">
        <v>15.6761070489011</v>
      </c>
      <c r="BV165" s="1">
        <v>12.0756437106871</v>
      </c>
      <c r="BW165" s="1">
        <v>12.2571058562094</v>
      </c>
      <c r="BX165" s="1">
        <v>21.085033071769601</v>
      </c>
      <c r="BY165" s="1">
        <v>11.5859533214482</v>
      </c>
      <c r="BZ165" s="1">
        <v>17.339022437940599</v>
      </c>
      <c r="CA165" s="1">
        <v>16.4095336472183</v>
      </c>
      <c r="CB165" s="1">
        <v>19.3904300903388</v>
      </c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DB165"/>
      <c r="DD165">
        <v>8.0511218693897195</v>
      </c>
      <c r="DE165">
        <v>9.8310360270533899</v>
      </c>
      <c r="DF165">
        <v>4.0660281932360904</v>
      </c>
      <c r="DG165">
        <v>12.877069036301</v>
      </c>
      <c r="DH165">
        <v>12.017003316620899</v>
      </c>
      <c r="DI165">
        <v>7.6638352660825699</v>
      </c>
      <c r="DJ165">
        <v>8.5130500034170993</v>
      </c>
      <c r="DK165">
        <v>16.2176957166878</v>
      </c>
      <c r="DL165">
        <v>3.7614036409784402</v>
      </c>
      <c r="DM165">
        <v>7.60112937116181</v>
      </c>
      <c r="DN165">
        <v>9.9081199452401894</v>
      </c>
      <c r="DO165">
        <v>11.893864393045201</v>
      </c>
      <c r="EB165"/>
      <c r="EO165"/>
      <c r="FO165"/>
      <c r="GB165"/>
      <c r="GD165">
        <v>16.969136297361601</v>
      </c>
      <c r="GE165">
        <v>14.857408311978199</v>
      </c>
      <c r="GF165">
        <v>9.4622455550649303</v>
      </c>
      <c r="GG165">
        <v>33.5154214597747</v>
      </c>
      <c r="GH165">
        <v>26.1884021154771</v>
      </c>
      <c r="GI165">
        <v>16.057210345164101</v>
      </c>
      <c r="GJ165">
        <v>19.0875364141536</v>
      </c>
      <c r="GK165">
        <v>26.838652299543</v>
      </c>
      <c r="GL165">
        <v>27.111673346897401</v>
      </c>
      <c r="GM165">
        <v>29.2815562290419</v>
      </c>
      <c r="GN165">
        <v>21.911267109241098</v>
      </c>
      <c r="GO165">
        <v>30.286096560475499</v>
      </c>
      <c r="HB165"/>
    </row>
    <row r="166" spans="1:210">
      <c r="A166" s="13">
        <f t="shared" si="2"/>
        <v>41486</v>
      </c>
      <c r="N166"/>
      <c r="AB166"/>
      <c r="AC166" s="4">
        <v>41486</v>
      </c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O166"/>
      <c r="BQ166" s="1">
        <v>12.4061133211569</v>
      </c>
      <c r="BR166" s="1">
        <v>11.857928606265601</v>
      </c>
      <c r="BS166" s="1">
        <v>6.9194178091320397</v>
      </c>
      <c r="BT166" s="1">
        <v>18.1242704074043</v>
      </c>
      <c r="BU166" s="1">
        <v>15.8758772478715</v>
      </c>
      <c r="BV166" s="1">
        <v>12.1688855073778</v>
      </c>
      <c r="BW166" s="1">
        <v>12.416294795693901</v>
      </c>
      <c r="BX166" s="1">
        <v>21.576556419809901</v>
      </c>
      <c r="BY166" s="1">
        <v>11.6068710248879</v>
      </c>
      <c r="BZ166" s="1">
        <v>17.1639065828636</v>
      </c>
      <c r="CA166" s="1">
        <v>16.388879096366701</v>
      </c>
      <c r="CB166" s="1">
        <v>19.016910326605402</v>
      </c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DB166"/>
      <c r="DD166">
        <v>7.9265438460571396</v>
      </c>
      <c r="DE166">
        <v>9.9559706457852002</v>
      </c>
      <c r="DF166">
        <v>4.0809505771558499</v>
      </c>
      <c r="DG166">
        <v>12.113060109705</v>
      </c>
      <c r="DH166">
        <v>12.013747998743501</v>
      </c>
      <c r="DI166">
        <v>7.7183283183350104</v>
      </c>
      <c r="DJ166">
        <v>8.8356136502293605</v>
      </c>
      <c r="DK166">
        <v>16.533964473404399</v>
      </c>
      <c r="DL166">
        <v>3.7039193109745598</v>
      </c>
      <c r="DM166">
        <v>7.4704202331353402</v>
      </c>
      <c r="DN166">
        <v>9.6719399013206893</v>
      </c>
      <c r="DO166">
        <v>12.340202151780201</v>
      </c>
      <c r="EB166"/>
      <c r="EO166"/>
      <c r="FO166"/>
      <c r="GB166"/>
      <c r="GD166">
        <v>17.6120432633133</v>
      </c>
      <c r="GE166">
        <v>14.8594833959075</v>
      </c>
      <c r="GF166">
        <v>9.4270045637504705</v>
      </c>
      <c r="GG166">
        <v>32.343408458711501</v>
      </c>
      <c r="GH166">
        <v>26.327145204989801</v>
      </c>
      <c r="GI166">
        <v>16.137753411161299</v>
      </c>
      <c r="GJ166">
        <v>19.104263954955499</v>
      </c>
      <c r="GK166">
        <v>27.177097717277999</v>
      </c>
      <c r="GL166">
        <v>27.186089038041001</v>
      </c>
      <c r="GM166">
        <v>29.1665530465548</v>
      </c>
      <c r="GN166">
        <v>21.892272305761001</v>
      </c>
      <c r="GO166">
        <v>29.828963136568699</v>
      </c>
      <c r="HB166"/>
    </row>
    <row r="167" spans="1:210">
      <c r="A167" s="13">
        <f t="shared" si="2"/>
        <v>41453</v>
      </c>
      <c r="N167"/>
      <c r="AB167"/>
      <c r="AC167" s="4">
        <v>41453</v>
      </c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O167"/>
      <c r="BQ167" s="1">
        <v>12.383955659314299</v>
      </c>
      <c r="BR167" s="1">
        <v>11.8241876760527</v>
      </c>
      <c r="BS167" s="1">
        <v>6.9167245471005403</v>
      </c>
      <c r="BT167" s="1">
        <v>18.112898278390698</v>
      </c>
      <c r="BU167" s="1">
        <v>15.940368328918799</v>
      </c>
      <c r="BV167" s="1">
        <v>12.157399801449801</v>
      </c>
      <c r="BW167" s="1">
        <v>12.428973926028799</v>
      </c>
      <c r="BX167" s="1">
        <v>21.485580543190899</v>
      </c>
      <c r="BY167" s="1">
        <v>10.2772369413067</v>
      </c>
      <c r="BZ167" s="1">
        <v>17.169965547884399</v>
      </c>
      <c r="CA167" s="1">
        <v>16.3830525240638</v>
      </c>
      <c r="CB167" s="1">
        <v>19.376470055613598</v>
      </c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DB167"/>
      <c r="DD167">
        <v>7.9139465627030701</v>
      </c>
      <c r="DE167">
        <v>9.9865374650354397</v>
      </c>
      <c r="DF167">
        <v>4.0811608094899201</v>
      </c>
      <c r="DG167">
        <v>12.1040713600809</v>
      </c>
      <c r="DH167">
        <v>12.0551943148986</v>
      </c>
      <c r="DI167">
        <v>7.7060194079547299</v>
      </c>
      <c r="DJ167">
        <v>8.8427811941001409</v>
      </c>
      <c r="DK167">
        <v>16.447265016752802</v>
      </c>
      <c r="DL167">
        <v>2.8081716037710498</v>
      </c>
      <c r="DM167">
        <v>7.4899239772170496</v>
      </c>
      <c r="DN167">
        <v>9.6697291189392995</v>
      </c>
      <c r="DO167">
        <v>12.2046633851078</v>
      </c>
      <c r="EB167"/>
      <c r="EO167"/>
      <c r="FO167"/>
      <c r="GB167"/>
      <c r="GD167">
        <v>17.5933288001854</v>
      </c>
      <c r="GE167">
        <v>14.826039437099499</v>
      </c>
      <c r="GF167">
        <v>9.4366247687746707</v>
      </c>
      <c r="GG167">
        <v>32.343398243869999</v>
      </c>
      <c r="GH167">
        <v>26.4246066611998</v>
      </c>
      <c r="GI167">
        <v>16.119671660976799</v>
      </c>
      <c r="GJ167">
        <v>19.127537343408299</v>
      </c>
      <c r="GK167">
        <v>27.118929421633698</v>
      </c>
      <c r="GL167">
        <v>26.1093547747858</v>
      </c>
      <c r="GM167">
        <v>29.180165014948599</v>
      </c>
      <c r="GN167">
        <v>21.8557124096778</v>
      </c>
      <c r="GO167">
        <v>30.344191337051502</v>
      </c>
      <c r="HB167"/>
    </row>
    <row r="168" spans="1:210">
      <c r="A168" s="13">
        <f t="shared" si="2"/>
        <v>41425</v>
      </c>
      <c r="N168"/>
      <c r="AB168"/>
      <c r="AC168" s="4">
        <v>41425</v>
      </c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O168"/>
      <c r="BQ168" s="1">
        <v>12.526301177616199</v>
      </c>
      <c r="BR168" s="1">
        <v>12.010329190688299</v>
      </c>
      <c r="BS168" s="1">
        <v>6.9479671977541697</v>
      </c>
      <c r="BT168" s="1">
        <v>18.0873392238306</v>
      </c>
      <c r="BU168" s="1">
        <v>15.9358359593681</v>
      </c>
      <c r="BV168" s="1">
        <v>12.168268585048301</v>
      </c>
      <c r="BW168" s="1">
        <v>12.3916755103903</v>
      </c>
      <c r="BX168" s="1">
        <v>21.499640338077999</v>
      </c>
      <c r="BY168" s="1">
        <v>10.425696918157101</v>
      </c>
      <c r="BZ168" s="1">
        <v>17.181164310285201</v>
      </c>
      <c r="CA168" s="1">
        <v>16.374156860283801</v>
      </c>
      <c r="CB168" s="1">
        <v>19.602025825690099</v>
      </c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DB168"/>
      <c r="DD168">
        <v>7.9949749128274998</v>
      </c>
      <c r="DE168">
        <v>9.9046752779775105</v>
      </c>
      <c r="DF168">
        <v>4.0998533348548198</v>
      </c>
      <c r="DG168">
        <v>12.126226345009901</v>
      </c>
      <c r="DH168">
        <v>12.0387824080687</v>
      </c>
      <c r="DI168">
        <v>7.7233487866267003</v>
      </c>
      <c r="DJ168">
        <v>8.8147327890347995</v>
      </c>
      <c r="DK168">
        <v>16.467313923077999</v>
      </c>
      <c r="DL168">
        <v>4.2376416252314399</v>
      </c>
      <c r="DM168">
        <v>7.4992364299866203</v>
      </c>
      <c r="DN168">
        <v>9.6488315624013605</v>
      </c>
      <c r="DO168">
        <v>12.224648084844301</v>
      </c>
      <c r="EB168"/>
      <c r="EO168"/>
      <c r="FO168"/>
      <c r="GB168"/>
      <c r="GD168">
        <v>17.747087884312698</v>
      </c>
      <c r="GE168">
        <v>14.995746169537099</v>
      </c>
      <c r="GF168">
        <v>9.4652266083960299</v>
      </c>
      <c r="GG168">
        <v>32.187975204624301</v>
      </c>
      <c r="GH168">
        <v>26.438642845678601</v>
      </c>
      <c r="GI168">
        <v>16.1304291585069</v>
      </c>
      <c r="GJ168">
        <v>19.051972799643</v>
      </c>
      <c r="GK168">
        <v>27.1268738397034</v>
      </c>
      <c r="GL168">
        <v>26.405913675808399</v>
      </c>
      <c r="GM168">
        <v>29.196693345286899</v>
      </c>
      <c r="GN168">
        <v>21.861459430587502</v>
      </c>
      <c r="GO168">
        <v>30.4428601001126</v>
      </c>
      <c r="HB168"/>
    </row>
    <row r="169" spans="1:210">
      <c r="A169" s="13">
        <f t="shared" si="2"/>
        <v>41394</v>
      </c>
      <c r="N169"/>
      <c r="AB169"/>
      <c r="AC169" s="4">
        <v>41394</v>
      </c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O169"/>
      <c r="BQ169" s="1">
        <v>12.4291893098163</v>
      </c>
      <c r="BR169" s="1">
        <v>12.2031362351137</v>
      </c>
      <c r="BS169" s="1">
        <v>6.9925812593110104</v>
      </c>
      <c r="BT169" s="1">
        <v>18.0194575257918</v>
      </c>
      <c r="BU169" s="1">
        <v>16.529938240459401</v>
      </c>
      <c r="BV169" s="1">
        <v>12.426589763243401</v>
      </c>
      <c r="BW169" s="1">
        <v>12.509905187145099</v>
      </c>
      <c r="BX169" s="1">
        <v>21.810404571436202</v>
      </c>
      <c r="BY169" s="1">
        <v>12.382257269188299</v>
      </c>
      <c r="BZ169" s="1">
        <v>17.683899998954299</v>
      </c>
      <c r="CA169" s="1">
        <v>16.380147113215099</v>
      </c>
      <c r="CB169" s="1">
        <v>19.5139482629573</v>
      </c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DB169"/>
      <c r="DD169">
        <v>7.6079838383000196</v>
      </c>
      <c r="DE169">
        <v>10.059739316382499</v>
      </c>
      <c r="DF169">
        <v>4.12456934512561</v>
      </c>
      <c r="DG169">
        <v>12.0295344050599</v>
      </c>
      <c r="DH169">
        <v>12.3324593929191</v>
      </c>
      <c r="DI169">
        <v>7.7394955059836796</v>
      </c>
      <c r="DJ169">
        <v>8.7850122795987904</v>
      </c>
      <c r="DK169">
        <v>16.923140662670701</v>
      </c>
      <c r="DL169">
        <v>5.2000035363366797</v>
      </c>
      <c r="DM169">
        <v>8.5616076349669594</v>
      </c>
      <c r="DN169">
        <v>9.6975819565297705</v>
      </c>
      <c r="DO169">
        <v>11.6525877274137</v>
      </c>
      <c r="EB169"/>
      <c r="EO169"/>
      <c r="FO169"/>
      <c r="GB169"/>
      <c r="GD169">
        <v>17.615758092695401</v>
      </c>
      <c r="GE169">
        <v>15.2342649405165</v>
      </c>
      <c r="GF169">
        <v>9.4696373229698008</v>
      </c>
      <c r="GG169">
        <v>31.9540970617272</v>
      </c>
      <c r="GH169">
        <v>27.350678923461899</v>
      </c>
      <c r="GI169">
        <v>16.3255614435847</v>
      </c>
      <c r="GJ169">
        <v>18.9862128950539</v>
      </c>
      <c r="GK169">
        <v>27.305253318713401</v>
      </c>
      <c r="GL169">
        <v>28.3676904674934</v>
      </c>
      <c r="GM169">
        <v>29.923018457546199</v>
      </c>
      <c r="GN169">
        <v>21.857120423067901</v>
      </c>
      <c r="GO169">
        <v>30.4419153294604</v>
      </c>
      <c r="HB169"/>
    </row>
    <row r="170" spans="1:210">
      <c r="A170" s="13">
        <f t="shared" si="2"/>
        <v>41361</v>
      </c>
      <c r="N170"/>
      <c r="AB170"/>
      <c r="AC170" s="4">
        <v>41361</v>
      </c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O170"/>
      <c r="BQ170" s="1">
        <v>12.3849179798886</v>
      </c>
      <c r="BR170" s="1">
        <v>12.1721442790866</v>
      </c>
      <c r="BS170" s="1">
        <v>6.9933751502066599</v>
      </c>
      <c r="BT170" s="1">
        <v>17.986470764247699</v>
      </c>
      <c r="BU170" s="1">
        <v>16.534858346660201</v>
      </c>
      <c r="BV170" s="1">
        <v>12.440973203125999</v>
      </c>
      <c r="BW170" s="1">
        <v>12.5153580878588</v>
      </c>
      <c r="BX170" s="1">
        <v>21.807863960874901</v>
      </c>
      <c r="BY170" s="1">
        <v>12.3999556247448</v>
      </c>
      <c r="BZ170" s="1">
        <v>17.682426825236298</v>
      </c>
      <c r="CA170" s="1">
        <v>16.404787347343301</v>
      </c>
      <c r="CB170" s="1">
        <v>19.5044724431711</v>
      </c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DB170"/>
      <c r="DD170">
        <v>7.5690889299724304</v>
      </c>
      <c r="DE170">
        <v>10.040447420713599</v>
      </c>
      <c r="DF170">
        <v>4.10861264520888</v>
      </c>
      <c r="DG170">
        <v>12.006480408442499</v>
      </c>
      <c r="DH170">
        <v>12.3387159300476</v>
      </c>
      <c r="DI170">
        <v>7.7162931318692198</v>
      </c>
      <c r="DJ170">
        <v>8.7855348915938798</v>
      </c>
      <c r="DK170">
        <v>16.924108068421798</v>
      </c>
      <c r="DL170">
        <v>5.2014746678070196</v>
      </c>
      <c r="DM170">
        <v>8.5641379448927193</v>
      </c>
      <c r="DN170">
        <v>9.7026694532367106</v>
      </c>
      <c r="DO170">
        <v>11.640789770208499</v>
      </c>
      <c r="EB170"/>
      <c r="EO170"/>
      <c r="FO170"/>
      <c r="GB170"/>
      <c r="GD170">
        <v>17.562090557217601</v>
      </c>
      <c r="GE170">
        <v>15.204689936798999</v>
      </c>
      <c r="GF170">
        <v>9.4808822180311196</v>
      </c>
      <c r="GG170">
        <v>31.912779782623101</v>
      </c>
      <c r="GH170">
        <v>27.346275431895901</v>
      </c>
      <c r="GI170">
        <v>16.335662085732899</v>
      </c>
      <c r="GJ170">
        <v>19.003171095336398</v>
      </c>
      <c r="GK170">
        <v>27.319790534247598</v>
      </c>
      <c r="GL170">
        <v>28.389578197540999</v>
      </c>
      <c r="GM170">
        <v>29.921031981688799</v>
      </c>
      <c r="GN170">
        <v>21.862301241157699</v>
      </c>
      <c r="GO170">
        <v>30.429500885244</v>
      </c>
      <c r="HB170"/>
    </row>
    <row r="171" spans="1:210">
      <c r="A171" s="13">
        <f t="shared" si="2"/>
        <v>41333</v>
      </c>
      <c r="N171"/>
      <c r="AB171"/>
      <c r="AC171" s="4">
        <v>41333</v>
      </c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O171"/>
      <c r="BQ171" s="1">
        <v>12.1420925476463</v>
      </c>
      <c r="BR171" s="1">
        <v>12.492251785045401</v>
      </c>
      <c r="BS171" s="1">
        <v>6.87496600689893</v>
      </c>
      <c r="BT171" s="1">
        <v>17.904520584875801</v>
      </c>
      <c r="BU171" s="1">
        <v>16.595819444906201</v>
      </c>
      <c r="BV171" s="1">
        <v>12.3647902448594</v>
      </c>
      <c r="BW171" s="1">
        <v>12.4748576900688</v>
      </c>
      <c r="BX171" s="1">
        <v>21.604467773091802</v>
      </c>
      <c r="BY171" s="1">
        <v>12.0482570957259</v>
      </c>
      <c r="BZ171" s="1">
        <v>17.737760222545798</v>
      </c>
      <c r="CA171" s="1">
        <v>16.124845636315602</v>
      </c>
      <c r="CB171" s="1">
        <v>19.299016799392799</v>
      </c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DB171"/>
      <c r="DD171">
        <v>7.2880108789720603</v>
      </c>
      <c r="DE171">
        <v>10.1339036238452</v>
      </c>
      <c r="DF171">
        <v>3.82891967240514</v>
      </c>
      <c r="DG171">
        <v>11.9362548796309</v>
      </c>
      <c r="DH171">
        <v>12.412627199596701</v>
      </c>
      <c r="DI171">
        <v>7.6450323270969598</v>
      </c>
      <c r="DJ171">
        <v>8.7440722952075909</v>
      </c>
      <c r="DK171">
        <v>16.683038565600999</v>
      </c>
      <c r="DL171">
        <v>4.9424573533994902</v>
      </c>
      <c r="DM171">
        <v>8.5585057501631496</v>
      </c>
      <c r="DN171">
        <v>9.5537911852181097</v>
      </c>
      <c r="DO171">
        <v>11.436861772581899</v>
      </c>
      <c r="EB171"/>
      <c r="EO171"/>
      <c r="FO171"/>
      <c r="GB171"/>
      <c r="GD171">
        <v>17.4909521709172</v>
      </c>
      <c r="GE171">
        <v>15.5414793006354</v>
      </c>
      <c r="GF171">
        <v>9.4257770711467899</v>
      </c>
      <c r="GG171">
        <v>30.8345801565583</v>
      </c>
      <c r="GH171">
        <v>27.438212671363502</v>
      </c>
      <c r="GI171">
        <v>16.247838386240598</v>
      </c>
      <c r="GJ171">
        <v>18.978406723281601</v>
      </c>
      <c r="GK171">
        <v>27.008396952110701</v>
      </c>
      <c r="GL171">
        <v>27.864387023957299</v>
      </c>
      <c r="GM171">
        <v>29.9774471334885</v>
      </c>
      <c r="GN171">
        <v>21.527685637919099</v>
      </c>
      <c r="GO171">
        <v>30.264904269290099</v>
      </c>
      <c r="HB171"/>
    </row>
    <row r="172" spans="1:210">
      <c r="A172" s="13">
        <f t="shared" si="2"/>
        <v>41305</v>
      </c>
      <c r="N172"/>
      <c r="AB172"/>
      <c r="AC172" s="4">
        <v>41305</v>
      </c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O172"/>
      <c r="BQ172" s="1">
        <v>12.051430434704599</v>
      </c>
      <c r="BR172" s="1">
        <v>12.618331956473799</v>
      </c>
      <c r="BS172" s="1">
        <v>6.87649772348529</v>
      </c>
      <c r="BT172" s="1">
        <v>18.3821384898711</v>
      </c>
      <c r="BU172" s="1">
        <v>17.058456091224301</v>
      </c>
      <c r="BV172" s="1">
        <v>12.6392679774399</v>
      </c>
      <c r="BW172" s="1">
        <v>11.6320796728702</v>
      </c>
      <c r="BX172" s="1">
        <v>22.448134452619399</v>
      </c>
      <c r="BY172" s="1">
        <v>12.6686968009986</v>
      </c>
      <c r="BZ172" s="1">
        <v>17.698320053421199</v>
      </c>
      <c r="CA172" s="1">
        <v>16.1030920146668</v>
      </c>
      <c r="CB172" s="1">
        <v>19.2453355984178</v>
      </c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DB172"/>
      <c r="DD172">
        <v>6.6436146222999</v>
      </c>
      <c r="DE172">
        <v>9.9051370829392305</v>
      </c>
      <c r="DF172">
        <v>3.9649541995994202</v>
      </c>
      <c r="DG172">
        <v>13.783565576619701</v>
      </c>
      <c r="DH172">
        <v>12.3918182729729</v>
      </c>
      <c r="DI172">
        <v>7.9602551991672899</v>
      </c>
      <c r="DJ172">
        <v>8.2267901177746392</v>
      </c>
      <c r="DK172">
        <v>17.046449173865401</v>
      </c>
      <c r="DL172">
        <v>3.31625663012895</v>
      </c>
      <c r="DM172">
        <v>7.6308149296666796</v>
      </c>
      <c r="DN172">
        <v>10.119685756900401</v>
      </c>
      <c r="DO172">
        <v>10.8694377141976</v>
      </c>
      <c r="EB172"/>
      <c r="EO172"/>
      <c r="FO172"/>
      <c r="GB172"/>
      <c r="GD172">
        <v>17.308840732960899</v>
      </c>
      <c r="GE172">
        <v>15.5970729534502</v>
      </c>
      <c r="GF172">
        <v>9.4169662848589795</v>
      </c>
      <c r="GG172">
        <v>30.900550326747101</v>
      </c>
      <c r="GH172">
        <v>28.281728521438399</v>
      </c>
      <c r="GI172">
        <v>16.451845855683501</v>
      </c>
      <c r="GJ172">
        <v>17.6329069663011</v>
      </c>
      <c r="GK172">
        <v>27.624905947285399</v>
      </c>
      <c r="GL172">
        <v>28.1287016606782</v>
      </c>
      <c r="GM172">
        <v>29.538770911664901</v>
      </c>
      <c r="GN172">
        <v>21.4562235697943</v>
      </c>
      <c r="GO172">
        <v>30.172817862677999</v>
      </c>
      <c r="HB172"/>
    </row>
    <row r="173" spans="1:210">
      <c r="A173" s="13">
        <f t="shared" si="2"/>
        <v>41274</v>
      </c>
      <c r="N173"/>
      <c r="AB173"/>
      <c r="AC173" s="4">
        <v>41274</v>
      </c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O173"/>
      <c r="BQ173" s="1">
        <v>12.0944868698554</v>
      </c>
      <c r="BR173" s="1">
        <v>12.6189742434732</v>
      </c>
      <c r="BS173" s="1">
        <v>6.8859262492705602</v>
      </c>
      <c r="BT173" s="1">
        <v>18.348442352878202</v>
      </c>
      <c r="BU173" s="1">
        <v>16.652848986251598</v>
      </c>
      <c r="BV173" s="1">
        <v>12.646712261986099</v>
      </c>
      <c r="BW173" s="1">
        <v>11.6683265556312</v>
      </c>
      <c r="BX173" s="1">
        <v>22.433340437134301</v>
      </c>
      <c r="BY173" s="1">
        <v>12.6865425677864</v>
      </c>
      <c r="BZ173" s="1">
        <v>17.6958895255604</v>
      </c>
      <c r="CA173" s="1">
        <v>16.173549600490301</v>
      </c>
      <c r="CB173" s="1">
        <v>19.252042512297098</v>
      </c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DB173"/>
      <c r="DD173">
        <v>6.6360648421847399</v>
      </c>
      <c r="DE173">
        <v>9.9158906794088004</v>
      </c>
      <c r="DF173">
        <v>3.9667625272513698</v>
      </c>
      <c r="DG173">
        <v>13.7633651982473</v>
      </c>
      <c r="DH173">
        <v>11.9777856297559</v>
      </c>
      <c r="DI173">
        <v>7.96639971525605</v>
      </c>
      <c r="DJ173">
        <v>8.2294694527381491</v>
      </c>
      <c r="DK173">
        <v>16.991880157290101</v>
      </c>
      <c r="DL173">
        <v>3.3146537920107999</v>
      </c>
      <c r="DM173">
        <v>7.6292010580446297</v>
      </c>
      <c r="DN173">
        <v>10.1832167815015</v>
      </c>
      <c r="DO173">
        <v>10.9841493280259</v>
      </c>
      <c r="EB173"/>
      <c r="EO173"/>
      <c r="FO173"/>
      <c r="GB173"/>
      <c r="GD173">
        <v>17.348152623130499</v>
      </c>
      <c r="GE173">
        <v>15.595910976427801</v>
      </c>
      <c r="GF173">
        <v>9.4315390047258596</v>
      </c>
      <c r="GG173">
        <v>30.901308806114798</v>
      </c>
      <c r="GH173">
        <v>27.8182401669618</v>
      </c>
      <c r="GI173">
        <v>16.4561233095909</v>
      </c>
      <c r="GJ173">
        <v>17.692192033806599</v>
      </c>
      <c r="GK173">
        <v>27.6183124039148</v>
      </c>
      <c r="GL173">
        <v>28.155037802905099</v>
      </c>
      <c r="GM173">
        <v>29.536223868738599</v>
      </c>
      <c r="GN173">
        <v>21.513900556507899</v>
      </c>
      <c r="GO173">
        <v>30.170079766855501</v>
      </c>
      <c r="HB173"/>
    </row>
    <row r="174" spans="1:210">
      <c r="A174" s="13">
        <f t="shared" si="2"/>
        <v>41243</v>
      </c>
      <c r="N174"/>
      <c r="AB174"/>
      <c r="AC174" s="4">
        <v>41243</v>
      </c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O174"/>
      <c r="BQ174" s="1">
        <v>12.119926230690499</v>
      </c>
      <c r="BR174" s="1">
        <v>12.6104278783914</v>
      </c>
      <c r="BS174" s="1">
        <v>6.8849740425158403</v>
      </c>
      <c r="BT174" s="1">
        <v>18.323171619508202</v>
      </c>
      <c r="BU174" s="1">
        <v>16.599302972852801</v>
      </c>
      <c r="BV174" s="1">
        <v>12.6449951845428</v>
      </c>
      <c r="BW174" s="1">
        <v>11.638568078473799</v>
      </c>
      <c r="BX174" s="1">
        <v>22.2822513544643</v>
      </c>
      <c r="BY174" s="1">
        <v>12.6937763042916</v>
      </c>
      <c r="BZ174" s="1">
        <v>17.694195343691401</v>
      </c>
      <c r="CA174" s="1">
        <v>16.197017019285099</v>
      </c>
      <c r="CB174" s="1">
        <v>19.260239613612502</v>
      </c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DB174"/>
      <c r="DD174">
        <v>6.6477050187223199</v>
      </c>
      <c r="DE174">
        <v>9.8727455133942694</v>
      </c>
      <c r="DF174">
        <v>3.99617975820391</v>
      </c>
      <c r="DG174">
        <v>13.5635233901797</v>
      </c>
      <c r="DH174">
        <v>11.936043327770699</v>
      </c>
      <c r="DI174">
        <v>7.9465737395224503</v>
      </c>
      <c r="DJ174">
        <v>8.2415273766086798</v>
      </c>
      <c r="DK174">
        <v>17.096853927622799</v>
      </c>
      <c r="DL174">
        <v>3.3184146932125498</v>
      </c>
      <c r="DM174">
        <v>7.6292025713408602</v>
      </c>
      <c r="DN174">
        <v>10.1957392397831</v>
      </c>
      <c r="DO174">
        <v>10.9809150253745</v>
      </c>
      <c r="EB174"/>
      <c r="EO174"/>
      <c r="FO174"/>
      <c r="GB174"/>
      <c r="GD174">
        <v>17.372617785345302</v>
      </c>
      <c r="GE174">
        <v>15.590454156794801</v>
      </c>
      <c r="GF174">
        <v>9.4306296095232298</v>
      </c>
      <c r="GG174">
        <v>30.836259722753901</v>
      </c>
      <c r="GH174">
        <v>27.834176382665198</v>
      </c>
      <c r="GI174">
        <v>16.445561695596702</v>
      </c>
      <c r="GJ174">
        <v>17.642043366361399</v>
      </c>
      <c r="GK174">
        <v>27.454491446429401</v>
      </c>
      <c r="GL174">
        <v>28.161017064906801</v>
      </c>
      <c r="GM174">
        <v>29.527676143243301</v>
      </c>
      <c r="GN174">
        <v>21.536687585626101</v>
      </c>
      <c r="GO174">
        <v>30.201562905828201</v>
      </c>
      <c r="HB174"/>
    </row>
    <row r="175" spans="1:210">
      <c r="A175" s="13">
        <f t="shared" si="2"/>
        <v>41213</v>
      </c>
      <c r="N175"/>
      <c r="AB175"/>
      <c r="AC175" s="4">
        <v>41213</v>
      </c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O175"/>
      <c r="BQ175" s="1">
        <v>12.9204801110071</v>
      </c>
      <c r="BR175" s="1">
        <v>12.661961647855801</v>
      </c>
      <c r="BS175" s="1">
        <v>6.8901104004268996</v>
      </c>
      <c r="BT175" s="1">
        <v>18.0114412915357</v>
      </c>
      <c r="BU175" s="1">
        <v>16.895854588870801</v>
      </c>
      <c r="BV175" s="1">
        <v>12.7439395500096</v>
      </c>
      <c r="BW175" s="1">
        <v>11.2966001559603</v>
      </c>
      <c r="BX175" s="1">
        <v>22.303220584265802</v>
      </c>
      <c r="BY175" s="1">
        <v>12.530862035288401</v>
      </c>
      <c r="BZ175" s="1">
        <v>17.294820991475</v>
      </c>
      <c r="CA175" s="1">
        <v>16.238749369213998</v>
      </c>
      <c r="CB175" s="1">
        <v>19.143630562553199</v>
      </c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DB175"/>
      <c r="DD175">
        <v>7.2093762816062501</v>
      </c>
      <c r="DE175">
        <v>10.0610599633889</v>
      </c>
      <c r="DF175">
        <v>4.0122914234404403</v>
      </c>
      <c r="DG175">
        <v>13.4636951962136</v>
      </c>
      <c r="DH175">
        <v>11.724334806200901</v>
      </c>
      <c r="DI175">
        <v>7.9467589793706503</v>
      </c>
      <c r="DJ175">
        <v>8.1009175534171902</v>
      </c>
      <c r="DK175">
        <v>17.049234930249099</v>
      </c>
      <c r="DL175">
        <v>3.2539459980410301</v>
      </c>
      <c r="DM175">
        <v>8.3456997277197509</v>
      </c>
      <c r="DN175">
        <v>10.3071237374965</v>
      </c>
      <c r="DO175">
        <v>9.8556682374492706</v>
      </c>
      <c r="EB175"/>
      <c r="EO175"/>
      <c r="FO175"/>
      <c r="GB175"/>
      <c r="GD175">
        <v>17.969782213923601</v>
      </c>
      <c r="GE175">
        <v>15.6237030778638</v>
      </c>
      <c r="GF175">
        <v>9.40327593452181</v>
      </c>
      <c r="GG175">
        <v>30.773838943335299</v>
      </c>
      <c r="GH175">
        <v>28.450263555819902</v>
      </c>
      <c r="GI175">
        <v>16.5658927122062</v>
      </c>
      <c r="GJ175">
        <v>16.849091197719599</v>
      </c>
      <c r="GK175">
        <v>27.394611687892599</v>
      </c>
      <c r="GL175">
        <v>28.151297776014001</v>
      </c>
      <c r="GM175">
        <v>28.855210737421899</v>
      </c>
      <c r="GN175">
        <v>21.576140351042699</v>
      </c>
      <c r="GO175">
        <v>30.249969739123198</v>
      </c>
      <c r="HB175"/>
    </row>
    <row r="176" spans="1:210">
      <c r="A176" s="13">
        <f t="shared" si="2"/>
        <v>41180</v>
      </c>
      <c r="N176"/>
      <c r="AB176"/>
      <c r="AC176" s="4">
        <v>41180</v>
      </c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O176"/>
      <c r="BQ176" s="1">
        <v>12.9424602111808</v>
      </c>
      <c r="BR176" s="1">
        <v>12.606230954372901</v>
      </c>
      <c r="BS176" s="1">
        <v>6.9216421045116796</v>
      </c>
      <c r="BT176" s="1">
        <v>18.041914682900099</v>
      </c>
      <c r="BU176" s="1">
        <v>16.940658485950301</v>
      </c>
      <c r="BV176" s="1">
        <v>12.7173162799326</v>
      </c>
      <c r="BW176" s="1">
        <v>10.9375228307165</v>
      </c>
      <c r="BX176" s="1">
        <v>22.329021800387999</v>
      </c>
      <c r="BY176" s="1">
        <v>12.535776512694</v>
      </c>
      <c r="BZ176" s="1">
        <v>17.291942619086701</v>
      </c>
      <c r="CA176" s="1">
        <v>16.2274810518633</v>
      </c>
      <c r="CB176" s="1">
        <v>19.147516064365799</v>
      </c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DB176"/>
      <c r="DD176">
        <v>7.2271653268627798</v>
      </c>
      <c r="DE176">
        <v>10.061738529289</v>
      </c>
      <c r="DF176">
        <v>4.0349280900329401</v>
      </c>
      <c r="DG176">
        <v>13.4003933664971</v>
      </c>
      <c r="DH176">
        <v>11.7650207627944</v>
      </c>
      <c r="DI176">
        <v>7.9407659940720796</v>
      </c>
      <c r="DJ176">
        <v>7.9261409600505903</v>
      </c>
      <c r="DK176">
        <v>17.062144423071899</v>
      </c>
      <c r="DL176">
        <v>3.2487613288442398</v>
      </c>
      <c r="DM176">
        <v>8.3420864050513899</v>
      </c>
      <c r="DN176">
        <v>10.247133453931299</v>
      </c>
      <c r="DO176">
        <v>9.8550359387535398</v>
      </c>
      <c r="EB176"/>
      <c r="EO176"/>
      <c r="FO176"/>
      <c r="GB176"/>
      <c r="GD176">
        <v>17.982631702667401</v>
      </c>
      <c r="GE176">
        <v>15.5874462355864</v>
      </c>
      <c r="GF176">
        <v>9.4357449232735107</v>
      </c>
      <c r="GG176">
        <v>30.7944924938095</v>
      </c>
      <c r="GH176">
        <v>28.440341555180598</v>
      </c>
      <c r="GI176">
        <v>16.472984690716899</v>
      </c>
      <c r="GJ176">
        <v>16.353894787288802</v>
      </c>
      <c r="GK176">
        <v>27.426813507413598</v>
      </c>
      <c r="GL176">
        <v>28.160773019523798</v>
      </c>
      <c r="GM176">
        <v>28.853067036928401</v>
      </c>
      <c r="GN176">
        <v>21.605694403166002</v>
      </c>
      <c r="GO176">
        <v>30.195990185357299</v>
      </c>
      <c r="HB176"/>
    </row>
    <row r="177" spans="1:210">
      <c r="A177" s="13">
        <f t="shared" si="2"/>
        <v>41152</v>
      </c>
      <c r="N177"/>
      <c r="AB177"/>
      <c r="AC177" s="4">
        <v>41152</v>
      </c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O177"/>
      <c r="BQ177" s="1">
        <v>12.933219654442899</v>
      </c>
      <c r="BR177" s="1">
        <v>12.615545320127101</v>
      </c>
      <c r="BS177" s="1">
        <v>6.9201077098137898</v>
      </c>
      <c r="BT177" s="1">
        <v>18.112509724122798</v>
      </c>
      <c r="BU177" s="1">
        <v>16.897178266476701</v>
      </c>
      <c r="BV177" s="1">
        <v>12.7042786134969</v>
      </c>
      <c r="BW177" s="1">
        <v>10.904379614886601</v>
      </c>
      <c r="BX177" s="1">
        <v>22.414657249015001</v>
      </c>
      <c r="BY177" s="1">
        <v>12.5372512888513</v>
      </c>
      <c r="BZ177" s="1">
        <v>17.2413000413719</v>
      </c>
      <c r="CA177" s="1">
        <v>16.197288142939001</v>
      </c>
      <c r="CB177" s="1">
        <v>19.183709829790299</v>
      </c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DB177"/>
      <c r="DD177">
        <v>7.2177765630802702</v>
      </c>
      <c r="DE177">
        <v>10.0646925415308</v>
      </c>
      <c r="DF177">
        <v>4.0090575409177296</v>
      </c>
      <c r="DG177">
        <v>13.1292008083041</v>
      </c>
      <c r="DH177">
        <v>11.743102675955001</v>
      </c>
      <c r="DI177">
        <v>7.9381801548112696</v>
      </c>
      <c r="DJ177">
        <v>7.9043076578531704</v>
      </c>
      <c r="DK177">
        <v>17.3919187544174</v>
      </c>
      <c r="DL177">
        <v>3.2486851627571598</v>
      </c>
      <c r="DM177">
        <v>8.3378566425749305</v>
      </c>
      <c r="DN177">
        <v>10.2226303222985</v>
      </c>
      <c r="DO177">
        <v>10.098329740202599</v>
      </c>
      <c r="EB177"/>
      <c r="EO177"/>
      <c r="FO177"/>
      <c r="GB177"/>
      <c r="GD177">
        <v>17.9736422179386</v>
      </c>
      <c r="GE177">
        <v>15.5961579805924</v>
      </c>
      <c r="GF177">
        <v>9.4627084564592501</v>
      </c>
      <c r="GG177">
        <v>30.846979612258998</v>
      </c>
      <c r="GH177">
        <v>28.432844529696101</v>
      </c>
      <c r="GI177">
        <v>16.450683238199399</v>
      </c>
      <c r="GJ177">
        <v>16.307262648111301</v>
      </c>
      <c r="GK177">
        <v>27.449668428268101</v>
      </c>
      <c r="GL177">
        <v>28.163303551197199</v>
      </c>
      <c r="GM177">
        <v>28.6982581291043</v>
      </c>
      <c r="GN177">
        <v>21.5777092942553</v>
      </c>
      <c r="GO177">
        <v>30.199869180251401</v>
      </c>
      <c r="HB177"/>
    </row>
    <row r="178" spans="1:210">
      <c r="A178" s="13">
        <f t="shared" si="2"/>
        <v>41121</v>
      </c>
      <c r="N178"/>
      <c r="AB178"/>
      <c r="AC178" s="4">
        <v>41121</v>
      </c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O178"/>
      <c r="BQ178" s="1">
        <v>13.277840495508601</v>
      </c>
      <c r="BR178" s="1">
        <v>12.657669653725099</v>
      </c>
      <c r="BS178" s="1">
        <v>6.93590507374262</v>
      </c>
      <c r="BT178" s="1">
        <v>16.8917320003399</v>
      </c>
      <c r="BU178" s="1">
        <v>17.179885036161</v>
      </c>
      <c r="BV178" s="1">
        <v>12.6777063336742</v>
      </c>
      <c r="BW178" s="1">
        <v>11.054621220649301</v>
      </c>
      <c r="BX178" s="1">
        <v>22.428186732280899</v>
      </c>
      <c r="BY178" s="1">
        <v>12.1350674462541</v>
      </c>
      <c r="BZ178" s="1">
        <v>17.5135721721838</v>
      </c>
      <c r="CA178" s="1">
        <v>16.031504871014299</v>
      </c>
      <c r="CB178" s="1">
        <v>19.107550270222799</v>
      </c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DB178"/>
      <c r="DD178">
        <v>7.6761765090507197</v>
      </c>
      <c r="DE178">
        <v>9.9856055001811104</v>
      </c>
      <c r="DF178">
        <v>3.9934114000142298</v>
      </c>
      <c r="DG178">
        <v>12.094250377357699</v>
      </c>
      <c r="DH178">
        <v>12.1965748667297</v>
      </c>
      <c r="DI178">
        <v>7.8466243856112703</v>
      </c>
      <c r="DJ178">
        <v>7.9365069530650798</v>
      </c>
      <c r="DK178">
        <v>17.6216163623962</v>
      </c>
      <c r="DL178">
        <v>3.12662347695679</v>
      </c>
      <c r="DM178">
        <v>8.8703778157638808</v>
      </c>
      <c r="DN178">
        <v>10.7376283588509</v>
      </c>
      <c r="DO178">
        <v>9.2764660846842801</v>
      </c>
      <c r="EB178"/>
      <c r="EO178"/>
      <c r="FO178"/>
      <c r="GB178"/>
      <c r="GD178">
        <v>18.1790733088915</v>
      </c>
      <c r="GE178">
        <v>15.606820756744501</v>
      </c>
      <c r="GF178">
        <v>9.4396917650950094</v>
      </c>
      <c r="GG178">
        <v>30.7791516915626</v>
      </c>
      <c r="GH178">
        <v>28.927246693629701</v>
      </c>
      <c r="GI178">
        <v>16.437493718920301</v>
      </c>
      <c r="GJ178">
        <v>16.1457495985923</v>
      </c>
      <c r="GK178">
        <v>27.388154761836901</v>
      </c>
      <c r="GL178">
        <v>27.906418145849202</v>
      </c>
      <c r="GM178">
        <v>28.560500935904201</v>
      </c>
      <c r="GN178">
        <v>21.436746862813798</v>
      </c>
      <c r="GO178">
        <v>29.716288671215501</v>
      </c>
      <c r="HB178"/>
    </row>
    <row r="179" spans="1:210">
      <c r="A179" s="13">
        <f t="shared" si="2"/>
        <v>41089</v>
      </c>
      <c r="N179"/>
      <c r="AB179"/>
      <c r="AC179" s="4">
        <v>41089</v>
      </c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O179"/>
      <c r="BQ179" s="1">
        <v>13.2747236509354</v>
      </c>
      <c r="BR179" s="1">
        <v>12.659970655966299</v>
      </c>
      <c r="BS179" s="1">
        <v>6.9393372932109498</v>
      </c>
      <c r="BT179" s="1">
        <v>16.8955681041652</v>
      </c>
      <c r="BU179" s="1">
        <v>17.151431373312899</v>
      </c>
      <c r="BV179" s="1">
        <v>12.707672996463099</v>
      </c>
      <c r="BW179" s="1">
        <v>11.0693170772416</v>
      </c>
      <c r="BX179" s="1">
        <v>22.442984270242199</v>
      </c>
      <c r="BY179" s="1">
        <v>12.1487758328824</v>
      </c>
      <c r="BZ179" s="1">
        <v>17.501588112065601</v>
      </c>
      <c r="CA179" s="1">
        <v>16.100690015342899</v>
      </c>
      <c r="CB179" s="1">
        <v>19.115794482246301</v>
      </c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DB179"/>
      <c r="DD179">
        <v>7.68270782101043</v>
      </c>
      <c r="DE179">
        <v>9.9542714899779394</v>
      </c>
      <c r="DF179">
        <v>3.9963669906014898</v>
      </c>
      <c r="DG179">
        <v>12.0834768751622</v>
      </c>
      <c r="DH179">
        <v>12.173475976217899</v>
      </c>
      <c r="DI179">
        <v>7.8656030414820997</v>
      </c>
      <c r="DJ179">
        <v>7.9445999559078002</v>
      </c>
      <c r="DK179">
        <v>17.6450471505824</v>
      </c>
      <c r="DL179">
        <v>3.12509639160595</v>
      </c>
      <c r="DM179">
        <v>8.8104632547755504</v>
      </c>
      <c r="DN179">
        <v>10.754505498664001</v>
      </c>
      <c r="DO179">
        <v>9.2780670180092102</v>
      </c>
      <c r="EB179"/>
      <c r="EO179"/>
      <c r="FO179"/>
      <c r="GB179"/>
      <c r="GD179">
        <v>18.170700736478601</v>
      </c>
      <c r="GE179">
        <v>15.6106934143021</v>
      </c>
      <c r="GF179">
        <v>9.44156712912479</v>
      </c>
      <c r="GG179">
        <v>30.777601235329701</v>
      </c>
      <c r="GH179">
        <v>28.9018392678779</v>
      </c>
      <c r="GI179">
        <v>16.470890823591301</v>
      </c>
      <c r="GJ179">
        <v>16.1691933147649</v>
      </c>
      <c r="GK179">
        <v>27.395253523734201</v>
      </c>
      <c r="GL179">
        <v>27.922317402123799</v>
      </c>
      <c r="GM179">
        <v>28.508425397140201</v>
      </c>
      <c r="GN179">
        <v>21.606713349003901</v>
      </c>
      <c r="GO179">
        <v>29.7375455153012</v>
      </c>
      <c r="HB179"/>
    </row>
    <row r="180" spans="1:210">
      <c r="A180" s="13">
        <f t="shared" si="2"/>
        <v>41060</v>
      </c>
      <c r="N180"/>
      <c r="AB180"/>
      <c r="AC180" s="4">
        <v>41060</v>
      </c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O180"/>
      <c r="BQ180" s="1">
        <v>13.290434262866601</v>
      </c>
      <c r="BR180" s="1">
        <v>12.6798514966751</v>
      </c>
      <c r="BS180" s="1">
        <v>6.92456633327751</v>
      </c>
      <c r="BT180" s="1">
        <v>16.8741670009328</v>
      </c>
      <c r="BU180" s="1">
        <v>17.1961407783763</v>
      </c>
      <c r="BV180" s="1">
        <v>12.788952313977299</v>
      </c>
      <c r="BW180" s="1">
        <v>11.042540338751101</v>
      </c>
      <c r="BX180" s="1">
        <v>22.234748967885</v>
      </c>
      <c r="BY180" s="1">
        <v>12.1354696565423</v>
      </c>
      <c r="BZ180" s="1">
        <v>17.507520997368498</v>
      </c>
      <c r="CA180" s="1">
        <v>16.050554346433799</v>
      </c>
      <c r="CB180" s="1">
        <v>19.092768726039399</v>
      </c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DB180"/>
      <c r="DD180">
        <v>7.6912111782576398</v>
      </c>
      <c r="DE180">
        <v>9.9623443545296695</v>
      </c>
      <c r="DF180">
        <v>3.9802099603595402</v>
      </c>
      <c r="DG180">
        <v>12.070093886674799</v>
      </c>
      <c r="DH180">
        <v>12.2132696142356</v>
      </c>
      <c r="DI180">
        <v>7.8946495494277302</v>
      </c>
      <c r="DJ180">
        <v>7.9311779883776197</v>
      </c>
      <c r="DK180">
        <v>17.4957492900982</v>
      </c>
      <c r="DL180">
        <v>3.12690560573717</v>
      </c>
      <c r="DM180">
        <v>8.8155273111381192</v>
      </c>
      <c r="DN180">
        <v>10.739315821455</v>
      </c>
      <c r="DO180">
        <v>9.2713224351897896</v>
      </c>
      <c r="EB180"/>
      <c r="EO180"/>
      <c r="FO180"/>
      <c r="GB180"/>
      <c r="GD180">
        <v>18.187534821577199</v>
      </c>
      <c r="GE180">
        <v>15.6150016275963</v>
      </c>
      <c r="GF180">
        <v>9.31251375798767</v>
      </c>
      <c r="GG180">
        <v>30.7305186631989</v>
      </c>
      <c r="GH180">
        <v>28.935510170661299</v>
      </c>
      <c r="GI180">
        <v>16.531275435206101</v>
      </c>
      <c r="GJ180">
        <v>16.120510360068501</v>
      </c>
      <c r="GK180">
        <v>27.161741846335399</v>
      </c>
      <c r="GL180">
        <v>27.898244745015099</v>
      </c>
      <c r="GM180">
        <v>28.509901153925099</v>
      </c>
      <c r="GN180">
        <v>21.519133676592698</v>
      </c>
      <c r="GO180">
        <v>29.6709119382935</v>
      </c>
      <c r="HB180"/>
    </row>
    <row r="181" spans="1:210">
      <c r="A181" s="13">
        <f t="shared" si="2"/>
        <v>41029</v>
      </c>
      <c r="N181"/>
      <c r="AB181"/>
      <c r="AC181" s="4">
        <v>41029</v>
      </c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O181"/>
      <c r="BQ181" s="1">
        <v>13.9446013305037</v>
      </c>
      <c r="BR181" s="1">
        <v>12.7124421401895</v>
      </c>
      <c r="BS181" s="1">
        <v>6.9564422264424097</v>
      </c>
      <c r="BT181" s="1">
        <v>16.782400571308902</v>
      </c>
      <c r="BU181" s="1">
        <v>17.3321052855547</v>
      </c>
      <c r="BV181" s="1">
        <v>12.8047864029755</v>
      </c>
      <c r="BW181" s="1">
        <v>12.867329798153101</v>
      </c>
      <c r="BX181" s="1">
        <v>21.587876325884</v>
      </c>
      <c r="BY181" s="1">
        <v>12.2238642394578</v>
      </c>
      <c r="BZ181" s="1">
        <v>18.1069587769103</v>
      </c>
      <c r="CA181" s="1">
        <v>15.903778200067</v>
      </c>
      <c r="CB181" s="1">
        <v>18.935078750661301</v>
      </c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DB181"/>
      <c r="DD181">
        <v>8.6376202984441104</v>
      </c>
      <c r="DE181">
        <v>9.9074289162844096</v>
      </c>
      <c r="DF181">
        <v>3.99941456240412</v>
      </c>
      <c r="DG181">
        <v>11.6857801112596</v>
      </c>
      <c r="DH181">
        <v>12.619872899733901</v>
      </c>
      <c r="DI181">
        <v>7.9013241576794204</v>
      </c>
      <c r="DJ181">
        <v>8.7387725136957304</v>
      </c>
      <c r="DK181">
        <v>17.113023587204601</v>
      </c>
      <c r="DL181">
        <v>3.8409773016433699</v>
      </c>
      <c r="DM181">
        <v>9.1895835358314404</v>
      </c>
      <c r="DN181">
        <v>10.590232562090399</v>
      </c>
      <c r="DO181">
        <v>9.4077922469191702</v>
      </c>
      <c r="EB181"/>
      <c r="EO181"/>
      <c r="FO181"/>
      <c r="GB181"/>
      <c r="GD181">
        <v>18.7530622893042</v>
      </c>
      <c r="GE181">
        <v>15.6318942453129</v>
      </c>
      <c r="GF181">
        <v>9.3126943672635303</v>
      </c>
      <c r="GG181">
        <v>30.980967757234701</v>
      </c>
      <c r="GH181">
        <v>29.0042967139048</v>
      </c>
      <c r="GI181">
        <v>16.5670615061528</v>
      </c>
      <c r="GJ181">
        <v>18.5809870252927</v>
      </c>
      <c r="GK181">
        <v>26.494610398770799</v>
      </c>
      <c r="GL181">
        <v>27.8494080472863</v>
      </c>
      <c r="GM181">
        <v>28.746621047659801</v>
      </c>
      <c r="GN181">
        <v>21.563382836878201</v>
      </c>
      <c r="GO181">
        <v>29.2008026560943</v>
      </c>
      <c r="HB181"/>
    </row>
    <row r="182" spans="1:210">
      <c r="A182" s="13">
        <f t="shared" si="2"/>
        <v>40998</v>
      </c>
      <c r="N182"/>
      <c r="AB182"/>
      <c r="AC182" s="4">
        <v>40998</v>
      </c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O182"/>
      <c r="BQ182" s="1">
        <v>14.004730504499101</v>
      </c>
      <c r="BR182" s="1">
        <v>12.6773163808229</v>
      </c>
      <c r="BS182" s="1">
        <v>6.9408410826331304</v>
      </c>
      <c r="BT182" s="1">
        <v>16.778576328208199</v>
      </c>
      <c r="BU182" s="1">
        <v>16.264961686411699</v>
      </c>
      <c r="BV182" s="1">
        <v>12.7703328613583</v>
      </c>
      <c r="BW182" s="1">
        <v>12.873516978328199</v>
      </c>
      <c r="BX182" s="1">
        <v>21.603087475064601</v>
      </c>
      <c r="BY182" s="1">
        <v>12.243145052089501</v>
      </c>
      <c r="BZ182" s="1">
        <v>18.155445476737899</v>
      </c>
      <c r="CA182" s="1">
        <v>15.975798000993599</v>
      </c>
      <c r="CB182" s="1">
        <v>18.935385124512401</v>
      </c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DB182"/>
      <c r="DD182">
        <v>8.6875089571486797</v>
      </c>
      <c r="DE182">
        <v>9.9075486380161006</v>
      </c>
      <c r="DF182">
        <v>4.1713418861586904</v>
      </c>
      <c r="DG182">
        <v>11.669175546670299</v>
      </c>
      <c r="DH182">
        <v>11.796542539710099</v>
      </c>
      <c r="DI182">
        <v>7.8702091124767604</v>
      </c>
      <c r="DJ182">
        <v>8.7401762108678405</v>
      </c>
      <c r="DK182">
        <v>17.131088065744301</v>
      </c>
      <c r="DL182">
        <v>3.8395324843070902</v>
      </c>
      <c r="DM182">
        <v>9.2218225336662698</v>
      </c>
      <c r="DN182">
        <v>10.668534287291299</v>
      </c>
      <c r="DO182">
        <v>9.4097118953998606</v>
      </c>
      <c r="EB182"/>
      <c r="EO182"/>
      <c r="FO182"/>
      <c r="GB182"/>
      <c r="GD182">
        <v>18.811453298082899</v>
      </c>
      <c r="GE182">
        <v>15.5998254805928</v>
      </c>
      <c r="GF182">
        <v>9.30104335004253</v>
      </c>
      <c r="GG182">
        <v>30.963573290002401</v>
      </c>
      <c r="GH182">
        <v>26.188496389068199</v>
      </c>
      <c r="GI182">
        <v>16.529710999889701</v>
      </c>
      <c r="GJ182">
        <v>18.5952627820032</v>
      </c>
      <c r="GK182">
        <v>26.497165581426302</v>
      </c>
      <c r="GL182">
        <v>27.8753124858093</v>
      </c>
      <c r="GM182">
        <v>28.793515974066899</v>
      </c>
      <c r="GN182">
        <v>21.630938223654901</v>
      </c>
      <c r="GO182">
        <v>29.1936218275081</v>
      </c>
      <c r="HB182"/>
    </row>
    <row r="183" spans="1:210">
      <c r="A183" s="13">
        <f t="shared" si="2"/>
        <v>40968</v>
      </c>
      <c r="N183"/>
      <c r="AB183"/>
      <c r="AC183" s="4">
        <v>40968</v>
      </c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O183"/>
      <c r="BQ183" s="1">
        <v>13.9704044345804</v>
      </c>
      <c r="BR183" s="1">
        <v>12.7347878814365</v>
      </c>
      <c r="BS183" s="1">
        <v>6.9766817016835097</v>
      </c>
      <c r="BT183" s="1">
        <v>16.793533714513</v>
      </c>
      <c r="BU183" s="1">
        <v>16.227740038177998</v>
      </c>
      <c r="BV183" s="1">
        <v>12.755178128294199</v>
      </c>
      <c r="BW183" s="1">
        <v>12.8697572707704</v>
      </c>
      <c r="BX183" s="1">
        <v>21.7762035435162</v>
      </c>
      <c r="BY183" s="1">
        <v>12.3566386599575</v>
      </c>
      <c r="BZ183" s="1">
        <v>17.765736891468599</v>
      </c>
      <c r="CA183" s="1">
        <v>12.7842692249494</v>
      </c>
      <c r="CB183" s="1">
        <v>18.970160828816699</v>
      </c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DB183"/>
      <c r="DD183">
        <v>8.6644128697637797</v>
      </c>
      <c r="DE183">
        <v>9.9443099027522006</v>
      </c>
      <c r="DF183">
        <v>4.3726649131953801</v>
      </c>
      <c r="DG183">
        <v>11.5969911332718</v>
      </c>
      <c r="DH183">
        <v>11.7605237404637</v>
      </c>
      <c r="DI183">
        <v>7.8681772477240903</v>
      </c>
      <c r="DJ183">
        <v>8.7402916559235795</v>
      </c>
      <c r="DK183">
        <v>17.2929346826634</v>
      </c>
      <c r="DL183">
        <v>3.9417988749113402</v>
      </c>
      <c r="DM183">
        <v>9.0436348907556905</v>
      </c>
      <c r="DN183">
        <v>8.1539714928516194</v>
      </c>
      <c r="DO183">
        <v>9.4339955635378008</v>
      </c>
      <c r="EB183"/>
      <c r="EO183"/>
      <c r="FO183"/>
      <c r="GB183"/>
      <c r="GD183">
        <v>18.7736544639912</v>
      </c>
      <c r="GE183">
        <v>15.662821042295599</v>
      </c>
      <c r="GF183">
        <v>9.5025386005071795</v>
      </c>
      <c r="GG183">
        <v>30.719473395679401</v>
      </c>
      <c r="GH183">
        <v>26.197806319249501</v>
      </c>
      <c r="GI183">
        <v>16.508513780809501</v>
      </c>
      <c r="GJ183">
        <v>18.5863996262893</v>
      </c>
      <c r="GK183">
        <v>26.653929118423001</v>
      </c>
      <c r="GL183">
        <v>28.157338278636601</v>
      </c>
      <c r="GM183">
        <v>28.150653281398601</v>
      </c>
      <c r="GN183">
        <v>18.065754179113299</v>
      </c>
      <c r="GO183">
        <v>29.210677410426499</v>
      </c>
      <c r="HB183"/>
    </row>
    <row r="184" spans="1:210">
      <c r="A184" s="13">
        <f t="shared" si="2"/>
        <v>40939</v>
      </c>
      <c r="N184"/>
      <c r="AB184"/>
      <c r="AC184" s="4">
        <v>40939</v>
      </c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O184"/>
      <c r="BQ184" s="1">
        <v>14.612888145018401</v>
      </c>
      <c r="BR184" s="1">
        <v>12.643061470267799</v>
      </c>
      <c r="BS184" s="1">
        <v>7.0001103030331304</v>
      </c>
      <c r="BT184" s="1">
        <v>17.146460972694399</v>
      </c>
      <c r="BU184" s="1">
        <v>16.098498174646799</v>
      </c>
      <c r="BV184" s="1">
        <v>12.707370960874499</v>
      </c>
      <c r="BW184" s="1">
        <v>12.6628881364288</v>
      </c>
      <c r="BX184" s="1">
        <v>21.249334386162701</v>
      </c>
      <c r="BY184" s="1">
        <v>15.313755342036201</v>
      </c>
      <c r="BZ184" s="1">
        <v>17.898271282803101</v>
      </c>
      <c r="CA184" s="1">
        <v>12.815649325756899</v>
      </c>
      <c r="CB184" s="1">
        <v>18.845859700789799</v>
      </c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DB184"/>
      <c r="DD184">
        <v>9.5343015691401707</v>
      </c>
      <c r="DE184">
        <v>8.9938131847173306</v>
      </c>
      <c r="DF184">
        <v>4.2738664471685599</v>
      </c>
      <c r="DG184">
        <v>11.0725524478312</v>
      </c>
      <c r="DH184">
        <v>11.540559031315301</v>
      </c>
      <c r="DI184">
        <v>7.8657988828246497</v>
      </c>
      <c r="DJ184">
        <v>8.7323275097538495</v>
      </c>
      <c r="DK184">
        <v>16.9456443005338</v>
      </c>
      <c r="DL184">
        <v>5.8805222427140196</v>
      </c>
      <c r="DM184">
        <v>9.2890037767173403</v>
      </c>
      <c r="DN184">
        <v>7.9405496713242503</v>
      </c>
      <c r="DO184">
        <v>9.5923724646952593</v>
      </c>
      <c r="EB184"/>
      <c r="EO184"/>
      <c r="FO184"/>
      <c r="GB184"/>
      <c r="GD184">
        <v>19.378995718305099</v>
      </c>
      <c r="GE184">
        <v>15.633439212642701</v>
      </c>
      <c r="GF184">
        <v>9.5175780100604008</v>
      </c>
      <c r="GG184">
        <v>30.852352921743702</v>
      </c>
      <c r="GH184">
        <v>25.8752541563309</v>
      </c>
      <c r="GI184">
        <v>16.513624886776</v>
      </c>
      <c r="GJ184">
        <v>18.549499719634401</v>
      </c>
      <c r="GK184">
        <v>26.123672078543802</v>
      </c>
      <c r="GL184">
        <v>31.2242291577289</v>
      </c>
      <c r="GM184">
        <v>28.134082912357002</v>
      </c>
      <c r="GN184">
        <v>18.1881354616634</v>
      </c>
      <c r="GO184">
        <v>28.709765194719999</v>
      </c>
      <c r="HB184"/>
    </row>
    <row r="185" spans="1:210">
      <c r="A185" s="13">
        <f t="shared" si="2"/>
        <v>40907</v>
      </c>
      <c r="N185"/>
      <c r="AB185"/>
      <c r="AC185" s="4">
        <v>40907</v>
      </c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O185"/>
      <c r="BQ185" s="1">
        <v>14.596519363023701</v>
      </c>
      <c r="BR185" s="1">
        <v>12.647039193203</v>
      </c>
      <c r="BS185" s="1">
        <v>7.0359924692026397</v>
      </c>
      <c r="BT185" s="1">
        <v>17.132151987045301</v>
      </c>
      <c r="BU185" s="1">
        <v>16.089123463353801</v>
      </c>
      <c r="BV185" s="1">
        <v>12.704264034141501</v>
      </c>
      <c r="BW185" s="1">
        <v>12.693555047985299</v>
      </c>
      <c r="BX185" s="1">
        <v>21.272877699727399</v>
      </c>
      <c r="BY185" s="1">
        <v>15.3767842771265</v>
      </c>
      <c r="BZ185" s="1">
        <v>17.896764127726101</v>
      </c>
      <c r="CA185" s="1">
        <v>12.628716464879</v>
      </c>
      <c r="CB185" s="1">
        <v>18.8363508748137</v>
      </c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DB185"/>
      <c r="DD185">
        <v>9.60890001301936</v>
      </c>
      <c r="DE185">
        <v>9.0116128589080393</v>
      </c>
      <c r="DF185">
        <v>4.2861293844612502</v>
      </c>
      <c r="DG185">
        <v>11.059476170652699</v>
      </c>
      <c r="DH185">
        <v>11.530838537066799</v>
      </c>
      <c r="DI185">
        <v>7.8615833397333699</v>
      </c>
      <c r="DJ185">
        <v>8.7554828152735897</v>
      </c>
      <c r="DK185">
        <v>16.975948073154299</v>
      </c>
      <c r="DL185">
        <v>5.8914794805445698</v>
      </c>
      <c r="DM185">
        <v>9.2876534195555998</v>
      </c>
      <c r="DN185">
        <v>8.0945460940750902</v>
      </c>
      <c r="DO185">
        <v>9.6017229019132593</v>
      </c>
      <c r="EB185"/>
      <c r="EO185"/>
      <c r="FO185"/>
      <c r="GB185"/>
      <c r="GD185">
        <v>19.363102648004801</v>
      </c>
      <c r="GE185">
        <v>15.6402954910342</v>
      </c>
      <c r="GF185">
        <v>9.5610273493595699</v>
      </c>
      <c r="GG185">
        <v>30.855204691194398</v>
      </c>
      <c r="GH185">
        <v>25.86195620274</v>
      </c>
      <c r="GI185">
        <v>16.5162563110351</v>
      </c>
      <c r="GJ185">
        <v>18.539918264394998</v>
      </c>
      <c r="GK185">
        <v>26.1414017059064</v>
      </c>
      <c r="GL185">
        <v>31.282288433675099</v>
      </c>
      <c r="GM185">
        <v>28.130838419641201</v>
      </c>
      <c r="GN185">
        <v>17.646843543019099</v>
      </c>
      <c r="GO185">
        <v>28.690187207752199</v>
      </c>
      <c r="HB185"/>
    </row>
    <row r="186" spans="1:210">
      <c r="A186" s="13">
        <f t="shared" si="2"/>
        <v>40877</v>
      </c>
      <c r="N186"/>
      <c r="AB186"/>
      <c r="AC186" s="4">
        <v>40877</v>
      </c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O186"/>
      <c r="BQ186" s="1">
        <v>15.275332670707</v>
      </c>
      <c r="BR186" s="1">
        <v>12.533787809897101</v>
      </c>
      <c r="BS186" s="1">
        <v>7.0449222165462597</v>
      </c>
      <c r="BT186" s="1">
        <v>17.094978682577299</v>
      </c>
      <c r="BU186" s="1">
        <v>16.000118773412002</v>
      </c>
      <c r="BV186" s="1">
        <v>12.553147439258799</v>
      </c>
      <c r="BW186" s="1">
        <v>12.7031790632929</v>
      </c>
      <c r="BX186" s="1">
        <v>21.2414437879902</v>
      </c>
      <c r="BY186" s="1">
        <v>15.506840658990599</v>
      </c>
      <c r="BZ186" s="1">
        <v>18.3049377862711</v>
      </c>
      <c r="CA186" s="1">
        <v>13.9423862305556</v>
      </c>
      <c r="CB186" s="1">
        <v>18.951217830958502</v>
      </c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DB186"/>
      <c r="DD186">
        <v>10.0015908908669</v>
      </c>
      <c r="DE186">
        <v>8.9476436310912302</v>
      </c>
      <c r="DF186">
        <v>4.3107136761732203</v>
      </c>
      <c r="DG186">
        <v>10.9935918558377</v>
      </c>
      <c r="DH186">
        <v>11.463276578005299</v>
      </c>
      <c r="DI186">
        <v>7.7390021591272999</v>
      </c>
      <c r="DJ186">
        <v>8.7206849392667003</v>
      </c>
      <c r="DK186">
        <v>16.984545944746799</v>
      </c>
      <c r="DL186">
        <v>6.2251393629201699</v>
      </c>
      <c r="DM186">
        <v>9.5758596145260508</v>
      </c>
      <c r="DN186">
        <v>8.8963390963122908</v>
      </c>
      <c r="DO186">
        <v>9.9392534122978393</v>
      </c>
      <c r="EB186"/>
      <c r="EO186"/>
      <c r="FO186"/>
      <c r="GB186"/>
      <c r="GD186">
        <v>20.416727938137001</v>
      </c>
      <c r="GE186">
        <v>15.516241817559401</v>
      </c>
      <c r="GF186">
        <v>9.5825537931444806</v>
      </c>
      <c r="GG186">
        <v>30.610312165929699</v>
      </c>
      <c r="GH186">
        <v>25.779918561577301</v>
      </c>
      <c r="GI186">
        <v>16.3270178581406</v>
      </c>
      <c r="GJ186">
        <v>18.540802195270398</v>
      </c>
      <c r="GK186">
        <v>26.098751003515101</v>
      </c>
      <c r="GL186">
        <v>31.402417391596799</v>
      </c>
      <c r="GM186">
        <v>28.865806214595899</v>
      </c>
      <c r="GN186">
        <v>19.1100618375709</v>
      </c>
      <c r="GO186">
        <v>28.596648981583801</v>
      </c>
      <c r="HB186"/>
    </row>
    <row r="187" spans="1:210">
      <c r="A187" s="13">
        <f t="shared" si="2"/>
        <v>40847</v>
      </c>
      <c r="N187"/>
      <c r="AB187"/>
      <c r="AC187" s="4">
        <v>40847</v>
      </c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O187"/>
      <c r="BQ187" s="1">
        <v>15.0036569224196</v>
      </c>
      <c r="BR187" s="1">
        <v>12.696684792793601</v>
      </c>
      <c r="BS187" s="1">
        <v>7.0650449485159204</v>
      </c>
      <c r="BT187" s="1">
        <v>17.136614253073201</v>
      </c>
      <c r="BU187" s="1">
        <v>16.068858823604</v>
      </c>
      <c r="BV187" s="1">
        <v>12.442411496563199</v>
      </c>
      <c r="BW187" s="1">
        <v>12.1609451481068</v>
      </c>
      <c r="BX187" s="1">
        <v>21.0438771703989</v>
      </c>
      <c r="BY187" s="1">
        <v>15.2065856853519</v>
      </c>
      <c r="BZ187" s="1">
        <v>18.569420532706001</v>
      </c>
      <c r="CA187" s="1">
        <v>14.0713021428951</v>
      </c>
      <c r="CB187" s="1">
        <v>18.620867629455599</v>
      </c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DB187"/>
      <c r="DD187">
        <v>9.7471378201084402</v>
      </c>
      <c r="DE187">
        <v>9.0918517944578294</v>
      </c>
      <c r="DF187">
        <v>4.3223509275849104</v>
      </c>
      <c r="DG187">
        <v>10.542485190589099</v>
      </c>
      <c r="DH187">
        <v>11.5284954543037</v>
      </c>
      <c r="DI187">
        <v>7.6890989469986399</v>
      </c>
      <c r="DJ187">
        <v>8.5798524260585793</v>
      </c>
      <c r="DK187">
        <v>17.044596560886099</v>
      </c>
      <c r="DL187">
        <v>8.91096252375368</v>
      </c>
      <c r="DM187">
        <v>9.6396892241731393</v>
      </c>
      <c r="DN187">
        <v>10.0476006205107</v>
      </c>
      <c r="DO187">
        <v>10.230147262948</v>
      </c>
      <c r="EB187"/>
      <c r="EO187"/>
      <c r="FO187"/>
      <c r="GB187"/>
      <c r="GD187">
        <v>20.288527123724499</v>
      </c>
      <c r="GE187">
        <v>15.691560265595299</v>
      </c>
      <c r="GF187">
        <v>9.5864727839793904</v>
      </c>
      <c r="GG187">
        <v>30.6039937859966</v>
      </c>
      <c r="GH187">
        <v>25.8627035937884</v>
      </c>
      <c r="GI187">
        <v>16.2828468300117</v>
      </c>
      <c r="GJ187">
        <v>18.272233067148001</v>
      </c>
      <c r="GK187">
        <v>25.882750225179599</v>
      </c>
      <c r="GL187">
        <v>31.204210397962701</v>
      </c>
      <c r="GM187">
        <v>29.212641369304901</v>
      </c>
      <c r="GN187">
        <v>19.257525878613102</v>
      </c>
      <c r="GO187">
        <v>27.657267523670701</v>
      </c>
      <c r="HB187"/>
    </row>
    <row r="188" spans="1:210">
      <c r="A188" s="13">
        <f t="shared" si="2"/>
        <v>40816</v>
      </c>
      <c r="N188"/>
      <c r="AB188"/>
      <c r="AC188" s="4">
        <v>40816</v>
      </c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O188"/>
      <c r="BQ188" s="1">
        <v>14.8280035289451</v>
      </c>
      <c r="BR188" s="1">
        <v>12.699958628868</v>
      </c>
      <c r="BS188" s="1">
        <v>7.0926102275033998</v>
      </c>
      <c r="BT188" s="1">
        <v>17.049869679639301</v>
      </c>
      <c r="BU188" s="1">
        <v>16.132287638128702</v>
      </c>
      <c r="BV188" s="1">
        <v>12.4704534696445</v>
      </c>
      <c r="BW188" s="1">
        <v>12.136966465011</v>
      </c>
      <c r="BX188" s="1">
        <v>21.053646527340401</v>
      </c>
      <c r="BY188" s="1">
        <v>15.208871342536</v>
      </c>
      <c r="BZ188" s="1">
        <v>18.5647184744215</v>
      </c>
      <c r="CA188" s="1">
        <v>14.3222200193213</v>
      </c>
      <c r="CB188" s="1">
        <v>18.635404576612199</v>
      </c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DB188"/>
      <c r="DD188">
        <v>9.5837873633589901</v>
      </c>
      <c r="DE188">
        <v>9.0883989161964607</v>
      </c>
      <c r="DF188">
        <v>4.33357696250056</v>
      </c>
      <c r="DG188">
        <v>10.487296231129299</v>
      </c>
      <c r="DH188">
        <v>11.555519871641501</v>
      </c>
      <c r="DI188">
        <v>7.7227789201299002</v>
      </c>
      <c r="DJ188">
        <v>8.5627568003097707</v>
      </c>
      <c r="DK188">
        <v>17.074147196905098</v>
      </c>
      <c r="DL188">
        <v>8.9133766837418502</v>
      </c>
      <c r="DM188">
        <v>9.6430516922193306</v>
      </c>
      <c r="DN188">
        <v>9.8045699772938697</v>
      </c>
      <c r="DO188">
        <v>10.240982552645599</v>
      </c>
      <c r="EB188"/>
      <c r="EO188"/>
      <c r="FO188"/>
      <c r="GB188"/>
      <c r="GD188">
        <v>20.116751857872199</v>
      </c>
      <c r="GE188">
        <v>15.6900818562605</v>
      </c>
      <c r="GF188">
        <v>9.6230517810039604</v>
      </c>
      <c r="GG188">
        <v>30.611348719206301</v>
      </c>
      <c r="GH188">
        <v>25.846645621635901</v>
      </c>
      <c r="GI188">
        <v>16.327806478250601</v>
      </c>
      <c r="GJ188">
        <v>18.2390653189955</v>
      </c>
      <c r="GK188">
        <v>25.8806543248688</v>
      </c>
      <c r="GL188">
        <v>31.195534443973798</v>
      </c>
      <c r="GM188">
        <v>29.205776458307302</v>
      </c>
      <c r="GN188">
        <v>19.883801365018002</v>
      </c>
      <c r="GO188">
        <v>27.699619955767901</v>
      </c>
      <c r="HB188"/>
    </row>
    <row r="189" spans="1:210">
      <c r="A189" s="13">
        <f t="shared" si="2"/>
        <v>40786</v>
      </c>
      <c r="N189"/>
      <c r="AB189"/>
      <c r="AC189" s="4">
        <v>40786</v>
      </c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O189"/>
      <c r="BQ189" s="1">
        <v>14.8915475440407</v>
      </c>
      <c r="BR189" s="1">
        <v>12.785426267402901</v>
      </c>
      <c r="BS189" s="1">
        <v>7.0580638594237701</v>
      </c>
      <c r="BT189" s="1">
        <v>17.0429520220356</v>
      </c>
      <c r="BU189" s="1">
        <v>16.0186606427784</v>
      </c>
      <c r="BV189" s="1">
        <v>12.4404663531922</v>
      </c>
      <c r="BW189" s="1">
        <v>12.1788718453146</v>
      </c>
      <c r="BX189" s="1">
        <v>20.938129299526299</v>
      </c>
      <c r="BY189" s="1">
        <v>15.2061769220228</v>
      </c>
      <c r="BZ189" s="1">
        <v>18.565811226644499</v>
      </c>
      <c r="CA189" s="1">
        <v>14.369697139317401</v>
      </c>
      <c r="CB189" s="1">
        <v>18.6745152495876</v>
      </c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DB189"/>
      <c r="DD189">
        <v>9.6303410225725194</v>
      </c>
      <c r="DE189">
        <v>9.1473591214300001</v>
      </c>
      <c r="DF189">
        <v>4.2889412684124304</v>
      </c>
      <c r="DG189">
        <v>10.4862615726451</v>
      </c>
      <c r="DH189">
        <v>11.488953184681501</v>
      </c>
      <c r="DI189">
        <v>7.6966709458965203</v>
      </c>
      <c r="DJ189">
        <v>8.5917348411460708</v>
      </c>
      <c r="DK189">
        <v>17.041968728085202</v>
      </c>
      <c r="DL189">
        <v>8.9122662991053598</v>
      </c>
      <c r="DM189">
        <v>9.6419652648311196</v>
      </c>
      <c r="DN189">
        <v>9.8246444844415297</v>
      </c>
      <c r="DO189">
        <v>10.236873484188299</v>
      </c>
      <c r="EB189"/>
      <c r="EO189"/>
      <c r="FO189"/>
      <c r="GB189"/>
      <c r="GD189">
        <v>20.133541796336299</v>
      </c>
      <c r="GE189">
        <v>15.785070392771001</v>
      </c>
      <c r="GF189">
        <v>9.6033753173233194</v>
      </c>
      <c r="GG189">
        <v>30.572100391275701</v>
      </c>
      <c r="GH189">
        <v>25.604755682215199</v>
      </c>
      <c r="GI189">
        <v>16.297671331156501</v>
      </c>
      <c r="GJ189">
        <v>18.307363227191399</v>
      </c>
      <c r="GK189">
        <v>25.768867387205098</v>
      </c>
      <c r="GL189">
        <v>31.189373841181499</v>
      </c>
      <c r="GM189">
        <v>29.203585628262399</v>
      </c>
      <c r="GN189">
        <v>19.9534366225577</v>
      </c>
      <c r="GO189">
        <v>27.6354643458588</v>
      </c>
      <c r="HB189"/>
    </row>
    <row r="190" spans="1:210">
      <c r="A190" s="13">
        <f t="shared" si="2"/>
        <v>40753</v>
      </c>
      <c r="N190"/>
      <c r="AB190"/>
      <c r="AC190" s="4">
        <v>40753</v>
      </c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O190"/>
      <c r="BQ190" s="1">
        <v>14.144773584938701</v>
      </c>
      <c r="BR190" s="1">
        <v>12.954797123751201</v>
      </c>
      <c r="BS190" s="1">
        <v>7.0660883250729603</v>
      </c>
      <c r="BT190" s="1">
        <v>17.652034900350898</v>
      </c>
      <c r="BU190" s="1">
        <v>15.9194737684451</v>
      </c>
      <c r="BV190" s="1">
        <v>12.3966118350404</v>
      </c>
      <c r="BW190" s="1">
        <v>11.712370869283101</v>
      </c>
      <c r="BX190" s="1">
        <v>20.7517967013492</v>
      </c>
      <c r="BY190" s="1">
        <v>15.064469634822</v>
      </c>
      <c r="BZ190" s="1">
        <v>18.702437739424301</v>
      </c>
      <c r="CA190" s="1">
        <v>14.524031224952299</v>
      </c>
      <c r="CB190" s="1">
        <v>18.355472855505099</v>
      </c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DB190"/>
      <c r="DD190">
        <v>9.0342489797396901</v>
      </c>
      <c r="DE190">
        <v>9.3975765920839596</v>
      </c>
      <c r="DF190">
        <v>4.3076158273340797</v>
      </c>
      <c r="DG190">
        <v>11.072226091413601</v>
      </c>
      <c r="DH190">
        <v>11.276809667425001</v>
      </c>
      <c r="DI190">
        <v>7.5260177792929399</v>
      </c>
      <c r="DJ190">
        <v>8.5367709464950092</v>
      </c>
      <c r="DK190">
        <v>16.766677293913698</v>
      </c>
      <c r="DL190">
        <v>9.0219807972887907</v>
      </c>
      <c r="DM190">
        <v>9.9120883483902205</v>
      </c>
      <c r="DN190">
        <v>7.8396942503387201</v>
      </c>
      <c r="DO190">
        <v>9.9404918415785506</v>
      </c>
      <c r="EB190"/>
      <c r="EO190"/>
      <c r="FO190"/>
      <c r="GB190"/>
      <c r="GD190">
        <v>19.574470408370999</v>
      </c>
      <c r="GE190">
        <v>16.043894573705</v>
      </c>
      <c r="GF190">
        <v>9.6012322062747408</v>
      </c>
      <c r="GG190">
        <v>31.0556457719529</v>
      </c>
      <c r="GH190">
        <v>25.549476204795798</v>
      </c>
      <c r="GI190">
        <v>16.313852155267199</v>
      </c>
      <c r="GJ190">
        <v>18.1147831726561</v>
      </c>
      <c r="GK190">
        <v>25.662868260895898</v>
      </c>
      <c r="GL190">
        <v>31.203703540710698</v>
      </c>
      <c r="GM190">
        <v>29.3712303814618</v>
      </c>
      <c r="GN190">
        <v>20.202501961804799</v>
      </c>
      <c r="GO190">
        <v>27.502713938473299</v>
      </c>
      <c r="HB190"/>
    </row>
    <row r="191" spans="1:210">
      <c r="A191" s="13">
        <f t="shared" si="2"/>
        <v>40724</v>
      </c>
      <c r="N191"/>
      <c r="AB191"/>
      <c r="AC191" s="4">
        <v>40724</v>
      </c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O191"/>
      <c r="BQ191" s="1">
        <v>14.0976616797437</v>
      </c>
      <c r="BR191" s="1">
        <v>12.8435995760402</v>
      </c>
      <c r="BS191" s="1">
        <v>7.0699257628322902</v>
      </c>
      <c r="BT191" s="1">
        <v>17.5000401962563</v>
      </c>
      <c r="BU191" s="1">
        <v>15.9651248893234</v>
      </c>
      <c r="BV191" s="1">
        <v>12.401806110539599</v>
      </c>
      <c r="BW191" s="1">
        <v>12.169801839535801</v>
      </c>
      <c r="BX191" s="1">
        <v>20.713766774912301</v>
      </c>
      <c r="BY191" s="1">
        <v>15.0721478153887</v>
      </c>
      <c r="BZ191" s="1">
        <v>18.7003301471673</v>
      </c>
      <c r="CA191" s="1">
        <v>14.5702439274461</v>
      </c>
      <c r="CB191" s="1">
        <v>18.336829405604501</v>
      </c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DB191"/>
      <c r="DD191">
        <v>8.9945030803334998</v>
      </c>
      <c r="DE191">
        <v>9.3247432470370093</v>
      </c>
      <c r="DF191">
        <v>4.3121886237753504</v>
      </c>
      <c r="DG191">
        <v>10.956123247955</v>
      </c>
      <c r="DH191">
        <v>11.312883357030801</v>
      </c>
      <c r="DI191">
        <v>7.5262624089711503</v>
      </c>
      <c r="DJ191">
        <v>8.8715295733346995</v>
      </c>
      <c r="DK191">
        <v>16.756907079554601</v>
      </c>
      <c r="DL191">
        <v>9.0256407824414904</v>
      </c>
      <c r="DM191">
        <v>9.9136862055955302</v>
      </c>
      <c r="DN191">
        <v>7.8940314201134596</v>
      </c>
      <c r="DO191">
        <v>9.9382473273892806</v>
      </c>
      <c r="EB191"/>
      <c r="EO191"/>
      <c r="FO191"/>
      <c r="GB191"/>
      <c r="GD191">
        <v>19.533679211715999</v>
      </c>
      <c r="GE191">
        <v>15.929502462835901</v>
      </c>
      <c r="GF191">
        <v>9.6053671452751406</v>
      </c>
      <c r="GG191">
        <v>30.988641456153101</v>
      </c>
      <c r="GH191">
        <v>25.634465108474</v>
      </c>
      <c r="GI191">
        <v>16.326134583840702</v>
      </c>
      <c r="GJ191">
        <v>18.786622666285901</v>
      </c>
      <c r="GK191">
        <v>25.6286598883894</v>
      </c>
      <c r="GL191">
        <v>31.2131948518097</v>
      </c>
      <c r="GM191">
        <v>29.368434021378999</v>
      </c>
      <c r="GN191">
        <v>20.215566499705901</v>
      </c>
      <c r="GO191">
        <v>27.444129990776901</v>
      </c>
      <c r="HB191"/>
    </row>
    <row r="192" spans="1:210">
      <c r="A192" s="13">
        <f t="shared" si="2"/>
        <v>40694</v>
      </c>
      <c r="N192"/>
      <c r="AB192"/>
      <c r="AC192" s="4">
        <v>40694</v>
      </c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O192"/>
      <c r="BQ192" s="1">
        <v>14.125810848683299</v>
      </c>
      <c r="BR192" s="1">
        <v>12.8684511711237</v>
      </c>
      <c r="BS192" s="1">
        <v>7.0976703132483596</v>
      </c>
      <c r="BT192" s="1">
        <v>17.3982161654659</v>
      </c>
      <c r="BU192" s="1">
        <v>15.994820452882699</v>
      </c>
      <c r="BV192" s="1">
        <v>12.3755475213372</v>
      </c>
      <c r="BW192" s="1">
        <v>12.1577300333716</v>
      </c>
      <c r="BX192" s="1">
        <v>20.478033856658001</v>
      </c>
      <c r="BY192" s="1">
        <v>15.2198151277595</v>
      </c>
      <c r="BZ192" s="1">
        <v>18.6998194441599</v>
      </c>
      <c r="CA192" s="1">
        <v>14.5659776047387</v>
      </c>
      <c r="CB192" s="1">
        <v>18.340157980003902</v>
      </c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DB192"/>
      <c r="DD192">
        <v>9.0094155524674608</v>
      </c>
      <c r="DE192">
        <v>9.3355260930603308</v>
      </c>
      <c r="DF192">
        <v>4.3319158903051003</v>
      </c>
      <c r="DG192">
        <v>11.097624220821899</v>
      </c>
      <c r="DH192">
        <v>11.319866279861399</v>
      </c>
      <c r="DI192">
        <v>7.5007472219149802</v>
      </c>
      <c r="DJ192">
        <v>8.8685346861301397</v>
      </c>
      <c r="DK192">
        <v>16.588777945455899</v>
      </c>
      <c r="DL192">
        <v>9.4541395642904806</v>
      </c>
      <c r="DM192">
        <v>9.9081045227738702</v>
      </c>
      <c r="DN192">
        <v>7.9618119239035696</v>
      </c>
      <c r="DO192">
        <v>9.9343620641779697</v>
      </c>
      <c r="EB192"/>
      <c r="EO192"/>
      <c r="FO192"/>
      <c r="GB192"/>
      <c r="GD192">
        <v>19.5676399570537</v>
      </c>
      <c r="GE192">
        <v>15.9534434340283</v>
      </c>
      <c r="GF192">
        <v>9.5031342174123594</v>
      </c>
      <c r="GG192">
        <v>30.426924784453501</v>
      </c>
      <c r="GH192">
        <v>25.767078828991</v>
      </c>
      <c r="GI192">
        <v>16.299282953865301</v>
      </c>
      <c r="GJ192">
        <v>18.782845927160999</v>
      </c>
      <c r="GK192">
        <v>25.381540828521601</v>
      </c>
      <c r="GL192">
        <v>31.374748776695601</v>
      </c>
      <c r="GM192">
        <v>29.3665081108105</v>
      </c>
      <c r="GN192">
        <v>20.144635234903099</v>
      </c>
      <c r="GO192">
        <v>27.435204645922699</v>
      </c>
      <c r="HB192"/>
    </row>
    <row r="193" spans="1:210">
      <c r="A193" s="13">
        <f t="shared" si="2"/>
        <v>40662</v>
      </c>
      <c r="N193"/>
      <c r="AB193"/>
      <c r="AC193" s="4">
        <v>40662</v>
      </c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O193"/>
      <c r="BQ193" s="1">
        <v>12.8820275572188</v>
      </c>
      <c r="BR193" s="1">
        <v>13.1126743484404</v>
      </c>
      <c r="BS193" s="1">
        <v>7.1061978168914903</v>
      </c>
      <c r="BT193" s="1">
        <v>17.280128617429298</v>
      </c>
      <c r="BU193" s="1">
        <v>15.744001178828199</v>
      </c>
      <c r="BV193" s="1">
        <v>13.0672918020156</v>
      </c>
      <c r="BW193" s="1">
        <v>11.8449393133806</v>
      </c>
      <c r="BX193" s="1">
        <v>20.3107280127862</v>
      </c>
      <c r="BY193" s="1">
        <v>15.206200029446199</v>
      </c>
      <c r="BZ193" s="1">
        <v>18.536878253910299</v>
      </c>
      <c r="CA193" s="1">
        <v>14.721401094474301</v>
      </c>
      <c r="CB193" s="1">
        <v>18.1005576325291</v>
      </c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DB193"/>
      <c r="DD193">
        <v>7.7864571231706003</v>
      </c>
      <c r="DE193">
        <v>9.4514695953974908</v>
      </c>
      <c r="DF193">
        <v>4.3362196851299304</v>
      </c>
      <c r="DG193">
        <v>11.3088241684039</v>
      </c>
      <c r="DH193">
        <v>10.9057662176757</v>
      </c>
      <c r="DI193">
        <v>7.3473276864892396</v>
      </c>
      <c r="DJ193">
        <v>8.6395174660739293</v>
      </c>
      <c r="DK193">
        <v>16.321482576834502</v>
      </c>
      <c r="DL193">
        <v>8.5947806375769105</v>
      </c>
      <c r="DM193">
        <v>9.9328908647071792</v>
      </c>
      <c r="DN193">
        <v>8.8444261701128699</v>
      </c>
      <c r="DO193">
        <v>9.5974086662112104</v>
      </c>
      <c r="EB193"/>
      <c r="EO193"/>
      <c r="FO193"/>
      <c r="GB193"/>
      <c r="GD193">
        <v>18.5507400490125</v>
      </c>
      <c r="GE193">
        <v>16.324363843529198</v>
      </c>
      <c r="GF193">
        <v>9.4699887371021898</v>
      </c>
      <c r="GG193">
        <v>31.431178471749401</v>
      </c>
      <c r="GH193">
        <v>25.4556393880199</v>
      </c>
      <c r="GI193">
        <v>16.395976380678299</v>
      </c>
      <c r="GJ193">
        <v>18.687579419510399</v>
      </c>
      <c r="GK193">
        <v>25.242037996358199</v>
      </c>
      <c r="GL193">
        <v>31.6895501741262</v>
      </c>
      <c r="GM193">
        <v>29.275298243604901</v>
      </c>
      <c r="GN193">
        <v>20.394715055153601</v>
      </c>
      <c r="GO193">
        <v>26.5156930938169</v>
      </c>
      <c r="HB193"/>
    </row>
    <row r="194" spans="1:210">
      <c r="A194" s="13">
        <f t="shared" si="2"/>
        <v>40633</v>
      </c>
      <c r="N194"/>
      <c r="AB194"/>
      <c r="AC194" s="4">
        <v>40633</v>
      </c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O194"/>
      <c r="BQ194" s="1">
        <v>12.8481882604675</v>
      </c>
      <c r="BR194" s="1">
        <v>13.0774151542045</v>
      </c>
      <c r="BS194" s="1">
        <v>7.1004551750402003</v>
      </c>
      <c r="BT194" s="1">
        <v>17.229317911323101</v>
      </c>
      <c r="BU194" s="1">
        <v>15.8236488104434</v>
      </c>
      <c r="BV194" s="1">
        <v>13.0728314326995</v>
      </c>
      <c r="BW194" s="1">
        <v>11.8319766665483</v>
      </c>
      <c r="BX194" s="1">
        <v>20.290214575728701</v>
      </c>
      <c r="BY194" s="1">
        <v>15.1063308404128</v>
      </c>
      <c r="BZ194" s="1">
        <v>18.535107135059899</v>
      </c>
      <c r="CA194" s="1">
        <v>14.7434717419834</v>
      </c>
      <c r="CB194" s="1">
        <v>18.082542902297501</v>
      </c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DB194"/>
      <c r="DD194">
        <v>7.7526093724122997</v>
      </c>
      <c r="DE194">
        <v>9.4084225877786896</v>
      </c>
      <c r="DF194">
        <v>4.3288318362510596</v>
      </c>
      <c r="DG194">
        <v>11.276931269733099</v>
      </c>
      <c r="DH194">
        <v>10.9817159616646</v>
      </c>
      <c r="DI194">
        <v>7.3480890011707398</v>
      </c>
      <c r="DJ194">
        <v>8.6318793769372206</v>
      </c>
      <c r="DK194">
        <v>16.3060070952173</v>
      </c>
      <c r="DL194">
        <v>8.3109366262102604</v>
      </c>
      <c r="DM194">
        <v>9.9280290101395305</v>
      </c>
      <c r="DN194">
        <v>8.8264623380884206</v>
      </c>
      <c r="DO194">
        <v>9.6055818373222497</v>
      </c>
      <c r="EB194"/>
      <c r="EO194"/>
      <c r="FO194"/>
      <c r="GB194"/>
      <c r="GD194">
        <v>18.519234733410102</v>
      </c>
      <c r="GE194">
        <v>16.286464721707802</v>
      </c>
      <c r="GF194">
        <v>9.46517207186786</v>
      </c>
      <c r="GG194">
        <v>31.474912433586301</v>
      </c>
      <c r="GH194">
        <v>25.536713888849299</v>
      </c>
      <c r="GI194">
        <v>16.406176574108699</v>
      </c>
      <c r="GJ194">
        <v>18.674590282063601</v>
      </c>
      <c r="GK194">
        <v>25.2152214918775</v>
      </c>
      <c r="GL194">
        <v>31.6317348406597</v>
      </c>
      <c r="GM194">
        <v>29.2719131097254</v>
      </c>
      <c r="GN194">
        <v>20.476041117241898</v>
      </c>
      <c r="GO194">
        <v>26.4899012422688</v>
      </c>
      <c r="HB194"/>
    </row>
    <row r="195" spans="1:210">
      <c r="A195" s="13">
        <f t="shared" si="2"/>
        <v>40602</v>
      </c>
      <c r="N195"/>
      <c r="AB195"/>
      <c r="AC195" s="4">
        <v>40602</v>
      </c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O195"/>
      <c r="BQ195" s="1">
        <v>12.8467722829672</v>
      </c>
      <c r="BR195" s="1">
        <v>13.11450461321</v>
      </c>
      <c r="BS195" s="1">
        <v>6.9580687662947396</v>
      </c>
      <c r="BT195" s="1">
        <v>17.294291412282401</v>
      </c>
      <c r="BU195" s="1">
        <v>15.7664248647605</v>
      </c>
      <c r="BV195" s="1">
        <v>13.037373564157701</v>
      </c>
      <c r="BW195" s="1">
        <v>11.8234770701562</v>
      </c>
      <c r="BX195" s="1">
        <v>20.2533640988892</v>
      </c>
      <c r="BY195" s="1">
        <v>15.3092926744177</v>
      </c>
      <c r="BZ195" s="1">
        <v>18.537828554182202</v>
      </c>
      <c r="CA195" s="1">
        <v>14.751012123214499</v>
      </c>
      <c r="CB195" s="1">
        <v>18.095159105487401</v>
      </c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DB195"/>
      <c r="DD195">
        <v>7.7548656566902903</v>
      </c>
      <c r="DE195">
        <v>9.4384895294276401</v>
      </c>
      <c r="DF195">
        <v>4.1417646255418896</v>
      </c>
      <c r="DG195">
        <v>11.2292117343722</v>
      </c>
      <c r="DH195">
        <v>10.9145281040713</v>
      </c>
      <c r="DI195">
        <v>7.4368661404274299</v>
      </c>
      <c r="DJ195">
        <v>8.6209458895435702</v>
      </c>
      <c r="DK195">
        <v>16.219283335362601</v>
      </c>
      <c r="DL195">
        <v>8.4149354411373594</v>
      </c>
      <c r="DM195">
        <v>9.9458593462807094</v>
      </c>
      <c r="DN195">
        <v>9.1500165306511292</v>
      </c>
      <c r="DO195">
        <v>9.5943863952979207</v>
      </c>
      <c r="EB195"/>
      <c r="EO195"/>
      <c r="FO195"/>
      <c r="GB195"/>
      <c r="GD195">
        <v>18.515872231149899</v>
      </c>
      <c r="GE195">
        <v>16.3239631877472</v>
      </c>
      <c r="GF195">
        <v>9.3302559682065294</v>
      </c>
      <c r="GG195">
        <v>31.904576096659301</v>
      </c>
      <c r="GH195">
        <v>25.431560171918299</v>
      </c>
      <c r="GI195">
        <v>16.449408493858598</v>
      </c>
      <c r="GJ195">
        <v>18.676455040451799</v>
      </c>
      <c r="GK195">
        <v>25.2372282943229</v>
      </c>
      <c r="GL195">
        <v>31.867621433765901</v>
      </c>
      <c r="GM195">
        <v>29.252936846965898</v>
      </c>
      <c r="GN195">
        <v>20.1719379421098</v>
      </c>
      <c r="GO195">
        <v>26.514115398176099</v>
      </c>
      <c r="HB195"/>
    </row>
    <row r="196" spans="1:210">
      <c r="A196" s="13">
        <f t="shared" si="2"/>
        <v>40574</v>
      </c>
      <c r="N196"/>
      <c r="AB196"/>
      <c r="AC196" s="4">
        <v>40574</v>
      </c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O196"/>
      <c r="BQ196" s="1">
        <v>12.5427070450282</v>
      </c>
      <c r="BR196" s="1">
        <v>12.887516174284</v>
      </c>
      <c r="BS196" s="1">
        <v>6.9701007396432004</v>
      </c>
      <c r="BT196" s="1">
        <v>14.509103290823999</v>
      </c>
      <c r="BU196" s="1">
        <v>15.684776750768201</v>
      </c>
      <c r="BV196" s="1">
        <v>12.0952226164779</v>
      </c>
      <c r="BW196" s="1">
        <v>11.4253402776844</v>
      </c>
      <c r="BX196" s="1">
        <v>19.8781225335999</v>
      </c>
      <c r="BY196" s="1">
        <v>16.049934053080001</v>
      </c>
      <c r="BZ196" s="1">
        <v>18.157910912094898</v>
      </c>
      <c r="CA196" s="1">
        <v>14.2466999262007</v>
      </c>
      <c r="CB196" s="1">
        <v>17.522835719784702</v>
      </c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DB196"/>
      <c r="DD196">
        <v>7.5214785793691803</v>
      </c>
      <c r="DE196">
        <v>9.1623338424835996</v>
      </c>
      <c r="DF196">
        <v>4.2682531995536701</v>
      </c>
      <c r="DG196">
        <v>9.5345315827230799</v>
      </c>
      <c r="DH196">
        <v>12.150872317380401</v>
      </c>
      <c r="DI196">
        <v>7.0621789766063099</v>
      </c>
      <c r="DJ196">
        <v>8.1429831592693294</v>
      </c>
      <c r="DK196">
        <v>15.821764282233501</v>
      </c>
      <c r="DL196">
        <v>8.8601896852052207</v>
      </c>
      <c r="DM196">
        <v>11.3048896395397</v>
      </c>
      <c r="DN196">
        <v>8.5408451463466903</v>
      </c>
      <c r="DO196">
        <v>11.5664603883664</v>
      </c>
      <c r="EB196"/>
      <c r="EO196"/>
      <c r="FO196"/>
      <c r="GB196"/>
      <c r="GD196">
        <v>18.376016064830701</v>
      </c>
      <c r="GE196">
        <v>16.2326927067943</v>
      </c>
      <c r="GF196">
        <v>9.3489307167952305</v>
      </c>
      <c r="GG196">
        <v>30.508932128266199</v>
      </c>
      <c r="GH196">
        <v>25.2714945601202</v>
      </c>
      <c r="GI196">
        <v>16.280104034537001</v>
      </c>
      <c r="GJ196">
        <v>18.288122183076698</v>
      </c>
      <c r="GK196">
        <v>24.9654358420803</v>
      </c>
      <c r="GL196">
        <v>32.788627328720501</v>
      </c>
      <c r="GM196">
        <v>28.762497213228201</v>
      </c>
      <c r="GN196">
        <v>19.784647500307599</v>
      </c>
      <c r="GO196">
        <v>26.751943688887302</v>
      </c>
      <c r="HB196"/>
    </row>
    <row r="197" spans="1:210">
      <c r="A197" s="13">
        <f t="shared" si="2"/>
        <v>40543</v>
      </c>
      <c r="N197"/>
      <c r="AB197"/>
      <c r="AC197" s="4">
        <v>40543</v>
      </c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O197"/>
      <c r="BQ197" s="1">
        <v>12.491973788689901</v>
      </c>
      <c r="BR197" s="1">
        <v>12.874387253528299</v>
      </c>
      <c r="BS197" s="1">
        <v>6.95561313221795</v>
      </c>
      <c r="BT197" s="1">
        <v>14.5361332286717</v>
      </c>
      <c r="BU197" s="1">
        <v>15.680761718873599</v>
      </c>
      <c r="BV197" s="1">
        <v>12.111464032931901</v>
      </c>
      <c r="BW197" s="1">
        <v>11.4260343855379</v>
      </c>
      <c r="BX197" s="1">
        <v>20.165803192697499</v>
      </c>
      <c r="BY197" s="1">
        <v>16.051346506513699</v>
      </c>
      <c r="BZ197" s="1">
        <v>18.154816871809501</v>
      </c>
      <c r="CA197" s="1">
        <v>14.1506000338084</v>
      </c>
      <c r="CB197" s="1">
        <v>17.5168505903886</v>
      </c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DB197"/>
      <c r="DD197">
        <v>7.4000555709999603</v>
      </c>
      <c r="DE197">
        <v>9.1622426167043791</v>
      </c>
      <c r="DF197">
        <v>4.2628410841147097</v>
      </c>
      <c r="DG197">
        <v>9.3753124540477408</v>
      </c>
      <c r="DH197">
        <v>12.149130444293</v>
      </c>
      <c r="DI197">
        <v>7.0654263303741702</v>
      </c>
      <c r="DJ197">
        <v>8.1415407311230101</v>
      </c>
      <c r="DK197">
        <v>16.095457922933502</v>
      </c>
      <c r="DL197">
        <v>8.8649608947395802</v>
      </c>
      <c r="DM197">
        <v>11.302549243485601</v>
      </c>
      <c r="DN197">
        <v>8.4542452704253694</v>
      </c>
      <c r="DO197">
        <v>11.5855043029624</v>
      </c>
      <c r="EB197"/>
      <c r="EO197"/>
      <c r="FO197"/>
      <c r="GB197"/>
      <c r="GD197">
        <v>18.338732106053499</v>
      </c>
      <c r="GE197">
        <v>16.219124441573999</v>
      </c>
      <c r="GF197">
        <v>9.3217534753115103</v>
      </c>
      <c r="GG197">
        <v>30.5536517064407</v>
      </c>
      <c r="GH197">
        <v>25.2688999852002</v>
      </c>
      <c r="GI197">
        <v>16.3029626507589</v>
      </c>
      <c r="GJ197">
        <v>18.301903275451298</v>
      </c>
      <c r="GK197">
        <v>25.281753437175801</v>
      </c>
      <c r="GL197">
        <v>32.790121898935404</v>
      </c>
      <c r="GM197">
        <v>28.7615859533194</v>
      </c>
      <c r="GN197">
        <v>19.685885990055102</v>
      </c>
      <c r="GO197">
        <v>26.751363659250899</v>
      </c>
      <c r="HB197"/>
    </row>
    <row r="198" spans="1:210">
      <c r="A198" s="13">
        <f t="shared" si="2"/>
        <v>40512</v>
      </c>
      <c r="N198"/>
      <c r="AB198"/>
      <c r="AC198" s="4">
        <v>40512</v>
      </c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O198"/>
      <c r="BQ198" s="1">
        <v>12.485613454032199</v>
      </c>
      <c r="BR198" s="1">
        <v>12.952226624364499</v>
      </c>
      <c r="BS198" s="1">
        <v>6.85905160768956</v>
      </c>
      <c r="BT198" s="1">
        <v>15.385237715073</v>
      </c>
      <c r="BU198" s="1">
        <v>15.605798284679601</v>
      </c>
      <c r="BV198" s="1">
        <v>12.009088597472299</v>
      </c>
      <c r="BW198" s="1">
        <v>11.306262771746299</v>
      </c>
      <c r="BX198" s="1">
        <v>20.332717501430299</v>
      </c>
      <c r="BY198" s="1">
        <v>15.656951637569501</v>
      </c>
      <c r="BZ198" s="1">
        <v>18.0851290441454</v>
      </c>
      <c r="CA198" s="1">
        <v>14.168304656433</v>
      </c>
      <c r="CB198" s="1">
        <v>17.509211428900699</v>
      </c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DB198"/>
      <c r="DD198">
        <v>7.3764090017062003</v>
      </c>
      <c r="DE198">
        <v>9.1584740003011493</v>
      </c>
      <c r="DF198">
        <v>4.1843185768579501</v>
      </c>
      <c r="DG198">
        <v>9.7969527630484396</v>
      </c>
      <c r="DH198">
        <v>12.112578254192099</v>
      </c>
      <c r="DI198">
        <v>6.9540337537517702</v>
      </c>
      <c r="DJ198">
        <v>8.0786304595057796</v>
      </c>
      <c r="DK198">
        <v>16.2808751842018</v>
      </c>
      <c r="DL198">
        <v>8.5054262108054601</v>
      </c>
      <c r="DM198">
        <v>11.1364539385649</v>
      </c>
      <c r="DN198">
        <v>8.1757425616132693</v>
      </c>
      <c r="DO198">
        <v>11.558841334168701</v>
      </c>
      <c r="EB198"/>
      <c r="EO198"/>
      <c r="FO198"/>
      <c r="GB198"/>
      <c r="GD198">
        <v>18.145380482971198</v>
      </c>
      <c r="GE198">
        <v>16.2304268048489</v>
      </c>
      <c r="GF198">
        <v>9.2241066281474406</v>
      </c>
      <c r="GG198">
        <v>30.6814203462535</v>
      </c>
      <c r="GH198">
        <v>25.134441546223702</v>
      </c>
      <c r="GI198">
        <v>16.217585033645001</v>
      </c>
      <c r="GJ198">
        <v>18.121761266931902</v>
      </c>
      <c r="GK198">
        <v>25.521743191275501</v>
      </c>
      <c r="GL198">
        <v>32.474928928633503</v>
      </c>
      <c r="GM198">
        <v>28.722912799803201</v>
      </c>
      <c r="GN198">
        <v>20.2170482320752</v>
      </c>
      <c r="GO198">
        <v>26.767912119965501</v>
      </c>
      <c r="HB198"/>
    </row>
    <row r="199" spans="1:210">
      <c r="A199" s="13">
        <f t="shared" si="2"/>
        <v>40480</v>
      </c>
      <c r="N199"/>
      <c r="AB199"/>
      <c r="AC199" s="4">
        <v>40480</v>
      </c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O199"/>
      <c r="BQ199" s="1">
        <v>12.266038089453099</v>
      </c>
      <c r="BR199" s="1">
        <v>13.244713030726199</v>
      </c>
      <c r="BS199" s="1">
        <v>6.8623550447661597</v>
      </c>
      <c r="BT199" s="1">
        <v>14.472301613286101</v>
      </c>
      <c r="BU199" s="1">
        <v>15.8916661362338</v>
      </c>
      <c r="BV199" s="1">
        <v>11.429461416516601</v>
      </c>
      <c r="BW199" s="1">
        <v>10.904794614649401</v>
      </c>
      <c r="BX199" s="1">
        <v>19.6492633166188</v>
      </c>
      <c r="BY199" s="1">
        <v>15.6152269796429</v>
      </c>
      <c r="BZ199" s="1">
        <v>18.172325435458099</v>
      </c>
      <c r="CA199" s="1">
        <v>13.1614557507516</v>
      </c>
      <c r="CB199" s="1">
        <v>17.049328013636401</v>
      </c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DB199"/>
      <c r="DD199">
        <v>7.4850340822205697</v>
      </c>
      <c r="DE199">
        <v>9.4699518175385702</v>
      </c>
      <c r="DF199">
        <v>4.1798927274788404</v>
      </c>
      <c r="DG199">
        <v>8.3491780714880104</v>
      </c>
      <c r="DH199">
        <v>12.7908617774125</v>
      </c>
      <c r="DI199">
        <v>6.4137188339855999</v>
      </c>
      <c r="DJ199">
        <v>7.6525181068407999</v>
      </c>
      <c r="DK199">
        <v>15.6510951314477</v>
      </c>
      <c r="DL199">
        <v>5.7274417715464301</v>
      </c>
      <c r="DM199">
        <v>10.888804376635999</v>
      </c>
      <c r="DN199">
        <v>7.5083848269557603</v>
      </c>
      <c r="DO199">
        <v>11.1321900577615</v>
      </c>
      <c r="EB199"/>
      <c r="EO199"/>
      <c r="FO199"/>
      <c r="GB199"/>
      <c r="GD199">
        <v>18.138175861474402</v>
      </c>
      <c r="GE199">
        <v>16.561369454273802</v>
      </c>
      <c r="GF199">
        <v>9.2289218696237292</v>
      </c>
      <c r="GG199">
        <v>30.855301203452299</v>
      </c>
      <c r="GH199">
        <v>25.364652089305199</v>
      </c>
      <c r="GI199">
        <v>15.743297978978701</v>
      </c>
      <c r="GJ199">
        <v>17.739988921315899</v>
      </c>
      <c r="GK199">
        <v>25.0176509941879</v>
      </c>
      <c r="GL199">
        <v>32.5349279425646</v>
      </c>
      <c r="GM199">
        <v>28.913792726392199</v>
      </c>
      <c r="GN199">
        <v>19.388120705034599</v>
      </c>
      <c r="GO199">
        <v>26.196542041319901</v>
      </c>
      <c r="HB199"/>
    </row>
    <row r="200" spans="1:210">
      <c r="A200" s="13">
        <f t="shared" ref="A200:A247" si="3">AC200</f>
        <v>40451</v>
      </c>
      <c r="N200"/>
      <c r="AB200"/>
      <c r="AC200" s="4">
        <v>40451</v>
      </c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O200"/>
      <c r="BQ200" s="1">
        <v>12.2421924738552</v>
      </c>
      <c r="BR200" s="1">
        <v>13.2405680366768</v>
      </c>
      <c r="BS200" s="1">
        <v>6.8456330241824901</v>
      </c>
      <c r="BT200" s="1">
        <v>14.5592519444074</v>
      </c>
      <c r="BU200" s="1">
        <v>15.905354734523399</v>
      </c>
      <c r="BV200" s="1">
        <v>11.423763740624899</v>
      </c>
      <c r="BW200" s="1">
        <v>10.9032706582746</v>
      </c>
      <c r="BX200" s="1">
        <v>19.6046990804074</v>
      </c>
      <c r="BY200" s="1">
        <v>15.616644128318001</v>
      </c>
      <c r="BZ200" s="1">
        <v>18.169363950313301</v>
      </c>
      <c r="CA200" s="1">
        <v>13.012448718775801</v>
      </c>
      <c r="CB200" s="1">
        <v>17.045763976294701</v>
      </c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DB200"/>
      <c r="DD200">
        <v>7.46271861721889</v>
      </c>
      <c r="DE200">
        <v>9.4945866836894002</v>
      </c>
      <c r="DF200">
        <v>4.1676168709133803</v>
      </c>
      <c r="DG200">
        <v>8.3878531050020406</v>
      </c>
      <c r="DH200">
        <v>12.8082902132816</v>
      </c>
      <c r="DI200">
        <v>6.4069026287368498</v>
      </c>
      <c r="DJ200">
        <v>7.65142618557182</v>
      </c>
      <c r="DK200">
        <v>15.607007135821</v>
      </c>
      <c r="DL200">
        <v>5.7284144800381798</v>
      </c>
      <c r="DM200">
        <v>10.884915125908099</v>
      </c>
      <c r="DN200">
        <v>7.3961315027208796</v>
      </c>
      <c r="DO200">
        <v>11.1721199501026</v>
      </c>
      <c r="EB200"/>
      <c r="EO200"/>
      <c r="FO200"/>
      <c r="GB200"/>
      <c r="GD200">
        <v>18.121021371579001</v>
      </c>
      <c r="GE200">
        <v>16.544562268026599</v>
      </c>
      <c r="GF200">
        <v>9.2339913898277697</v>
      </c>
      <c r="GG200">
        <v>30.8560439748561</v>
      </c>
      <c r="GH200">
        <v>25.413311082065601</v>
      </c>
      <c r="GI200">
        <v>15.751312860986101</v>
      </c>
      <c r="GJ200">
        <v>17.738304475873001</v>
      </c>
      <c r="GK200">
        <v>24.9663374408312</v>
      </c>
      <c r="GL200">
        <v>32.537001299697202</v>
      </c>
      <c r="GM200">
        <v>28.907455932020401</v>
      </c>
      <c r="GN200">
        <v>19.2292778460595</v>
      </c>
      <c r="GO200">
        <v>26.200413302067201</v>
      </c>
      <c r="HB200"/>
    </row>
    <row r="201" spans="1:210">
      <c r="A201" s="13">
        <f t="shared" si="3"/>
        <v>40421</v>
      </c>
      <c r="N201"/>
      <c r="AB201"/>
      <c r="AC201" s="4">
        <v>40421</v>
      </c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O201"/>
      <c r="BQ201" s="1">
        <v>12.262773478225901</v>
      </c>
      <c r="BR201" s="1">
        <v>13.213371332489301</v>
      </c>
      <c r="BS201" s="1">
        <v>6.7290670709692799</v>
      </c>
      <c r="BT201" s="1">
        <v>14.5745258726731</v>
      </c>
      <c r="BU201" s="1">
        <v>15.8404841616338</v>
      </c>
      <c r="BV201" s="1">
        <v>11.397111234063599</v>
      </c>
      <c r="BW201" s="1">
        <v>11.1130030454131</v>
      </c>
      <c r="BX201" s="1">
        <v>19.617601485511301</v>
      </c>
      <c r="BY201" s="1">
        <v>15.6088082335561</v>
      </c>
      <c r="BZ201" s="1">
        <v>18.2119814349766</v>
      </c>
      <c r="CA201" s="1">
        <v>13.0420085098476</v>
      </c>
      <c r="CB201" s="1">
        <v>17.0487377907439</v>
      </c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DB201"/>
      <c r="DD201">
        <v>7.4721789530018103</v>
      </c>
      <c r="DE201">
        <v>9.4399257700734402</v>
      </c>
      <c r="DF201">
        <v>4.0879406258208997</v>
      </c>
      <c r="DG201">
        <v>8.3980356480887295</v>
      </c>
      <c r="DH201">
        <v>12.7641024231655</v>
      </c>
      <c r="DI201">
        <v>6.4078369200369902</v>
      </c>
      <c r="DJ201">
        <v>7.8350953463559696</v>
      </c>
      <c r="DK201">
        <v>15.5774031583311</v>
      </c>
      <c r="DL201">
        <v>5.7239177397808501</v>
      </c>
      <c r="DM201">
        <v>10.923892638299501</v>
      </c>
      <c r="DN201">
        <v>7.4128169277232496</v>
      </c>
      <c r="DO201">
        <v>11.135029853724999</v>
      </c>
      <c r="EB201"/>
      <c r="EO201"/>
      <c r="FO201"/>
      <c r="GB201"/>
      <c r="GD201">
        <v>18.141164875256699</v>
      </c>
      <c r="GE201">
        <v>16.516086171323501</v>
      </c>
      <c r="GF201">
        <v>9.1194742947732195</v>
      </c>
      <c r="GG201">
        <v>30.801718312181102</v>
      </c>
      <c r="GH201">
        <v>25.339096174308999</v>
      </c>
      <c r="GI201">
        <v>15.719401378736199</v>
      </c>
      <c r="GJ201">
        <v>18.009808439563699</v>
      </c>
      <c r="GK201">
        <v>25.022436547421101</v>
      </c>
      <c r="GL201">
        <v>32.531034333523102</v>
      </c>
      <c r="GM201">
        <v>28.970977635313599</v>
      </c>
      <c r="GN201">
        <v>19.260348296989299</v>
      </c>
      <c r="GO201">
        <v>26.217081534438901</v>
      </c>
      <c r="HB201"/>
    </row>
    <row r="202" spans="1:210">
      <c r="A202" s="13">
        <f t="shared" si="3"/>
        <v>40389</v>
      </c>
      <c r="N202"/>
      <c r="AB202"/>
      <c r="AC202" s="4">
        <v>40389</v>
      </c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O202"/>
      <c r="BQ202" s="1">
        <v>11.4113669627958</v>
      </c>
      <c r="BR202" s="1">
        <v>12.8172169133996</v>
      </c>
      <c r="BS202" s="1">
        <v>6.72932305246281</v>
      </c>
      <c r="BT202" s="1">
        <v>13.4680508248208</v>
      </c>
      <c r="BU202" s="1">
        <v>15.887707808253801</v>
      </c>
      <c r="BV202" s="1">
        <v>11.0220956936699</v>
      </c>
      <c r="BW202" s="1">
        <v>10.2438640939101</v>
      </c>
      <c r="BX202" s="1">
        <v>18.516023625364902</v>
      </c>
      <c r="BY202" s="1">
        <v>15.3644623647725</v>
      </c>
      <c r="BZ202" s="1">
        <v>18.301539393275299</v>
      </c>
      <c r="CA202" s="1">
        <v>12.3525681484708</v>
      </c>
      <c r="CB202" s="1">
        <v>16.5888987576574</v>
      </c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DB202"/>
      <c r="DD202">
        <v>6.7691787874999303</v>
      </c>
      <c r="DE202">
        <v>8.9093567776337697</v>
      </c>
      <c r="DF202">
        <v>4.0879004802402603</v>
      </c>
      <c r="DG202">
        <v>7.4956066215309196</v>
      </c>
      <c r="DH202">
        <v>12.994934955913701</v>
      </c>
      <c r="DI202">
        <v>6.1465604136557097</v>
      </c>
      <c r="DJ202">
        <v>6.82351623474952</v>
      </c>
      <c r="DK202">
        <v>14.684750846802</v>
      </c>
      <c r="DL202">
        <v>5.8644143127538504</v>
      </c>
      <c r="DM202">
        <v>10.948252823335499</v>
      </c>
      <c r="DN202">
        <v>6.6286884822948604</v>
      </c>
      <c r="DO202">
        <v>11.1164844458148</v>
      </c>
      <c r="EB202"/>
      <c r="EO202"/>
      <c r="FO202"/>
      <c r="GB202"/>
      <c r="GD202">
        <v>17.612881356392901</v>
      </c>
      <c r="GE202">
        <v>16.232753157181602</v>
      </c>
      <c r="GF202">
        <v>9.1228826363437907</v>
      </c>
      <c r="GG202">
        <v>30.589719368618901</v>
      </c>
      <c r="GH202">
        <v>25.3318733961936</v>
      </c>
      <c r="GI202">
        <v>15.374554418932499</v>
      </c>
      <c r="GJ202">
        <v>17.433177828945801</v>
      </c>
      <c r="GK202">
        <v>24.14307223102</v>
      </c>
      <c r="GL202">
        <v>32.3622603778471</v>
      </c>
      <c r="GM202">
        <v>29.041952940698199</v>
      </c>
      <c r="GN202">
        <v>18.721926858477801</v>
      </c>
      <c r="GO202">
        <v>25.738227131363999</v>
      </c>
      <c r="HB202"/>
    </row>
    <row r="203" spans="1:210">
      <c r="A203" s="13">
        <f t="shared" si="3"/>
        <v>40359</v>
      </c>
      <c r="N203"/>
      <c r="AB203"/>
      <c r="AC203" s="4">
        <v>40359</v>
      </c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O203"/>
      <c r="BQ203" s="1">
        <v>11.342089003717099</v>
      </c>
      <c r="BR203" s="1">
        <v>12.792827561409</v>
      </c>
      <c r="BS203" s="1">
        <v>6.7167064266763701</v>
      </c>
      <c r="BT203" s="1">
        <v>9.9512022090464107</v>
      </c>
      <c r="BU203" s="1">
        <v>15.9720623682051</v>
      </c>
      <c r="BV203" s="1">
        <v>11.0038015329443</v>
      </c>
      <c r="BW203" s="1">
        <v>10.2171177258115</v>
      </c>
      <c r="BX203" s="1">
        <v>18.424760851199</v>
      </c>
      <c r="BY203" s="1">
        <v>15.3622945809849</v>
      </c>
      <c r="BZ203" s="1">
        <v>18.300914418085899</v>
      </c>
      <c r="CA203" s="1">
        <v>12.3671583120215</v>
      </c>
      <c r="CB203" s="1">
        <v>16.5882425671936</v>
      </c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DB203"/>
      <c r="DD203">
        <v>6.7357149984700699</v>
      </c>
      <c r="DE203">
        <v>8.8982705787581509</v>
      </c>
      <c r="DF203">
        <v>4.0811607121472102</v>
      </c>
      <c r="DG203">
        <v>1.7655895314198999</v>
      </c>
      <c r="DH203">
        <v>13.028732849969799</v>
      </c>
      <c r="DI203">
        <v>6.1128388992948297</v>
      </c>
      <c r="DJ203">
        <v>6.8129769113207201</v>
      </c>
      <c r="DK203">
        <v>14.5405614302997</v>
      </c>
      <c r="DL203">
        <v>5.8638153225177696</v>
      </c>
      <c r="DM203">
        <v>10.956590902146999</v>
      </c>
      <c r="DN203">
        <v>6.6254762165971197</v>
      </c>
      <c r="DO203">
        <v>11.1540521113774</v>
      </c>
      <c r="EB203"/>
      <c r="EO203"/>
      <c r="FO203"/>
      <c r="GB203"/>
      <c r="GD203">
        <v>17.547141492944199</v>
      </c>
      <c r="GE203">
        <v>16.211878448108699</v>
      </c>
      <c r="GF203">
        <v>9.1070190502964703</v>
      </c>
      <c r="GG203">
        <v>33.689297554048999</v>
      </c>
      <c r="GH203">
        <v>25.462870818913402</v>
      </c>
      <c r="GI203">
        <v>15.4439636603433</v>
      </c>
      <c r="GJ203">
        <v>17.373980035049101</v>
      </c>
      <c r="GK203">
        <v>24.058999848349099</v>
      </c>
      <c r="GL203">
        <v>32.359572141556598</v>
      </c>
      <c r="GM203">
        <v>29.044251660293099</v>
      </c>
      <c r="GN203">
        <v>18.7278740476542</v>
      </c>
      <c r="GO203">
        <v>25.708201683303699</v>
      </c>
      <c r="HB203"/>
    </row>
    <row r="204" spans="1:210">
      <c r="A204" s="13">
        <f t="shared" si="3"/>
        <v>40326</v>
      </c>
      <c r="N204"/>
      <c r="AB204"/>
      <c r="AC204" s="4">
        <v>40326</v>
      </c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O204"/>
      <c r="BQ204" s="1">
        <v>11.508108732870401</v>
      </c>
      <c r="BR204" s="1">
        <v>12.803088069693199</v>
      </c>
      <c r="BS204" s="1">
        <v>6.6367180562427999</v>
      </c>
      <c r="BT204" s="1">
        <v>9.9940625859832295</v>
      </c>
      <c r="BU204" s="1">
        <v>15.900138231058399</v>
      </c>
      <c r="BV204" s="1">
        <v>11.0149836120173</v>
      </c>
      <c r="BW204" s="1">
        <v>10.3807991276732</v>
      </c>
      <c r="BX204" s="1">
        <v>18.2831249229158</v>
      </c>
      <c r="BY204" s="1">
        <v>15.252080876069501</v>
      </c>
      <c r="BZ204" s="1">
        <v>18.280594221275098</v>
      </c>
      <c r="CA204" s="1">
        <v>12.2230477568624</v>
      </c>
      <c r="CB204" s="1">
        <v>16.5840554234283</v>
      </c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DB204"/>
      <c r="DD204">
        <v>6.7944570672414297</v>
      </c>
      <c r="DE204">
        <v>8.9065365253247109</v>
      </c>
      <c r="DF204">
        <v>4.0363871154593598</v>
      </c>
      <c r="DG204">
        <v>1.7611297929349401</v>
      </c>
      <c r="DH204">
        <v>12.9762137533925</v>
      </c>
      <c r="DI204">
        <v>6.1114284994717796</v>
      </c>
      <c r="DJ204">
        <v>6.8769952122639699</v>
      </c>
      <c r="DK204">
        <v>14.3671391453215</v>
      </c>
      <c r="DL204">
        <v>5.8568884949465998</v>
      </c>
      <c r="DM204">
        <v>11.005099783251399</v>
      </c>
      <c r="DN204">
        <v>6.7983064504704496</v>
      </c>
      <c r="DO204">
        <v>11.118565943749401</v>
      </c>
      <c r="EB204"/>
      <c r="EO204"/>
      <c r="FO204"/>
      <c r="GB204"/>
      <c r="GD204">
        <v>17.713418859928701</v>
      </c>
      <c r="GE204">
        <v>16.216516871442099</v>
      </c>
      <c r="GF204">
        <v>9.0373610426912094</v>
      </c>
      <c r="GG204">
        <v>33.722777545216701</v>
      </c>
      <c r="GH204">
        <v>25.4273861097052</v>
      </c>
      <c r="GI204">
        <v>15.458573374528401</v>
      </c>
      <c r="GJ204">
        <v>17.761994632457199</v>
      </c>
      <c r="GK204">
        <v>24.0591669963991</v>
      </c>
      <c r="GL204">
        <v>32.061314365797799</v>
      </c>
      <c r="GM204">
        <v>29.0402325972757</v>
      </c>
      <c r="GN204">
        <v>18.2593714113797</v>
      </c>
      <c r="GO204">
        <v>25.719622612907301</v>
      </c>
      <c r="HB204"/>
    </row>
    <row r="205" spans="1:210">
      <c r="A205" s="13">
        <f t="shared" si="3"/>
        <v>40298</v>
      </c>
      <c r="N205"/>
      <c r="AB205"/>
      <c r="AC205" s="4">
        <v>40298</v>
      </c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O205"/>
      <c r="BQ205" s="1">
        <v>10.5289215635416</v>
      </c>
      <c r="BR205" s="1">
        <v>12.256076263569399</v>
      </c>
      <c r="BS205" s="1">
        <v>6.62484774918026</v>
      </c>
      <c r="BT205" s="1">
        <v>8.2278501105852406</v>
      </c>
      <c r="BU205" s="1">
        <v>16.117348696573799</v>
      </c>
      <c r="BV205" s="1">
        <v>10.7514540385184</v>
      </c>
      <c r="BW205" s="1">
        <v>9.1829744226880603</v>
      </c>
      <c r="BX205" s="1">
        <v>17.0522218239811</v>
      </c>
      <c r="BY205" s="1">
        <v>15.214165376504999</v>
      </c>
      <c r="BZ205" s="1">
        <v>18.035968503433701</v>
      </c>
      <c r="CA205" s="1">
        <v>12.472412240953201</v>
      </c>
      <c r="CB205" s="1">
        <v>15.994622518631299</v>
      </c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DB205"/>
      <c r="DD205">
        <v>5.9132997987357898</v>
      </c>
      <c r="DE205">
        <v>8.2641681925710007</v>
      </c>
      <c r="DF205">
        <v>4.0249376502601901</v>
      </c>
      <c r="DG205">
        <v>-7.9572437398201495E-2</v>
      </c>
      <c r="DH205">
        <v>13.485313920393301</v>
      </c>
      <c r="DI205">
        <v>5.9239364586810401</v>
      </c>
      <c r="DJ205">
        <v>6.3531075012013298</v>
      </c>
      <c r="DK205">
        <v>13.2569463213347</v>
      </c>
      <c r="DL205">
        <v>6.6471619758638001</v>
      </c>
      <c r="DM205">
        <v>10.660233261668401</v>
      </c>
      <c r="DN205">
        <v>6.1040045360344797</v>
      </c>
      <c r="DO205">
        <v>11.654276169210499</v>
      </c>
      <c r="EB205"/>
      <c r="EO205"/>
      <c r="FO205"/>
      <c r="GB205"/>
      <c r="GD205">
        <v>16.941400224640802</v>
      </c>
      <c r="GE205">
        <v>15.8387236320266</v>
      </c>
      <c r="GF205">
        <v>9.0166156518727298</v>
      </c>
      <c r="GG205">
        <v>40.241016027080803</v>
      </c>
      <c r="GH205">
        <v>25.777535537160102</v>
      </c>
      <c r="GI205">
        <v>15.124309806278999</v>
      </c>
      <c r="GJ205">
        <v>17.686951114809698</v>
      </c>
      <c r="GK205">
        <v>23.105425911542898</v>
      </c>
      <c r="GL205">
        <v>32.072551854100297</v>
      </c>
      <c r="GM205">
        <v>28.7205151116374</v>
      </c>
      <c r="GN205">
        <v>18.737159684839099</v>
      </c>
      <c r="GO205">
        <v>25.044796870193299</v>
      </c>
      <c r="HB205"/>
    </row>
    <row r="206" spans="1:210">
      <c r="A206" s="13">
        <f t="shared" si="3"/>
        <v>40268</v>
      </c>
      <c r="N206"/>
      <c r="AB206"/>
      <c r="AC206" s="4">
        <v>40268</v>
      </c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O206"/>
      <c r="BQ206" s="1">
        <v>10.4905877469701</v>
      </c>
      <c r="BR206" s="1">
        <v>12.250994676497699</v>
      </c>
      <c r="BS206" s="1">
        <v>6.6084259948390898</v>
      </c>
      <c r="BT206" s="1">
        <v>8.1624944478231107</v>
      </c>
      <c r="BU206" s="1">
        <v>16.171257447990001</v>
      </c>
      <c r="BV206" s="1">
        <v>10.725163909487</v>
      </c>
      <c r="BW206" s="1">
        <v>9.1537683484048902</v>
      </c>
      <c r="BX206" s="1">
        <v>16.9099525957729</v>
      </c>
      <c r="BY206" s="1">
        <v>15.218636062747899</v>
      </c>
      <c r="BZ206" s="1">
        <v>18.037852118101501</v>
      </c>
      <c r="CA206" s="1">
        <v>12.4723073044124</v>
      </c>
      <c r="CB206" s="1">
        <v>15.988980176513</v>
      </c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DB206"/>
      <c r="DD206">
        <v>5.8772450250145196</v>
      </c>
      <c r="DE206">
        <v>8.2313440168686807</v>
      </c>
      <c r="DF206">
        <v>3.9985538734164301</v>
      </c>
      <c r="DG206">
        <v>-0.133065532398322</v>
      </c>
      <c r="DH206">
        <v>13.525372360052501</v>
      </c>
      <c r="DI206">
        <v>5.8637762105767504</v>
      </c>
      <c r="DJ206">
        <v>6.3305512763766103</v>
      </c>
      <c r="DK206">
        <v>13.125153061635</v>
      </c>
      <c r="DL206">
        <v>6.6515286151966304</v>
      </c>
      <c r="DM206">
        <v>10.6586665377787</v>
      </c>
      <c r="DN206">
        <v>6.1330334332388201</v>
      </c>
      <c r="DO206">
        <v>11.737183237592401</v>
      </c>
      <c r="EB206"/>
      <c r="EO206"/>
      <c r="FO206"/>
      <c r="GB206"/>
      <c r="GD206">
        <v>16.8933979772006</v>
      </c>
      <c r="GE206">
        <v>15.829333445270199</v>
      </c>
      <c r="GF206">
        <v>8.9970423121226197</v>
      </c>
      <c r="GG206">
        <v>40.275694133514897</v>
      </c>
      <c r="GH206">
        <v>25.802472475621698</v>
      </c>
      <c r="GI206">
        <v>15.099533568496</v>
      </c>
      <c r="GJ206">
        <v>17.665444297675599</v>
      </c>
      <c r="GK206">
        <v>22.9732443998587</v>
      </c>
      <c r="GL206">
        <v>32.075985506351898</v>
      </c>
      <c r="GM206">
        <v>28.7241529444223</v>
      </c>
      <c r="GN206">
        <v>18.6749133653868</v>
      </c>
      <c r="GO206">
        <v>25.034955591386101</v>
      </c>
      <c r="HB206"/>
    </row>
    <row r="207" spans="1:210">
      <c r="A207" s="13">
        <f t="shared" si="3"/>
        <v>40235</v>
      </c>
      <c r="N207"/>
      <c r="AB207"/>
      <c r="AC207" s="4">
        <v>40235</v>
      </c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O207"/>
      <c r="BQ207" s="1">
        <v>10.4984591954008</v>
      </c>
      <c r="BR207" s="1">
        <v>12.1787671137152</v>
      </c>
      <c r="BS207" s="1">
        <v>6.2778393321360504</v>
      </c>
      <c r="BT207" s="1">
        <v>8.2569495888996602</v>
      </c>
      <c r="BU207" s="1">
        <v>16.164402059799698</v>
      </c>
      <c r="BV207" s="1">
        <v>10.683163448312699</v>
      </c>
      <c r="BW207" s="1">
        <v>9.1393987659028504</v>
      </c>
      <c r="BX207" s="1">
        <v>16.646314489465802</v>
      </c>
      <c r="BY207" s="1">
        <v>15.199183233731899</v>
      </c>
      <c r="BZ207" s="1">
        <v>18.0642322068346</v>
      </c>
      <c r="CA207" s="1">
        <v>12.4781088480531</v>
      </c>
      <c r="CB207" s="1">
        <v>15.9728678903682</v>
      </c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DB207"/>
      <c r="DD207">
        <v>5.9079358044194397</v>
      </c>
      <c r="DE207">
        <v>8.1341006071235604</v>
      </c>
      <c r="DF207">
        <v>3.5969152977789198</v>
      </c>
      <c r="DG207">
        <v>-0.14337201200334901</v>
      </c>
      <c r="DH207">
        <v>13.501420949992299</v>
      </c>
      <c r="DI207">
        <v>5.8135808244430898</v>
      </c>
      <c r="DJ207">
        <v>6.3226574839143099</v>
      </c>
      <c r="DK207">
        <v>12.9802040257246</v>
      </c>
      <c r="DL207">
        <v>6.6387561444071403</v>
      </c>
      <c r="DM207">
        <v>10.620753443531999</v>
      </c>
      <c r="DN207">
        <v>6.1555409902538898</v>
      </c>
      <c r="DO207">
        <v>11.7119277095945</v>
      </c>
      <c r="EB207"/>
      <c r="EO207"/>
      <c r="FO207"/>
      <c r="GB207"/>
      <c r="GD207">
        <v>16.919729433977</v>
      </c>
      <c r="GE207">
        <v>15.7636590540281</v>
      </c>
      <c r="GF207">
        <v>8.6635791339763095</v>
      </c>
      <c r="GG207">
        <v>40.004107257267002</v>
      </c>
      <c r="GH207">
        <v>25.8263541868345</v>
      </c>
      <c r="GI207">
        <v>15.043507504090799</v>
      </c>
      <c r="GJ207">
        <v>17.650825693616898</v>
      </c>
      <c r="GK207">
        <v>22.7660766845758</v>
      </c>
      <c r="GL207">
        <v>32.065189449710999</v>
      </c>
      <c r="GM207">
        <v>28.7316153994147</v>
      </c>
      <c r="GN207">
        <v>18.672368080829301</v>
      </c>
      <c r="GO207">
        <v>25.047090759594401</v>
      </c>
      <c r="HB207"/>
    </row>
    <row r="208" spans="1:210">
      <c r="A208" s="13">
        <f t="shared" si="3"/>
        <v>40207</v>
      </c>
      <c r="N208"/>
      <c r="AB208"/>
      <c r="AC208" s="4">
        <v>40207</v>
      </c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O208"/>
      <c r="BQ208" s="1">
        <v>7.6759710365091598</v>
      </c>
      <c r="BR208" s="1">
        <v>11.100009208133899</v>
      </c>
      <c r="BS208" s="1">
        <v>6.26750656546856</v>
      </c>
      <c r="BT208" s="1">
        <v>0.93059940183114698</v>
      </c>
      <c r="BU208" s="1">
        <v>16.647079205806701</v>
      </c>
      <c r="BV208" s="1">
        <v>10.7643021273523</v>
      </c>
      <c r="BW208" s="1">
        <v>8.6458636935965103</v>
      </c>
      <c r="BX208" s="1">
        <v>15.124550460371999</v>
      </c>
      <c r="BY208" s="1">
        <v>15.4351326194347</v>
      </c>
      <c r="BZ208" s="1">
        <v>18.004087311183699</v>
      </c>
      <c r="CA208" s="1">
        <v>11.796629051358099</v>
      </c>
      <c r="CB208" s="1">
        <v>15.7593176154429</v>
      </c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DB208"/>
      <c r="DD208">
        <v>2.5484724652077699</v>
      </c>
      <c r="DE208">
        <v>6.30434603559846</v>
      </c>
      <c r="DF208">
        <v>3.4512276342696899</v>
      </c>
      <c r="DG208">
        <v>-8.4014824537724309</v>
      </c>
      <c r="DH208">
        <v>12.4247053029277</v>
      </c>
      <c r="DI208">
        <v>5.1683499024751702</v>
      </c>
      <c r="DJ208">
        <v>5.0059852590205196</v>
      </c>
      <c r="DK208">
        <v>10.699444846157601</v>
      </c>
      <c r="DL208">
        <v>5.94723240808311</v>
      </c>
      <c r="DM208">
        <v>9.3088336038653594</v>
      </c>
      <c r="DN208">
        <v>4.1985727429485902</v>
      </c>
      <c r="DO208">
        <v>7.2608651938269198</v>
      </c>
      <c r="EB208"/>
      <c r="EO208"/>
      <c r="FO208"/>
      <c r="GB208"/>
      <c r="GD208">
        <v>14.065756479036599</v>
      </c>
      <c r="GE208">
        <v>14.5395920785796</v>
      </c>
      <c r="GF208">
        <v>8.6682588028440204</v>
      </c>
      <c r="GG208">
        <v>34.6780136580008</v>
      </c>
      <c r="GH208">
        <v>26.554662596318799</v>
      </c>
      <c r="GI208">
        <v>15.284193897757801</v>
      </c>
      <c r="GJ208">
        <v>18.3862475515791</v>
      </c>
      <c r="GK208">
        <v>21.325867400698801</v>
      </c>
      <c r="GL208">
        <v>32.323755610448202</v>
      </c>
      <c r="GM208">
        <v>28.288879580002501</v>
      </c>
      <c r="GN208">
        <v>17.9227565176393</v>
      </c>
      <c r="GO208">
        <v>25.216915781820301</v>
      </c>
      <c r="HB208"/>
    </row>
    <row r="209" spans="1:210">
      <c r="A209" s="13">
        <f t="shared" si="3"/>
        <v>40178</v>
      </c>
      <c r="N209"/>
      <c r="AB209"/>
      <c r="AC209" s="4">
        <v>40178</v>
      </c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O209"/>
      <c r="BQ209" s="1">
        <v>7.7640412200753399</v>
      </c>
      <c r="BR209" s="1">
        <v>11.165796285195601</v>
      </c>
      <c r="BS209" s="1">
        <v>6.2432488647858104</v>
      </c>
      <c r="BT209" s="1">
        <v>0.87765382650170698</v>
      </c>
      <c r="BU209" s="1">
        <v>16.645170936218001</v>
      </c>
      <c r="BV209" s="1">
        <v>10.7740158854594</v>
      </c>
      <c r="BW209" s="1">
        <v>8.64809336296066</v>
      </c>
      <c r="BX209" s="1">
        <v>14.695886825342001</v>
      </c>
      <c r="BY209" s="1">
        <v>15.435819659806601</v>
      </c>
      <c r="BZ209" s="1">
        <v>18.005793070419699</v>
      </c>
      <c r="CA209" s="1">
        <v>11.8451136014145</v>
      </c>
      <c r="CB209" s="1">
        <v>15.756950838620799</v>
      </c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DB209"/>
      <c r="DD209">
        <v>2.7209771072998898</v>
      </c>
      <c r="DE209">
        <v>6.2715513184935698</v>
      </c>
      <c r="DF209">
        <v>3.4223027199562699</v>
      </c>
      <c r="DG209">
        <v>-8.4568053365436509</v>
      </c>
      <c r="DH209">
        <v>12.4330103080308</v>
      </c>
      <c r="DI209">
        <v>5.1919920502398602</v>
      </c>
      <c r="DJ209">
        <v>5.0076144099695803</v>
      </c>
      <c r="DK209">
        <v>10.336429068263101</v>
      </c>
      <c r="DL209">
        <v>5.9481560006174901</v>
      </c>
      <c r="DM209">
        <v>9.3104934451988903</v>
      </c>
      <c r="DN209">
        <v>4.2691760616760197</v>
      </c>
      <c r="DO209">
        <v>7.2619940896970796</v>
      </c>
      <c r="EB209"/>
      <c r="EO209"/>
      <c r="FO209"/>
      <c r="GB209"/>
      <c r="GD209">
        <v>14.132270030129201</v>
      </c>
      <c r="GE209">
        <v>14.596307111528001</v>
      </c>
      <c r="GF209">
        <v>8.6556198309637509</v>
      </c>
      <c r="GG209">
        <v>34.687380648682101</v>
      </c>
      <c r="GH209">
        <v>26.5516527510404</v>
      </c>
      <c r="GI209">
        <v>15.286812840255299</v>
      </c>
      <c r="GJ209">
        <v>18.388494986384199</v>
      </c>
      <c r="GK209">
        <v>20.925577187295499</v>
      </c>
      <c r="GL209">
        <v>32.3243870923339</v>
      </c>
      <c r="GM209">
        <v>28.291337107463999</v>
      </c>
      <c r="GN209">
        <v>17.959451928338499</v>
      </c>
      <c r="GO209">
        <v>25.193401360826599</v>
      </c>
      <c r="HB209"/>
    </row>
    <row r="210" spans="1:210">
      <c r="A210" s="13">
        <f t="shared" si="3"/>
        <v>40147</v>
      </c>
      <c r="N210"/>
      <c r="AB210"/>
      <c r="AC210" s="4">
        <v>40147</v>
      </c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O210"/>
      <c r="BQ210" s="1">
        <v>7.6420188732993504</v>
      </c>
      <c r="BR210" s="1">
        <v>10.968465819871399</v>
      </c>
      <c r="BS210" s="1">
        <v>6.1053218716356499</v>
      </c>
      <c r="BT210" s="1">
        <v>4.9957980191904099</v>
      </c>
      <c r="BU210" s="1">
        <v>16.334869097785202</v>
      </c>
      <c r="BV210" s="1">
        <v>10.787457199674201</v>
      </c>
      <c r="BW210" s="1">
        <v>8.6655882169147809</v>
      </c>
      <c r="BX210" s="1">
        <v>14.9085610795373</v>
      </c>
      <c r="BY210" s="1">
        <v>15.495654401946</v>
      </c>
      <c r="BZ210" s="1">
        <v>18.010978485796901</v>
      </c>
      <c r="CA210" s="1">
        <v>13.4562539265211</v>
      </c>
      <c r="CB210" s="1">
        <v>15.7447763873383</v>
      </c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DB210"/>
      <c r="DD210">
        <v>2.7748396673734099</v>
      </c>
      <c r="DE210">
        <v>6.1070754552585003</v>
      </c>
      <c r="DF210">
        <v>3.3290019207441301</v>
      </c>
      <c r="DG210">
        <v>-1.0881657442701</v>
      </c>
      <c r="DH210">
        <v>12.224565591034899</v>
      </c>
      <c r="DI210">
        <v>5.2139381969878098</v>
      </c>
      <c r="DJ210">
        <v>5.0226394617723003</v>
      </c>
      <c r="DK210">
        <v>10.295596222239499</v>
      </c>
      <c r="DL210">
        <v>5.9869864523580496</v>
      </c>
      <c r="DM210">
        <v>9.3185868719228093</v>
      </c>
      <c r="DN210">
        <v>6.4646067053654601</v>
      </c>
      <c r="DO210">
        <v>7.2103660767398097</v>
      </c>
      <c r="EB210"/>
      <c r="EO210"/>
      <c r="FO210"/>
      <c r="GB210"/>
      <c r="GD210">
        <v>14.0575088904819</v>
      </c>
      <c r="GE210">
        <v>14.410913121018201</v>
      </c>
      <c r="GF210">
        <v>8.4738843565117605</v>
      </c>
      <c r="GG210">
        <v>29.475795239537899</v>
      </c>
      <c r="GH210">
        <v>26.6632288469754</v>
      </c>
      <c r="GI210">
        <v>15.3059044421996</v>
      </c>
      <c r="GJ210">
        <v>18.396521118108399</v>
      </c>
      <c r="GK210">
        <v>21.021786342716499</v>
      </c>
      <c r="GL210">
        <v>32.364394650779403</v>
      </c>
      <c r="GM210">
        <v>28.3027083024079</v>
      </c>
      <c r="GN210">
        <v>19.637676583211501</v>
      </c>
      <c r="GO210">
        <v>25.114671851733199</v>
      </c>
      <c r="HB210"/>
    </row>
    <row r="211" spans="1:210">
      <c r="A211" s="13">
        <f t="shared" si="3"/>
        <v>40116</v>
      </c>
      <c r="N211"/>
      <c r="AB211"/>
      <c r="AC211" s="4">
        <v>40116</v>
      </c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O211"/>
      <c r="BQ211" s="1">
        <v>7.8498098520425899</v>
      </c>
      <c r="BR211" s="1">
        <v>10.7987212445494</v>
      </c>
      <c r="BS211" s="1">
        <v>6.11179431825928</v>
      </c>
      <c r="BT211" s="1">
        <v>1.58753061031778</v>
      </c>
      <c r="BU211" s="1">
        <v>16.088464447312099</v>
      </c>
      <c r="BV211" s="1">
        <v>11.504960426519901</v>
      </c>
      <c r="BW211" s="1">
        <v>11.880638840636699</v>
      </c>
      <c r="BX211" s="1">
        <v>14.8661609301033</v>
      </c>
      <c r="BY211" s="1">
        <v>15.3449436962385</v>
      </c>
      <c r="BZ211" s="1">
        <v>16.729218257427501</v>
      </c>
      <c r="CA211" s="1">
        <v>12.909378566198001</v>
      </c>
      <c r="CB211" s="1">
        <v>16.004468588696898</v>
      </c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DB211"/>
      <c r="DD211">
        <v>3.0997420846231001</v>
      </c>
      <c r="DE211">
        <v>6.83524883171859</v>
      </c>
      <c r="DF211">
        <v>3.3167286493466199</v>
      </c>
      <c r="DG211">
        <v>-3.80702264704524</v>
      </c>
      <c r="DH211">
        <v>12.0854981355089</v>
      </c>
      <c r="DI211">
        <v>5.6987183268115897</v>
      </c>
      <c r="DJ211">
        <v>6.7199429763382703</v>
      </c>
      <c r="DK211">
        <v>10.1145181577306</v>
      </c>
      <c r="DL211">
        <v>5.9098428782288597</v>
      </c>
      <c r="DM211">
        <v>9.0893870779587296</v>
      </c>
      <c r="DN211">
        <v>6.27711615425034</v>
      </c>
      <c r="DO211">
        <v>2.60477993514874</v>
      </c>
      <c r="EB211"/>
      <c r="EO211"/>
      <c r="FO211"/>
      <c r="GB211"/>
      <c r="GD211">
        <v>13.6730021262559</v>
      </c>
      <c r="GE211">
        <v>14.2610869968112</v>
      </c>
      <c r="GF211">
        <v>8.4777088058160892</v>
      </c>
      <c r="GG211">
        <v>30.362875117098898</v>
      </c>
      <c r="GH211">
        <v>26.2112528921032</v>
      </c>
      <c r="GI211">
        <v>15.949606846984301</v>
      </c>
      <c r="GJ211">
        <v>20.050932343764099</v>
      </c>
      <c r="GK211">
        <v>20.857860229573699</v>
      </c>
      <c r="GL211">
        <v>32.230280715112002</v>
      </c>
      <c r="GM211">
        <v>26.2991170043979</v>
      </c>
      <c r="GN211">
        <v>18.984002279299499</v>
      </c>
      <c r="GO211">
        <v>25.550381312747099</v>
      </c>
      <c r="HB211"/>
    </row>
    <row r="212" spans="1:210">
      <c r="A212" s="13">
        <f t="shared" si="3"/>
        <v>40086</v>
      </c>
      <c r="N212"/>
      <c r="AB212"/>
      <c r="AC212" s="4">
        <v>40086</v>
      </c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O212"/>
      <c r="BQ212" s="1">
        <v>8.0833452365653002</v>
      </c>
      <c r="BR212" s="1">
        <v>10.8200181372424</v>
      </c>
      <c r="BS212" s="1">
        <v>6.1117216059279302</v>
      </c>
      <c r="BT212" s="1">
        <v>1.61485368122509</v>
      </c>
      <c r="BU212" s="1">
        <v>16.539097569539901</v>
      </c>
      <c r="BV212" s="1">
        <v>11.5158031379855</v>
      </c>
      <c r="BW212" s="1">
        <v>11.879973342041</v>
      </c>
      <c r="BX212" s="1">
        <v>14.800389536528</v>
      </c>
      <c r="BY212" s="1">
        <v>15.3505059138823</v>
      </c>
      <c r="BZ212" s="1">
        <v>16.728654727813499</v>
      </c>
      <c r="CA212" s="1">
        <v>12.9762789817255</v>
      </c>
      <c r="CB212" s="1">
        <v>16.0076108357385</v>
      </c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DB212"/>
      <c r="DD212">
        <v>3.2998161891245301</v>
      </c>
      <c r="DE212">
        <v>6.86533910125784</v>
      </c>
      <c r="DF212">
        <v>3.3479475926142102</v>
      </c>
      <c r="DG212">
        <v>-3.77659547123841</v>
      </c>
      <c r="DH212">
        <v>12.378939530333801</v>
      </c>
      <c r="DI212">
        <v>5.7106941302873997</v>
      </c>
      <c r="DJ212">
        <v>6.71345895452815</v>
      </c>
      <c r="DK212">
        <v>10.054411751031299</v>
      </c>
      <c r="DL212">
        <v>5.9133989288944298</v>
      </c>
      <c r="DM212">
        <v>9.0873468341184491</v>
      </c>
      <c r="DN212">
        <v>6.3399729987723497</v>
      </c>
      <c r="DO212">
        <v>2.6321195441261001</v>
      </c>
      <c r="EB212"/>
      <c r="EO212"/>
      <c r="FO212"/>
      <c r="GB212"/>
      <c r="GD212">
        <v>13.878042606893301</v>
      </c>
      <c r="GE212">
        <v>14.282323040155401</v>
      </c>
      <c r="GF212">
        <v>8.4665915818157806</v>
      </c>
      <c r="GG212">
        <v>30.389652265487602</v>
      </c>
      <c r="GH212">
        <v>26.591225231091499</v>
      </c>
      <c r="GI212">
        <v>15.955722961495599</v>
      </c>
      <c r="GJ212">
        <v>20.0648367063955</v>
      </c>
      <c r="GK212">
        <v>20.790240630558099</v>
      </c>
      <c r="GL212">
        <v>32.236677208267402</v>
      </c>
      <c r="GM212">
        <v>26.297998873157901</v>
      </c>
      <c r="GN212">
        <v>19.099626870646699</v>
      </c>
      <c r="GO212">
        <v>25.5500423149822</v>
      </c>
      <c r="HB212"/>
    </row>
    <row r="213" spans="1:210">
      <c r="A213" s="13">
        <f t="shared" si="3"/>
        <v>40056</v>
      </c>
      <c r="N213"/>
      <c r="AB213"/>
      <c r="AC213" s="4">
        <v>40056</v>
      </c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O213"/>
      <c r="BQ213" s="1">
        <v>8.1564320853276193</v>
      </c>
      <c r="BR213" s="1">
        <v>10.8238142279294</v>
      </c>
      <c r="BS213" s="1">
        <v>6.1681030229678004</v>
      </c>
      <c r="BT213" s="1">
        <v>0.85071446182921695</v>
      </c>
      <c r="BU213" s="1">
        <v>16.457951466148401</v>
      </c>
      <c r="BV213" s="1">
        <v>11.5336845594189</v>
      </c>
      <c r="BW213" s="1">
        <v>11.8910378527203</v>
      </c>
      <c r="BX213" s="1">
        <v>14.783969378877099</v>
      </c>
      <c r="BY213" s="1">
        <v>15.3840361430544</v>
      </c>
      <c r="BZ213" s="1">
        <v>16.722026989144201</v>
      </c>
      <c r="CA213" s="1">
        <v>13.0161648366369</v>
      </c>
      <c r="CB213" s="1">
        <v>16.0093857695311</v>
      </c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DB213"/>
      <c r="DD213">
        <v>3.3064537833056602</v>
      </c>
      <c r="DE213">
        <v>6.9030464962011999</v>
      </c>
      <c r="DF213">
        <v>3.4048097746676902</v>
      </c>
      <c r="DG213">
        <v>-4.2013070026526904</v>
      </c>
      <c r="DH213">
        <v>12.3031074183318</v>
      </c>
      <c r="DI213">
        <v>5.6964312295676196</v>
      </c>
      <c r="DJ213">
        <v>6.7291931349336904</v>
      </c>
      <c r="DK213">
        <v>10.082612643791601</v>
      </c>
      <c r="DL213">
        <v>5.9461570663889303</v>
      </c>
      <c r="DM213">
        <v>9.0854868740226298</v>
      </c>
      <c r="DN213">
        <v>6.3706192671143702</v>
      </c>
      <c r="DO213">
        <v>2.6307028833495201</v>
      </c>
      <c r="EB213"/>
      <c r="EO213"/>
      <c r="FO213"/>
      <c r="GB213"/>
      <c r="GD213">
        <v>13.9723083455847</v>
      </c>
      <c r="GE213">
        <v>14.2897294938717</v>
      </c>
      <c r="GF213">
        <v>8.49970590790549</v>
      </c>
      <c r="GG213">
        <v>30.311176743061601</v>
      </c>
      <c r="GH213">
        <v>26.564155516781401</v>
      </c>
      <c r="GI213">
        <v>15.961933543905101</v>
      </c>
      <c r="GJ213">
        <v>20.063048859320801</v>
      </c>
      <c r="GK213">
        <v>20.648209507995301</v>
      </c>
      <c r="GL213">
        <v>32.258379738866402</v>
      </c>
      <c r="GM213">
        <v>26.2868184936059</v>
      </c>
      <c r="GN213">
        <v>19.1268577609396</v>
      </c>
      <c r="GO213">
        <v>25.576752303398699</v>
      </c>
      <c r="HB213"/>
    </row>
    <row r="214" spans="1:210">
      <c r="A214" s="13">
        <f t="shared" si="3"/>
        <v>40025</v>
      </c>
      <c r="N214"/>
      <c r="AB214"/>
      <c r="AC214" s="4">
        <v>40025</v>
      </c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O214"/>
      <c r="BQ214" s="1">
        <v>9.0850983189980603</v>
      </c>
      <c r="BR214" s="1">
        <v>10.1207076683223</v>
      </c>
      <c r="BS214" s="1">
        <v>6.17439542220629</v>
      </c>
      <c r="BT214" s="1">
        <v>1.2530028604521599</v>
      </c>
      <c r="BU214" s="1">
        <v>16.382470063525201</v>
      </c>
      <c r="BV214" s="1">
        <v>12.120031777067201</v>
      </c>
      <c r="BW214" s="1">
        <v>13.5429741102683</v>
      </c>
      <c r="BX214" s="1">
        <v>15.2189915088703</v>
      </c>
      <c r="BY214" s="1">
        <v>15.529923193549701</v>
      </c>
      <c r="BZ214" s="1">
        <v>15.839171341560499</v>
      </c>
      <c r="CA214" s="1">
        <v>12.657993431084099</v>
      </c>
      <c r="CB214" s="1">
        <v>16.358224491975399</v>
      </c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DB214"/>
      <c r="DD214">
        <v>4.7144457370019204</v>
      </c>
      <c r="DE214">
        <v>5.9640339859033702</v>
      </c>
      <c r="DF214">
        <v>3.41364969949398</v>
      </c>
      <c r="DG214">
        <v>-3.7368631422335601</v>
      </c>
      <c r="DH214">
        <v>12.4392249506725</v>
      </c>
      <c r="DI214">
        <v>6.3632750379527296</v>
      </c>
      <c r="DJ214">
        <v>7.93013793543878</v>
      </c>
      <c r="DK214">
        <v>10.7973423648035</v>
      </c>
      <c r="DL214">
        <v>5.9080096492421399</v>
      </c>
      <c r="DM214">
        <v>7.8405757315742504</v>
      </c>
      <c r="DN214">
        <v>6.3193343452506596</v>
      </c>
      <c r="DO214">
        <v>2.8670657145589802</v>
      </c>
      <c r="EB214"/>
      <c r="EO214"/>
      <c r="FO214"/>
      <c r="GB214"/>
      <c r="GD214">
        <v>14.344622075117799</v>
      </c>
      <c r="GE214">
        <v>13.811023503550899</v>
      </c>
      <c r="GF214">
        <v>8.5014650611524498</v>
      </c>
      <c r="GG214">
        <v>30.286795045145201</v>
      </c>
      <c r="GH214">
        <v>26.304957925372101</v>
      </c>
      <c r="GI214">
        <v>16.423229694249599</v>
      </c>
      <c r="GJ214">
        <v>20.3297413958256</v>
      </c>
      <c r="GK214">
        <v>20.975228485879601</v>
      </c>
      <c r="GL214">
        <v>32.429627041438899</v>
      </c>
      <c r="GM214">
        <v>24.952084104426302</v>
      </c>
      <c r="GN214">
        <v>18.579145706420299</v>
      </c>
      <c r="GO214">
        <v>25.886789590567801</v>
      </c>
      <c r="HB214"/>
    </row>
    <row r="215" spans="1:210">
      <c r="A215" s="13">
        <f t="shared" si="3"/>
        <v>39994</v>
      </c>
      <c r="N215"/>
      <c r="AB215"/>
      <c r="AC215" s="4">
        <v>39994</v>
      </c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O215"/>
      <c r="BQ215" s="1">
        <v>9.2364073318146396</v>
      </c>
      <c r="BR215" s="1">
        <v>10.029176078922999</v>
      </c>
      <c r="BS215" s="1">
        <v>6.1635294153870399</v>
      </c>
      <c r="BT215" s="1">
        <v>-0.122061989722258</v>
      </c>
      <c r="BU215" s="1">
        <v>16.414543112993101</v>
      </c>
      <c r="BV215" s="1">
        <v>12.1332554255579</v>
      </c>
      <c r="BW215" s="1">
        <v>13.4722744666302</v>
      </c>
      <c r="BX215" s="1">
        <v>15.2287998045643</v>
      </c>
      <c r="BY215" s="1">
        <v>15.7002983892041</v>
      </c>
      <c r="BZ215" s="1">
        <v>15.8394761691033</v>
      </c>
      <c r="CA215" s="1">
        <v>12.6033572041333</v>
      </c>
      <c r="CB215" s="1">
        <v>16.364271719892798</v>
      </c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DB215"/>
      <c r="DD215">
        <v>4.8177304784131998</v>
      </c>
      <c r="DE215">
        <v>5.9512370827365197</v>
      </c>
      <c r="DF215">
        <v>3.41396508034844</v>
      </c>
      <c r="DG215">
        <v>-4.4626145857828403</v>
      </c>
      <c r="DH215">
        <v>12.467088536169801</v>
      </c>
      <c r="DI215">
        <v>6.3937514107538798</v>
      </c>
      <c r="DJ215">
        <v>7.8583734238371097</v>
      </c>
      <c r="DK215">
        <v>10.832794014358999</v>
      </c>
      <c r="DL215">
        <v>6.0083993119536601</v>
      </c>
      <c r="DM215">
        <v>7.8408879034218302</v>
      </c>
      <c r="DN215">
        <v>6.3294559115559403</v>
      </c>
      <c r="DO215">
        <v>2.8744853024980701</v>
      </c>
      <c r="EB215"/>
      <c r="EO215"/>
      <c r="FO215"/>
      <c r="GB215"/>
      <c r="GD215">
        <v>14.482364743248</v>
      </c>
      <c r="GE215">
        <v>13.7323100304404</v>
      </c>
      <c r="GF215">
        <v>8.4821054885629508</v>
      </c>
      <c r="GG215">
        <v>30.463532159748599</v>
      </c>
      <c r="GH215">
        <v>26.335860286107302</v>
      </c>
      <c r="GI215">
        <v>16.4263602473956</v>
      </c>
      <c r="GJ215">
        <v>20.238879937012801</v>
      </c>
      <c r="GK215">
        <v>20.963959757996601</v>
      </c>
      <c r="GL215">
        <v>32.619605219527401</v>
      </c>
      <c r="GM215">
        <v>24.952485801591902</v>
      </c>
      <c r="GN215">
        <v>18.438911792897901</v>
      </c>
      <c r="GO215">
        <v>25.8861774428403</v>
      </c>
      <c r="HB215"/>
    </row>
    <row r="216" spans="1:210">
      <c r="A216" s="13">
        <f t="shared" si="3"/>
        <v>39962</v>
      </c>
      <c r="N216"/>
      <c r="AB216"/>
      <c r="AC216" s="4">
        <v>39962</v>
      </c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O216"/>
      <c r="BQ216" s="1">
        <v>9.2122898897685008</v>
      </c>
      <c r="BR216" s="1">
        <v>7.0336220266025</v>
      </c>
      <c r="BS216" s="1">
        <v>6.2548910477206299</v>
      </c>
      <c r="BT216" s="1">
        <v>-0.17054338950205999</v>
      </c>
      <c r="BU216" s="1">
        <v>16.3972516484408</v>
      </c>
      <c r="BV216" s="1">
        <v>12.1605629643641</v>
      </c>
      <c r="BW216" s="1">
        <v>13.520820506232401</v>
      </c>
      <c r="BX216" s="1">
        <v>15.501199852086</v>
      </c>
      <c r="BY216" s="1">
        <v>15.7017392304199</v>
      </c>
      <c r="BZ216" s="1">
        <v>15.8436321110372</v>
      </c>
      <c r="CA216" s="1">
        <v>12.672640488798599</v>
      </c>
      <c r="CB216" s="1">
        <v>16.357495141700099</v>
      </c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DB216"/>
      <c r="DD216">
        <v>4.8060689801518901</v>
      </c>
      <c r="DE216">
        <v>3.3555803888070401</v>
      </c>
      <c r="DF216">
        <v>3.4694145590958501</v>
      </c>
      <c r="DG216">
        <v>-4.3698119257627397</v>
      </c>
      <c r="DH216">
        <v>12.470443079152</v>
      </c>
      <c r="DI216">
        <v>6.42790776887579</v>
      </c>
      <c r="DJ216">
        <v>7.9103332293945003</v>
      </c>
      <c r="DK216">
        <v>11.0436240516418</v>
      </c>
      <c r="DL216">
        <v>6.0102288028931303</v>
      </c>
      <c r="DM216">
        <v>7.8725971928305398</v>
      </c>
      <c r="DN216">
        <v>6.3862678360666401</v>
      </c>
      <c r="DO216">
        <v>2.9190813484705802</v>
      </c>
      <c r="EB216"/>
      <c r="EO216"/>
      <c r="FO216"/>
      <c r="GB216"/>
      <c r="GD216">
        <v>14.4626898356947</v>
      </c>
      <c r="GE216">
        <v>11.265772978304399</v>
      </c>
      <c r="GF216">
        <v>8.5482115773802505</v>
      </c>
      <c r="GG216">
        <v>30.1166494959514</v>
      </c>
      <c r="GH216">
        <v>26.344754568593601</v>
      </c>
      <c r="GI216">
        <v>16.447380491069499</v>
      </c>
      <c r="GJ216">
        <v>20.292871385770901</v>
      </c>
      <c r="GK216">
        <v>21.112173607707799</v>
      </c>
      <c r="GL216">
        <v>32.620944369987697</v>
      </c>
      <c r="GM216">
        <v>24.9469088787123</v>
      </c>
      <c r="GN216">
        <v>18.482349945900001</v>
      </c>
      <c r="GO216">
        <v>25.872474211104599</v>
      </c>
      <c r="HB216"/>
    </row>
    <row r="217" spans="1:210">
      <c r="A217" s="13">
        <f t="shared" si="3"/>
        <v>39933</v>
      </c>
      <c r="N217"/>
      <c r="AB217"/>
      <c r="AC217" s="4">
        <v>39933</v>
      </c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O217"/>
      <c r="BQ217" s="1">
        <v>11.2757664004519</v>
      </c>
      <c r="BR217" s="1">
        <v>7.7560613250457102</v>
      </c>
      <c r="BS217" s="1">
        <v>6.26155189677573</v>
      </c>
      <c r="BT217" s="1">
        <v>-0.59179847965508403</v>
      </c>
      <c r="BU217" s="1">
        <v>16.252957575048399</v>
      </c>
      <c r="BV217" s="1">
        <v>12.8299962080836</v>
      </c>
      <c r="BW217" s="1">
        <v>14.9445243684101</v>
      </c>
      <c r="BX217" s="1">
        <v>15.936000503383299</v>
      </c>
      <c r="BY217" s="1">
        <v>16.072592490921998</v>
      </c>
      <c r="BZ217" s="1">
        <v>16.524530619494801</v>
      </c>
      <c r="CA217" s="1">
        <v>12.541721091735401</v>
      </c>
      <c r="CB217" s="1">
        <v>16.999157317112701</v>
      </c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DB217"/>
      <c r="DD217">
        <v>6.8914997332082697</v>
      </c>
      <c r="DE217">
        <v>3.2054336203987401</v>
      </c>
      <c r="DF217">
        <v>3.47669002967565</v>
      </c>
      <c r="DG217">
        <v>-4.2643258418452099</v>
      </c>
      <c r="DH217">
        <v>12.21073138056</v>
      </c>
      <c r="DI217">
        <v>7.0362586983592301</v>
      </c>
      <c r="DJ217">
        <v>9.0029444200993005</v>
      </c>
      <c r="DK217">
        <v>11.7684257064912</v>
      </c>
      <c r="DL217">
        <v>6.37366281746705</v>
      </c>
      <c r="DM217">
        <v>8.6303619216214091</v>
      </c>
      <c r="DN217">
        <v>6.6721226937508602</v>
      </c>
      <c r="DO217">
        <v>7.3126326813237901</v>
      </c>
      <c r="EB217"/>
      <c r="EO217"/>
      <c r="FO217"/>
      <c r="GB217"/>
      <c r="GD217">
        <v>16.174320054385799</v>
      </c>
      <c r="GE217">
        <v>12.0777046166316</v>
      </c>
      <c r="GF217">
        <v>8.5469754731659204</v>
      </c>
      <c r="GG217">
        <v>31.2602040129965</v>
      </c>
      <c r="GH217">
        <v>26.220861889533101</v>
      </c>
      <c r="GI217">
        <v>16.766839084289099</v>
      </c>
      <c r="GJ217">
        <v>20.484740761120801</v>
      </c>
      <c r="GK217">
        <v>21.356994998680001</v>
      </c>
      <c r="GL217">
        <v>33.032930608265403</v>
      </c>
      <c r="GM217">
        <v>25.131551913552801</v>
      </c>
      <c r="GN217">
        <v>18.1585424080188</v>
      </c>
      <c r="GO217">
        <v>26.343002122380199</v>
      </c>
      <c r="HB217"/>
    </row>
    <row r="218" spans="1:210">
      <c r="A218" s="13">
        <f t="shared" si="3"/>
        <v>39903</v>
      </c>
      <c r="N218"/>
      <c r="AB218"/>
      <c r="AC218" s="4">
        <v>39903</v>
      </c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O218"/>
      <c r="BQ218" s="1">
        <v>11.406191044928899</v>
      </c>
      <c r="BR218" s="1">
        <v>7.7646068181657499</v>
      </c>
      <c r="BS218" s="1">
        <v>6.2727753470108896</v>
      </c>
      <c r="BT218" s="1">
        <v>-0.51361236775569297</v>
      </c>
      <c r="BU218" s="1">
        <v>16.323855932965099</v>
      </c>
      <c r="BV218" s="1">
        <v>12.850573286614299</v>
      </c>
      <c r="BW218" s="1">
        <v>14.9523392133943</v>
      </c>
      <c r="BX218" s="1">
        <v>15.924576468892999</v>
      </c>
      <c r="BY218" s="1">
        <v>16.073009831193801</v>
      </c>
      <c r="BZ218" s="1">
        <v>16.524077693391899</v>
      </c>
      <c r="CA218" s="1">
        <v>12.4778127288597</v>
      </c>
      <c r="CB218" s="1">
        <v>17.018105078779101</v>
      </c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DB218"/>
      <c r="DD218">
        <v>6.9691535074904101</v>
      </c>
      <c r="DE218">
        <v>3.1927246255703601</v>
      </c>
      <c r="DF218">
        <v>3.4943068329201799</v>
      </c>
      <c r="DG218">
        <v>-4.1984799247509299</v>
      </c>
      <c r="DH218">
        <v>12.262638304347</v>
      </c>
      <c r="DI218">
        <v>7.0831535712214198</v>
      </c>
      <c r="DJ218">
        <v>9.0174456576396</v>
      </c>
      <c r="DK218">
        <v>11.7338859007551</v>
      </c>
      <c r="DL218">
        <v>6.3735931035370603</v>
      </c>
      <c r="DM218">
        <v>8.6285837919768191</v>
      </c>
      <c r="DN218">
        <v>6.6654515514604498</v>
      </c>
      <c r="DO218">
        <v>7.23440710330717</v>
      </c>
      <c r="EB218"/>
      <c r="EO218"/>
      <c r="FO218"/>
      <c r="GB218"/>
      <c r="GD218">
        <v>16.3083883580669</v>
      </c>
      <c r="GE218">
        <v>12.077464707590501</v>
      </c>
      <c r="GF218">
        <v>8.5521421559155097</v>
      </c>
      <c r="GG218">
        <v>31.261648317660999</v>
      </c>
      <c r="GH218">
        <v>26.269877265694099</v>
      </c>
      <c r="GI218">
        <v>16.7789898524052</v>
      </c>
      <c r="GJ218">
        <v>20.477464349568098</v>
      </c>
      <c r="GK218">
        <v>21.331111364856898</v>
      </c>
      <c r="GL218">
        <v>33.033374528544599</v>
      </c>
      <c r="GM218">
        <v>25.132696378330401</v>
      </c>
      <c r="GN218">
        <v>18.018040084166302</v>
      </c>
      <c r="GO218">
        <v>26.364803420847299</v>
      </c>
      <c r="HB218"/>
    </row>
    <row r="219" spans="1:210">
      <c r="A219" s="13">
        <f t="shared" si="3"/>
        <v>39871</v>
      </c>
      <c r="N219"/>
      <c r="AB219"/>
      <c r="AC219" s="4">
        <v>39871</v>
      </c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O219"/>
      <c r="BQ219" s="1">
        <v>11.267953573488599</v>
      </c>
      <c r="BR219" s="1">
        <v>7.9001299014301303</v>
      </c>
      <c r="BS219" s="1">
        <v>6.6082038255145203</v>
      </c>
      <c r="BT219" s="1">
        <v>-0.63955187701695104</v>
      </c>
      <c r="BU219" s="1">
        <v>16.4142277212291</v>
      </c>
      <c r="BV219" s="1">
        <v>12.9334248545888</v>
      </c>
      <c r="BW219" s="1">
        <v>14.952536119240399</v>
      </c>
      <c r="BX219" s="1">
        <v>16.066565536184601</v>
      </c>
      <c r="BY219" s="1">
        <v>16.066564506245602</v>
      </c>
      <c r="BZ219" s="1">
        <v>16.520491025002102</v>
      </c>
      <c r="CA219" s="1">
        <v>12.4655935579362</v>
      </c>
      <c r="CB219" s="1">
        <v>16.937728637288</v>
      </c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DB219"/>
      <c r="DD219">
        <v>6.9391289386791204</v>
      </c>
      <c r="DE219">
        <v>3.2877739526896299</v>
      </c>
      <c r="DF219">
        <v>3.90290480158979</v>
      </c>
      <c r="DG219">
        <v>-4.3014954820238804</v>
      </c>
      <c r="DH219">
        <v>12.297601414475</v>
      </c>
      <c r="DI219">
        <v>7.1757054679207597</v>
      </c>
      <c r="DJ219">
        <v>9.0147210650304004</v>
      </c>
      <c r="DK219">
        <v>11.892897023152299</v>
      </c>
      <c r="DL219">
        <v>6.3668342760170402</v>
      </c>
      <c r="DM219">
        <v>8.6208993256304893</v>
      </c>
      <c r="DN219">
        <v>6.6727882855743701</v>
      </c>
      <c r="DO219">
        <v>6.5534052337715298</v>
      </c>
      <c r="EB219"/>
      <c r="EO219"/>
      <c r="FO219"/>
      <c r="GB219"/>
      <c r="GD219">
        <v>16.128120624775999</v>
      </c>
      <c r="GE219">
        <v>12.178050333457501</v>
      </c>
      <c r="GF219">
        <v>8.8507822456844298</v>
      </c>
      <c r="GG219">
        <v>31.514564164853599</v>
      </c>
      <c r="GH219">
        <v>26.358659201522499</v>
      </c>
      <c r="GI219">
        <v>16.867530810015801</v>
      </c>
      <c r="GJ219">
        <v>20.484880254097899</v>
      </c>
      <c r="GK219">
        <v>21.368011828727699</v>
      </c>
      <c r="GL219">
        <v>33.0302110374382</v>
      </c>
      <c r="GM219">
        <v>25.124172531259699</v>
      </c>
      <c r="GN219">
        <v>17.9909011911856</v>
      </c>
      <c r="GO219">
        <v>25.8794475774374</v>
      </c>
      <c r="HB219"/>
    </row>
    <row r="220" spans="1:210">
      <c r="A220" s="13">
        <f t="shared" si="3"/>
        <v>39843</v>
      </c>
      <c r="N220"/>
      <c r="AB220"/>
      <c r="AC220" s="4">
        <v>39843</v>
      </c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O220"/>
      <c r="BQ220" s="1">
        <v>12.2908810310565</v>
      </c>
      <c r="BR220" s="1">
        <v>7.19338408505598</v>
      </c>
      <c r="BS220" s="1">
        <v>6.6300193594281396</v>
      </c>
      <c r="BT220" s="1">
        <v>3.9704615443660201</v>
      </c>
      <c r="BU220" s="1">
        <v>16.421422071144502</v>
      </c>
      <c r="BV220" s="1">
        <v>13.187917173942401</v>
      </c>
      <c r="BW220" s="1">
        <v>15.8168156003532</v>
      </c>
      <c r="BX220" s="1">
        <v>16.4413020888028</v>
      </c>
      <c r="BY220" s="1">
        <v>15.891753608729299</v>
      </c>
      <c r="BZ220" s="1">
        <v>16.002330671169101</v>
      </c>
      <c r="CA220" s="1">
        <v>13.234346437984099</v>
      </c>
      <c r="CB220" s="1">
        <v>17.329392598959199</v>
      </c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DB220"/>
      <c r="DD220">
        <v>8.5341317633106897</v>
      </c>
      <c r="DE220">
        <v>4.45263764746589</v>
      </c>
      <c r="DF220">
        <v>3.9175632749651101</v>
      </c>
      <c r="DG220">
        <v>2.6889045663709701</v>
      </c>
      <c r="DH220">
        <v>12.3995345200701</v>
      </c>
      <c r="DI220">
        <v>7.7207722009441504</v>
      </c>
      <c r="DJ220">
        <v>10.3256458448659</v>
      </c>
      <c r="DK220">
        <v>12.770454116990701</v>
      </c>
      <c r="DL220">
        <v>4.7603562916797699</v>
      </c>
      <c r="DM220">
        <v>8.5300441114779293</v>
      </c>
      <c r="DN220">
        <v>8.8845473866715601</v>
      </c>
      <c r="DO220">
        <v>7.7355102801548199</v>
      </c>
      <c r="EB220"/>
      <c r="EO220"/>
      <c r="FO220"/>
      <c r="GB220"/>
      <c r="GD220">
        <v>16.962977709323301</v>
      </c>
      <c r="GE220">
        <v>11.152197521301799</v>
      </c>
      <c r="GF220">
        <v>8.8652494415237104</v>
      </c>
      <c r="GG220">
        <v>34.071979939783901</v>
      </c>
      <c r="GH220">
        <v>25.8793503196191</v>
      </c>
      <c r="GI220">
        <v>17.2257487442225</v>
      </c>
      <c r="GJ220">
        <v>20.2722275394731</v>
      </c>
      <c r="GK220">
        <v>21.596691825521599</v>
      </c>
      <c r="GL220">
        <v>32.946054095627602</v>
      </c>
      <c r="GM220">
        <v>24.398340534369499</v>
      </c>
      <c r="GN220">
        <v>18.760919669071399</v>
      </c>
      <c r="GO220">
        <v>26.189940173677002</v>
      </c>
      <c r="HB220"/>
    </row>
    <row r="221" spans="1:210">
      <c r="A221" s="13">
        <f t="shared" si="3"/>
        <v>39813</v>
      </c>
      <c r="N221"/>
      <c r="AB221"/>
      <c r="AC221" s="4">
        <v>39813</v>
      </c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O221"/>
      <c r="BQ221" s="1">
        <v>12.3037942968734</v>
      </c>
      <c r="BR221" s="1">
        <v>7.1322665653000401</v>
      </c>
      <c r="BS221" s="1">
        <v>6.6504437187512098</v>
      </c>
      <c r="BT221" s="1">
        <v>1.9849955472735601</v>
      </c>
      <c r="BU221" s="1">
        <v>16.416382984972099</v>
      </c>
      <c r="BV221" s="1">
        <v>13.1861821879438</v>
      </c>
      <c r="BW221" s="1">
        <v>15.816682954367099</v>
      </c>
      <c r="BX221" s="1">
        <v>16.5261966756395</v>
      </c>
      <c r="BY221" s="1">
        <v>15.8905886321352</v>
      </c>
      <c r="BZ221" s="1">
        <v>16.016192060327601</v>
      </c>
      <c r="CA221" s="1">
        <v>13.275126728279799</v>
      </c>
      <c r="CB221" s="1">
        <v>17.348735251257601</v>
      </c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DB221"/>
      <c r="DD221">
        <v>8.4871538692952804</v>
      </c>
      <c r="DE221">
        <v>4.4428147086776697</v>
      </c>
      <c r="DF221">
        <v>3.9398137514616201</v>
      </c>
      <c r="DG221">
        <v>0.71444129429854497</v>
      </c>
      <c r="DH221">
        <v>12.3971939523747</v>
      </c>
      <c r="DI221">
        <v>7.7237885770850401</v>
      </c>
      <c r="DJ221">
        <v>10.325404068811901</v>
      </c>
      <c r="DK221">
        <v>12.9163878723256</v>
      </c>
      <c r="DL221">
        <v>4.7586787610866299</v>
      </c>
      <c r="DM221">
        <v>8.5547442024294202</v>
      </c>
      <c r="DN221">
        <v>8.8961953333329706</v>
      </c>
      <c r="DO221">
        <v>7.8258580424319497</v>
      </c>
      <c r="EB221"/>
      <c r="EO221"/>
      <c r="FO221"/>
      <c r="GB221"/>
      <c r="GD221">
        <v>16.991503338446801</v>
      </c>
      <c r="GE221">
        <v>11.0918198108073</v>
      </c>
      <c r="GF221">
        <v>8.8769271931058409</v>
      </c>
      <c r="GG221">
        <v>23.0826027377876</v>
      </c>
      <c r="GH221">
        <v>25.874605566557101</v>
      </c>
      <c r="GI221">
        <v>17.224682229024101</v>
      </c>
      <c r="GJ221">
        <v>20.272071011127402</v>
      </c>
      <c r="GK221">
        <v>21.6643797799208</v>
      </c>
      <c r="GL221">
        <v>32.945183622253701</v>
      </c>
      <c r="GM221">
        <v>24.40938449982</v>
      </c>
      <c r="GN221">
        <v>18.826496076710601</v>
      </c>
      <c r="GO221">
        <v>26.203166501955799</v>
      </c>
      <c r="HB221"/>
    </row>
    <row r="222" spans="1:210">
      <c r="A222" s="13">
        <f t="shared" si="3"/>
        <v>39780</v>
      </c>
      <c r="N222"/>
      <c r="AB222"/>
      <c r="AC222" s="4">
        <v>39780</v>
      </c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O222"/>
      <c r="BQ222" s="1">
        <v>12.2759978635534</v>
      </c>
      <c r="BR222" s="1">
        <v>7.2093666414000204</v>
      </c>
      <c r="BS222" s="1">
        <v>6.6775617860438699</v>
      </c>
      <c r="BT222" s="1">
        <v>0.27094066782370502</v>
      </c>
      <c r="BU222" s="1">
        <v>16.365394334014699</v>
      </c>
      <c r="BV222" s="1">
        <v>13.260344453069701</v>
      </c>
      <c r="BW222" s="1">
        <v>15.683695222134199</v>
      </c>
      <c r="BX222" s="1">
        <v>16.4926474932657</v>
      </c>
      <c r="BY222" s="1">
        <v>15.874918146044999</v>
      </c>
      <c r="BZ222" s="1">
        <v>16.170718528847701</v>
      </c>
      <c r="CA222" s="1">
        <v>13.3188314817095</v>
      </c>
      <c r="CB222" s="1">
        <v>17.306669997464201</v>
      </c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DB222"/>
      <c r="DD222">
        <v>8.4647915651869905</v>
      </c>
      <c r="DE222">
        <v>4.4703957051921899</v>
      </c>
      <c r="DF222">
        <v>3.9476894656363899</v>
      </c>
      <c r="DG222">
        <v>-0.72876997109476604</v>
      </c>
      <c r="DH222">
        <v>12.347556839781801</v>
      </c>
      <c r="DI222">
        <v>7.8520388745233696</v>
      </c>
      <c r="DJ222">
        <v>10.2590057650439</v>
      </c>
      <c r="DK222">
        <v>12.902386184779701</v>
      </c>
      <c r="DL222">
        <v>4.7879548791782502</v>
      </c>
      <c r="DM222">
        <v>8.6719255117883396</v>
      </c>
      <c r="DN222">
        <v>8.9084237098817596</v>
      </c>
      <c r="DO222">
        <v>7.87344489184831</v>
      </c>
      <c r="EB222"/>
      <c r="EO222"/>
      <c r="FO222"/>
      <c r="GB222"/>
      <c r="GD222">
        <v>16.948293355567198</v>
      </c>
      <c r="GE222">
        <v>11.1401998554025</v>
      </c>
      <c r="GF222">
        <v>8.8877027050030097</v>
      </c>
      <c r="GG222">
        <v>21.051456415562399</v>
      </c>
      <c r="GH222">
        <v>25.8194304187749</v>
      </c>
      <c r="GI222">
        <v>17.3200187440771</v>
      </c>
      <c r="GJ222">
        <v>20.041779114359699</v>
      </c>
      <c r="GK222">
        <v>21.615960685051601</v>
      </c>
      <c r="GL222">
        <v>32.9082584623918</v>
      </c>
      <c r="GM222">
        <v>24.587603108747</v>
      </c>
      <c r="GN222">
        <v>18.871542954552702</v>
      </c>
      <c r="GO222">
        <v>26.177687061152799</v>
      </c>
      <c r="HB222"/>
    </row>
    <row r="223" spans="1:210">
      <c r="A223" s="13">
        <f t="shared" si="3"/>
        <v>39752</v>
      </c>
      <c r="N223"/>
      <c r="AB223"/>
      <c r="AC223" s="4">
        <v>39752</v>
      </c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O223"/>
      <c r="BQ223" s="1">
        <v>12.7646823421234</v>
      </c>
      <c r="BR223" s="1">
        <v>7.13860289916631</v>
      </c>
      <c r="BS223" s="1">
        <v>6.6860076138912303</v>
      </c>
      <c r="BT223" s="1">
        <v>5.7170038937169299</v>
      </c>
      <c r="BU223" s="1">
        <v>15.991651219400699</v>
      </c>
      <c r="BV223" s="1">
        <v>13.537676694501499</v>
      </c>
      <c r="BW223" s="1">
        <v>14.933193127373</v>
      </c>
      <c r="BX223" s="1">
        <v>16.268189278180401</v>
      </c>
      <c r="BY223" s="1">
        <v>16.187273122384401</v>
      </c>
      <c r="BZ223" s="1">
        <v>16.983985498233899</v>
      </c>
      <c r="CA223" s="1">
        <v>13.4904057722853</v>
      </c>
      <c r="CB223" s="1">
        <v>17.302542161386899</v>
      </c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DB223"/>
      <c r="DD223">
        <v>8.6898842072355205</v>
      </c>
      <c r="DE223">
        <v>1.1070575501916999</v>
      </c>
      <c r="DF223">
        <v>3.9351059921980802</v>
      </c>
      <c r="DG223">
        <v>4.4753373279043496</v>
      </c>
      <c r="DH223">
        <v>12.052371210849801</v>
      </c>
      <c r="DI223">
        <v>7.9429795668382299</v>
      </c>
      <c r="DJ223">
        <v>10.0024804638108</v>
      </c>
      <c r="DK223">
        <v>12.9983552202652</v>
      </c>
      <c r="DL223">
        <v>5.5760871552835596</v>
      </c>
      <c r="DM223">
        <v>9.5134672921282206</v>
      </c>
      <c r="DN223">
        <v>9.2018199362458599</v>
      </c>
      <c r="DO223">
        <v>9.7008743746624599</v>
      </c>
      <c r="EB223"/>
      <c r="EO223"/>
      <c r="FO223"/>
      <c r="GB223"/>
      <c r="GD223">
        <v>17.535526517951801</v>
      </c>
      <c r="GE223">
        <v>11.121419539079699</v>
      </c>
      <c r="GF223">
        <v>8.8915540254324803</v>
      </c>
      <c r="GG223">
        <v>20.8429842933107</v>
      </c>
      <c r="GH223">
        <v>25.068397590697899</v>
      </c>
      <c r="GI223">
        <v>17.572540736243699</v>
      </c>
      <c r="GJ223">
        <v>19.531630698852499</v>
      </c>
      <c r="GK223">
        <v>21.366215406692099</v>
      </c>
      <c r="GL223">
        <v>33.454726561227801</v>
      </c>
      <c r="GM223">
        <v>25.5199072208068</v>
      </c>
      <c r="GN223">
        <v>18.988710476810098</v>
      </c>
      <c r="GO223">
        <v>26.1128388729176</v>
      </c>
      <c r="HB223"/>
    </row>
    <row r="224" spans="1:210">
      <c r="A224" s="13">
        <f t="shared" si="3"/>
        <v>39721</v>
      </c>
      <c r="N224"/>
      <c r="AB224"/>
      <c r="AC224" s="4">
        <v>39721</v>
      </c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O224"/>
      <c r="BQ224" s="1">
        <v>12.6032254357453</v>
      </c>
      <c r="BR224" s="1">
        <v>6.7765422630850702</v>
      </c>
      <c r="BS224" s="1">
        <v>6.7104596990174699</v>
      </c>
      <c r="BT224" s="1">
        <v>5.7963052513238402</v>
      </c>
      <c r="BU224" s="1">
        <v>15.998689994502399</v>
      </c>
      <c r="BV224" s="1">
        <v>13.4608665540761</v>
      </c>
      <c r="BW224" s="1">
        <v>14.936413419668501</v>
      </c>
      <c r="BX224" s="1">
        <v>16.234994266009299</v>
      </c>
      <c r="BY224" s="1">
        <v>16.174899661629301</v>
      </c>
      <c r="BZ224" s="1">
        <v>17.023017291588602</v>
      </c>
      <c r="CA224" s="1">
        <v>13.6441924600416</v>
      </c>
      <c r="CB224" s="1">
        <v>17.7252851117135</v>
      </c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DB224"/>
      <c r="DD224">
        <v>8.5742988870936507</v>
      </c>
      <c r="DE224">
        <v>0.66115457270113698</v>
      </c>
      <c r="DF224">
        <v>3.9509187607604899</v>
      </c>
      <c r="DG224">
        <v>4.5060349272747704</v>
      </c>
      <c r="DH224">
        <v>12.0605686833305</v>
      </c>
      <c r="DI224">
        <v>7.9245286835507596</v>
      </c>
      <c r="DJ224">
        <v>10.0032168870869</v>
      </c>
      <c r="DK224">
        <v>12.966470141276099</v>
      </c>
      <c r="DL224">
        <v>5.5640898387634001</v>
      </c>
      <c r="DM224">
        <v>9.5377156331859894</v>
      </c>
      <c r="DN224">
        <v>9.4271657729600999</v>
      </c>
      <c r="DO224">
        <v>9.8946621873205594</v>
      </c>
      <c r="EB224"/>
      <c r="EO224"/>
      <c r="FO224"/>
      <c r="GB224"/>
      <c r="GD224">
        <v>17.383571881919199</v>
      </c>
      <c r="GE224">
        <v>10.8079279921376</v>
      </c>
      <c r="GF224">
        <v>8.9191870968966693</v>
      </c>
      <c r="GG224">
        <v>20.476355743024399</v>
      </c>
      <c r="GH224">
        <v>25.065990670266999</v>
      </c>
      <c r="GI224">
        <v>17.478849154646301</v>
      </c>
      <c r="GJ224">
        <v>19.545438513455899</v>
      </c>
      <c r="GK224">
        <v>21.3047008639785</v>
      </c>
      <c r="GL224">
        <v>33.445344815585102</v>
      </c>
      <c r="GM224">
        <v>25.554729024660698</v>
      </c>
      <c r="GN224">
        <v>19.095395985232699</v>
      </c>
      <c r="GO224">
        <v>26.534864005705298</v>
      </c>
      <c r="HB224"/>
    </row>
    <row r="225" spans="1:210">
      <c r="A225" s="13">
        <f t="shared" si="3"/>
        <v>39689</v>
      </c>
      <c r="N225"/>
      <c r="AB225"/>
      <c r="AC225" s="4">
        <v>39689</v>
      </c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O225"/>
      <c r="BQ225" s="1">
        <v>13.0595023222244</v>
      </c>
      <c r="BR225" s="1">
        <v>6.6693557692363399</v>
      </c>
      <c r="BS225" s="1">
        <v>6.81162848059423</v>
      </c>
      <c r="BT225" s="1">
        <v>6.8161175765116102</v>
      </c>
      <c r="BU225" s="1">
        <v>15.9884008334648</v>
      </c>
      <c r="BV225" s="1">
        <v>13.4784694578596</v>
      </c>
      <c r="BW225" s="1">
        <v>14.8908723511011</v>
      </c>
      <c r="BX225" s="1">
        <v>16.364548685090799</v>
      </c>
      <c r="BY225" s="1">
        <v>16.188492808872201</v>
      </c>
      <c r="BZ225" s="1">
        <v>16.976643043640301</v>
      </c>
      <c r="CA225" s="1">
        <v>13.5476463197332</v>
      </c>
      <c r="CB225" s="1">
        <v>17.783746317563299</v>
      </c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DB225"/>
      <c r="DD225">
        <v>8.9203192963469107</v>
      </c>
      <c r="DE225">
        <v>0.56302079489061396</v>
      </c>
      <c r="DF225">
        <v>4.0284662483515303</v>
      </c>
      <c r="DG225">
        <v>3.15029199097363</v>
      </c>
      <c r="DH225">
        <v>12.051224970569701</v>
      </c>
      <c r="DI225">
        <v>7.9271930610829902</v>
      </c>
      <c r="DJ225">
        <v>9.9734091046231601</v>
      </c>
      <c r="DK225">
        <v>13.0932556253284</v>
      </c>
      <c r="DL225">
        <v>5.5827949052969599</v>
      </c>
      <c r="DM225">
        <v>9.5019099931372697</v>
      </c>
      <c r="DN225">
        <v>9.2932884576711992</v>
      </c>
      <c r="DO225">
        <v>9.9129930022140798</v>
      </c>
      <c r="EB225"/>
      <c r="EO225"/>
      <c r="FO225"/>
      <c r="GB225"/>
      <c r="GD225">
        <v>17.846065758830299</v>
      </c>
      <c r="GE225">
        <v>10.6816205641531</v>
      </c>
      <c r="GF225">
        <v>9.0068865681008994</v>
      </c>
      <c r="GG225">
        <v>35.100838057935597</v>
      </c>
      <c r="GH225">
        <v>25.0870540256462</v>
      </c>
      <c r="GI225">
        <v>17.487767418839201</v>
      </c>
      <c r="GJ225">
        <v>19.4824870938156</v>
      </c>
      <c r="GK225">
        <v>21.455010636920601</v>
      </c>
      <c r="GL225">
        <v>33.459740241372302</v>
      </c>
      <c r="GM225">
        <v>25.4891446072013</v>
      </c>
      <c r="GN225">
        <v>19.039433587382899</v>
      </c>
      <c r="GO225">
        <v>26.627231197613298</v>
      </c>
      <c r="HB225"/>
    </row>
    <row r="226" spans="1:210">
      <c r="A226" s="13">
        <f t="shared" si="3"/>
        <v>39660</v>
      </c>
      <c r="N226"/>
      <c r="AB226"/>
      <c r="AC226" s="4">
        <v>39660</v>
      </c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O226"/>
      <c r="BQ226" s="1">
        <v>13.422138237924999</v>
      </c>
      <c r="BR226" s="1">
        <v>8.1952355630537408</v>
      </c>
      <c r="BS226" s="1">
        <v>6.8102065774739602</v>
      </c>
      <c r="BT226" s="1">
        <v>10.612793866366699</v>
      </c>
      <c r="BU226" s="1">
        <v>15.997790734180599</v>
      </c>
      <c r="BV226" s="1">
        <v>13.5032053289793</v>
      </c>
      <c r="BW226" s="1">
        <v>15.356412109917001</v>
      </c>
      <c r="BX226" s="1">
        <v>15.7400970813566</v>
      </c>
      <c r="BY226" s="1">
        <v>16.074305632905102</v>
      </c>
      <c r="BZ226" s="1">
        <v>16.918917005626199</v>
      </c>
      <c r="CA226" s="1">
        <v>13.957300552278401</v>
      </c>
      <c r="CB226" s="1">
        <v>17.663699944518399</v>
      </c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DB226"/>
      <c r="DD226">
        <v>8.5685710332715992</v>
      </c>
      <c r="DE226">
        <v>2.0518140680949899</v>
      </c>
      <c r="DF226">
        <v>4.0498977516253101</v>
      </c>
      <c r="DG226">
        <v>5.89878329605886</v>
      </c>
      <c r="DH226">
        <v>11.8687899178957</v>
      </c>
      <c r="DI226">
        <v>7.8788697349989398</v>
      </c>
      <c r="DJ226">
        <v>10.5015960210752</v>
      </c>
      <c r="DK226">
        <v>12.5213349564434</v>
      </c>
      <c r="DL226">
        <v>5.5897393375756499</v>
      </c>
      <c r="DM226">
        <v>10.1417732014047</v>
      </c>
      <c r="DN226">
        <v>9.2740000404692697</v>
      </c>
      <c r="DO226">
        <v>10.548896523435801</v>
      </c>
      <c r="EB226"/>
      <c r="EO226"/>
      <c r="FO226"/>
      <c r="GB226"/>
      <c r="GD226">
        <v>18.294700688394901</v>
      </c>
      <c r="GE226">
        <v>12.0574412202944</v>
      </c>
      <c r="GF226">
        <v>9.0186242818652502</v>
      </c>
      <c r="GG226">
        <v>32.842493659993998</v>
      </c>
      <c r="GH226">
        <v>24.964551929749199</v>
      </c>
      <c r="GI226">
        <v>17.497913220744501</v>
      </c>
      <c r="GJ226">
        <v>20.2666099802844</v>
      </c>
      <c r="GK226">
        <v>20.888879980267099</v>
      </c>
      <c r="GL226">
        <v>33.635177339958801</v>
      </c>
      <c r="GM226">
        <v>25.5985683584328</v>
      </c>
      <c r="GN226">
        <v>19.4038773718075</v>
      </c>
      <c r="GO226">
        <v>26.492689120097602</v>
      </c>
      <c r="HB226"/>
    </row>
    <row r="227" spans="1:210">
      <c r="A227" s="13">
        <f t="shared" si="3"/>
        <v>39629</v>
      </c>
      <c r="N227"/>
      <c r="AB227"/>
      <c r="AC227" s="4">
        <v>39629</v>
      </c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O227"/>
      <c r="BQ227" s="1">
        <v>13.5523417515661</v>
      </c>
      <c r="BR227" s="1">
        <v>8.1883825344116499</v>
      </c>
      <c r="BS227" s="1">
        <v>6.8177439476658002</v>
      </c>
      <c r="BT227" s="1">
        <v>10.0393490727764</v>
      </c>
      <c r="BU227" s="1">
        <v>15.9611334974944</v>
      </c>
      <c r="BV227" s="1">
        <v>13.5329849427242</v>
      </c>
      <c r="BW227" s="1">
        <v>15.372862526347401</v>
      </c>
      <c r="BX227" s="1">
        <v>15.654269309554399</v>
      </c>
      <c r="BY227" s="1">
        <v>16.065789288948199</v>
      </c>
      <c r="BZ227" s="1">
        <v>16.9225864326296</v>
      </c>
      <c r="CA227" s="1">
        <v>14.059555134614699</v>
      </c>
      <c r="CB227" s="1">
        <v>17.691950341784601</v>
      </c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DB227"/>
      <c r="DD227">
        <v>8.4626901317440399</v>
      </c>
      <c r="DE227">
        <v>2.0245074048494098</v>
      </c>
      <c r="DF227">
        <v>4.0576022273938799</v>
      </c>
      <c r="DG227">
        <v>5.9631739942850102</v>
      </c>
      <c r="DH227">
        <v>11.8309974654076</v>
      </c>
      <c r="DI227">
        <v>7.8925045594011802</v>
      </c>
      <c r="DJ227">
        <v>10.512542658866</v>
      </c>
      <c r="DK227">
        <v>12.4697141871893</v>
      </c>
      <c r="DL227">
        <v>5.5835388997754203</v>
      </c>
      <c r="DM227">
        <v>10.0925281135312</v>
      </c>
      <c r="DN227">
        <v>9.1525654175169393</v>
      </c>
      <c r="DO227">
        <v>10.5587967147565</v>
      </c>
      <c r="EB227"/>
      <c r="EO227"/>
      <c r="FO227"/>
      <c r="GB227"/>
      <c r="GD227">
        <v>18.2320808857984</v>
      </c>
      <c r="GE227">
        <v>12.0403848394724</v>
      </c>
      <c r="GF227">
        <v>9.0285303691346304</v>
      </c>
      <c r="GG227">
        <v>29.220000407888602</v>
      </c>
      <c r="GH227">
        <v>24.966402740186702</v>
      </c>
      <c r="GI227">
        <v>17.527956565375099</v>
      </c>
      <c r="GJ227">
        <v>20.295457373154601</v>
      </c>
      <c r="GK227">
        <v>20.800223116567899</v>
      </c>
      <c r="GL227">
        <v>33.628604730790698</v>
      </c>
      <c r="GM227">
        <v>25.603309969392502</v>
      </c>
      <c r="GN227">
        <v>19.579453941914299</v>
      </c>
      <c r="GO227">
        <v>26.502337737291199</v>
      </c>
      <c r="HB227"/>
    </row>
    <row r="228" spans="1:210">
      <c r="A228" s="13">
        <f t="shared" si="3"/>
        <v>39598</v>
      </c>
      <c r="N228"/>
      <c r="AB228"/>
      <c r="AC228" s="4">
        <v>39598</v>
      </c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O228"/>
      <c r="BQ228" s="1">
        <v>12.9891039342337</v>
      </c>
      <c r="BR228" s="1">
        <v>8.2886281958792001</v>
      </c>
      <c r="BS228" s="1">
        <v>6.9729119844917502</v>
      </c>
      <c r="BT228" s="1">
        <v>10.3230471780457</v>
      </c>
      <c r="BU228" s="1">
        <v>15.8853682440736</v>
      </c>
      <c r="BV228" s="1">
        <v>13.6133196720287</v>
      </c>
      <c r="BW228" s="1">
        <v>15.342233512285199</v>
      </c>
      <c r="BX228" s="1">
        <v>15.607440970145401</v>
      </c>
      <c r="BY228" s="1">
        <v>16.081426997599401</v>
      </c>
      <c r="BZ228" s="1">
        <v>16.911774372462101</v>
      </c>
      <c r="CA228" s="1">
        <v>13.7446305891353</v>
      </c>
      <c r="CB228" s="1">
        <v>17.699356383191599</v>
      </c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DB228"/>
      <c r="DD228">
        <v>8.0988123152210694</v>
      </c>
      <c r="DE228">
        <v>2.0721136982086499</v>
      </c>
      <c r="DF228">
        <v>4.1068520982546701</v>
      </c>
      <c r="DG228">
        <v>6.0429348636112499</v>
      </c>
      <c r="DH228">
        <v>11.7966504489775</v>
      </c>
      <c r="DI228">
        <v>7.9497342060123</v>
      </c>
      <c r="DJ228">
        <v>10.492705845408199</v>
      </c>
      <c r="DK228">
        <v>12.4351118556785</v>
      </c>
      <c r="DL228">
        <v>5.5963505678057199</v>
      </c>
      <c r="DM228">
        <v>10.2010563543394</v>
      </c>
      <c r="DN228">
        <v>9.3000412343865904</v>
      </c>
      <c r="DO228">
        <v>10.6442368106971</v>
      </c>
      <c r="EB228"/>
      <c r="EO228"/>
      <c r="FO228"/>
      <c r="GB228"/>
      <c r="GD228">
        <v>18.6136932844536</v>
      </c>
      <c r="GE228">
        <v>12.106264190036899</v>
      </c>
      <c r="GF228">
        <v>9.1759504485230199</v>
      </c>
      <c r="GG228">
        <v>30.305100434510301</v>
      </c>
      <c r="GH228">
        <v>24.867370346365</v>
      </c>
      <c r="GI228">
        <v>17.3744721988549</v>
      </c>
      <c r="GJ228">
        <v>20.2489925838827</v>
      </c>
      <c r="GK228">
        <v>20.723709346898801</v>
      </c>
      <c r="GL228">
        <v>33.644521075992003</v>
      </c>
      <c r="GM228">
        <v>25.589657137937401</v>
      </c>
      <c r="GN228">
        <v>18.890950914926901</v>
      </c>
      <c r="GO228">
        <v>26.540587852834701</v>
      </c>
      <c r="HB228"/>
    </row>
    <row r="229" spans="1:210">
      <c r="A229" s="13">
        <f t="shared" si="3"/>
        <v>39568</v>
      </c>
      <c r="N229"/>
      <c r="AB229"/>
      <c r="AC229" s="4">
        <v>39568</v>
      </c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O229"/>
      <c r="BQ229" s="1">
        <v>12.989376588550799</v>
      </c>
      <c r="BR229" s="1">
        <v>8.7733269004166399</v>
      </c>
      <c r="BS229" s="1">
        <v>6.9930235839693804</v>
      </c>
      <c r="BT229" s="1">
        <v>14.9129372340191</v>
      </c>
      <c r="BU229" s="1">
        <v>16.487382978037701</v>
      </c>
      <c r="BV229" s="1">
        <v>13.7437820302642</v>
      </c>
      <c r="BW229" s="1">
        <v>15.4068617773331</v>
      </c>
      <c r="BX229" s="1">
        <v>15.5874213265881</v>
      </c>
      <c r="BY229" s="1">
        <v>15.729507597587901</v>
      </c>
      <c r="BZ229" s="1">
        <v>16.877839244082502</v>
      </c>
      <c r="CA229" s="1">
        <v>14.153674966750399</v>
      </c>
      <c r="CB229" s="1">
        <v>17.6657376573473</v>
      </c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DB229"/>
      <c r="DD229">
        <v>8.1600585193251192</v>
      </c>
      <c r="DE229">
        <v>2.48080264864823</v>
      </c>
      <c r="DF229">
        <v>4.1158177303832604</v>
      </c>
      <c r="DG229">
        <v>8.4977548943950101</v>
      </c>
      <c r="DH229">
        <v>12.4640374063534</v>
      </c>
      <c r="DI229">
        <v>8.0451243583735206</v>
      </c>
      <c r="DJ229">
        <v>11.0203473885969</v>
      </c>
      <c r="DK229">
        <v>12.575236972074199</v>
      </c>
      <c r="DL229">
        <v>5.3647850771702501</v>
      </c>
      <c r="DM229">
        <v>10.0555039471942</v>
      </c>
      <c r="DN229">
        <v>9.4481319640566106</v>
      </c>
      <c r="DO229">
        <v>9.1164763836645406</v>
      </c>
      <c r="EB229"/>
      <c r="EO229"/>
      <c r="FO229"/>
      <c r="GB229"/>
      <c r="GD229">
        <v>17.755822890413</v>
      </c>
      <c r="GE229">
        <v>12.9369120494916</v>
      </c>
      <c r="GF229">
        <v>9.19506743448372</v>
      </c>
      <c r="GG229">
        <v>31.797715410429198</v>
      </c>
      <c r="GH229">
        <v>25.580520048516</v>
      </c>
      <c r="GI229">
        <v>17.550868262377101</v>
      </c>
      <c r="GJ229">
        <v>20.537994720198</v>
      </c>
      <c r="GK229">
        <v>20.722717698712199</v>
      </c>
      <c r="GL229">
        <v>33.708524180824298</v>
      </c>
      <c r="GM229">
        <v>25.805459209058501</v>
      </c>
      <c r="GN229">
        <v>19.294289392524401</v>
      </c>
      <c r="GO229">
        <v>26.542904413830499</v>
      </c>
      <c r="HB229"/>
    </row>
    <row r="230" spans="1:210">
      <c r="A230" s="13">
        <f t="shared" si="3"/>
        <v>39538</v>
      </c>
      <c r="N230"/>
      <c r="AB230"/>
      <c r="AC230" s="4">
        <v>39538</v>
      </c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O230"/>
      <c r="BQ230" s="1">
        <v>12.749227829286999</v>
      </c>
      <c r="BR230" s="1">
        <v>8.7668979383256609</v>
      </c>
      <c r="BS230" s="1">
        <v>6.9936010803275801</v>
      </c>
      <c r="BT230" s="1">
        <v>16.2648256663336</v>
      </c>
      <c r="BU230" s="1">
        <v>16.569612716567299</v>
      </c>
      <c r="BV230" s="1">
        <v>13.755861021019699</v>
      </c>
      <c r="BW230" s="1">
        <v>15.405501595623701</v>
      </c>
      <c r="BX230" s="1">
        <v>15.588494484648001</v>
      </c>
      <c r="BY230" s="1">
        <v>15.7098558634131</v>
      </c>
      <c r="BZ230" s="1">
        <v>16.870691993720101</v>
      </c>
      <c r="CA230" s="1">
        <v>14.1906682749377</v>
      </c>
      <c r="CB230" s="1">
        <v>17.644718202080298</v>
      </c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DB230"/>
      <c r="DD230">
        <v>7.9791086709672401</v>
      </c>
      <c r="DE230">
        <v>2.4701670177199699</v>
      </c>
      <c r="DF230">
        <v>4.11815527331132</v>
      </c>
      <c r="DG230">
        <v>8.6684335049038097</v>
      </c>
      <c r="DH230">
        <v>12.5380018201153</v>
      </c>
      <c r="DI230">
        <v>8.0487977907922001</v>
      </c>
      <c r="DJ230">
        <v>11.024973033444301</v>
      </c>
      <c r="DK230">
        <v>12.61051913384</v>
      </c>
      <c r="DL230">
        <v>5.3223938505898998</v>
      </c>
      <c r="DM230">
        <v>10.0522949725224</v>
      </c>
      <c r="DN230">
        <v>9.4793972603338492</v>
      </c>
      <c r="DO230">
        <v>9.1195375080449406</v>
      </c>
      <c r="EB230"/>
      <c r="EO230"/>
      <c r="FO230"/>
      <c r="GB230"/>
      <c r="GD230">
        <v>17.534167678490299</v>
      </c>
      <c r="GE230">
        <v>12.9251654150188</v>
      </c>
      <c r="GF230">
        <v>9.1979913956324797</v>
      </c>
      <c r="GG230">
        <v>36.4605293026721</v>
      </c>
      <c r="GH230">
        <v>25.660497021459399</v>
      </c>
      <c r="GI230">
        <v>17.567968737626</v>
      </c>
      <c r="GJ230">
        <v>20.5491924712416</v>
      </c>
      <c r="GK230">
        <v>20.7103558854098</v>
      </c>
      <c r="GL230">
        <v>33.6930133437859</v>
      </c>
      <c r="GM230">
        <v>25.795534633322799</v>
      </c>
      <c r="GN230">
        <v>19.318528732742401</v>
      </c>
      <c r="GO230">
        <v>26.516106806061799</v>
      </c>
      <c r="HB230"/>
    </row>
    <row r="231" spans="1:210">
      <c r="A231" s="13">
        <f t="shared" si="3"/>
        <v>39507</v>
      </c>
      <c r="N231"/>
      <c r="AB231"/>
      <c r="AC231" s="4">
        <v>39507</v>
      </c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O231"/>
      <c r="BQ231" s="1">
        <v>12.7277529968595</v>
      </c>
      <c r="BR231" s="1">
        <v>8.1879018499302205</v>
      </c>
      <c r="BS231" s="1">
        <v>7.1866765098728598</v>
      </c>
      <c r="BT231" s="1">
        <v>16.286243427505301</v>
      </c>
      <c r="BU231" s="1">
        <v>16.535546125013401</v>
      </c>
      <c r="BV231" s="1">
        <v>13.7702038903616</v>
      </c>
      <c r="BW231" s="1">
        <v>15.4162181142216</v>
      </c>
      <c r="BX231" s="1">
        <v>15.7287039240626</v>
      </c>
      <c r="BY231" s="1">
        <v>15.700661201690499</v>
      </c>
      <c r="BZ231" s="1">
        <v>16.868119081226499</v>
      </c>
      <c r="CA231" s="1">
        <v>14.160129801359499</v>
      </c>
      <c r="CB231" s="1">
        <v>17.406922853485</v>
      </c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DB231"/>
      <c r="DD231">
        <v>7.9712118910482097</v>
      </c>
      <c r="DE231">
        <v>2.0144979757428199</v>
      </c>
      <c r="DF231">
        <v>4.1868865180611099</v>
      </c>
      <c r="DG231">
        <v>8.6110083494264202</v>
      </c>
      <c r="DH231">
        <v>12.523291675288901</v>
      </c>
      <c r="DI231">
        <v>8.0572761491545606</v>
      </c>
      <c r="DJ231">
        <v>11.0331800531208</v>
      </c>
      <c r="DK231">
        <v>12.730631071492899</v>
      </c>
      <c r="DL231">
        <v>5.3237055757658398</v>
      </c>
      <c r="DM231">
        <v>10.0576474442866</v>
      </c>
      <c r="DN231">
        <v>9.4665347785375804</v>
      </c>
      <c r="DO231">
        <v>9.1618119148091104</v>
      </c>
      <c r="EB231"/>
      <c r="EO231"/>
      <c r="FO231"/>
      <c r="GB231"/>
      <c r="GD231">
        <v>17.513771405316799</v>
      </c>
      <c r="GE231">
        <v>12.356556683726501</v>
      </c>
      <c r="GF231">
        <v>9.3531621745941802</v>
      </c>
      <c r="GG231">
        <v>36.435658389373003</v>
      </c>
      <c r="GH231">
        <v>25.6316106426913</v>
      </c>
      <c r="GI231">
        <v>17.591455184607799</v>
      </c>
      <c r="GJ231">
        <v>20.566361482412798</v>
      </c>
      <c r="GK231">
        <v>20.908226710998399</v>
      </c>
      <c r="GL231">
        <v>33.689590213076798</v>
      </c>
      <c r="GM231">
        <v>25.792453973773998</v>
      </c>
      <c r="GN231">
        <v>19.279773338512999</v>
      </c>
      <c r="GO231">
        <v>26.260819811737001</v>
      </c>
      <c r="HB231"/>
    </row>
    <row r="232" spans="1:210">
      <c r="A232" s="13">
        <f t="shared" si="3"/>
        <v>39478</v>
      </c>
      <c r="N232"/>
      <c r="AB232"/>
      <c r="AC232" s="4">
        <v>39478</v>
      </c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O232"/>
      <c r="BQ232" s="1">
        <v>13.039037468886599</v>
      </c>
      <c r="BR232" s="1">
        <v>8.6638757883764299</v>
      </c>
      <c r="BS232" s="1">
        <v>7.1851791542533903</v>
      </c>
      <c r="BT232" s="1">
        <v>20.624642827470201</v>
      </c>
      <c r="BU232" s="1">
        <v>15.991676319348301</v>
      </c>
      <c r="BV232" s="1">
        <v>13.813434824064201</v>
      </c>
      <c r="BW232" s="1">
        <v>15.825505277628601</v>
      </c>
      <c r="BX232" s="1">
        <v>14.989837815144799</v>
      </c>
      <c r="BY232" s="1">
        <v>14.986212455789</v>
      </c>
      <c r="BZ232" s="1">
        <v>16.1802478029044</v>
      </c>
      <c r="CA232" s="1">
        <v>14.095062769194699</v>
      </c>
      <c r="CB232" s="1">
        <v>17.194228474959999</v>
      </c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DB232"/>
      <c r="DD232">
        <v>9.4628414156648795</v>
      </c>
      <c r="DE232">
        <v>2.2228567254217402</v>
      </c>
      <c r="DF232">
        <v>4.1873889369362702</v>
      </c>
      <c r="DG232">
        <v>12.379679713925199</v>
      </c>
      <c r="DH232">
        <v>12.043375563778801</v>
      </c>
      <c r="DI232">
        <v>8.3516941713977602</v>
      </c>
      <c r="DJ232">
        <v>11.1711183562849</v>
      </c>
      <c r="DK232">
        <v>12.4598142897719</v>
      </c>
      <c r="DL232">
        <v>7.8074764066256899</v>
      </c>
      <c r="DM232">
        <v>9.4979692918818408</v>
      </c>
      <c r="DN232">
        <v>9.5819447933767208</v>
      </c>
      <c r="DO232">
        <v>10.034230370747499</v>
      </c>
      <c r="EB232"/>
      <c r="EO232"/>
      <c r="FO232"/>
      <c r="GB232"/>
      <c r="GD232">
        <v>18.804970101462001</v>
      </c>
      <c r="GE232">
        <v>13.2792573236932</v>
      </c>
      <c r="GF232">
        <v>9.3423934230854808</v>
      </c>
      <c r="GG232">
        <v>35.351993277966997</v>
      </c>
      <c r="GH232">
        <v>24.839307175824299</v>
      </c>
      <c r="GI232">
        <v>17.636789651902198</v>
      </c>
      <c r="GJ232">
        <v>21.160752077629802</v>
      </c>
      <c r="GK232">
        <v>20.156061198700399</v>
      </c>
      <c r="GL232">
        <v>33.212463705579701</v>
      </c>
      <c r="GM232">
        <v>25.228575510572401</v>
      </c>
      <c r="GN232">
        <v>19.214020824067401</v>
      </c>
      <c r="GO232">
        <v>26.163320936933602</v>
      </c>
      <c r="HB232"/>
    </row>
    <row r="233" spans="1:210">
      <c r="A233" s="13">
        <f t="shared" si="3"/>
        <v>39447</v>
      </c>
      <c r="N233"/>
      <c r="AB233"/>
      <c r="AC233" s="4">
        <v>39447</v>
      </c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O233"/>
      <c r="BQ233" s="1">
        <v>12.891025503622901</v>
      </c>
      <c r="BR233" s="1">
        <v>8.7805979724158796</v>
      </c>
      <c r="BS233" s="1">
        <v>7.18599846946843</v>
      </c>
      <c r="BT233" s="1">
        <v>18.833222222820101</v>
      </c>
      <c r="BU233" s="1">
        <v>15.9905575593128</v>
      </c>
      <c r="BV233" s="1">
        <v>13.8123970662245</v>
      </c>
      <c r="BW233" s="1">
        <v>15.8469673498552</v>
      </c>
      <c r="BX233" s="1">
        <v>14.9931580634843</v>
      </c>
      <c r="BY233" s="1">
        <v>14.987263874212299</v>
      </c>
      <c r="BZ233" s="1">
        <v>16.178905869743598</v>
      </c>
      <c r="CA233" s="1">
        <v>14.3066713685101</v>
      </c>
      <c r="CB233" s="1">
        <v>17.2477308647677</v>
      </c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DB233"/>
      <c r="DD233">
        <v>9.3614359431163496</v>
      </c>
      <c r="DE233">
        <v>2.3779581753864898</v>
      </c>
      <c r="DF233">
        <v>4.18793001774341</v>
      </c>
      <c r="DG233">
        <v>12.722664232069199</v>
      </c>
      <c r="DH233">
        <v>12.0402398092645</v>
      </c>
      <c r="DI233">
        <v>8.3479993132932595</v>
      </c>
      <c r="DJ233">
        <v>11.1874980793876</v>
      </c>
      <c r="DK233">
        <v>12.4681942922566</v>
      </c>
      <c r="DL233">
        <v>7.8110217054328102</v>
      </c>
      <c r="DM233">
        <v>9.4936582640940692</v>
      </c>
      <c r="DN233">
        <v>9.3246751050469996</v>
      </c>
      <c r="DO233">
        <v>10.052597770692801</v>
      </c>
      <c r="EB233"/>
      <c r="EO233"/>
      <c r="FO233"/>
      <c r="GB233"/>
      <c r="GD233">
        <v>18.7097588799455</v>
      </c>
      <c r="GE233">
        <v>13.383078217458801</v>
      </c>
      <c r="GF233">
        <v>9.3458143633170092</v>
      </c>
      <c r="GG233">
        <v>25.698606945713699</v>
      </c>
      <c r="GH233">
        <v>24.838082925921899</v>
      </c>
      <c r="GI233">
        <v>17.627244418754501</v>
      </c>
      <c r="GJ233">
        <v>21.185310817267201</v>
      </c>
      <c r="GK233">
        <v>20.136316949881898</v>
      </c>
      <c r="GL233">
        <v>33.214630804797601</v>
      </c>
      <c r="GM233">
        <v>25.226830421478301</v>
      </c>
      <c r="GN233">
        <v>19.677005861715799</v>
      </c>
      <c r="GO233">
        <v>26.2493780406955</v>
      </c>
      <c r="HB233"/>
    </row>
    <row r="234" spans="1:210">
      <c r="A234" s="13">
        <f t="shared" si="3"/>
        <v>39416</v>
      </c>
      <c r="N234"/>
      <c r="AB234"/>
      <c r="AC234" s="4">
        <v>39416</v>
      </c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O234"/>
      <c r="BQ234" s="1">
        <v>11.9136015624242</v>
      </c>
      <c r="BR234" s="1">
        <v>8.7109269390498092</v>
      </c>
      <c r="BS234" s="1">
        <v>7.2212592024355997</v>
      </c>
      <c r="BT234" s="1">
        <v>18.733266367380001</v>
      </c>
      <c r="BU234" s="1">
        <v>15.7349326354224</v>
      </c>
      <c r="BV234" s="1">
        <v>13.6861852861855</v>
      </c>
      <c r="BW234" s="1">
        <v>15.8379264064419</v>
      </c>
      <c r="BX234" s="1">
        <v>14.989845795901701</v>
      </c>
      <c r="BY234" s="1">
        <v>14.8572372085653</v>
      </c>
      <c r="BZ234" s="1">
        <v>15.9170488563406</v>
      </c>
      <c r="CA234" s="1">
        <v>14.259096286082601</v>
      </c>
      <c r="CB234" s="1">
        <v>17.298472342646299</v>
      </c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DB234"/>
      <c r="DD234">
        <v>8.6371469417998501</v>
      </c>
      <c r="DE234">
        <v>2.3473462467127701</v>
      </c>
      <c r="DF234">
        <v>4.2509451275928596</v>
      </c>
      <c r="DG234">
        <v>12.652973483087001</v>
      </c>
      <c r="DH234">
        <v>11.760680945771499</v>
      </c>
      <c r="DI234">
        <v>8.2210029897551191</v>
      </c>
      <c r="DJ234">
        <v>11.1855002665079</v>
      </c>
      <c r="DK234">
        <v>12.437744652280699</v>
      </c>
      <c r="DL234">
        <v>7.7727960372864002</v>
      </c>
      <c r="DM234">
        <v>8.6884455810357704</v>
      </c>
      <c r="DN234">
        <v>9.2979096240859604</v>
      </c>
      <c r="DO234">
        <v>9.8988653451828092</v>
      </c>
      <c r="EB234"/>
      <c r="EO234"/>
      <c r="FO234"/>
      <c r="GB234"/>
      <c r="GD234">
        <v>17.5726537598192</v>
      </c>
      <c r="GE234">
        <v>13.2983383936807</v>
      </c>
      <c r="GF234">
        <v>9.3524136995050995</v>
      </c>
      <c r="GG234">
        <v>25.586687041816599</v>
      </c>
      <c r="GH234">
        <v>24.360557518516401</v>
      </c>
      <c r="GI234">
        <v>17.534877407446</v>
      </c>
      <c r="GJ234">
        <v>21.175667750966099</v>
      </c>
      <c r="GK234">
        <v>20.144010275912901</v>
      </c>
      <c r="GL234">
        <v>33.179095591077299</v>
      </c>
      <c r="GM234">
        <v>24.970847647097902</v>
      </c>
      <c r="GN234">
        <v>19.6129903733021</v>
      </c>
      <c r="GO234">
        <v>26.058735185081702</v>
      </c>
      <c r="HB234"/>
    </row>
    <row r="235" spans="1:210">
      <c r="A235" s="13">
        <f t="shared" si="3"/>
        <v>39386</v>
      </c>
      <c r="N235"/>
      <c r="AB235"/>
      <c r="AC235" s="4">
        <v>39386</v>
      </c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O235"/>
      <c r="BQ235" s="1">
        <v>11.9578366766457</v>
      </c>
      <c r="BR235" s="1">
        <v>8.9432342904724003</v>
      </c>
      <c r="BS235" s="1">
        <v>7.2062583272216001</v>
      </c>
      <c r="BT235" s="1">
        <v>20.021343566870101</v>
      </c>
      <c r="BU235" s="1">
        <v>16.051771474876901</v>
      </c>
      <c r="BV235" s="1">
        <v>13.6494363532038</v>
      </c>
      <c r="BW235" s="1">
        <v>16.595108879999799</v>
      </c>
      <c r="BX235" s="1">
        <v>14.759350543842899</v>
      </c>
      <c r="BY235" s="1">
        <v>14.669894785671801</v>
      </c>
      <c r="BZ235" s="1">
        <v>15.6951112571476</v>
      </c>
      <c r="CA235" s="1">
        <v>14.1099206990494</v>
      </c>
      <c r="CB235" s="1">
        <v>17.252228175403701</v>
      </c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DB235"/>
      <c r="DD235">
        <v>8.8069241746248608</v>
      </c>
      <c r="DE235">
        <v>5.9686469238758804</v>
      </c>
      <c r="DF235">
        <v>4.2673319623663604</v>
      </c>
      <c r="DG235">
        <v>13.436749125985701</v>
      </c>
      <c r="DH235">
        <v>12.126577864285</v>
      </c>
      <c r="DI235">
        <v>8.3410973581641095</v>
      </c>
      <c r="DJ235">
        <v>11.370317327517499</v>
      </c>
      <c r="DK235">
        <v>12.3026952908368</v>
      </c>
      <c r="DL235">
        <v>7.3814234765422002</v>
      </c>
      <c r="DM235">
        <v>7.9821934689588101</v>
      </c>
      <c r="DN235">
        <v>9.4039036292331808</v>
      </c>
      <c r="DO235">
        <v>10.45551158018</v>
      </c>
      <c r="EB235"/>
      <c r="EO235"/>
      <c r="FO235"/>
      <c r="GB235"/>
      <c r="GD235">
        <v>17.684931466625901</v>
      </c>
      <c r="GE235">
        <v>13.549254755364</v>
      </c>
      <c r="GF235">
        <v>9.3369064152664105</v>
      </c>
      <c r="GG235">
        <v>27.840660688683698</v>
      </c>
      <c r="GH235">
        <v>25.002876948085699</v>
      </c>
      <c r="GI235">
        <v>17.4723005795021</v>
      </c>
      <c r="GJ235">
        <v>21.816653196801301</v>
      </c>
      <c r="GK235">
        <v>19.887611978537201</v>
      </c>
      <c r="GL235">
        <v>32.981323936345902</v>
      </c>
      <c r="GM235">
        <v>24.817934446004799</v>
      </c>
      <c r="GN235">
        <v>19.53724215738</v>
      </c>
      <c r="GO235">
        <v>26.013879703422798</v>
      </c>
      <c r="HB235"/>
    </row>
    <row r="236" spans="1:210">
      <c r="A236" s="13">
        <f t="shared" si="3"/>
        <v>39353</v>
      </c>
      <c r="N236"/>
      <c r="AB236"/>
      <c r="AC236" s="4">
        <v>39353</v>
      </c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O236"/>
      <c r="BQ236" s="1">
        <v>11.7152754422934</v>
      </c>
      <c r="BR236" s="1">
        <v>9.0728495321249998</v>
      </c>
      <c r="BS236" s="1">
        <v>7.2189429233818698</v>
      </c>
      <c r="BT236" s="1">
        <v>20.184070250098401</v>
      </c>
      <c r="BU236" s="1">
        <v>16.034815706320899</v>
      </c>
      <c r="BV236" s="1">
        <v>13.547998330603001</v>
      </c>
      <c r="BW236" s="1">
        <v>16.595264692420798</v>
      </c>
      <c r="BX236" s="1">
        <v>14.702694502099099</v>
      </c>
      <c r="BY236" s="1">
        <v>14.663850173671999</v>
      </c>
      <c r="BZ236" s="1">
        <v>16.1239104071797</v>
      </c>
      <c r="CA236" s="1">
        <v>14.228485846937099</v>
      </c>
      <c r="CB236" s="1">
        <v>17.235338434074201</v>
      </c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DB236"/>
      <c r="DD236">
        <v>8.7616507074378092</v>
      </c>
      <c r="DE236">
        <v>6.0365248813346897</v>
      </c>
      <c r="DF236">
        <v>4.2759768916687602</v>
      </c>
      <c r="DG236">
        <v>13.4843627093045</v>
      </c>
      <c r="DH236">
        <v>12.132064510882399</v>
      </c>
      <c r="DI236">
        <v>8.2926948893820391</v>
      </c>
      <c r="DJ236">
        <v>11.370215309416199</v>
      </c>
      <c r="DK236">
        <v>12.294701768751899</v>
      </c>
      <c r="DL236">
        <v>7.3756868768823303</v>
      </c>
      <c r="DM236">
        <v>8.2479289272662601</v>
      </c>
      <c r="DN236">
        <v>9.1717929456525304</v>
      </c>
      <c r="DO236">
        <v>10.450203925053</v>
      </c>
      <c r="EB236"/>
      <c r="EO236"/>
      <c r="FO236"/>
      <c r="GB236"/>
      <c r="GD236">
        <v>17.663434111520299</v>
      </c>
      <c r="GE236">
        <v>13.675255270367201</v>
      </c>
      <c r="GF236">
        <v>9.3483611105723696</v>
      </c>
      <c r="GG236">
        <v>28.595737516667199</v>
      </c>
      <c r="GH236">
        <v>24.915449729461798</v>
      </c>
      <c r="GI236">
        <v>17.3452532484561</v>
      </c>
      <c r="GJ236">
        <v>21.8173102107015</v>
      </c>
      <c r="GK236">
        <v>19.8139978959702</v>
      </c>
      <c r="GL236">
        <v>32.978774716557503</v>
      </c>
      <c r="GM236">
        <v>25.241536986097699</v>
      </c>
      <c r="GN236">
        <v>19.6819921080812</v>
      </c>
      <c r="GO236">
        <v>26.014756538015099</v>
      </c>
      <c r="HB236"/>
    </row>
    <row r="237" spans="1:210">
      <c r="A237" s="13">
        <f t="shared" si="3"/>
        <v>39325</v>
      </c>
      <c r="N237"/>
      <c r="AB237"/>
      <c r="AC237" s="4">
        <v>39325</v>
      </c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O237"/>
      <c r="BQ237" s="1">
        <v>11.696567229193001</v>
      </c>
      <c r="BR237" s="1">
        <v>9.1166224693409603</v>
      </c>
      <c r="BS237" s="1">
        <v>7.28453161907425</v>
      </c>
      <c r="BT237" s="1">
        <v>20.1773539621149</v>
      </c>
      <c r="BU237" s="1">
        <v>15.2094586766763</v>
      </c>
      <c r="BV237" s="1">
        <v>13.5435647302204</v>
      </c>
      <c r="BW237" s="1">
        <v>16.587002662341298</v>
      </c>
      <c r="BX237" s="1">
        <v>14.6758629568155</v>
      </c>
      <c r="BY237" s="1">
        <v>14.633608655584499</v>
      </c>
      <c r="BZ237" s="1">
        <v>16.111826786951799</v>
      </c>
      <c r="CA237" s="1">
        <v>14.1669894924222</v>
      </c>
      <c r="CB237" s="1">
        <v>17.240299876635099</v>
      </c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DB237"/>
      <c r="DD237">
        <v>8.7732857124556194</v>
      </c>
      <c r="DE237">
        <v>6.0637693566288702</v>
      </c>
      <c r="DF237">
        <v>4.32283094842147</v>
      </c>
      <c r="DG237">
        <v>13.487776515980199</v>
      </c>
      <c r="DH237">
        <v>11.395487820072599</v>
      </c>
      <c r="DI237">
        <v>8.3343883835004995</v>
      </c>
      <c r="DJ237">
        <v>11.3614533079745</v>
      </c>
      <c r="DK237">
        <v>12.280391493255999</v>
      </c>
      <c r="DL237">
        <v>7.3572589156744197</v>
      </c>
      <c r="DM237">
        <v>8.2551536732778796</v>
      </c>
      <c r="DN237">
        <v>9.1246893046306994</v>
      </c>
      <c r="DO237">
        <v>10.475622487922699</v>
      </c>
      <c r="EB237"/>
      <c r="EO237"/>
      <c r="FO237"/>
      <c r="GB237"/>
      <c r="GD237">
        <v>17.649528084969798</v>
      </c>
      <c r="GE237">
        <v>13.7202251819204</v>
      </c>
      <c r="GF237">
        <v>9.3873994843466608</v>
      </c>
      <c r="GG237">
        <v>28.486832490725199</v>
      </c>
      <c r="GH237">
        <v>22.947106227457599</v>
      </c>
      <c r="GI237">
        <v>17.372967152979001</v>
      </c>
      <c r="GJ237">
        <v>21.7999711853662</v>
      </c>
      <c r="GK237">
        <v>19.832873913050499</v>
      </c>
      <c r="GL237">
        <v>32.968606602721998</v>
      </c>
      <c r="GM237">
        <v>25.234138955254899</v>
      </c>
      <c r="GN237">
        <v>19.601925131861702</v>
      </c>
      <c r="GO237">
        <v>26.000246858130399</v>
      </c>
      <c r="HB237"/>
    </row>
    <row r="238" spans="1:210">
      <c r="A238" s="13">
        <f t="shared" si="3"/>
        <v>39294</v>
      </c>
      <c r="N238"/>
      <c r="AB238"/>
      <c r="AC238" s="4">
        <v>39294</v>
      </c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O238"/>
      <c r="BQ238" s="1">
        <v>11.468139508516</v>
      </c>
      <c r="BR238" s="1">
        <v>9.1929561679469707</v>
      </c>
      <c r="BS238" s="1">
        <v>7.2742467936092199</v>
      </c>
      <c r="BT238" s="1">
        <v>20.2475984247111</v>
      </c>
      <c r="BU238" s="1">
        <v>15.3969187347952</v>
      </c>
      <c r="BV238" s="1">
        <v>13.4752095219851</v>
      </c>
      <c r="BW238" s="1">
        <v>16.608802159729802</v>
      </c>
      <c r="BX238" s="1">
        <v>14.835531013176301</v>
      </c>
      <c r="BY238" s="1">
        <v>14.544325106935201</v>
      </c>
      <c r="BZ238" s="1">
        <v>16.399853182025801</v>
      </c>
      <c r="CA238" s="1">
        <v>14.128651347322601</v>
      </c>
      <c r="CB238" s="1">
        <v>17.009485314282799</v>
      </c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DB238"/>
      <c r="DD238">
        <v>9.3315570629510205</v>
      </c>
      <c r="DE238">
        <v>5.6004316253601498</v>
      </c>
      <c r="DF238">
        <v>4.3076170801781899</v>
      </c>
      <c r="DG238">
        <v>13.5641991112175</v>
      </c>
      <c r="DH238">
        <v>11.319120969992399</v>
      </c>
      <c r="DI238">
        <v>8.3598555044861804</v>
      </c>
      <c r="DJ238">
        <v>11.371728679897901</v>
      </c>
      <c r="DK238">
        <v>12.557791976963999</v>
      </c>
      <c r="DL238">
        <v>7.5326476090507404</v>
      </c>
      <c r="DM238">
        <v>8.1239421521080804</v>
      </c>
      <c r="DN238">
        <v>9.9065132481426108</v>
      </c>
      <c r="DO238">
        <v>10.3802762809041</v>
      </c>
      <c r="EB238"/>
      <c r="EO238"/>
      <c r="FO238"/>
      <c r="GB238"/>
      <c r="GD238">
        <v>17.495334398673499</v>
      </c>
      <c r="GE238">
        <v>13.831315782556199</v>
      </c>
      <c r="GF238">
        <v>9.3700394826753701</v>
      </c>
      <c r="GG238">
        <v>28.620105666787499</v>
      </c>
      <c r="GH238">
        <v>23.416236538014498</v>
      </c>
      <c r="GI238">
        <v>17.329180981850602</v>
      </c>
      <c r="GJ238">
        <v>21.645709857106599</v>
      </c>
      <c r="GK238">
        <v>19.913382218698899</v>
      </c>
      <c r="GL238">
        <v>32.6933543723516</v>
      </c>
      <c r="GM238">
        <v>25.4523196071674</v>
      </c>
      <c r="GN238">
        <v>19.602269259078899</v>
      </c>
      <c r="GO238">
        <v>25.695052372756599</v>
      </c>
      <c r="HB238"/>
    </row>
    <row r="239" spans="1:210">
      <c r="A239" s="13">
        <f t="shared" si="3"/>
        <v>39262</v>
      </c>
      <c r="N239"/>
      <c r="AB239"/>
      <c r="AC239" s="4">
        <v>39262</v>
      </c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O239"/>
      <c r="BQ239" s="1">
        <v>11.3703263668086</v>
      </c>
      <c r="BR239" s="1">
        <v>9.2834604047401097</v>
      </c>
      <c r="BS239" s="1">
        <v>7.28389545687397</v>
      </c>
      <c r="BT239" s="1">
        <v>19.963081365937601</v>
      </c>
      <c r="BU239" s="1">
        <v>15.3103206354854</v>
      </c>
      <c r="BV239" s="1">
        <v>13.4851795936244</v>
      </c>
      <c r="BW239" s="1">
        <v>16.608465466155401</v>
      </c>
      <c r="BX239" s="1">
        <v>14.8168757848485</v>
      </c>
      <c r="BY239" s="1">
        <v>14.5341781000054</v>
      </c>
      <c r="BZ239" s="1">
        <v>16.401109934336901</v>
      </c>
      <c r="CA239" s="1">
        <v>14.147259560683001</v>
      </c>
      <c r="CB239" s="1">
        <v>17.0078123458762</v>
      </c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DB239"/>
      <c r="DD239">
        <v>9.2410558762334993</v>
      </c>
      <c r="DE239">
        <v>5.6463805361149602</v>
      </c>
      <c r="DF239">
        <v>4.3124590097588804</v>
      </c>
      <c r="DG239">
        <v>13.613156530452001</v>
      </c>
      <c r="DH239">
        <v>11.2596708806834</v>
      </c>
      <c r="DI239">
        <v>8.34960832863894</v>
      </c>
      <c r="DJ239">
        <v>11.369732416120399</v>
      </c>
      <c r="DK239">
        <v>12.560965183930101</v>
      </c>
      <c r="DL239">
        <v>7.51796124220047</v>
      </c>
      <c r="DM239">
        <v>8.1237243274997795</v>
      </c>
      <c r="DN239">
        <v>10.0676041278687</v>
      </c>
      <c r="DO239">
        <v>10.379265615794001</v>
      </c>
      <c r="EB239"/>
      <c r="EO239"/>
      <c r="FO239"/>
      <c r="GB239"/>
      <c r="GD239">
        <v>17.408256783815801</v>
      </c>
      <c r="GE239">
        <v>13.914138327473101</v>
      </c>
      <c r="GF239">
        <v>9.38245611358019</v>
      </c>
      <c r="GG239">
        <v>27.240550163560201</v>
      </c>
      <c r="GH239">
        <v>23.3342184328725</v>
      </c>
      <c r="GI239">
        <v>17.3355457654486</v>
      </c>
      <c r="GJ239">
        <v>21.655110307756601</v>
      </c>
      <c r="GK239">
        <v>19.8715521766104</v>
      </c>
      <c r="GL239">
        <v>32.6867756001161</v>
      </c>
      <c r="GM239">
        <v>25.452388591923199</v>
      </c>
      <c r="GN239">
        <v>19.635479976404699</v>
      </c>
      <c r="GO239">
        <v>25.6888880989796</v>
      </c>
      <c r="HB239"/>
    </row>
    <row r="240" spans="1:210">
      <c r="A240" s="13">
        <f t="shared" si="3"/>
        <v>39233</v>
      </c>
      <c r="N240"/>
      <c r="AB240"/>
      <c r="AC240" s="4">
        <v>39233</v>
      </c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O240"/>
      <c r="BQ240" s="1">
        <v>11.363069090745901</v>
      </c>
      <c r="BR240" s="1">
        <v>9.3079125127636502</v>
      </c>
      <c r="BS240" s="1">
        <v>7.3300814237564298</v>
      </c>
      <c r="BT240" s="1">
        <v>20.026478937548099</v>
      </c>
      <c r="BU240" s="1">
        <v>15.956452759480401</v>
      </c>
      <c r="BV240" s="1">
        <v>13.468147338085201</v>
      </c>
      <c r="BW240" s="1">
        <v>16.568209225985399</v>
      </c>
      <c r="BX240" s="1">
        <v>14.7645525149166</v>
      </c>
      <c r="BY240" s="1">
        <v>14.562063190357099</v>
      </c>
      <c r="BZ240" s="1">
        <v>16.599206329016301</v>
      </c>
      <c r="CA240" s="1">
        <v>13.811696111319501</v>
      </c>
      <c r="CB240" s="1">
        <v>17.034625810971999</v>
      </c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DB240"/>
      <c r="DD240">
        <v>9.2827749593800508</v>
      </c>
      <c r="DE240">
        <v>5.6708178357026497</v>
      </c>
      <c r="DF240">
        <v>4.4618884986532397</v>
      </c>
      <c r="DG240">
        <v>13.603625383676301</v>
      </c>
      <c r="DH240">
        <v>11.7901821173774</v>
      </c>
      <c r="DI240">
        <v>8.3451853287113398</v>
      </c>
      <c r="DJ240">
        <v>11.30883539161</v>
      </c>
      <c r="DK240">
        <v>12.5908182528068</v>
      </c>
      <c r="DL240">
        <v>7.5400715219126004</v>
      </c>
      <c r="DM240">
        <v>8.25679969441099</v>
      </c>
      <c r="DN240">
        <v>9.8275906447344603</v>
      </c>
      <c r="DO240">
        <v>10.4303481609898</v>
      </c>
      <c r="EB240"/>
      <c r="EO240"/>
      <c r="FO240"/>
      <c r="GB240"/>
      <c r="GD240">
        <v>17.374746893172201</v>
      </c>
      <c r="GE240">
        <v>13.9376993164857</v>
      </c>
      <c r="GF240">
        <v>9.4253516377065001</v>
      </c>
      <c r="GG240">
        <v>27.283246872354599</v>
      </c>
      <c r="GH240">
        <v>24.935985608404401</v>
      </c>
      <c r="GI240">
        <v>17.316349300500399</v>
      </c>
      <c r="GJ240">
        <v>21.649486705583101</v>
      </c>
      <c r="GK240">
        <v>19.8329050897995</v>
      </c>
      <c r="GL240">
        <v>32.6974072803119</v>
      </c>
      <c r="GM240">
        <v>25.712178490077498</v>
      </c>
      <c r="GN240">
        <v>19.240352665437701</v>
      </c>
      <c r="GO240">
        <v>25.715825791308699</v>
      </c>
      <c r="HB240"/>
    </row>
    <row r="241" spans="1:210">
      <c r="A241" s="13">
        <f t="shared" si="3"/>
        <v>39202</v>
      </c>
      <c r="N241"/>
      <c r="AB241"/>
      <c r="AC241" s="4">
        <v>39202</v>
      </c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O241"/>
      <c r="BQ241" s="1">
        <v>11.7851223990543</v>
      </c>
      <c r="BR241" s="1">
        <v>10.088553485466299</v>
      </c>
      <c r="BS241" s="1">
        <v>7.3297912080774497</v>
      </c>
      <c r="BT241" s="1">
        <v>23.096037039214099</v>
      </c>
      <c r="BU241" s="1">
        <v>16.068804855246501</v>
      </c>
      <c r="BV241" s="1">
        <v>13.435366908417</v>
      </c>
      <c r="BW241" s="1">
        <v>16.465967916483699</v>
      </c>
      <c r="BX241" s="1">
        <v>14.6987813331951</v>
      </c>
      <c r="BY241" s="1">
        <v>14.601129391608</v>
      </c>
      <c r="BZ241" s="1">
        <v>16.597116902485801</v>
      </c>
      <c r="CA241" s="1">
        <v>14.0257788098601</v>
      </c>
      <c r="CB241" s="1">
        <v>16.7629403953717</v>
      </c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DB241"/>
      <c r="DD241">
        <v>8.8585235321702402</v>
      </c>
      <c r="DE241">
        <v>6.02512171609213</v>
      </c>
      <c r="DF241">
        <v>4.4518316655955896</v>
      </c>
      <c r="DG241">
        <v>13.907669340007599</v>
      </c>
      <c r="DH241">
        <v>11.945692511277199</v>
      </c>
      <c r="DI241">
        <v>8.38448221970331</v>
      </c>
      <c r="DJ241">
        <v>11.001836064897001</v>
      </c>
      <c r="DK241">
        <v>12.331481136892601</v>
      </c>
      <c r="DL241">
        <v>7.8147988549184797</v>
      </c>
      <c r="DM241">
        <v>8.2817387024940299</v>
      </c>
      <c r="DN241">
        <v>10.0113051777717</v>
      </c>
      <c r="DO241">
        <v>10.5090641217718</v>
      </c>
      <c r="EB241"/>
      <c r="EO241"/>
      <c r="FO241"/>
      <c r="GB241"/>
      <c r="GD241">
        <v>16.708105137324001</v>
      </c>
      <c r="GE241">
        <v>14.774809300044099</v>
      </c>
      <c r="GF241">
        <v>9.4279331630096301</v>
      </c>
      <c r="GG241">
        <v>29.110204797126201</v>
      </c>
      <c r="GH241">
        <v>24.840856002775499</v>
      </c>
      <c r="GI241">
        <v>17.271217787763401</v>
      </c>
      <c r="GJ241">
        <v>21.146120965277401</v>
      </c>
      <c r="GK241">
        <v>19.759527004081601</v>
      </c>
      <c r="GL241">
        <v>32.637792079218499</v>
      </c>
      <c r="GM241">
        <v>25.645844111955402</v>
      </c>
      <c r="GN241">
        <v>19.484005107637302</v>
      </c>
      <c r="GO241">
        <v>24.5586101103316</v>
      </c>
      <c r="HB241"/>
    </row>
    <row r="242" spans="1:210">
      <c r="A242" s="13">
        <f t="shared" si="3"/>
        <v>39171</v>
      </c>
      <c r="N242"/>
      <c r="AB242"/>
      <c r="AC242" s="4">
        <v>39171</v>
      </c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O242"/>
      <c r="BQ242" s="1">
        <v>12.3142895072475</v>
      </c>
      <c r="BR242" s="1">
        <v>10.0933523874931</v>
      </c>
      <c r="BS242" s="1">
        <v>7.3829809758915896</v>
      </c>
      <c r="BT242" s="1">
        <v>23.730383386374001</v>
      </c>
      <c r="BU242" s="1">
        <v>16.1261993829029</v>
      </c>
      <c r="BV242" s="1">
        <v>13.426639028346999</v>
      </c>
      <c r="BW242" s="1">
        <v>16.520816659673201</v>
      </c>
      <c r="BX242" s="1">
        <v>14.6142135426478</v>
      </c>
      <c r="BY242" s="1">
        <v>14.6445039950923</v>
      </c>
      <c r="BZ242" s="1">
        <v>17.0860738808096</v>
      </c>
      <c r="CA242" s="1">
        <v>13.957288984058099</v>
      </c>
      <c r="CB242" s="1">
        <v>16.8388297914282</v>
      </c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DB242"/>
      <c r="DD242">
        <v>9.0786334466292598</v>
      </c>
      <c r="DE242">
        <v>6.0034979741463204</v>
      </c>
      <c r="DF242">
        <v>4.4835250908116704</v>
      </c>
      <c r="DG242">
        <v>13.9009127578706</v>
      </c>
      <c r="DH242">
        <v>11.998437033069701</v>
      </c>
      <c r="DI242">
        <v>8.37652654727796</v>
      </c>
      <c r="DJ242">
        <v>11.047007292021901</v>
      </c>
      <c r="DK242">
        <v>12.295878614159699</v>
      </c>
      <c r="DL242">
        <v>7.8702433379128598</v>
      </c>
      <c r="DM242">
        <v>8.5857229325691993</v>
      </c>
      <c r="DN242">
        <v>9.9124701763987506</v>
      </c>
      <c r="DO242">
        <v>10.6563725756022</v>
      </c>
      <c r="EB242"/>
      <c r="EO242"/>
      <c r="FO242"/>
      <c r="GB242"/>
      <c r="GD242">
        <v>17.229418965272</v>
      </c>
      <c r="GE242">
        <v>14.7939995478519</v>
      </c>
      <c r="GF242">
        <v>9.4885339686876407</v>
      </c>
      <c r="GG242">
        <v>31.958387480121701</v>
      </c>
      <c r="GH242">
        <v>24.923488320542301</v>
      </c>
      <c r="GI242">
        <v>17.261244544107601</v>
      </c>
      <c r="GJ242">
        <v>21.215601385307</v>
      </c>
      <c r="GK242">
        <v>19.6536495281509</v>
      </c>
      <c r="GL242">
        <v>32.6772820854315</v>
      </c>
      <c r="GM242">
        <v>26.2871835634921</v>
      </c>
      <c r="GN242">
        <v>19.4288546272556</v>
      </c>
      <c r="GO242">
        <v>24.6425020136017</v>
      </c>
      <c r="HB242"/>
    </row>
    <row r="243" spans="1:210">
      <c r="A243" s="13">
        <f t="shared" si="3"/>
        <v>39141</v>
      </c>
      <c r="N243"/>
      <c r="AB243"/>
      <c r="AC243" s="4">
        <v>39141</v>
      </c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O243"/>
      <c r="BQ243" s="1">
        <v>12.7476709515223</v>
      </c>
      <c r="BR243" s="1">
        <v>10.1138762126084</v>
      </c>
      <c r="BS243" s="1">
        <v>7.3906167260138904</v>
      </c>
      <c r="BT243" s="1">
        <v>23.745848731234702</v>
      </c>
      <c r="BU243" s="1">
        <v>15.485175219409699</v>
      </c>
      <c r="BV243" s="1">
        <v>13.4372019921489</v>
      </c>
      <c r="BW243" s="1">
        <v>16.526515104424199</v>
      </c>
      <c r="BX243" s="1">
        <v>14.6542684734698</v>
      </c>
      <c r="BY243" s="1">
        <v>14.628204511403601</v>
      </c>
      <c r="BZ243" s="1">
        <v>17.057732215474701</v>
      </c>
      <c r="CA243" s="1">
        <v>13.968387497865599</v>
      </c>
      <c r="CB243" s="1">
        <v>16.915524473448599</v>
      </c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DB243"/>
      <c r="DD243">
        <v>9.3901466971606506</v>
      </c>
      <c r="DE243">
        <v>6.0096503111149602</v>
      </c>
      <c r="DF243">
        <v>4.5319805932897301</v>
      </c>
      <c r="DG243">
        <v>13.896123634626599</v>
      </c>
      <c r="DH243">
        <v>11.4773107955344</v>
      </c>
      <c r="DI243">
        <v>8.4614991963586501</v>
      </c>
      <c r="DJ243">
        <v>11.0496383374347</v>
      </c>
      <c r="DK243">
        <v>12.2996930291245</v>
      </c>
      <c r="DL243">
        <v>7.8650599856911301</v>
      </c>
      <c r="DM243">
        <v>8.5635718810652808</v>
      </c>
      <c r="DN243">
        <v>9.9177087820329302</v>
      </c>
      <c r="DO243">
        <v>10.739461250521201</v>
      </c>
      <c r="EB243"/>
      <c r="EO243"/>
      <c r="FO243"/>
      <c r="GB243"/>
      <c r="GD243">
        <v>17.633895238796502</v>
      </c>
      <c r="GE243">
        <v>14.8182754414066</v>
      </c>
      <c r="GF243">
        <v>9.6686296863236603</v>
      </c>
      <c r="GG243">
        <v>31.988289485429998</v>
      </c>
      <c r="GH243">
        <v>23.351088100067201</v>
      </c>
      <c r="GI243">
        <v>17.2750687474161</v>
      </c>
      <c r="GJ243">
        <v>21.226625413324101</v>
      </c>
      <c r="GK243">
        <v>19.7035213797494</v>
      </c>
      <c r="GL243">
        <v>32.669790175349199</v>
      </c>
      <c r="GM243">
        <v>26.242051562475702</v>
      </c>
      <c r="GN243">
        <v>19.438713882653001</v>
      </c>
      <c r="GO243">
        <v>24.6625090903893</v>
      </c>
      <c r="HB243"/>
    </row>
    <row r="244" spans="1:210">
      <c r="A244" s="13">
        <f t="shared" si="3"/>
        <v>39113</v>
      </c>
      <c r="N244"/>
      <c r="AB244"/>
      <c r="AC244" s="4">
        <v>39113</v>
      </c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O244"/>
      <c r="BQ244" s="1">
        <v>12.336136348720499</v>
      </c>
      <c r="BR244" s="1">
        <v>9.1468758579054992</v>
      </c>
      <c r="BS244" s="1">
        <v>7.3575919481446403</v>
      </c>
      <c r="BT244" s="1">
        <v>20.681217856150798</v>
      </c>
      <c r="BU244" s="1">
        <v>15.587444652802199</v>
      </c>
      <c r="BV244" s="1">
        <v>12.726395983996801</v>
      </c>
      <c r="BW244" s="1">
        <v>16.436709952237301</v>
      </c>
      <c r="BX244" s="1">
        <v>14.999742051057501</v>
      </c>
      <c r="BY244" s="1">
        <v>14.8908285139053</v>
      </c>
      <c r="BZ244" s="1">
        <v>16.891011343430101</v>
      </c>
      <c r="CA244" s="1">
        <v>13.9735041307224</v>
      </c>
      <c r="CB244" s="1">
        <v>13.0740004590424</v>
      </c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DB244"/>
      <c r="DD244">
        <v>7.8798326577694704</v>
      </c>
      <c r="DE244">
        <v>5.4499982948230796</v>
      </c>
      <c r="DF244">
        <v>4.5144818189170897</v>
      </c>
      <c r="DG244">
        <v>13.319322704746099</v>
      </c>
      <c r="DH244">
        <v>11.9039567921404</v>
      </c>
      <c r="DI244">
        <v>8.2225706418814308</v>
      </c>
      <c r="DJ244">
        <v>10.7794392960684</v>
      </c>
      <c r="DK244">
        <v>12.6340817801561</v>
      </c>
      <c r="DL244">
        <v>7.8179446055983197</v>
      </c>
      <c r="DM244">
        <v>8.6544194048547798</v>
      </c>
      <c r="DN244">
        <v>9.4163779673126502</v>
      </c>
      <c r="DO244">
        <v>5.9327284728149996</v>
      </c>
      <c r="EB244"/>
      <c r="EO244"/>
      <c r="FO244"/>
      <c r="GB244"/>
      <c r="GD244">
        <v>17.189072694515701</v>
      </c>
      <c r="GE244">
        <v>14.2657125510228</v>
      </c>
      <c r="GF244">
        <v>9.6301389054542597</v>
      </c>
      <c r="GG244">
        <v>32.600531682832802</v>
      </c>
      <c r="GH244">
        <v>23.481869690108098</v>
      </c>
      <c r="GI244">
        <v>16.576238954372101</v>
      </c>
      <c r="GJ244">
        <v>20.753580710638499</v>
      </c>
      <c r="GK244">
        <v>20.026337247003202</v>
      </c>
      <c r="GL244">
        <v>32.814446003925703</v>
      </c>
      <c r="GM244">
        <v>25.530480485739702</v>
      </c>
      <c r="GN244">
        <v>19.462358918952901</v>
      </c>
      <c r="GO244">
        <v>21.371889754178198</v>
      </c>
      <c r="HB244"/>
    </row>
    <row r="245" spans="1:210">
      <c r="A245" s="13">
        <f t="shared" si="3"/>
        <v>39080</v>
      </c>
      <c r="N245"/>
      <c r="AB245"/>
      <c r="AC245" s="4">
        <v>39080</v>
      </c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O245"/>
      <c r="BQ245" s="1">
        <v>12.313947849526199</v>
      </c>
      <c r="BR245" s="1">
        <v>9.2338534623085895</v>
      </c>
      <c r="BS245" s="1">
        <v>7.3843862289550097</v>
      </c>
      <c r="BT245" s="1">
        <v>19.7296206961046</v>
      </c>
      <c r="BU245" s="1">
        <v>15.5924990024062</v>
      </c>
      <c r="BV245" s="1">
        <v>12.7226885737724</v>
      </c>
      <c r="BW245" s="1">
        <v>16.4290363357382</v>
      </c>
      <c r="BX245" s="1">
        <v>15.0038657185498</v>
      </c>
      <c r="BY245" s="1">
        <v>15.662358017295</v>
      </c>
      <c r="BZ245" s="1">
        <v>16.932477701647599</v>
      </c>
      <c r="CA245" s="1">
        <v>13.986367235689601</v>
      </c>
      <c r="CB245" s="1">
        <v>13.070821045509399</v>
      </c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DB245"/>
      <c r="DD245">
        <v>7.85007107053349</v>
      </c>
      <c r="DE245">
        <v>5.5052407316403098</v>
      </c>
      <c r="DF245">
        <v>4.5302019162498004</v>
      </c>
      <c r="DG245">
        <v>13.3454645020061</v>
      </c>
      <c r="DH245">
        <v>11.909806438173799</v>
      </c>
      <c r="DI245">
        <v>8.2172626552006705</v>
      </c>
      <c r="DJ245">
        <v>10.7725219183309</v>
      </c>
      <c r="DK245">
        <v>12.646608106046299</v>
      </c>
      <c r="DL245">
        <v>8.5138449332407795</v>
      </c>
      <c r="DM245">
        <v>8.4551559193245502</v>
      </c>
      <c r="DN245">
        <v>9.3940945866651298</v>
      </c>
      <c r="DO245">
        <v>5.9275334878740598</v>
      </c>
      <c r="EB245"/>
      <c r="EO245"/>
      <c r="FO245"/>
      <c r="GB245"/>
      <c r="GD245">
        <v>17.162523656145801</v>
      </c>
      <c r="GE245">
        <v>14.3514048491159</v>
      </c>
      <c r="GF245">
        <v>9.6586618006881704</v>
      </c>
      <c r="GG245">
        <v>28.7314263459382</v>
      </c>
      <c r="GH245">
        <v>23.480504764886799</v>
      </c>
      <c r="GI245">
        <v>16.572112765930399</v>
      </c>
      <c r="GJ245">
        <v>20.7466552527437</v>
      </c>
      <c r="GK245">
        <v>20.016900184207</v>
      </c>
      <c r="GL245">
        <v>33.528865892958798</v>
      </c>
      <c r="GM245">
        <v>25.583792177141</v>
      </c>
      <c r="GN245">
        <v>19.467889618151801</v>
      </c>
      <c r="GO245">
        <v>21.3752345912356</v>
      </c>
      <c r="HB245"/>
    </row>
    <row r="246" spans="1:210">
      <c r="A246" s="13">
        <f t="shared" si="3"/>
        <v>39051</v>
      </c>
      <c r="N246"/>
      <c r="AB246"/>
      <c r="AC246" s="4">
        <v>39051</v>
      </c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O246"/>
      <c r="BQ246" s="1">
        <v>12.0031098693781</v>
      </c>
      <c r="BR246" s="1">
        <v>9.2426172394449395</v>
      </c>
      <c r="BS246" s="1">
        <v>7.3918537586390798</v>
      </c>
      <c r="BT246" s="1">
        <v>19.642976726048602</v>
      </c>
      <c r="BU246" s="1">
        <v>15.5663730059001</v>
      </c>
      <c r="BV246" s="1">
        <v>12.7110524780466</v>
      </c>
      <c r="BW246" s="1">
        <v>16.398732979981599</v>
      </c>
      <c r="BX246" s="1">
        <v>14.9187191904962</v>
      </c>
      <c r="BY246" s="1">
        <v>15.6333556114076</v>
      </c>
      <c r="BZ246" s="1">
        <v>16.938029519592501</v>
      </c>
      <c r="CA246" s="1">
        <v>13.488930625007701</v>
      </c>
      <c r="CB246" s="1">
        <v>13.0904712011841</v>
      </c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DB246"/>
      <c r="DD246">
        <v>7.6004660315548502</v>
      </c>
      <c r="DE246">
        <v>5.5269657696828602</v>
      </c>
      <c r="DF246">
        <v>4.5845722530113902</v>
      </c>
      <c r="DG246">
        <v>13.330330211590701</v>
      </c>
      <c r="DH246">
        <v>11.9148947461606</v>
      </c>
      <c r="DI246">
        <v>8.2121696709006606</v>
      </c>
      <c r="DJ246">
        <v>10.7567601624395</v>
      </c>
      <c r="DK246">
        <v>12.555492624219999</v>
      </c>
      <c r="DL246">
        <v>8.5091350986240997</v>
      </c>
      <c r="DM246">
        <v>8.4614152794026101</v>
      </c>
      <c r="DN246">
        <v>8.5758085010333005</v>
      </c>
      <c r="DO246">
        <v>5.9477484824780902</v>
      </c>
      <c r="EB246"/>
      <c r="EO246"/>
      <c r="FO246"/>
      <c r="GB246"/>
      <c r="GD246">
        <v>16.840158790240299</v>
      </c>
      <c r="GE246">
        <v>14.341852526682599</v>
      </c>
      <c r="GF246">
        <v>9.6742379797557891</v>
      </c>
      <c r="GG246">
        <v>29.0853245095368</v>
      </c>
      <c r="GH246">
        <v>23.4777745011131</v>
      </c>
      <c r="GI246">
        <v>16.560251309499101</v>
      </c>
      <c r="GJ246">
        <v>20.708026022528401</v>
      </c>
      <c r="GK246">
        <v>19.9979945764977</v>
      </c>
      <c r="GL246">
        <v>33.516893172594401</v>
      </c>
      <c r="GM246">
        <v>25.6013665054939</v>
      </c>
      <c r="GN246">
        <v>19.3995740504926</v>
      </c>
      <c r="GO246">
        <v>21.447075832903302</v>
      </c>
      <c r="HB246"/>
    </row>
    <row r="247" spans="1:210">
      <c r="A247" s="13">
        <f t="shared" si="3"/>
        <v>39021</v>
      </c>
      <c r="N247"/>
      <c r="AB247"/>
      <c r="AC247" s="4">
        <v>39021</v>
      </c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O247"/>
      <c r="BQ247" s="1">
        <v>11.4339989250453</v>
      </c>
      <c r="BR247" s="1">
        <v>9.3817718698014403</v>
      </c>
      <c r="BS247" s="1">
        <v>7.4018374132486597</v>
      </c>
      <c r="BT247" s="1">
        <v>19.613034286564599</v>
      </c>
      <c r="BU247" s="1">
        <v>15.6153780551171</v>
      </c>
      <c r="BV247" s="1">
        <v>12.4479177515588</v>
      </c>
      <c r="BW247" s="1">
        <v>15.484574925437</v>
      </c>
      <c r="BX247" s="1">
        <v>15.185417997719201</v>
      </c>
      <c r="BY247" s="1">
        <v>15.7760259534891</v>
      </c>
      <c r="BZ247" s="1">
        <v>15.433310301413901</v>
      </c>
      <c r="CA247" s="1">
        <v>13.681114222065601</v>
      </c>
      <c r="CB247" s="1">
        <v>12.0441729149635</v>
      </c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DB247"/>
      <c r="DD247">
        <v>6.9404180763279903</v>
      </c>
      <c r="DE247">
        <v>5.39693083548479</v>
      </c>
      <c r="DF247">
        <v>4.6012457317796498</v>
      </c>
      <c r="DG247">
        <v>12.795087585376899</v>
      </c>
      <c r="DH247">
        <v>11.619861770607301</v>
      </c>
      <c r="DI247">
        <v>8.1299043087781104</v>
      </c>
      <c r="DJ247">
        <v>10.3904602906339</v>
      </c>
      <c r="DK247">
        <v>12.4129255953131</v>
      </c>
      <c r="DL247">
        <v>8.4661294074393094</v>
      </c>
      <c r="DM247">
        <v>7.9997373779987102</v>
      </c>
      <c r="DN247">
        <v>8.5759358327803508</v>
      </c>
      <c r="DO247">
        <v>4.6395818537076901</v>
      </c>
      <c r="EB247"/>
      <c r="EO247"/>
      <c r="FO247"/>
      <c r="GB247"/>
      <c r="GD247">
        <v>16.2410075922358</v>
      </c>
      <c r="GE247">
        <v>14.2058169393489</v>
      </c>
      <c r="GF247">
        <v>9.6847198852270306</v>
      </c>
      <c r="GG247">
        <v>30.5969774574422</v>
      </c>
      <c r="GH247">
        <v>23.179216440816099</v>
      </c>
      <c r="GI247">
        <v>16.3211519442977</v>
      </c>
      <c r="GJ247">
        <v>19.547566058660799</v>
      </c>
      <c r="GK247">
        <v>20.341563939422201</v>
      </c>
      <c r="GL247">
        <v>33.749624113044</v>
      </c>
      <c r="GM247">
        <v>24.112712449966502</v>
      </c>
      <c r="GN247">
        <v>19.561584900709999</v>
      </c>
      <c r="GO247">
        <v>20.221968286360099</v>
      </c>
      <c r="HB247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3"/>
  </sheetPr>
  <dimension ref="A1:HN247"/>
  <sheetViews>
    <sheetView zoomScale="70" zoomScaleNormal="70" workbookViewId="0">
      <selection activeCell="A6" sqref="A6:HN7"/>
    </sheetView>
  </sheetViews>
  <sheetFormatPr defaultColWidth="9.1796875" defaultRowHeight="14.5"/>
  <cols>
    <col min="1" max="1" width="12" bestFit="1" customWidth="1"/>
    <col min="2" max="2" width="11.453125" hidden="1" customWidth="1"/>
    <col min="3" max="13" width="0" hidden="1" customWidth="1"/>
    <col min="14" max="14" width="3.453125" style="7" hidden="1" customWidth="1"/>
    <col min="15" max="15" width="13.81640625" hidden="1" customWidth="1"/>
    <col min="16" max="27" width="8.81640625" hidden="1" customWidth="1"/>
    <col min="28" max="28" width="3.81640625" style="6" hidden="1" customWidth="1"/>
    <col min="29" max="29" width="12.81640625" customWidth="1"/>
    <col min="30" max="41" width="6.81640625" style="1" customWidth="1"/>
    <col min="42" max="47" width="6.81640625" style="1" hidden="1" customWidth="1"/>
    <col min="48" max="48" width="8.1796875" style="1" hidden="1" customWidth="1"/>
    <col min="49" max="53" width="6.81640625" style="1" hidden="1" customWidth="1"/>
    <col min="54" max="54" width="12.81640625" style="12" hidden="1" customWidth="1"/>
    <col min="55" max="66" width="6.81640625" hidden="1" customWidth="1"/>
    <col min="67" max="67" width="3.81640625" style="6" hidden="1" customWidth="1"/>
    <col min="68" max="68" width="12.81640625" hidden="1" customWidth="1"/>
    <col min="69" max="69" width="10.81640625" style="1" hidden="1" customWidth="1"/>
    <col min="70" max="92" width="6.81640625" style="1" hidden="1" customWidth="1"/>
    <col min="93" max="93" width="12.81640625" style="12" hidden="1" customWidth="1"/>
    <col min="94" max="105" width="6.81640625" hidden="1" customWidth="1"/>
    <col min="106" max="106" width="3.81640625" style="6" hidden="1" customWidth="1"/>
    <col min="107" max="107" width="12.81640625" hidden="1" customWidth="1"/>
    <col min="108" max="119" width="6.81640625" customWidth="1"/>
    <col min="120" max="131" width="6.81640625" hidden="1" customWidth="1"/>
    <col min="132" max="132" width="13.1796875" style="12" hidden="1" customWidth="1"/>
    <col min="133" max="144" width="6.81640625" hidden="1" customWidth="1"/>
    <col min="145" max="145" width="3.81640625" style="6" hidden="1" customWidth="1"/>
    <col min="146" max="146" width="12.81640625" hidden="1" customWidth="1"/>
    <col min="147" max="158" width="6.81640625" customWidth="1"/>
    <col min="159" max="159" width="8" hidden="1" customWidth="1"/>
    <col min="160" max="162" width="6.81640625" hidden="1" customWidth="1"/>
    <col min="163" max="163" width="8.81640625" hidden="1" customWidth="1"/>
    <col min="164" max="164" width="7.81640625" hidden="1" customWidth="1"/>
    <col min="165" max="165" width="8.1796875" hidden="1" customWidth="1"/>
    <col min="166" max="166" width="7.54296875" hidden="1" customWidth="1"/>
    <col min="167" max="167" width="7.81640625" hidden="1" customWidth="1"/>
    <col min="168" max="170" width="6.81640625" hidden="1" customWidth="1"/>
    <col min="171" max="171" width="12.81640625" style="12" hidden="1" customWidth="1"/>
    <col min="172" max="183" width="6.81640625" hidden="1" customWidth="1"/>
    <col min="184" max="184" width="3.81640625" style="6" hidden="1" customWidth="1"/>
    <col min="185" max="185" width="12.81640625" hidden="1" customWidth="1"/>
    <col min="186" max="197" width="6.81640625" customWidth="1"/>
    <col min="198" max="207" width="6.81640625" hidden="1" customWidth="1"/>
    <col min="208" max="209" width="7.1796875" hidden="1" customWidth="1"/>
    <col min="210" max="210" width="12.81640625" style="12" hidden="1" customWidth="1"/>
    <col min="211" max="222" width="6.81640625" hidden="1" customWidth="1"/>
    <col min="223" max="16384" width="9.1796875" style="7"/>
  </cols>
  <sheetData>
    <row r="1" spans="1:222" customFormat="1">
      <c r="A1" t="s">
        <v>121</v>
      </c>
      <c r="AD1" t="s">
        <v>131</v>
      </c>
      <c r="DD1" t="s">
        <v>132</v>
      </c>
      <c r="EQ1" t="s">
        <v>133</v>
      </c>
      <c r="GD1" t="s">
        <v>134</v>
      </c>
    </row>
    <row r="2" spans="1:222" customFormat="1">
      <c r="A2">
        <v>60</v>
      </c>
      <c r="AD2" t="s">
        <v>135</v>
      </c>
      <c r="DD2" t="s">
        <v>136</v>
      </c>
      <c r="EQ2" t="s">
        <v>137</v>
      </c>
      <c r="GD2" t="s">
        <v>138</v>
      </c>
    </row>
    <row r="3" spans="1:222" customFormat="1">
      <c r="AD3" t="s">
        <v>139</v>
      </c>
      <c r="DD3" t="s">
        <v>139</v>
      </c>
      <c r="EQ3" t="s">
        <v>139</v>
      </c>
      <c r="GD3" t="s">
        <v>139</v>
      </c>
    </row>
    <row r="4" spans="1:222" customFormat="1">
      <c r="EQ4" t="s">
        <v>133</v>
      </c>
    </row>
    <row r="5" spans="1:222" customFormat="1"/>
    <row r="6" spans="1:222" ht="29">
      <c r="A6" s="8"/>
      <c r="B6" s="14" t="s">
        <v>0</v>
      </c>
      <c r="C6" s="14" t="s">
        <v>59</v>
      </c>
      <c r="D6" s="14" t="s">
        <v>57</v>
      </c>
      <c r="E6" s="14" t="s">
        <v>1</v>
      </c>
      <c r="F6" s="14" t="s">
        <v>22</v>
      </c>
      <c r="G6" s="14" t="s">
        <v>23</v>
      </c>
      <c r="H6" s="14" t="s">
        <v>24</v>
      </c>
      <c r="I6" s="14" t="s">
        <v>2</v>
      </c>
      <c r="J6" s="14" t="s">
        <v>3</v>
      </c>
      <c r="K6" s="14" t="s">
        <v>4</v>
      </c>
      <c r="L6" s="14" t="s">
        <v>62</v>
      </c>
      <c r="M6" s="14" t="s">
        <v>65</v>
      </c>
      <c r="O6" s="8"/>
      <c r="P6" s="14" t="s">
        <v>0</v>
      </c>
      <c r="Q6" s="14" t="s">
        <v>59</v>
      </c>
      <c r="R6" s="14" t="s">
        <v>57</v>
      </c>
      <c r="S6" s="14" t="s">
        <v>1</v>
      </c>
      <c r="T6" s="14" t="s">
        <v>22</v>
      </c>
      <c r="U6" s="14" t="s">
        <v>23</v>
      </c>
      <c r="V6" s="14" t="s">
        <v>24</v>
      </c>
      <c r="W6" s="14" t="s">
        <v>2</v>
      </c>
      <c r="X6" s="14" t="s">
        <v>3</v>
      </c>
      <c r="Y6" s="14" t="s">
        <v>4</v>
      </c>
      <c r="Z6" s="14" t="s">
        <v>62</v>
      </c>
      <c r="AA6" s="14" t="s">
        <v>65</v>
      </c>
      <c r="AC6" s="8"/>
      <c r="AD6" s="21" t="s">
        <v>0</v>
      </c>
      <c r="AE6" s="21" t="s">
        <v>59</v>
      </c>
      <c r="AF6" s="21" t="s">
        <v>57</v>
      </c>
      <c r="AG6" s="21" t="s">
        <v>1</v>
      </c>
      <c r="AH6" s="21" t="s">
        <v>22</v>
      </c>
      <c r="AI6" s="21" t="s">
        <v>23</v>
      </c>
      <c r="AJ6" s="21" t="s">
        <v>24</v>
      </c>
      <c r="AK6" s="21" t="s">
        <v>2</v>
      </c>
      <c r="AL6" s="21" t="s">
        <v>3</v>
      </c>
      <c r="AM6" s="21" t="s">
        <v>4</v>
      </c>
      <c r="AN6" s="21" t="s">
        <v>62</v>
      </c>
      <c r="AO6" s="21" t="s">
        <v>65</v>
      </c>
      <c r="AP6" s="70" t="s">
        <v>0</v>
      </c>
      <c r="AQ6" s="70" t="s">
        <v>59</v>
      </c>
      <c r="AR6" s="70" t="s">
        <v>57</v>
      </c>
      <c r="AS6" s="70" t="s">
        <v>1</v>
      </c>
      <c r="AT6" s="70" t="s">
        <v>22</v>
      </c>
      <c r="AU6" s="70" t="s">
        <v>23</v>
      </c>
      <c r="AV6" s="70" t="s">
        <v>24</v>
      </c>
      <c r="AW6" s="70" t="s">
        <v>2</v>
      </c>
      <c r="AX6" s="70" t="s">
        <v>3</v>
      </c>
      <c r="AY6" s="70" t="s">
        <v>4</v>
      </c>
      <c r="AZ6" s="70" t="s">
        <v>62</v>
      </c>
      <c r="BA6" s="70" t="s">
        <v>65</v>
      </c>
      <c r="BC6" s="9"/>
      <c r="BD6" s="8"/>
      <c r="BE6" s="8"/>
      <c r="BF6" s="9"/>
      <c r="BG6" s="8"/>
      <c r="BH6" s="8"/>
      <c r="BI6" s="8"/>
      <c r="BJ6" s="8"/>
      <c r="BK6" s="8"/>
      <c r="BL6" s="8"/>
      <c r="BM6" s="8"/>
      <c r="BN6" s="8"/>
      <c r="BP6" s="8"/>
      <c r="BQ6" s="10" t="s">
        <v>0</v>
      </c>
      <c r="BR6" s="10" t="s">
        <v>59</v>
      </c>
      <c r="BS6" s="10" t="s">
        <v>57</v>
      </c>
      <c r="BT6" s="10" t="s">
        <v>1</v>
      </c>
      <c r="BU6" s="10" t="s">
        <v>22</v>
      </c>
      <c r="BV6" s="10" t="s">
        <v>23</v>
      </c>
      <c r="BW6" s="10" t="s">
        <v>24</v>
      </c>
      <c r="BX6" s="10" t="s">
        <v>2</v>
      </c>
      <c r="BY6" s="10" t="s">
        <v>3</v>
      </c>
      <c r="BZ6" s="10" t="s">
        <v>4</v>
      </c>
      <c r="CA6" s="10" t="s">
        <v>62</v>
      </c>
      <c r="CB6" s="10" t="s">
        <v>65</v>
      </c>
      <c r="CC6" s="70" t="s">
        <v>0</v>
      </c>
      <c r="CD6" s="70" t="s">
        <v>59</v>
      </c>
      <c r="CE6" s="70" t="s">
        <v>57</v>
      </c>
      <c r="CF6" s="70" t="s">
        <v>1</v>
      </c>
      <c r="CG6" s="70" t="s">
        <v>22</v>
      </c>
      <c r="CH6" s="70" t="s">
        <v>23</v>
      </c>
      <c r="CI6" s="70" t="s">
        <v>24</v>
      </c>
      <c r="CJ6" s="70" t="s">
        <v>2</v>
      </c>
      <c r="CK6" s="70" t="s">
        <v>3</v>
      </c>
      <c r="CL6" s="70" t="s">
        <v>4</v>
      </c>
      <c r="CM6" s="70" t="s">
        <v>62</v>
      </c>
      <c r="CN6" s="70" t="s">
        <v>65</v>
      </c>
      <c r="CP6" s="9"/>
      <c r="CQ6" s="8"/>
      <c r="CR6" s="8"/>
      <c r="CS6" s="9"/>
      <c r="CT6" s="8"/>
      <c r="CU6" s="8"/>
      <c r="CV6" s="8"/>
      <c r="CW6" s="8"/>
      <c r="CX6" s="8"/>
      <c r="CY6" s="8"/>
      <c r="CZ6" s="8"/>
      <c r="DA6" s="8"/>
      <c r="DC6" s="8"/>
      <c r="DD6" s="10" t="s">
        <v>0</v>
      </c>
      <c r="DE6" s="10" t="s">
        <v>59</v>
      </c>
      <c r="DF6" s="10" t="s">
        <v>57</v>
      </c>
      <c r="DG6" s="10" t="s">
        <v>1</v>
      </c>
      <c r="DH6" s="10" t="s">
        <v>22</v>
      </c>
      <c r="DI6" s="10" t="s">
        <v>23</v>
      </c>
      <c r="DJ6" s="10" t="s">
        <v>24</v>
      </c>
      <c r="DK6" s="10" t="s">
        <v>2</v>
      </c>
      <c r="DL6" s="10" t="s">
        <v>3</v>
      </c>
      <c r="DM6" s="10" t="s">
        <v>4</v>
      </c>
      <c r="DN6" s="10" t="s">
        <v>62</v>
      </c>
      <c r="DO6" s="10" t="s">
        <v>65</v>
      </c>
      <c r="DP6" s="70" t="s">
        <v>0</v>
      </c>
      <c r="DQ6" s="70" t="s">
        <v>59</v>
      </c>
      <c r="DR6" s="70" t="s">
        <v>57</v>
      </c>
      <c r="DS6" s="70" t="s">
        <v>1</v>
      </c>
      <c r="DT6" s="70" t="s">
        <v>22</v>
      </c>
      <c r="DU6" s="70" t="s">
        <v>23</v>
      </c>
      <c r="DV6" s="70" t="s">
        <v>24</v>
      </c>
      <c r="DW6" s="70" t="s">
        <v>2</v>
      </c>
      <c r="DX6" s="70" t="s">
        <v>3</v>
      </c>
      <c r="DY6" s="70" t="s">
        <v>4</v>
      </c>
      <c r="DZ6" s="70" t="s">
        <v>62</v>
      </c>
      <c r="EA6" s="70" t="s">
        <v>65</v>
      </c>
      <c r="EC6" s="9"/>
      <c r="ED6" s="8"/>
      <c r="EE6" s="8"/>
      <c r="EF6" s="9"/>
      <c r="EG6" s="8"/>
      <c r="EH6" s="8"/>
      <c r="EI6" s="8"/>
      <c r="EJ6" s="8"/>
      <c r="EK6" s="8"/>
      <c r="EL6" s="8"/>
      <c r="EM6" s="8"/>
      <c r="EN6" s="8"/>
      <c r="EP6" s="8"/>
      <c r="EQ6" s="10" t="s">
        <v>0</v>
      </c>
      <c r="ER6" s="10" t="s">
        <v>59</v>
      </c>
      <c r="ES6" s="10" t="s">
        <v>57</v>
      </c>
      <c r="ET6" s="10" t="s">
        <v>1</v>
      </c>
      <c r="EU6" s="10" t="s">
        <v>22</v>
      </c>
      <c r="EV6" s="10" t="s">
        <v>23</v>
      </c>
      <c r="EW6" s="10" t="s">
        <v>24</v>
      </c>
      <c r="EX6" s="10" t="s">
        <v>2</v>
      </c>
      <c r="EY6" s="10" t="s">
        <v>3</v>
      </c>
      <c r="EZ6" s="10" t="s">
        <v>4</v>
      </c>
      <c r="FA6" s="10" t="s">
        <v>62</v>
      </c>
      <c r="FB6" s="10" t="s">
        <v>65</v>
      </c>
      <c r="FC6" s="70" t="s">
        <v>0</v>
      </c>
      <c r="FD6" s="70" t="s">
        <v>59</v>
      </c>
      <c r="FE6" s="70" t="s">
        <v>57</v>
      </c>
      <c r="FF6" s="70" t="s">
        <v>1</v>
      </c>
      <c r="FG6" s="70" t="s">
        <v>22</v>
      </c>
      <c r="FH6" s="70" t="s">
        <v>23</v>
      </c>
      <c r="FI6" s="70" t="s">
        <v>24</v>
      </c>
      <c r="FJ6" s="70" t="s">
        <v>2</v>
      </c>
      <c r="FK6" s="70" t="s">
        <v>3</v>
      </c>
      <c r="FL6" s="70" t="s">
        <v>4</v>
      </c>
      <c r="FM6" s="70" t="s">
        <v>62</v>
      </c>
      <c r="FN6" s="70" t="s">
        <v>65</v>
      </c>
      <c r="FP6" s="9"/>
      <c r="FQ6" s="8"/>
      <c r="FR6" s="8"/>
      <c r="FS6" s="9"/>
      <c r="FT6" s="8"/>
      <c r="FU6" s="8"/>
      <c r="FV6" s="8"/>
      <c r="FW6" s="8"/>
      <c r="FX6" s="8"/>
      <c r="FY6" s="8"/>
      <c r="FZ6" s="8"/>
      <c r="GA6" s="8"/>
      <c r="GC6" s="8"/>
      <c r="GD6" s="10" t="s">
        <v>0</v>
      </c>
      <c r="GE6" s="10" t="s">
        <v>59</v>
      </c>
      <c r="GF6" s="10" t="s">
        <v>57</v>
      </c>
      <c r="GG6" s="10" t="s">
        <v>1</v>
      </c>
      <c r="GH6" s="10" t="s">
        <v>22</v>
      </c>
      <c r="GI6" s="10" t="s">
        <v>23</v>
      </c>
      <c r="GJ6" s="10" t="s">
        <v>24</v>
      </c>
      <c r="GK6" s="10" t="s">
        <v>2</v>
      </c>
      <c r="GL6" s="10" t="s">
        <v>3</v>
      </c>
      <c r="GM6" s="10" t="s">
        <v>4</v>
      </c>
      <c r="GN6" s="10" t="s">
        <v>62</v>
      </c>
      <c r="GO6" s="10" t="s">
        <v>65</v>
      </c>
      <c r="GP6" s="70" t="s">
        <v>0</v>
      </c>
      <c r="GQ6" s="70" t="s">
        <v>59</v>
      </c>
      <c r="GR6" s="70" t="s">
        <v>57</v>
      </c>
      <c r="GS6" s="70" t="s">
        <v>1</v>
      </c>
      <c r="GT6" s="70" t="s">
        <v>22</v>
      </c>
      <c r="GU6" s="70" t="s">
        <v>23</v>
      </c>
      <c r="GV6" s="70" t="s">
        <v>24</v>
      </c>
      <c r="GW6" s="70" t="s">
        <v>2</v>
      </c>
      <c r="GX6" s="70" t="s">
        <v>3</v>
      </c>
      <c r="GY6" s="70" t="s">
        <v>4</v>
      </c>
      <c r="GZ6" s="70" t="s">
        <v>62</v>
      </c>
      <c r="HA6" s="70" t="s">
        <v>65</v>
      </c>
      <c r="HC6" s="9"/>
      <c r="HD6" s="8"/>
      <c r="HE6" s="8"/>
      <c r="HF6" s="9"/>
      <c r="HG6" s="8"/>
      <c r="HH6" s="8"/>
      <c r="HI6" s="8"/>
      <c r="HJ6" s="8"/>
      <c r="HK6" s="8"/>
      <c r="HL6" s="8"/>
      <c r="HM6" s="8"/>
      <c r="HN6" s="8"/>
    </row>
    <row r="7" spans="1:22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C7" s="8"/>
      <c r="AD7" s="22" t="s">
        <v>40</v>
      </c>
      <c r="AE7" s="22" t="s">
        <v>41</v>
      </c>
      <c r="AF7" s="22" t="s">
        <v>56</v>
      </c>
      <c r="AG7" s="22" t="s">
        <v>42</v>
      </c>
      <c r="AH7" s="22" t="s">
        <v>43</v>
      </c>
      <c r="AI7" s="22" t="s">
        <v>44</v>
      </c>
      <c r="AJ7" s="22" t="s">
        <v>45</v>
      </c>
      <c r="AK7" s="22" t="s">
        <v>46</v>
      </c>
      <c r="AL7" s="22" t="s">
        <v>47</v>
      </c>
      <c r="AM7" s="22" t="s">
        <v>48</v>
      </c>
      <c r="AN7" s="22" t="s">
        <v>60</v>
      </c>
      <c r="AO7" s="22" t="s">
        <v>63</v>
      </c>
      <c r="AP7" s="71" t="s">
        <v>53</v>
      </c>
      <c r="AQ7" s="71" t="s">
        <v>53</v>
      </c>
      <c r="AR7" s="71" t="s">
        <v>53</v>
      </c>
      <c r="AS7" s="71" t="s">
        <v>53</v>
      </c>
      <c r="AT7" s="71" t="s">
        <v>53</v>
      </c>
      <c r="AU7" s="71" t="s">
        <v>53</v>
      </c>
      <c r="AV7" s="71" t="s">
        <v>53</v>
      </c>
      <c r="AW7" s="71" t="s">
        <v>53</v>
      </c>
      <c r="AX7" s="71" t="s">
        <v>53</v>
      </c>
      <c r="AY7" s="71" t="s">
        <v>53</v>
      </c>
      <c r="AZ7" s="71" t="s">
        <v>53</v>
      </c>
      <c r="BA7" s="71" t="s">
        <v>53</v>
      </c>
      <c r="BC7" s="9"/>
      <c r="BD7" s="8"/>
      <c r="BE7" s="8"/>
      <c r="BF7" s="9"/>
      <c r="BG7" s="8"/>
      <c r="BH7" s="8"/>
      <c r="BI7" s="8"/>
      <c r="BJ7" s="8"/>
      <c r="BK7" s="8"/>
      <c r="BL7" s="8"/>
      <c r="BM7" s="8"/>
      <c r="BN7" s="8"/>
      <c r="BP7" s="8"/>
      <c r="BQ7" s="11" t="s">
        <v>40</v>
      </c>
      <c r="BR7" s="11" t="s">
        <v>41</v>
      </c>
      <c r="BS7" s="11" t="s">
        <v>56</v>
      </c>
      <c r="BT7" s="11" t="s">
        <v>42</v>
      </c>
      <c r="BU7" s="11" t="s">
        <v>43</v>
      </c>
      <c r="BV7" s="11" t="s">
        <v>44</v>
      </c>
      <c r="BW7" s="11" t="s">
        <v>45</v>
      </c>
      <c r="BX7" s="11" t="s">
        <v>46</v>
      </c>
      <c r="BY7" s="11" t="s">
        <v>47</v>
      </c>
      <c r="BZ7" s="11" t="s">
        <v>48</v>
      </c>
      <c r="CA7" s="11" t="s">
        <v>60</v>
      </c>
      <c r="CB7" s="11" t="s">
        <v>63</v>
      </c>
      <c r="CC7" s="71" t="s">
        <v>53</v>
      </c>
      <c r="CD7" s="71" t="s">
        <v>53</v>
      </c>
      <c r="CE7" s="71" t="s">
        <v>53</v>
      </c>
      <c r="CF7" s="71" t="s">
        <v>53</v>
      </c>
      <c r="CG7" s="71" t="s">
        <v>53</v>
      </c>
      <c r="CH7" s="71" t="s">
        <v>53</v>
      </c>
      <c r="CI7" s="71" t="s">
        <v>53</v>
      </c>
      <c r="CJ7" s="71" t="s">
        <v>53</v>
      </c>
      <c r="CK7" s="71" t="s">
        <v>53</v>
      </c>
      <c r="CL7" s="71" t="s">
        <v>53</v>
      </c>
      <c r="CM7" s="71" t="s">
        <v>53</v>
      </c>
      <c r="CN7" s="71" t="s">
        <v>53</v>
      </c>
      <c r="CP7" s="9"/>
      <c r="CQ7" s="8"/>
      <c r="CR7" s="8"/>
      <c r="CS7" s="9"/>
      <c r="CT7" s="8"/>
      <c r="CU7" s="8"/>
      <c r="CV7" s="8"/>
      <c r="CW7" s="8"/>
      <c r="CX7" s="8"/>
      <c r="CY7" s="8"/>
      <c r="CZ7" s="8"/>
      <c r="DA7" s="8"/>
      <c r="DC7" s="8"/>
      <c r="DD7" s="11" t="s">
        <v>40</v>
      </c>
      <c r="DE7" s="11" t="s">
        <v>41</v>
      </c>
      <c r="DF7" s="11" t="s">
        <v>56</v>
      </c>
      <c r="DG7" s="11" t="s">
        <v>42</v>
      </c>
      <c r="DH7" s="11" t="s">
        <v>43</v>
      </c>
      <c r="DI7" s="11" t="s">
        <v>44</v>
      </c>
      <c r="DJ7" s="11" t="s">
        <v>45</v>
      </c>
      <c r="DK7" s="11" t="s">
        <v>46</v>
      </c>
      <c r="DL7" s="11" t="s">
        <v>47</v>
      </c>
      <c r="DM7" s="11" t="s">
        <v>48</v>
      </c>
      <c r="DN7" s="11" t="s">
        <v>60</v>
      </c>
      <c r="DO7" s="11" t="s">
        <v>63</v>
      </c>
      <c r="DP7" s="71" t="s">
        <v>53</v>
      </c>
      <c r="DQ7" s="71" t="s">
        <v>53</v>
      </c>
      <c r="DR7" s="71" t="s">
        <v>53</v>
      </c>
      <c r="DS7" s="71" t="s">
        <v>53</v>
      </c>
      <c r="DT7" s="71" t="s">
        <v>53</v>
      </c>
      <c r="DU7" s="71" t="s">
        <v>53</v>
      </c>
      <c r="DV7" s="71" t="s">
        <v>53</v>
      </c>
      <c r="DW7" s="71" t="s">
        <v>53</v>
      </c>
      <c r="DX7" s="71" t="s">
        <v>53</v>
      </c>
      <c r="DY7" s="71" t="s">
        <v>53</v>
      </c>
      <c r="DZ7" s="71" t="s">
        <v>53</v>
      </c>
      <c r="EA7" s="71" t="s">
        <v>53</v>
      </c>
      <c r="EC7" s="9"/>
      <c r="ED7" s="8"/>
      <c r="EE7" s="8"/>
      <c r="EF7" s="9"/>
      <c r="EG7" s="8"/>
      <c r="EH7" s="8"/>
      <c r="EI7" s="8"/>
      <c r="EJ7" s="8"/>
      <c r="EK7" s="8"/>
      <c r="EL7" s="8"/>
      <c r="EM7" s="8"/>
      <c r="EN7" s="8"/>
      <c r="EP7" s="8"/>
      <c r="EQ7" s="11" t="s">
        <v>40</v>
      </c>
      <c r="ER7" s="11" t="s">
        <v>41</v>
      </c>
      <c r="ES7" s="11" t="s">
        <v>56</v>
      </c>
      <c r="ET7" s="11" t="s">
        <v>42</v>
      </c>
      <c r="EU7" s="11" t="s">
        <v>43</v>
      </c>
      <c r="EV7" s="11" t="s">
        <v>44</v>
      </c>
      <c r="EW7" s="11" t="s">
        <v>45</v>
      </c>
      <c r="EX7" s="11" t="s">
        <v>46</v>
      </c>
      <c r="EY7" s="11" t="s">
        <v>47</v>
      </c>
      <c r="EZ7" s="11" t="s">
        <v>48</v>
      </c>
      <c r="FA7" s="11" t="s">
        <v>60</v>
      </c>
      <c r="FB7" s="11" t="s">
        <v>63</v>
      </c>
      <c r="FC7" s="71" t="s">
        <v>53</v>
      </c>
      <c r="FD7" s="71" t="s">
        <v>53</v>
      </c>
      <c r="FE7" s="71" t="s">
        <v>53</v>
      </c>
      <c r="FF7" s="71" t="s">
        <v>53</v>
      </c>
      <c r="FG7" s="71" t="s">
        <v>53</v>
      </c>
      <c r="FH7" s="71" t="s">
        <v>53</v>
      </c>
      <c r="FI7" s="71" t="s">
        <v>53</v>
      </c>
      <c r="FJ7" s="71" t="s">
        <v>53</v>
      </c>
      <c r="FK7" s="71" t="s">
        <v>53</v>
      </c>
      <c r="FL7" s="71" t="s">
        <v>53</v>
      </c>
      <c r="FM7" s="71" t="s">
        <v>53</v>
      </c>
      <c r="FN7" s="71" t="s">
        <v>53</v>
      </c>
      <c r="FP7" s="9"/>
      <c r="FQ7" s="8"/>
      <c r="FR7" s="8"/>
      <c r="FS7" s="9"/>
      <c r="FT7" s="8"/>
      <c r="FU7" s="8"/>
      <c r="FV7" s="8"/>
      <c r="FW7" s="8"/>
      <c r="FX7" s="8"/>
      <c r="FY7" s="8"/>
      <c r="FZ7" s="8"/>
      <c r="GA7" s="8"/>
      <c r="GC7" s="8"/>
      <c r="GD7" s="11" t="s">
        <v>40</v>
      </c>
      <c r="GE7" s="11" t="s">
        <v>41</v>
      </c>
      <c r="GF7" s="11" t="s">
        <v>56</v>
      </c>
      <c r="GG7" s="11" t="s">
        <v>42</v>
      </c>
      <c r="GH7" s="11" t="s">
        <v>43</v>
      </c>
      <c r="GI7" s="11" t="s">
        <v>44</v>
      </c>
      <c r="GJ7" s="11" t="s">
        <v>45</v>
      </c>
      <c r="GK7" s="11" t="s">
        <v>46</v>
      </c>
      <c r="GL7" s="11" t="s">
        <v>47</v>
      </c>
      <c r="GM7" s="11" t="s">
        <v>48</v>
      </c>
      <c r="GN7" s="11" t="s">
        <v>60</v>
      </c>
      <c r="GO7" s="11" t="s">
        <v>63</v>
      </c>
      <c r="GP7" s="71" t="s">
        <v>53</v>
      </c>
      <c r="GQ7" s="71" t="s">
        <v>53</v>
      </c>
      <c r="GR7" s="71" t="s">
        <v>53</v>
      </c>
      <c r="GS7" s="71" t="s">
        <v>53</v>
      </c>
      <c r="GT7" s="71" t="s">
        <v>53</v>
      </c>
      <c r="GU7" s="71" t="s">
        <v>53</v>
      </c>
      <c r="GV7" s="71" t="s">
        <v>53</v>
      </c>
      <c r="GW7" s="71" t="s">
        <v>53</v>
      </c>
      <c r="GX7" s="71" t="s">
        <v>53</v>
      </c>
      <c r="GY7" s="71" t="s">
        <v>53</v>
      </c>
      <c r="GZ7" s="71" t="s">
        <v>53</v>
      </c>
      <c r="HA7" s="71" t="s">
        <v>53</v>
      </c>
      <c r="HC7" s="9"/>
      <c r="HD7" s="8"/>
      <c r="HE7" s="8"/>
      <c r="HF7" s="9"/>
      <c r="HG7" s="8"/>
      <c r="HH7" s="8"/>
      <c r="HI7" s="8"/>
      <c r="HJ7" s="8"/>
      <c r="HK7" s="8"/>
      <c r="HL7" s="8"/>
      <c r="HM7" s="8"/>
      <c r="HN7" s="8"/>
    </row>
    <row r="8" spans="1:222">
      <c r="A8" s="13">
        <f t="shared" ref="A8:A71" si="0">AC8</f>
        <v>46295</v>
      </c>
      <c r="N8"/>
      <c r="AB8"/>
      <c r="AC8" s="4">
        <f t="array" ref="AC8:AC247">_xll.FDS(AD7,"JULIAN(FMA_PE(NTMA,0,-20AY,M,""PORTAGG"",""MEANR"").dates)")</f>
        <v>46295</v>
      </c>
      <c r="AD8" s="1">
        <f t="array" ref="AD8:AD247">_xll.FDS(AD7,"FMA_PE(NTMA,0,-20AY,M,""PORTAGG"",""MEANR"")")</f>
        <v>18.112034543366001</v>
      </c>
      <c r="AE8" s="1">
        <f t="array" ref="AE8:AE247">_xll.FDS(AE7,"FMA_PE(NTMA,0,-20AY,M,""PORTAGG"",""MEANR"")")</f>
        <v>17.180693120614201</v>
      </c>
      <c r="AF8" s="1">
        <f t="array" ref="AF8:AF247">_xll.FDS(AF7,"FMA_PE(NTMA,0,-20AY,M,""PORTAGG"",""MEANR"")")</f>
        <v>23.058586383397198</v>
      </c>
      <c r="AG8" s="1">
        <f t="array" ref="AG8:AG247">_xll.FDS(AG7,"FMA_PE(NTMA,0,-20AY,M,""PORTAGG"",""MEANR"")")</f>
        <v>13.5820010799602</v>
      </c>
      <c r="AH8" s="1">
        <f t="array" ref="AH8:AH247">_xll.FDS(AH7,"FMA_PE(NTMA,0,-20AY,M,""PORTAGG"",""MEANR"")")</f>
        <v>19.0595432140178</v>
      </c>
      <c r="AI8" s="1">
        <f t="array" ref="AI8:AI247">_xll.FDS(AI7,"FMA_PE(NTMA,0,-20AY,M,""PORTAGG"",""MEANR"")")</f>
        <v>21.151380426379099</v>
      </c>
      <c r="AJ8" s="1">
        <f t="array" ref="AJ8:AJ247">_xll.FDS(AJ7,"FMA_PE(NTMA,0,-20AY,M,""PORTAGG"",""MEANR"")")</f>
        <v>12.986915949671699</v>
      </c>
      <c r="AK8" s="1">
        <f t="array" ref="AK8:AK247">_xll.FDS(AK7,"FMA_PE(NTMA,0,-20AY,M,""PORTAGG"",""MEANR"")")</f>
        <v>21.654151850011001</v>
      </c>
      <c r="AL8" s="1">
        <f t="array" ref="AL8:AL247">_xll.FDS(AL7,"FMA_PE(NTMA,0,-20AY,M,""PORTAGG"",""MEANR"")")</f>
        <v>15.402430026555701</v>
      </c>
      <c r="AM8" s="1">
        <f t="array" ref="AM8:AM247">_xll.FDS(AM7,"FMA_PE(NTMA,0,-20AY,M,""PORTAGG"",""MEANR"")")</f>
        <v>16.151674797331399</v>
      </c>
      <c r="AN8" s="1">
        <f t="array" ref="AN8:AN247">_xll.FDS(AN7,"FMA_PE(NTMA,0,-20AY,M,""PORTAGG"",""MEANR"")")</f>
        <v>18.204316005188002</v>
      </c>
      <c r="AO8" s="1">
        <f t="array" ref="AO8:AO247">_xll.FDS(AO7,"FMA_PE(NTMA,0,-20AY,M,""PORTAGG"",""MEANR"")")</f>
        <v>18.951054142960899</v>
      </c>
      <c r="AP8"/>
      <c r="AQ8"/>
      <c r="AR8"/>
      <c r="AS8"/>
      <c r="AT8"/>
      <c r="AU8"/>
      <c r="AV8"/>
      <c r="AW8"/>
      <c r="AX8"/>
      <c r="AY8"/>
      <c r="AZ8"/>
      <c r="BA8"/>
      <c r="BB8"/>
      <c r="BO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DB8"/>
      <c r="DD8" s="1">
        <f t="array" ref="DD8:DD247">_xll.FDS(DD7,"FMA_PCF(NTMA,0,-20AY,M,""PORTAGG"",""MEANR"")")</f>
        <v>12.5372696192587</v>
      </c>
      <c r="DE8" s="1">
        <f t="array" ref="DE8:DE247">_xll.FDS(DE7,"FMA_PCF(NTMA,0,-20AY,M,""PORTAGG"",""MEANR"")")</f>
        <v>14.235069346325799</v>
      </c>
      <c r="DF8" s="1">
        <f t="array" ref="DF8:DF247">_xll.FDS(DF7,"FMA_PCF(NTMA,0,-20AY,M,""PORTAGG"",""MEANR"")")</f>
        <v>13.787960909052</v>
      </c>
      <c r="DG8" s="1" t="e">
        <f t="array" ref="DG8:DG247">_xll.FDS(DG7,"FMA_PCF(NTMA,0,-20AY,M,""PORTAGG"",""MEANR"")")</f>
        <v>#N/A</v>
      </c>
      <c r="DH8" s="1">
        <f t="array" ref="DH8:DH247">_xll.FDS(DH7,"FMA_PCF(NTMA,0,-20AY,M,""PORTAGG"",""MEANR"")")</f>
        <v>16.987361131918401</v>
      </c>
      <c r="DI8" s="1">
        <f t="array" ref="DI8:DI247">_xll.FDS(DI7,"FMA_PCF(NTMA,0,-20AY,M,""PORTAGG"",""MEANR"")")</f>
        <v>17.405303308018901</v>
      </c>
      <c r="DJ8" s="1">
        <f t="array" ref="DJ8:DJ247">_xll.FDS(DJ7,"FMA_PCF(NTMA,0,-20AY,M,""PORTAGG"",""MEANR"")")</f>
        <v>7.33481221501102</v>
      </c>
      <c r="DK8" s="1">
        <f t="array" ref="DK8:DK247">_xll.FDS(DK7,"FMA_PCF(NTMA,0,-20AY,M,""PORTAGG"",""MEANR"")")</f>
        <v>18.313490112911499</v>
      </c>
      <c r="DL8" s="1">
        <f t="array" ref="DL8:DL247">_xll.FDS(DL7,"FMA_PCF(NTMA,0,-20AY,M,""PORTAGG"",""MEANR"")")</f>
        <v>8.3836911704633597</v>
      </c>
      <c r="DM8" s="1">
        <f t="array" ref="DM8:DM247">_xll.FDS(DM7,"FMA_PCF(NTMA,0,-20AY,M,""PORTAGG"",""MEANR"")")</f>
        <v>7.9412877502960297</v>
      </c>
      <c r="DN8" s="1">
        <f t="array" ref="DN8:DN247">_xll.FDS(DN7,"FMA_PCF(NTMA,0,-20AY,M,""PORTAGG"",""MEANR"")")</f>
        <v>12.7136180914377</v>
      </c>
      <c r="DO8" s="1">
        <f t="array" ref="DO8:DO247">_xll.FDS(DO7,"FMA_PCF(NTMA,0,-20AY,M,""PORTAGG"",""MEANR"")")</f>
        <v>13.8345023457029</v>
      </c>
      <c r="EB8"/>
      <c r="EO8"/>
      <c r="EQ8" s="1">
        <f t="array" ref="EQ8:EQ247">_xll.FDS(EQ7,"FMA_EVAL_EBITDA(NTMA,0,-20AY,M,""PORTAGG"",""MEANR"")")</f>
        <v>10.693410065658799</v>
      </c>
      <c r="ER8" s="1">
        <f t="array" ref="ER8:ER247">_xll.FDS(ER7,"FMA_EVAL_EBITDA(NTMA,0,-20AY,M,""PORTAGG"",""MEANR"")")</f>
        <v>12.6110094928883</v>
      </c>
      <c r="ES8" s="1">
        <f t="array" ref="ES8:ES247">_xll.FDS(ES7,"FMA_EVAL_EBITDA(NTMA,0,-20AY,M,""PORTAGG"",""MEANR"")")</f>
        <v>11.77343564223</v>
      </c>
      <c r="ET8" s="1" t="e">
        <f t="array" ref="ET8:ET247">_xll.FDS(ET7,"FMA_EVAL_EBITDA(NTMA,0,-20AY,M,""PORTAGG"",""MEANR"")")</f>
        <v>#N/A</v>
      </c>
      <c r="EU8" s="1">
        <f t="array" ref="EU8:EU247">_xll.FDS(EU7,"FMA_EVAL_EBITDA(NTMA,0,-20AY,M,""PORTAGG"",""MEANR"")")</f>
        <v>15.7059921765784</v>
      </c>
      <c r="EV8" s="1">
        <f t="array" ref="EV8:EV247">_xll.FDS(EV7,"FMA_EVAL_EBITDA(NTMA,0,-20AY,M,""PORTAGG"",""MEANR"")")</f>
        <v>15.3270326602689</v>
      </c>
      <c r="EW8" s="1">
        <f t="array" ref="EW8:EW247">_xll.FDS(EW7,"FMA_EVAL_EBITDA(NTMA,0,-20AY,M,""PORTAGG"",""MEANR"")")</f>
        <v>6.8885212893583203</v>
      </c>
      <c r="EX8" s="1">
        <f t="array" ref="EX8:EX247">_xll.FDS(EX7,"FMA_EVAL_EBITDA(NTMA,0,-20AY,M,""PORTAGG"",""MEANR"")")</f>
        <v>15.5847793183941</v>
      </c>
      <c r="EY8" s="1">
        <f t="array" ref="EY8:EY247">_xll.FDS(EY7,"FMA_EVAL_EBITDA(NTMA,0,-20AY,M,""PORTAGG"",""MEANR"")")</f>
        <v>9.0730262791490297</v>
      </c>
      <c r="EZ8" s="1">
        <f t="array" ref="EZ8:EZ247">_xll.FDS(EZ7,"FMA_EVAL_EBITDA(NTMA,0,-20AY,M,""PORTAGG"",""MEANR"")")</f>
        <v>10.8892399867041</v>
      </c>
      <c r="FA8" s="1">
        <f t="array" ref="FA8:FA247">_xll.FDS(FA7,"FMA_EVAL_EBITDA(NTMA,0,-20AY,M,""PORTAGG"",""MEANR"")")</f>
        <v>11.2357134576486</v>
      </c>
      <c r="FB8" s="1">
        <f t="array" ref="FB8:FB247">_xll.FDS(FB7,"FMA_EVAL_EBITDA(NTMA,0,-20AY,M,""PORTAGG"",""MEANR"")")</f>
        <v>11.9690538264047</v>
      </c>
      <c r="FO8"/>
      <c r="GB8"/>
      <c r="GD8" s="1">
        <f t="array" ref="GD8:GD247">_xll.FDS(GD7,"FMA_PSALES(NTMA,0,-20AY,M,""PORTAGG"",""MEANR"")")</f>
        <v>3.0101643725302201</v>
      </c>
      <c r="GE8" s="1">
        <f t="array" ref="GE8:GE247">_xll.FDS(GE7,"FMA_PSALES(NTMA,0,-20AY,M,""PORTAGG"",""MEANR"")")</f>
        <v>0.91152254157104995</v>
      </c>
      <c r="GF8" s="1">
        <f t="array" ref="GF8:GF247">_xll.FDS(GF7,"FMA_PSALES(NTMA,0,-20AY,M,""PORTAGG"",""MEANR"")")</f>
        <v>1.85593520657591</v>
      </c>
      <c r="GG8" s="1">
        <f t="array" ref="GG8:GG247">_xll.FDS(GG7,"FMA_PSALES(NTMA,0,-20AY,M,""PORTAGG"",""MEANR"")")</f>
        <v>2.85200466048257</v>
      </c>
      <c r="GH8" s="1">
        <f t="array" ref="GH8:GH247">_xll.FDS(GH7,"FMA_PSALES(NTMA,0,-20AY,M,""PORTAGG"",""MEANR"")")</f>
        <v>2.4448214218026498</v>
      </c>
      <c r="GI8" s="1">
        <f t="array" ref="GI8:GI247">_xll.FDS(GI7,"FMA_PSALES(NTMA,0,-20AY,M,""PORTAGG"",""MEANR"")")</f>
        <v>2.9930543004836898</v>
      </c>
      <c r="GJ8" s="1">
        <f t="array" ref="GJ8:GJ247">_xll.FDS(GJ7,"FMA_PSALES(NTMA,0,-20AY,M,""PORTAGG"",""MEANR"")")</f>
        <v>1.5599016462938</v>
      </c>
      <c r="GK8" s="1">
        <f t="array" ref="GK8:GK247">_xll.FDS(GK7,"FMA_PSALES(NTMA,0,-20AY,M,""PORTAGG"",""MEANR"")")</f>
        <v>7.5240098848014698</v>
      </c>
      <c r="GL8" s="1">
        <f t="array" ref="GL8:GL247">_xll.FDS(GL7,"FMA_PSALES(NTMA,0,-20AY,M,""PORTAGG"",""MEANR"")")</f>
        <v>2.4858615228052101</v>
      </c>
      <c r="GM8" s="1">
        <f t="array" ref="GM8:GM247">_xll.FDS(GM7,"FMA_PSALES(NTMA,0,-20AY,M,""PORTAGG"",""MEANR"")")</f>
        <v>2.4471488056779198</v>
      </c>
      <c r="GN8" s="1">
        <f t="array" ref="GN8:GN247">_xll.FDS(GN7,"FMA_PSALES(NTMA,0,-20AY,M,""PORTAGG"",""MEANR"")")</f>
        <v>2.7514968750795701</v>
      </c>
      <c r="GO8" s="1">
        <f t="array" ref="GO8:GO247">_xll.FDS(GO7,"FMA_PSALES(NTMA,0,-20AY,M,""PORTAGG"",""MEANR"")")</f>
        <v>2.5892002648145001</v>
      </c>
      <c r="HB8"/>
    </row>
    <row r="9" spans="1:222">
      <c r="A9" s="13">
        <f t="shared" si="0"/>
        <v>46265</v>
      </c>
      <c r="N9"/>
      <c r="AB9"/>
      <c r="AC9" s="4">
        <v>46265</v>
      </c>
      <c r="AD9" s="5">
        <v>19.140859156023399</v>
      </c>
      <c r="AE9" s="1">
        <v>17.920349100985099</v>
      </c>
      <c r="AF9" s="1">
        <v>24.181024103785202</v>
      </c>
      <c r="AG9" s="1">
        <v>14.683664316254401</v>
      </c>
      <c r="AH9" s="1">
        <v>19.309608366949501</v>
      </c>
      <c r="AI9" s="1">
        <v>22.114849909716199</v>
      </c>
      <c r="AJ9" s="1">
        <v>14.1357231857905</v>
      </c>
      <c r="AK9" s="1">
        <v>21.1478514098958</v>
      </c>
      <c r="AL9" s="1">
        <v>15.631920432714701</v>
      </c>
      <c r="AM9" s="1">
        <v>17.330328730508398</v>
      </c>
      <c r="AN9" s="1">
        <v>20.213611938187501</v>
      </c>
      <c r="AO9" s="1">
        <v>20.917852113683001</v>
      </c>
      <c r="AP9"/>
      <c r="AQ9"/>
      <c r="AR9"/>
      <c r="AS9"/>
      <c r="AT9"/>
      <c r="AU9"/>
      <c r="AV9"/>
      <c r="AW9"/>
      <c r="AX9"/>
      <c r="AY9"/>
      <c r="AZ9"/>
      <c r="BA9"/>
      <c r="BB9"/>
      <c r="BO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DB9"/>
      <c r="DD9" s="5">
        <v>13.344337146736301</v>
      </c>
      <c r="DE9" s="5">
        <v>14.921010703864599</v>
      </c>
      <c r="DF9" s="5">
        <v>14.663158779074999</v>
      </c>
      <c r="DG9" s="5" t="e">
        <v>#N/A</v>
      </c>
      <c r="DH9" s="5">
        <v>17.188476757879101</v>
      </c>
      <c r="DI9" s="5">
        <v>18.215511747714402</v>
      </c>
      <c r="DJ9" s="5">
        <v>7.89391080557247</v>
      </c>
      <c r="DK9" s="5">
        <v>17.989948569880699</v>
      </c>
      <c r="DL9" s="5">
        <v>8.4299080585592492</v>
      </c>
      <c r="DM9" s="5">
        <v>8.5162508653390692</v>
      </c>
      <c r="DN9" s="5">
        <v>14.130304903472499</v>
      </c>
      <c r="DO9" s="5">
        <v>15.00451617147</v>
      </c>
      <c r="EB9"/>
      <c r="EO9"/>
      <c r="EQ9" s="5">
        <v>11.2180017183013</v>
      </c>
      <c r="ER9" s="1">
        <v>13.096981024537801</v>
      </c>
      <c r="ES9" s="1">
        <v>12.7425659498149</v>
      </c>
      <c r="ET9" s="1" t="e">
        <v>#N/A</v>
      </c>
      <c r="EU9" s="1">
        <v>15.790628660518101</v>
      </c>
      <c r="EV9" s="1">
        <v>15.9172741714062</v>
      </c>
      <c r="EW9" s="1">
        <v>7.37365407474854</v>
      </c>
      <c r="EX9" s="1">
        <v>15.3008466674251</v>
      </c>
      <c r="EY9" s="1">
        <v>9.1645482274656</v>
      </c>
      <c r="EZ9" s="1">
        <v>11.3552894891499</v>
      </c>
      <c r="FA9" s="1">
        <v>12.561801246959201</v>
      </c>
      <c r="FB9" s="1">
        <v>12.9540148431962</v>
      </c>
      <c r="FO9"/>
      <c r="GB9"/>
      <c r="GD9" s="5">
        <v>3.1161202490965798</v>
      </c>
      <c r="GE9" s="1">
        <v>0.94714772450066997</v>
      </c>
      <c r="GF9" s="1">
        <v>1.9547100840595599</v>
      </c>
      <c r="GG9" s="1">
        <v>3.0595452067959101</v>
      </c>
      <c r="GH9" s="1">
        <v>2.4607758557238801</v>
      </c>
      <c r="GI9" s="1">
        <v>3.1276783040568201</v>
      </c>
      <c r="GJ9" s="1">
        <v>1.6370578403692799</v>
      </c>
      <c r="GK9" s="1">
        <v>7.3542654634157696</v>
      </c>
      <c r="GL9" s="1">
        <v>2.48129187120345</v>
      </c>
      <c r="GM9" s="1">
        <v>2.6210558087924598</v>
      </c>
      <c r="GN9" s="1">
        <v>3.0377732686424301</v>
      </c>
      <c r="GO9" s="1">
        <v>2.82842403638108</v>
      </c>
      <c r="HB9"/>
    </row>
    <row r="10" spans="1:222">
      <c r="A10" s="13">
        <f t="shared" si="0"/>
        <v>46234</v>
      </c>
      <c r="N10"/>
      <c r="AB10"/>
      <c r="AC10" s="4">
        <v>46234</v>
      </c>
      <c r="AD10" s="1">
        <v>17.889471089676601</v>
      </c>
      <c r="AE10" s="1">
        <v>18.160613240590699</v>
      </c>
      <c r="AF10" s="1">
        <v>25.161171050207901</v>
      </c>
      <c r="AG10" s="1">
        <v>14.7302361389337</v>
      </c>
      <c r="AH10" s="1">
        <v>18.868282061277402</v>
      </c>
      <c r="AI10" s="1">
        <v>22.851668105310601</v>
      </c>
      <c r="AJ10" s="1">
        <v>13.8202657880238</v>
      </c>
      <c r="AK10" s="1">
        <v>21.324244883328699</v>
      </c>
      <c r="AL10" s="1">
        <v>15.528597271788801</v>
      </c>
      <c r="AM10" s="1">
        <v>18.286457599212099</v>
      </c>
      <c r="AN10" s="1">
        <v>20.663806438300298</v>
      </c>
      <c r="AO10" s="1">
        <v>19.211681425833699</v>
      </c>
      <c r="AP10"/>
      <c r="AQ10"/>
      <c r="AR10"/>
      <c r="AS10"/>
      <c r="AT10"/>
      <c r="AU10"/>
      <c r="AV10"/>
      <c r="AW10"/>
      <c r="AX10"/>
      <c r="AY10"/>
      <c r="AZ10"/>
      <c r="BA10"/>
      <c r="BB10"/>
      <c r="BO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DB10"/>
      <c r="DD10" s="1">
        <v>12.459440160189599</v>
      </c>
      <c r="DE10" s="1">
        <v>15.2435255268595</v>
      </c>
      <c r="DF10" s="1">
        <v>15.5315233947831</v>
      </c>
      <c r="DG10" s="1" t="e">
        <v>#N/A</v>
      </c>
      <c r="DH10" s="1">
        <v>16.7495806001197</v>
      </c>
      <c r="DI10" s="1">
        <v>18.9064112858177</v>
      </c>
      <c r="DJ10" s="1">
        <v>7.7334445747580398</v>
      </c>
      <c r="DK10" s="1">
        <v>17.934727806099598</v>
      </c>
      <c r="DL10" s="1">
        <v>8.3053378432929108</v>
      </c>
      <c r="DM10" s="1">
        <v>8.9629917132762102</v>
      </c>
      <c r="DN10" s="1">
        <v>14.419883497325101</v>
      </c>
      <c r="DO10" s="1">
        <v>13.8693439713469</v>
      </c>
      <c r="EB10"/>
      <c r="EO10"/>
      <c r="EQ10" s="1">
        <v>10.5202722075643</v>
      </c>
      <c r="ER10" s="1">
        <v>13.1880251147363</v>
      </c>
      <c r="ES10" s="1">
        <v>13.436734366779501</v>
      </c>
      <c r="ET10" s="1" t="e">
        <v>#N/A</v>
      </c>
      <c r="EU10" s="1">
        <v>15.188959888980801</v>
      </c>
      <c r="EV10" s="1">
        <v>16.378595353335601</v>
      </c>
      <c r="EW10" s="1">
        <v>7.2764956264396803</v>
      </c>
      <c r="EX10" s="1">
        <v>15.395656227062799</v>
      </c>
      <c r="EY10" s="1">
        <v>9.0531122189447295</v>
      </c>
      <c r="EZ10" s="1">
        <v>11.6637979609064</v>
      </c>
      <c r="FA10" s="1">
        <v>12.6991137846941</v>
      </c>
      <c r="FB10" s="1">
        <v>11.8122369013254</v>
      </c>
      <c r="FO10"/>
      <c r="GB10"/>
      <c r="GD10" s="1">
        <v>2.8655605495471401</v>
      </c>
      <c r="GE10" s="1">
        <v>0.95142635876631698</v>
      </c>
      <c r="GF10" s="1">
        <v>2.05163495531467</v>
      </c>
      <c r="GG10" s="1">
        <v>3.07064220101873</v>
      </c>
      <c r="GH10" s="1">
        <v>2.3576356142323598</v>
      </c>
      <c r="GI10" s="1">
        <v>3.2102778282327802</v>
      </c>
      <c r="GJ10" s="1">
        <v>1.5714003656656701</v>
      </c>
      <c r="GK10" s="1">
        <v>7.36956731277846</v>
      </c>
      <c r="GL10" s="1">
        <v>2.3923684166349699</v>
      </c>
      <c r="GM10" s="1">
        <v>2.7716425371300599</v>
      </c>
      <c r="GN10" s="1">
        <v>3.0834301293350799</v>
      </c>
      <c r="GO10" s="1">
        <v>2.5532697594784799</v>
      </c>
      <c r="HB10"/>
    </row>
    <row r="11" spans="1:222">
      <c r="A11" s="13">
        <f t="shared" si="0"/>
        <v>46203</v>
      </c>
      <c r="N11"/>
      <c r="AB11"/>
      <c r="AC11" s="4">
        <v>46203</v>
      </c>
      <c r="AD11" s="1">
        <v>18.070195833043801</v>
      </c>
      <c r="AE11" s="1">
        <v>17.8276658288395</v>
      </c>
      <c r="AF11" s="1">
        <v>26.152575986734199</v>
      </c>
      <c r="AG11" s="1">
        <v>14.531661624222901</v>
      </c>
      <c r="AH11" s="1">
        <v>18.815661071324801</v>
      </c>
      <c r="AI11" s="1">
        <v>23.335536855717301</v>
      </c>
      <c r="AJ11" s="1">
        <v>12.7474687186944</v>
      </c>
      <c r="AK11" s="1">
        <v>23.239127838702299</v>
      </c>
      <c r="AL11" s="1">
        <v>15.8143407739702</v>
      </c>
      <c r="AM11" s="1">
        <v>18.760163970444601</v>
      </c>
      <c r="AN11" s="1">
        <v>20.692438843904299</v>
      </c>
      <c r="AO11" s="1">
        <v>19.073387722469199</v>
      </c>
      <c r="AP11"/>
      <c r="AQ11"/>
      <c r="AR11"/>
      <c r="AS11"/>
      <c r="AT11"/>
      <c r="AU11"/>
      <c r="AV11"/>
      <c r="AW11"/>
      <c r="AX11"/>
      <c r="AY11"/>
      <c r="AZ11"/>
      <c r="BA11"/>
      <c r="BB11"/>
      <c r="BO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DB11"/>
      <c r="DD11" s="1">
        <v>12.6846295634209</v>
      </c>
      <c r="DE11" s="1">
        <v>14.915859248498499</v>
      </c>
      <c r="DF11" s="1">
        <v>14.913595881295899</v>
      </c>
      <c r="DG11" s="1" t="e">
        <v>#N/A</v>
      </c>
      <c r="DH11" s="1">
        <v>16.950061028071602</v>
      </c>
      <c r="DI11" s="1">
        <v>19.291402075497398</v>
      </c>
      <c r="DJ11" s="1">
        <v>6.91877220427296</v>
      </c>
      <c r="DK11" s="1">
        <v>19.140681730778802</v>
      </c>
      <c r="DL11" s="1">
        <v>8.4116625799400992</v>
      </c>
      <c r="DM11" s="1">
        <v>9.2235007182412705</v>
      </c>
      <c r="DN11" s="1">
        <v>14.3363534567396</v>
      </c>
      <c r="DO11" s="1">
        <v>13.697584120491999</v>
      </c>
      <c r="EB11"/>
      <c r="EO11"/>
      <c r="EQ11" s="1">
        <v>10.628818467177799</v>
      </c>
      <c r="ER11" s="1">
        <v>12.9856470304269</v>
      </c>
      <c r="ES11" s="1">
        <v>12.937004014978299</v>
      </c>
      <c r="ET11" s="1" t="e">
        <v>#N/A</v>
      </c>
      <c r="EU11" s="1">
        <v>14.9648634253334</v>
      </c>
      <c r="EV11" s="1">
        <v>16.5211421775704</v>
      </c>
      <c r="EW11" s="1">
        <v>6.6888324529871603</v>
      </c>
      <c r="EX11" s="1">
        <v>16.475471061901999</v>
      </c>
      <c r="EY11" s="1">
        <v>9.1417166941950398</v>
      </c>
      <c r="EZ11" s="1">
        <v>11.8718971506385</v>
      </c>
      <c r="FA11" s="1">
        <v>12.6521890411247</v>
      </c>
      <c r="FB11" s="1">
        <v>11.704989305833401</v>
      </c>
      <c r="FO11"/>
      <c r="GB11"/>
      <c r="GD11" s="1">
        <v>2.8943264184932902</v>
      </c>
      <c r="GE11" s="1">
        <v>0.93427771145928096</v>
      </c>
      <c r="GF11" s="1">
        <v>1.9271753841941599</v>
      </c>
      <c r="GG11" s="1">
        <v>2.9820569531732901</v>
      </c>
      <c r="GH11" s="1">
        <v>2.3473723856437698</v>
      </c>
      <c r="GI11" s="1">
        <v>3.24306507828021</v>
      </c>
      <c r="GJ11" s="1">
        <v>1.4067270002674801</v>
      </c>
      <c r="GK11" s="1">
        <v>7.8515022526320504</v>
      </c>
      <c r="GL11" s="1">
        <v>2.4034060370493999</v>
      </c>
      <c r="GM11" s="1">
        <v>2.8434929103697502</v>
      </c>
      <c r="GN11" s="1">
        <v>3.05836686540442</v>
      </c>
      <c r="GO11" s="1">
        <v>2.5337992756429202</v>
      </c>
      <c r="HB11"/>
    </row>
    <row r="12" spans="1:222">
      <c r="A12" s="13">
        <f t="shared" si="0"/>
        <v>46171</v>
      </c>
      <c r="N12"/>
      <c r="AB12"/>
      <c r="AC12" s="4">
        <v>46171</v>
      </c>
      <c r="AD12" s="1">
        <v>18.662669689189499</v>
      </c>
      <c r="AE12" s="1">
        <v>17.4845267685442</v>
      </c>
      <c r="AF12" s="1">
        <v>28.248865287128801</v>
      </c>
      <c r="AG12" s="1">
        <v>14.0964222933441</v>
      </c>
      <c r="AH12" s="1">
        <v>17.963939634688298</v>
      </c>
      <c r="AI12" s="1">
        <v>22.246108106985002</v>
      </c>
      <c r="AJ12" s="1">
        <v>13.411431517046299</v>
      </c>
      <c r="AK12" s="1">
        <v>25.592969525397901</v>
      </c>
      <c r="AL12" s="1">
        <v>15.6510383560043</v>
      </c>
      <c r="AM12" s="1">
        <v>18.448296220503401</v>
      </c>
      <c r="AN12" s="1">
        <v>20.2577310867884</v>
      </c>
      <c r="AO12" s="1">
        <v>21.097490845908101</v>
      </c>
      <c r="AP12"/>
      <c r="AQ12"/>
      <c r="AR12"/>
      <c r="AS12"/>
      <c r="AT12"/>
      <c r="AU12"/>
      <c r="AV12"/>
      <c r="AW12"/>
      <c r="AX12"/>
      <c r="AY12"/>
      <c r="AZ12"/>
      <c r="BA12"/>
      <c r="BB12"/>
      <c r="BO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DB12"/>
      <c r="DD12" s="1">
        <v>13.094770391624699</v>
      </c>
      <c r="DE12" s="1">
        <v>14.7367791870037</v>
      </c>
      <c r="DF12" s="1">
        <v>16.2131566431894</v>
      </c>
      <c r="DG12" s="1" t="e">
        <v>#N/A</v>
      </c>
      <c r="DH12" s="1">
        <v>15.9242007937357</v>
      </c>
      <c r="DI12" s="1">
        <v>18.486590091256801</v>
      </c>
      <c r="DJ12" s="1">
        <v>7.23256350251848</v>
      </c>
      <c r="DK12" s="1">
        <v>21.032427882462301</v>
      </c>
      <c r="DL12" s="1">
        <v>8.3737866656968407</v>
      </c>
      <c r="DM12" s="1">
        <v>9.0223947710608794</v>
      </c>
      <c r="DN12" s="1">
        <v>13.9993107525078</v>
      </c>
      <c r="DO12" s="1">
        <v>15.123142334499301</v>
      </c>
      <c r="EB12"/>
      <c r="EO12"/>
      <c r="EQ12" s="1">
        <v>10.9686916482925</v>
      </c>
      <c r="ER12" s="1">
        <v>12.758291285931699</v>
      </c>
      <c r="ES12" s="1">
        <v>14.005252450835</v>
      </c>
      <c r="ET12" s="1" t="e">
        <v>#N/A</v>
      </c>
      <c r="EU12" s="1">
        <v>14.348280326096701</v>
      </c>
      <c r="EV12" s="1">
        <v>16.104171569113401</v>
      </c>
      <c r="EW12" s="1">
        <v>7.0233925932001</v>
      </c>
      <c r="EX12" s="1">
        <v>18.124651597431001</v>
      </c>
      <c r="EY12" s="1">
        <v>9.1051275164282597</v>
      </c>
      <c r="EZ12" s="1">
        <v>11.772917594657599</v>
      </c>
      <c r="FA12" s="1">
        <v>12.3319051847386</v>
      </c>
      <c r="FB12" s="1">
        <v>12.8329723359093</v>
      </c>
      <c r="FO12"/>
      <c r="GB12"/>
      <c r="GD12" s="1">
        <v>2.9755628938139802</v>
      </c>
      <c r="GE12" s="1">
        <v>1.0192167395392</v>
      </c>
      <c r="GF12" s="1">
        <v>2.0704046497895501</v>
      </c>
      <c r="GG12" s="1">
        <v>2.8826479057945602</v>
      </c>
      <c r="GH12" s="1">
        <v>1.99404623569076</v>
      </c>
      <c r="GI12" s="1">
        <v>3.14149444827888</v>
      </c>
      <c r="GJ12" s="1">
        <v>1.4793991703125</v>
      </c>
      <c r="GK12" s="1">
        <v>8.4136549094502797</v>
      </c>
      <c r="GL12" s="1">
        <v>2.3789210291690899</v>
      </c>
      <c r="GM12" s="1">
        <v>2.7743955191506098</v>
      </c>
      <c r="GN12" s="1">
        <v>2.96965021437348</v>
      </c>
      <c r="GO12" s="1">
        <v>2.7944564352312802</v>
      </c>
      <c r="HB12"/>
    </row>
    <row r="13" spans="1:222">
      <c r="A13" s="13">
        <f t="shared" si="0"/>
        <v>46142</v>
      </c>
      <c r="N13"/>
      <c r="AB13"/>
      <c r="AC13" s="4">
        <v>46142</v>
      </c>
      <c r="AD13" s="1">
        <v>18.855610077270001</v>
      </c>
      <c r="AE13" s="1">
        <v>17.821066769068501</v>
      </c>
      <c r="AF13" s="1">
        <v>29.4888951502342</v>
      </c>
      <c r="AG13" s="1">
        <v>14.3998656992578</v>
      </c>
      <c r="AH13" s="1">
        <v>17.285647612073699</v>
      </c>
      <c r="AI13" s="1">
        <v>22.848272381845799</v>
      </c>
      <c r="AJ13" s="1">
        <v>15.1391791285191</v>
      </c>
      <c r="AK13" s="1">
        <v>23.803718772693301</v>
      </c>
      <c r="AL13" s="1">
        <v>15.036423089191199</v>
      </c>
      <c r="AM13" s="1">
        <v>19.734435429978799</v>
      </c>
      <c r="AN13" s="1">
        <v>20.791119148556799</v>
      </c>
      <c r="AO13" s="1">
        <v>21.317138059701399</v>
      </c>
      <c r="AP13"/>
      <c r="AQ13"/>
      <c r="AR13"/>
      <c r="AS13"/>
      <c r="AT13"/>
      <c r="AU13"/>
      <c r="AV13"/>
      <c r="AW13"/>
      <c r="AX13"/>
      <c r="AY13"/>
      <c r="AZ13"/>
      <c r="BA13"/>
      <c r="BB13"/>
      <c r="BO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DB13"/>
      <c r="DD13" s="1">
        <v>13.129979570750899</v>
      </c>
      <c r="DE13" s="1">
        <v>14.8225392420226</v>
      </c>
      <c r="DF13" s="1">
        <v>17.4052886136068</v>
      </c>
      <c r="DG13" s="1" t="e">
        <v>#N/A</v>
      </c>
      <c r="DH13" s="1">
        <v>15.1866755342666</v>
      </c>
      <c r="DI13" s="1">
        <v>18.895915072098799</v>
      </c>
      <c r="DJ13" s="1">
        <v>8.0333594093250298</v>
      </c>
      <c r="DK13" s="1">
        <v>19.5029199188597</v>
      </c>
      <c r="DL13" s="1">
        <v>7.9744552878164097</v>
      </c>
      <c r="DM13" s="1">
        <v>9.51260240516857</v>
      </c>
      <c r="DN13" s="1">
        <v>14.4379215755687</v>
      </c>
      <c r="DO13" s="1">
        <v>16.2305406102993</v>
      </c>
      <c r="EB13"/>
      <c r="EO13"/>
      <c r="EQ13" s="1">
        <v>11.0049769698958</v>
      </c>
      <c r="ER13" s="1">
        <v>12.967830320069501</v>
      </c>
      <c r="ES13" s="1">
        <v>14.4512909228584</v>
      </c>
      <c r="ET13" s="1" t="e">
        <v>#N/A</v>
      </c>
      <c r="EU13" s="1">
        <v>13.7520278814455</v>
      </c>
      <c r="EV13" s="1">
        <v>16.293235712489899</v>
      </c>
      <c r="EW13" s="1">
        <v>7.5389636568856604</v>
      </c>
      <c r="EX13" s="1">
        <v>16.856061146218501</v>
      </c>
      <c r="EY13" s="1">
        <v>8.6590942123205004</v>
      </c>
      <c r="EZ13" s="1">
        <v>12.0458040970073</v>
      </c>
      <c r="FA13" s="1">
        <v>12.7145650107386</v>
      </c>
      <c r="FB13" s="1">
        <v>13.343127628984901</v>
      </c>
      <c r="FO13"/>
      <c r="GB13"/>
      <c r="GD13" s="1">
        <v>2.9501995732960098</v>
      </c>
      <c r="GE13" s="1">
        <v>1.02763924750058</v>
      </c>
      <c r="GF13" s="1">
        <v>2.14113453051027</v>
      </c>
      <c r="GG13" s="1">
        <v>2.9302891575399799</v>
      </c>
      <c r="GH13" s="1">
        <v>1.95247732913434</v>
      </c>
      <c r="GI13" s="1">
        <v>3.1978345040837</v>
      </c>
      <c r="GJ13" s="1">
        <v>1.6060884175771399</v>
      </c>
      <c r="GK13" s="1">
        <v>7.7917281481456397</v>
      </c>
      <c r="GL13" s="1">
        <v>2.2605119710642598</v>
      </c>
      <c r="GM13" s="1">
        <v>2.9736797206318002</v>
      </c>
      <c r="GN13" s="1">
        <v>3.0195249537614099</v>
      </c>
      <c r="GO13" s="1">
        <v>2.9195228104933801</v>
      </c>
      <c r="HB13"/>
    </row>
    <row r="14" spans="1:222">
      <c r="A14" s="13">
        <f t="shared" si="0"/>
        <v>46112</v>
      </c>
      <c r="N14"/>
      <c r="AB14"/>
      <c r="AC14" s="4">
        <v>46112</v>
      </c>
      <c r="AD14" s="1">
        <v>19.139125754713401</v>
      </c>
      <c r="AE14" s="1">
        <v>17.4531942044758</v>
      </c>
      <c r="AF14" s="1">
        <v>27.319509592012899</v>
      </c>
      <c r="AG14" s="1">
        <v>13.9481808200355</v>
      </c>
      <c r="AH14" s="1">
        <v>17.729837526308099</v>
      </c>
      <c r="AI14" s="1">
        <v>22.0483016482018</v>
      </c>
      <c r="AJ14" s="1">
        <v>19.200306792113299</v>
      </c>
      <c r="AK14" s="1">
        <v>21.0545041248816</v>
      </c>
      <c r="AL14" s="1">
        <v>14.2212485845295</v>
      </c>
      <c r="AM14" s="1">
        <v>19.537256139857401</v>
      </c>
      <c r="AN14" s="1">
        <v>20.111233771733399</v>
      </c>
      <c r="AO14" s="1">
        <v>22.435791061876198</v>
      </c>
      <c r="AP14"/>
      <c r="AQ14"/>
      <c r="AR14"/>
      <c r="AS14"/>
      <c r="AT14"/>
      <c r="AU14"/>
      <c r="AV14"/>
      <c r="AW14"/>
      <c r="AX14"/>
      <c r="AY14"/>
      <c r="AZ14"/>
      <c r="BA14"/>
      <c r="BB14"/>
      <c r="BO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DB14"/>
      <c r="DD14" s="1">
        <v>13.317637077670099</v>
      </c>
      <c r="DE14" s="1">
        <v>14.5605813069372</v>
      </c>
      <c r="DF14" s="1">
        <v>15.3867385622772</v>
      </c>
      <c r="DG14" s="1" t="e">
        <v>#N/A</v>
      </c>
      <c r="DH14" s="1">
        <v>15.6013107899915</v>
      </c>
      <c r="DI14" s="1">
        <v>18.037729041111</v>
      </c>
      <c r="DJ14" s="1">
        <v>9.5604192229632208</v>
      </c>
      <c r="DK14" s="1">
        <v>17.106653752706698</v>
      </c>
      <c r="DL14" s="1">
        <v>7.4600376531610797</v>
      </c>
      <c r="DM14" s="1">
        <v>9.4918239616863005</v>
      </c>
      <c r="DN14" s="1">
        <v>13.8948221073213</v>
      </c>
      <c r="DO14" s="1">
        <v>16.583674961290001</v>
      </c>
      <c r="EB14"/>
      <c r="EO14"/>
      <c r="EQ14" s="1">
        <v>10.9350691848312</v>
      </c>
      <c r="ER14" s="1">
        <v>12.7392046178668</v>
      </c>
      <c r="ES14" s="1">
        <v>12.9378396602667</v>
      </c>
      <c r="ET14" s="1" t="e">
        <v>#N/A</v>
      </c>
      <c r="EU14" s="1">
        <v>14.39620494791</v>
      </c>
      <c r="EV14" s="1">
        <v>15.6329150667599</v>
      </c>
      <c r="EW14" s="1">
        <v>8.9894725435490699</v>
      </c>
      <c r="EX14" s="1">
        <v>14.7076189656397</v>
      </c>
      <c r="EY14" s="1">
        <v>8.3093236677438593</v>
      </c>
      <c r="EZ14" s="1">
        <v>12.013178835936399</v>
      </c>
      <c r="FA14" s="1">
        <v>12.5061840478278</v>
      </c>
      <c r="FB14" s="1">
        <v>13.579813154007001</v>
      </c>
      <c r="FO14"/>
      <c r="GB14"/>
      <c r="GD14" s="1">
        <v>2.9456597421545698</v>
      </c>
      <c r="GE14" s="1">
        <v>1.0121066517713699</v>
      </c>
      <c r="GF14" s="1">
        <v>1.8908537896554301</v>
      </c>
      <c r="GG14" s="1">
        <v>2.80731253855827</v>
      </c>
      <c r="GH14" s="1">
        <v>1.9917906319332499</v>
      </c>
      <c r="GI14" s="1">
        <v>3.0388440430395902</v>
      </c>
      <c r="GJ14" s="1">
        <v>1.7843775825360799</v>
      </c>
      <c r="GK14" s="1">
        <v>6.7230938028143097</v>
      </c>
      <c r="GL14" s="1">
        <v>2.1288051510163899</v>
      </c>
      <c r="GM14" s="1">
        <v>2.93966921337049</v>
      </c>
      <c r="GN14" s="1">
        <v>2.9544067386278501</v>
      </c>
      <c r="GO14" s="1">
        <v>2.9679744221650801</v>
      </c>
      <c r="HB14"/>
    </row>
    <row r="15" spans="1:222">
      <c r="A15" s="13">
        <f t="shared" si="0"/>
        <v>46080</v>
      </c>
      <c r="N15"/>
      <c r="AB15"/>
      <c r="AC15" s="4">
        <v>46080</v>
      </c>
      <c r="AD15" s="1">
        <v>21.223824762997602</v>
      </c>
      <c r="AE15" s="1">
        <v>19.4506132583336</v>
      </c>
      <c r="AF15" s="1">
        <v>28.656471820451902</v>
      </c>
      <c r="AG15" s="1">
        <v>14.4509224074414</v>
      </c>
      <c r="AH15" s="1">
        <v>19.171508214852299</v>
      </c>
      <c r="AI15" s="1">
        <v>24.0006994787203</v>
      </c>
      <c r="AJ15" s="1">
        <v>20.252297803409199</v>
      </c>
      <c r="AK15" s="1">
        <v>23.756352283299702</v>
      </c>
      <c r="AL15" s="1">
        <v>14.1533125330535</v>
      </c>
      <c r="AM15" s="1">
        <v>20.405674757864901</v>
      </c>
      <c r="AN15" s="1">
        <v>21.560546691103202</v>
      </c>
      <c r="AO15" s="1">
        <v>23.4202391022407</v>
      </c>
      <c r="AP15"/>
      <c r="AQ15"/>
      <c r="AR15"/>
      <c r="AS15"/>
      <c r="AT15"/>
      <c r="AU15"/>
      <c r="AV15"/>
      <c r="AW15"/>
      <c r="AX15"/>
      <c r="AY15"/>
      <c r="AZ15"/>
      <c r="BA15"/>
      <c r="BB15"/>
      <c r="BO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DB15"/>
      <c r="DD15" s="1">
        <v>14.352074525324999</v>
      </c>
      <c r="DE15" s="1">
        <v>16.1673840360369</v>
      </c>
      <c r="DF15" s="1">
        <v>16.202307046257101</v>
      </c>
      <c r="DG15" s="1" t="e">
        <v>#N/A</v>
      </c>
      <c r="DH15" s="1">
        <v>16.905836503328</v>
      </c>
      <c r="DI15" s="1">
        <v>19.6884520270252</v>
      </c>
      <c r="DJ15" s="1">
        <v>9.1960917242010591</v>
      </c>
      <c r="DK15" s="1">
        <v>19.163715766624701</v>
      </c>
      <c r="DL15" s="1">
        <v>7.3843396970598603</v>
      </c>
      <c r="DM15" s="1">
        <v>10.0480329690955</v>
      </c>
      <c r="DN15" s="1">
        <v>14.870529975547401</v>
      </c>
      <c r="DO15" s="1">
        <v>17.184440871193299</v>
      </c>
      <c r="EB15"/>
      <c r="EO15"/>
      <c r="EQ15" s="1">
        <v>11.8860791942666</v>
      </c>
      <c r="ER15" s="1">
        <v>13.8947494010909</v>
      </c>
      <c r="ES15" s="1">
        <v>13.5447884094375</v>
      </c>
      <c r="ET15" s="1" t="e">
        <v>#N/A</v>
      </c>
      <c r="EU15" s="1">
        <v>15.4361391927499</v>
      </c>
      <c r="EV15" s="1">
        <v>16.950462373023601</v>
      </c>
      <c r="EW15" s="1">
        <v>8.8486837794159392</v>
      </c>
      <c r="EX15" s="1">
        <v>16.481386215283202</v>
      </c>
      <c r="EY15" s="1">
        <v>8.2769005076753199</v>
      </c>
      <c r="EZ15" s="1">
        <v>12.3318782350484</v>
      </c>
      <c r="FA15" s="1">
        <v>13.397981084925</v>
      </c>
      <c r="FB15" s="1">
        <v>14.1394496952541</v>
      </c>
      <c r="FO15"/>
      <c r="GB15"/>
      <c r="GD15" s="1">
        <v>3.1959973442576302</v>
      </c>
      <c r="GE15" s="1">
        <v>1.1158952178450601</v>
      </c>
      <c r="GF15" s="1">
        <v>1.9674816434324101</v>
      </c>
      <c r="GG15" s="1">
        <v>2.9054094463872602</v>
      </c>
      <c r="GH15" s="1">
        <v>2.11449862664066</v>
      </c>
      <c r="GI15" s="1">
        <v>3.2774992485963499</v>
      </c>
      <c r="GJ15" s="1">
        <v>1.7039649064462501</v>
      </c>
      <c r="GK15" s="1">
        <v>7.3388030046915</v>
      </c>
      <c r="GL15" s="1">
        <v>2.1253239706644198</v>
      </c>
      <c r="GM15" s="1">
        <v>3.10092702557486</v>
      </c>
      <c r="GN15" s="1">
        <v>3.2097304952385102</v>
      </c>
      <c r="GO15" s="1">
        <v>3.0831321023400302</v>
      </c>
      <c r="HB15"/>
    </row>
    <row r="16" spans="1:222">
      <c r="A16" s="13">
        <f t="shared" si="0"/>
        <v>46052</v>
      </c>
      <c r="N16"/>
      <c r="AB16"/>
      <c r="AC16" s="4">
        <v>46052</v>
      </c>
      <c r="AD16" s="1">
        <v>19.775156142918298</v>
      </c>
      <c r="AE16" s="1">
        <v>17.999632362371699</v>
      </c>
      <c r="AF16" s="1">
        <v>29.689058948023199</v>
      </c>
      <c r="AG16" s="1">
        <v>15.137794796319399</v>
      </c>
      <c r="AH16" s="1">
        <v>18.862793172035399</v>
      </c>
      <c r="AI16" s="1">
        <v>23.311571711715398</v>
      </c>
      <c r="AJ16" s="1">
        <v>18.7171354145806</v>
      </c>
      <c r="AK16" s="1">
        <v>25.6522289179672</v>
      </c>
      <c r="AL16" s="1">
        <v>13.5099492702773</v>
      </c>
      <c r="AM16" s="1">
        <v>18.791788164355602</v>
      </c>
      <c r="AN16" s="1">
        <v>21.6422278472958</v>
      </c>
      <c r="AO16" s="1">
        <v>23.075587061235002</v>
      </c>
      <c r="AP16"/>
      <c r="AQ16"/>
      <c r="AR16"/>
      <c r="AS16"/>
      <c r="AT16"/>
      <c r="AU16"/>
      <c r="AV16"/>
      <c r="AW16"/>
      <c r="AX16"/>
      <c r="AY16"/>
      <c r="AZ16"/>
      <c r="BA16"/>
      <c r="BB16"/>
      <c r="BO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DB16"/>
      <c r="DD16" s="1">
        <v>13.5300243658138</v>
      </c>
      <c r="DE16" s="1">
        <v>14.966902864359801</v>
      </c>
      <c r="DF16" s="1">
        <v>16.033917915035701</v>
      </c>
      <c r="DG16" s="1" t="e">
        <v>#N/A</v>
      </c>
      <c r="DH16" s="1">
        <v>16.665785583337001</v>
      </c>
      <c r="DI16" s="1">
        <v>18.758828269225098</v>
      </c>
      <c r="DJ16" s="1">
        <v>8.5366882915897992</v>
      </c>
      <c r="DK16" s="1">
        <v>21.043645782370401</v>
      </c>
      <c r="DL16" s="1">
        <v>7.06503652005203</v>
      </c>
      <c r="DM16" s="1">
        <v>9.2454319026905498</v>
      </c>
      <c r="DN16" s="1">
        <v>14.894544957486501</v>
      </c>
      <c r="DO16" s="1">
        <v>16.392735560910701</v>
      </c>
      <c r="EB16"/>
      <c r="EO16"/>
      <c r="EQ16" s="1">
        <v>11.1835228112027</v>
      </c>
      <c r="ER16" s="1">
        <v>13.1193087934601</v>
      </c>
      <c r="ES16" s="1">
        <v>14.3280316876008</v>
      </c>
      <c r="ET16" s="1" t="e">
        <v>#N/A</v>
      </c>
      <c r="EU16" s="1">
        <v>15.258966582946901</v>
      </c>
      <c r="EV16" s="1">
        <v>16.5244148148949</v>
      </c>
      <c r="EW16" s="1">
        <v>8.4683737711930398</v>
      </c>
      <c r="EX16" s="1">
        <v>17.971247035850599</v>
      </c>
      <c r="EY16" s="1">
        <v>8.0416594583716901</v>
      </c>
      <c r="EZ16" s="1">
        <v>11.637144424967699</v>
      </c>
      <c r="FA16" s="1">
        <v>13.5501857855847</v>
      </c>
      <c r="FB16" s="1">
        <v>13.6955173800576</v>
      </c>
      <c r="FO16"/>
      <c r="GB16"/>
      <c r="GD16" s="1">
        <v>2.95298534668304</v>
      </c>
      <c r="GE16" s="1">
        <v>1.0323670534001099</v>
      </c>
      <c r="GF16" s="1">
        <v>2.0747120538885202</v>
      </c>
      <c r="GG16" s="1">
        <v>3.0570952936125</v>
      </c>
      <c r="GH16" s="1">
        <v>2.0782708715325402</v>
      </c>
      <c r="GI16" s="1">
        <v>3.1844977595906401</v>
      </c>
      <c r="GJ16" s="1">
        <v>1.5977193509813601</v>
      </c>
      <c r="GK16" s="1">
        <v>7.98260974408264</v>
      </c>
      <c r="GL16" s="1">
        <v>2.0266809228011602</v>
      </c>
      <c r="GM16" s="1">
        <v>2.85192026842308</v>
      </c>
      <c r="GN16" s="1">
        <v>3.2487407432938902</v>
      </c>
      <c r="GO16" s="1">
        <v>2.9397052700868098</v>
      </c>
      <c r="HB16"/>
    </row>
    <row r="17" spans="1:210">
      <c r="A17" s="13">
        <f t="shared" si="0"/>
        <v>46022</v>
      </c>
      <c r="N17"/>
      <c r="AB17"/>
      <c r="AC17" s="4">
        <v>46022</v>
      </c>
      <c r="AD17" s="1">
        <v>18.749382625333102</v>
      </c>
      <c r="AE17" s="1">
        <v>16.993820764528898</v>
      </c>
      <c r="AF17" s="1">
        <v>28.675156791204898</v>
      </c>
      <c r="AG17" s="1">
        <v>15.5706802064462</v>
      </c>
      <c r="AH17" s="1">
        <v>18.584796656029098</v>
      </c>
      <c r="AI17" s="1">
        <v>22.796596828188001</v>
      </c>
      <c r="AJ17" s="1">
        <v>15.681257950158001</v>
      </c>
      <c r="AK17" s="1">
        <v>26.485256167622701</v>
      </c>
      <c r="AL17" s="1">
        <v>13.0332602894043</v>
      </c>
      <c r="AM17" s="1">
        <v>18.682122203342399</v>
      </c>
      <c r="AN17" s="1">
        <v>21.8457390614697</v>
      </c>
      <c r="AO17" s="1">
        <v>25.4815044323691</v>
      </c>
      <c r="AP17"/>
      <c r="AQ17"/>
      <c r="AR17"/>
      <c r="AS17"/>
      <c r="AT17"/>
      <c r="AU17"/>
      <c r="AV17"/>
      <c r="AW17"/>
      <c r="AX17"/>
      <c r="AY17"/>
      <c r="AZ17"/>
      <c r="BA17"/>
      <c r="BB17"/>
      <c r="BO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DB17"/>
      <c r="DD17" s="1">
        <v>12.4712023276303</v>
      </c>
      <c r="DE17" s="1">
        <v>14.1353800472438</v>
      </c>
      <c r="DF17" s="1">
        <v>15.4621770534362</v>
      </c>
      <c r="DG17" s="1" t="e">
        <v>#N/A</v>
      </c>
      <c r="DH17" s="1">
        <v>16.8581239324335</v>
      </c>
      <c r="DI17" s="1">
        <v>18.403289782725899</v>
      </c>
      <c r="DJ17" s="1">
        <v>7.3704547921046197</v>
      </c>
      <c r="DK17" s="1">
        <v>21.4300257912391</v>
      </c>
      <c r="DL17" s="1">
        <v>6.8147682748104303</v>
      </c>
      <c r="DM17" s="1">
        <v>9.0873840922345703</v>
      </c>
      <c r="DN17" s="1">
        <v>15.1687389663772</v>
      </c>
      <c r="DO17" s="1">
        <v>17.958940913065</v>
      </c>
      <c r="EB17"/>
      <c r="EO17"/>
      <c r="EQ17" s="1">
        <v>10.6972789944525</v>
      </c>
      <c r="ER17" s="1">
        <v>12.5145577980793</v>
      </c>
      <c r="ES17" s="1">
        <v>13.939824155980601</v>
      </c>
      <c r="ET17" s="1" t="e">
        <v>#N/A</v>
      </c>
      <c r="EU17" s="1">
        <v>15.1699568990201</v>
      </c>
      <c r="EV17" s="1">
        <v>16.048087329658401</v>
      </c>
      <c r="EW17" s="1">
        <v>7.3655134853390596</v>
      </c>
      <c r="EX17" s="1">
        <v>18.4812141196605</v>
      </c>
      <c r="EY17" s="1">
        <v>7.8750271210054201</v>
      </c>
      <c r="EZ17" s="1">
        <v>11.561954167150301</v>
      </c>
      <c r="FA17" s="1">
        <v>13.6103700778777</v>
      </c>
      <c r="FB17" s="1">
        <v>15.2065639934121</v>
      </c>
      <c r="FO17"/>
      <c r="GB17"/>
      <c r="GD17" s="1">
        <v>2.7252730634079199</v>
      </c>
      <c r="GE17" s="1">
        <v>0.97551543415124498</v>
      </c>
      <c r="GF17" s="1">
        <v>1.9866158856460601</v>
      </c>
      <c r="GG17" s="1">
        <v>3.11791255808106</v>
      </c>
      <c r="GH17" s="1">
        <v>2.08144522360308</v>
      </c>
      <c r="GI17" s="1">
        <v>3.1212967077948699</v>
      </c>
      <c r="GJ17" s="1">
        <v>1.3771094200116201</v>
      </c>
      <c r="GK17" s="1">
        <v>8.2103390724261907</v>
      </c>
      <c r="GL17" s="1">
        <v>1.96243806340065</v>
      </c>
      <c r="GM17" s="1">
        <v>2.7883093412276301</v>
      </c>
      <c r="GN17" s="1">
        <v>3.2383009957676099</v>
      </c>
      <c r="GO17" s="1">
        <v>3.2845388953096299</v>
      </c>
      <c r="HB17"/>
    </row>
    <row r="18" spans="1:210">
      <c r="A18" s="13">
        <f t="shared" si="0"/>
        <v>45989</v>
      </c>
      <c r="N18"/>
      <c r="AB18"/>
      <c r="AC18" s="4">
        <v>45989</v>
      </c>
      <c r="AD18" s="1">
        <v>18.934750549810801</v>
      </c>
      <c r="AE18" s="1">
        <v>17.608807038548498</v>
      </c>
      <c r="AF18" s="1">
        <v>29.379309460078598</v>
      </c>
      <c r="AG18" s="1">
        <v>15.2432241384478</v>
      </c>
      <c r="AH18" s="1">
        <v>18.933907765393101</v>
      </c>
      <c r="AI18" s="1">
        <v>22.629534435234198</v>
      </c>
      <c r="AJ18" s="1">
        <v>15.435941208015301</v>
      </c>
      <c r="AK18" s="1">
        <v>28.492200066185202</v>
      </c>
      <c r="AL18" s="1">
        <v>12.9657724126654</v>
      </c>
      <c r="AM18" s="1">
        <v>19.841414956006101</v>
      </c>
      <c r="AN18" s="1">
        <v>21.419509040449501</v>
      </c>
      <c r="AO18" s="1">
        <v>27.293417136948801</v>
      </c>
      <c r="AP18"/>
      <c r="AQ18"/>
      <c r="AR18"/>
      <c r="AS18"/>
      <c r="AT18"/>
      <c r="AU18"/>
      <c r="AV18"/>
      <c r="AW18"/>
      <c r="AX18"/>
      <c r="AY18"/>
      <c r="AZ18"/>
      <c r="BA18"/>
      <c r="BB18"/>
      <c r="BO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DB18"/>
      <c r="DD18" s="1">
        <v>12.3935167478603</v>
      </c>
      <c r="DE18" s="1">
        <v>14.543542769235099</v>
      </c>
      <c r="DF18" s="1">
        <v>16.042487534534501</v>
      </c>
      <c r="DG18" s="1" t="e">
        <v>#N/A</v>
      </c>
      <c r="DH18" s="1">
        <v>16.945696479715</v>
      </c>
      <c r="DI18" s="1">
        <v>18.227469333800901</v>
      </c>
      <c r="DJ18" s="1">
        <v>7.3035975884831199</v>
      </c>
      <c r="DK18" s="1">
        <v>22.603395750330201</v>
      </c>
      <c r="DL18" s="1">
        <v>6.7816856244802803</v>
      </c>
      <c r="DM18" s="1">
        <v>9.5939977278911801</v>
      </c>
      <c r="DN18" s="1">
        <v>14.850870295724199</v>
      </c>
      <c r="DO18" s="1">
        <v>19.423094971887199</v>
      </c>
      <c r="EB18"/>
      <c r="EO18"/>
      <c r="EQ18" s="1">
        <v>10.763645640840201</v>
      </c>
      <c r="ER18" s="1">
        <v>12.9061574639555</v>
      </c>
      <c r="ES18" s="1">
        <v>14.266475638744801</v>
      </c>
      <c r="ET18" s="1" t="e">
        <v>#N/A</v>
      </c>
      <c r="EU18" s="1">
        <v>15.3873810952946</v>
      </c>
      <c r="EV18" s="1">
        <v>15.9603266914875</v>
      </c>
      <c r="EW18" s="1">
        <v>7.3673741549196601</v>
      </c>
      <c r="EX18" s="1">
        <v>19.500857911526701</v>
      </c>
      <c r="EY18" s="1">
        <v>7.8555212867554403</v>
      </c>
      <c r="EZ18" s="1">
        <v>12.0082961698592</v>
      </c>
      <c r="FA18" s="1">
        <v>13.276091992965799</v>
      </c>
      <c r="FB18" s="1">
        <v>16.528405789202399</v>
      </c>
      <c r="FO18"/>
      <c r="GB18"/>
      <c r="GD18" s="1">
        <v>2.6703931382711801</v>
      </c>
      <c r="GE18" s="1">
        <v>1.00764098697093</v>
      </c>
      <c r="GF18" s="1">
        <v>2.02967934706819</v>
      </c>
      <c r="GG18" s="1">
        <v>3.0540882433602401</v>
      </c>
      <c r="GH18" s="1">
        <v>2.1185600995204199</v>
      </c>
      <c r="GI18" s="1">
        <v>3.0866997803824598</v>
      </c>
      <c r="GJ18" s="1">
        <v>1.37355226485396</v>
      </c>
      <c r="GK18" s="1">
        <v>8.4997395274676695</v>
      </c>
      <c r="GL18" s="1">
        <v>1.95463225711287</v>
      </c>
      <c r="GM18" s="1">
        <v>2.9476237686804101</v>
      </c>
      <c r="GN18" s="1">
        <v>3.1450913969233398</v>
      </c>
      <c r="GO18" s="1">
        <v>3.61273856398702</v>
      </c>
      <c r="HB18"/>
    </row>
    <row r="19" spans="1:210">
      <c r="A19" s="13">
        <f t="shared" si="0"/>
        <v>45961</v>
      </c>
      <c r="N19"/>
      <c r="AB19"/>
      <c r="AC19" s="4">
        <v>45961</v>
      </c>
      <c r="AD19" s="1">
        <v>18.6987882289562</v>
      </c>
      <c r="AE19" s="1">
        <v>16.992030190911802</v>
      </c>
      <c r="AF19" s="1">
        <v>29.841264458484702</v>
      </c>
      <c r="AG19" s="1">
        <v>15.0617973155206</v>
      </c>
      <c r="AH19" s="1">
        <v>17.554567956724298</v>
      </c>
      <c r="AI19" s="1">
        <v>22.9459818835854</v>
      </c>
      <c r="AJ19" s="1">
        <v>15.3763251580018</v>
      </c>
      <c r="AK19" s="1">
        <v>30.3098479997049</v>
      </c>
      <c r="AL19" s="1">
        <v>13.190239940003201</v>
      </c>
      <c r="AM19" s="1">
        <v>19.649052470239301</v>
      </c>
      <c r="AN19" s="1">
        <v>20.9915700141154</v>
      </c>
      <c r="AO19" s="1">
        <v>29.516774375911002</v>
      </c>
      <c r="AP19"/>
      <c r="AQ19"/>
      <c r="AR19"/>
      <c r="AS19"/>
      <c r="AT19"/>
      <c r="AU19"/>
      <c r="AV19"/>
      <c r="AW19"/>
      <c r="AX19"/>
      <c r="AY19"/>
      <c r="AZ19"/>
      <c r="BA19"/>
      <c r="BB19"/>
      <c r="BO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DB19"/>
      <c r="DD19" s="1">
        <v>12.055712316753301</v>
      </c>
      <c r="DE19" s="1">
        <v>14.073466441515601</v>
      </c>
      <c r="DF19" s="1">
        <v>16.4159353171632</v>
      </c>
      <c r="DG19" s="1" t="e">
        <v>#N/A</v>
      </c>
      <c r="DH19" s="1">
        <v>15.595128796808501</v>
      </c>
      <c r="DI19" s="1">
        <v>18.493027464491998</v>
      </c>
      <c r="DJ19" s="1">
        <v>7.3218117097088502</v>
      </c>
      <c r="DK19" s="1">
        <v>23.914638715649101</v>
      </c>
      <c r="DL19" s="1">
        <v>6.8606368685683599</v>
      </c>
      <c r="DM19" s="1">
        <v>9.4932397082689697</v>
      </c>
      <c r="DN19" s="1">
        <v>14.4827453333885</v>
      </c>
      <c r="DO19" s="1">
        <v>21.023178141331002</v>
      </c>
      <c r="EB19"/>
      <c r="EO19"/>
      <c r="EQ19" s="1">
        <v>10.579986671495</v>
      </c>
      <c r="ER19" s="1">
        <v>12.558493132561599</v>
      </c>
      <c r="ES19" s="1">
        <v>14.643070811612899</v>
      </c>
      <c r="ET19" s="1" t="e">
        <v>#N/A</v>
      </c>
      <c r="EU19" s="1">
        <v>14.2870849219254</v>
      </c>
      <c r="EV19" s="1">
        <v>16.174771649820901</v>
      </c>
      <c r="EW19" s="1">
        <v>7.2570653176969797</v>
      </c>
      <c r="EX19" s="1">
        <v>20.767476708330999</v>
      </c>
      <c r="EY19" s="1">
        <v>7.9663496142874299</v>
      </c>
      <c r="EZ19" s="1">
        <v>11.990427158516701</v>
      </c>
      <c r="FA19" s="1">
        <v>13.178152703606701</v>
      </c>
      <c r="FB19" s="1">
        <v>17.153292627885001</v>
      </c>
      <c r="FO19"/>
      <c r="GB19"/>
      <c r="GD19" s="1">
        <v>2.591144973085</v>
      </c>
      <c r="GE19" s="1">
        <v>0.97120841248852596</v>
      </c>
      <c r="GF19" s="1">
        <v>2.0746469420790801</v>
      </c>
      <c r="GG19" s="1">
        <v>2.9962265794527001</v>
      </c>
      <c r="GH19" s="1">
        <v>1.9578102471724299</v>
      </c>
      <c r="GI19" s="1">
        <v>3.1214555751389899</v>
      </c>
      <c r="GJ19" s="1">
        <v>1.3533222112291901</v>
      </c>
      <c r="GK19" s="1">
        <v>8.9624082166827304</v>
      </c>
      <c r="GL19" s="1">
        <v>1.9853187780008199</v>
      </c>
      <c r="GM19" s="1">
        <v>2.91787554934995</v>
      </c>
      <c r="GN19" s="1">
        <v>3.0810253361401601</v>
      </c>
      <c r="GO19" s="1">
        <v>3.7255339722397198</v>
      </c>
      <c r="HB19"/>
    </row>
    <row r="20" spans="1:210">
      <c r="A20" s="13">
        <f t="shared" si="0"/>
        <v>45930</v>
      </c>
      <c r="N20"/>
      <c r="AB20"/>
      <c r="AC20" s="4">
        <v>45930</v>
      </c>
      <c r="AD20" s="1">
        <v>21.035705301723201</v>
      </c>
      <c r="AE20" s="1">
        <v>17.5119287390241</v>
      </c>
      <c r="AF20" s="1">
        <v>29.439250585904102</v>
      </c>
      <c r="AG20" s="1">
        <v>16.0381125271388</v>
      </c>
      <c r="AH20" s="1">
        <v>17.0733352379909</v>
      </c>
      <c r="AI20" s="1">
        <v>22.958972702376801</v>
      </c>
      <c r="AJ20" s="1">
        <v>15.3073210597817</v>
      </c>
      <c r="AK20" s="1">
        <v>29.519019496749099</v>
      </c>
      <c r="AL20" s="1">
        <v>13.638807261594099</v>
      </c>
      <c r="AM20" s="1">
        <v>19.5781726935612</v>
      </c>
      <c r="AN20" s="1">
        <v>22.171930674071501</v>
      </c>
      <c r="AO20" s="1">
        <v>31.171319309766201</v>
      </c>
      <c r="AP20"/>
      <c r="AQ20"/>
      <c r="AR20"/>
      <c r="AS20"/>
      <c r="AT20"/>
      <c r="AU20"/>
      <c r="AV20"/>
      <c r="AW20"/>
      <c r="AX20"/>
      <c r="AY20"/>
      <c r="AZ20"/>
      <c r="BA20"/>
      <c r="BB20"/>
      <c r="BO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DB20"/>
      <c r="DD20" s="1">
        <v>13.7594072899617</v>
      </c>
      <c r="DE20" s="1">
        <v>14.637467695273999</v>
      </c>
      <c r="DF20" s="1">
        <v>16.425865068259299</v>
      </c>
      <c r="DG20" s="1" t="e">
        <v>#N/A</v>
      </c>
      <c r="DH20" s="1">
        <v>15.216407603001599</v>
      </c>
      <c r="DI20" s="1">
        <v>18.530338965532799</v>
      </c>
      <c r="DJ20" s="1">
        <v>7.4218348392836502</v>
      </c>
      <c r="DK20" s="1">
        <v>23.458458384941402</v>
      </c>
      <c r="DL20" s="1">
        <v>7.1499033897072204</v>
      </c>
      <c r="DM20" s="1">
        <v>9.5963087356848895</v>
      </c>
      <c r="DN20" s="1">
        <v>15.3024167483205</v>
      </c>
      <c r="DO20" s="1">
        <v>22.335922864081599</v>
      </c>
      <c r="EB20"/>
      <c r="EO20"/>
      <c r="EQ20" s="1">
        <v>11.566957128051801</v>
      </c>
      <c r="ER20" s="1">
        <v>12.834263560239</v>
      </c>
      <c r="ES20" s="1">
        <v>14.406149052403901</v>
      </c>
      <c r="ET20" s="1" t="e">
        <v>#N/A</v>
      </c>
      <c r="EU20" s="1">
        <v>13.9410823786145</v>
      </c>
      <c r="EV20" s="1">
        <v>16.247076760683399</v>
      </c>
      <c r="EW20" s="1">
        <v>7.2549835403372303</v>
      </c>
      <c r="EX20" s="1">
        <v>20.254683002581</v>
      </c>
      <c r="EY20" s="1">
        <v>8.2147750484278106</v>
      </c>
      <c r="EZ20" s="1">
        <v>12.012476583813999</v>
      </c>
      <c r="FA20" s="1">
        <v>13.957430539073799</v>
      </c>
      <c r="FB20" s="1">
        <v>18.086243683052</v>
      </c>
      <c r="FO20"/>
      <c r="GB20"/>
      <c r="GD20" s="1">
        <v>2.79132131660801</v>
      </c>
      <c r="GE20" s="1">
        <v>1.00670649457797</v>
      </c>
      <c r="GF20" s="1">
        <v>2.0195870170579</v>
      </c>
      <c r="GG20" s="1">
        <v>3.1578025241426699</v>
      </c>
      <c r="GH20" s="1">
        <v>1.9187254304947301</v>
      </c>
      <c r="GI20" s="1">
        <v>3.1346212714972999</v>
      </c>
      <c r="GJ20" s="1">
        <v>1.3756518563425599</v>
      </c>
      <c r="GK20" s="1">
        <v>8.6944601494003901</v>
      </c>
      <c r="GL20" s="1">
        <v>2.0891951440515601</v>
      </c>
      <c r="GM20" s="1">
        <v>2.9222222413761201</v>
      </c>
      <c r="GN20" s="1">
        <v>3.25303274535406</v>
      </c>
      <c r="GO20" s="1">
        <v>3.9120487802320398</v>
      </c>
      <c r="HB20"/>
    </row>
    <row r="21" spans="1:210">
      <c r="A21" s="13">
        <f t="shared" si="0"/>
        <v>45898</v>
      </c>
      <c r="N21"/>
      <c r="AB21"/>
      <c r="AC21" s="4">
        <v>45898</v>
      </c>
      <c r="AD21" s="1">
        <v>20.9013203598007</v>
      </c>
      <c r="AE21" s="1">
        <v>17.806967082422901</v>
      </c>
      <c r="AF21" s="1">
        <v>30.128754247060801</v>
      </c>
      <c r="AG21" s="1">
        <v>15.942802278648101</v>
      </c>
      <c r="AH21" s="1">
        <v>16.977245290858701</v>
      </c>
      <c r="AI21" s="1">
        <v>23.176501309593199</v>
      </c>
      <c r="AJ21" s="1">
        <v>15.401019534941501</v>
      </c>
      <c r="AK21" s="1">
        <v>28.086942115945799</v>
      </c>
      <c r="AL21" s="1">
        <v>13.848749268635199</v>
      </c>
      <c r="AM21" s="1">
        <v>19.118294816143699</v>
      </c>
      <c r="AN21" s="1">
        <v>23.6745322754836</v>
      </c>
      <c r="AO21" s="1">
        <v>30.367561510461801</v>
      </c>
      <c r="AP21"/>
      <c r="AQ21"/>
      <c r="AR21"/>
      <c r="AS21"/>
      <c r="AT21"/>
      <c r="AU21"/>
      <c r="AV21"/>
      <c r="AW21"/>
      <c r="AX21"/>
      <c r="AY21"/>
      <c r="AZ21"/>
      <c r="BA21"/>
      <c r="BB21"/>
      <c r="BO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DB21"/>
      <c r="DD21" s="1">
        <v>13.2324040391451</v>
      </c>
      <c r="DE21" s="1">
        <v>14.9751444951116</v>
      </c>
      <c r="DF21" s="1">
        <v>16.8084263400353</v>
      </c>
      <c r="DG21" s="1" t="e">
        <v>#N/A</v>
      </c>
      <c r="DH21" s="1">
        <v>15.127752553189399</v>
      </c>
      <c r="DI21" s="1">
        <v>18.846511208699599</v>
      </c>
      <c r="DJ21" s="1">
        <v>7.5256239808838297</v>
      </c>
      <c r="DK21" s="1">
        <v>22.303060071132901</v>
      </c>
      <c r="DL21" s="1">
        <v>7.2685560821087103</v>
      </c>
      <c r="DM21" s="1">
        <v>9.3046807574182306</v>
      </c>
      <c r="DN21" s="1">
        <v>16.088259800290501</v>
      </c>
      <c r="DO21" s="1">
        <v>22.1324715138126</v>
      </c>
      <c r="EB21"/>
      <c r="EO21"/>
      <c r="EQ21" s="1">
        <v>11.391845488756299</v>
      </c>
      <c r="ER21" s="1">
        <v>13.099367571122899</v>
      </c>
      <c r="ES21" s="1">
        <v>14.863563586787301</v>
      </c>
      <c r="ET21" s="1" t="e">
        <v>#N/A</v>
      </c>
      <c r="EU21" s="1">
        <v>13.869562200349</v>
      </c>
      <c r="EV21" s="1">
        <v>16.454122679188401</v>
      </c>
      <c r="EW21" s="1">
        <v>7.3744569896094898</v>
      </c>
      <c r="EX21" s="1">
        <v>19.2207496664786</v>
      </c>
      <c r="EY21" s="1">
        <v>8.3441696764441904</v>
      </c>
      <c r="EZ21" s="1">
        <v>11.927610872846699</v>
      </c>
      <c r="FA21" s="1">
        <v>14.590234275001499</v>
      </c>
      <c r="FB21" s="1">
        <v>17.7861203562138</v>
      </c>
      <c r="FO21"/>
      <c r="GB21"/>
      <c r="GD21" s="1">
        <v>2.7209142750530901</v>
      </c>
      <c r="GE21" s="1">
        <v>1.0400563782055301</v>
      </c>
      <c r="GF21" s="1">
        <v>2.0413606393091501</v>
      </c>
      <c r="GG21" s="1">
        <v>3.1350776554949702</v>
      </c>
      <c r="GH21" s="1">
        <v>1.8847451352525599</v>
      </c>
      <c r="GI21" s="1">
        <v>3.14867375686755</v>
      </c>
      <c r="GJ21" s="1">
        <v>1.39251798262787</v>
      </c>
      <c r="GK21" s="1">
        <v>8.1574690048772993</v>
      </c>
      <c r="GL21" s="1">
        <v>2.1306053818722401</v>
      </c>
      <c r="GM21" s="1">
        <v>2.8234269889160601</v>
      </c>
      <c r="GN21" s="1">
        <v>3.3383253081344901</v>
      </c>
      <c r="GO21" s="1">
        <v>3.81637417823005</v>
      </c>
      <c r="HB21"/>
    </row>
    <row r="22" spans="1:210">
      <c r="A22" s="13">
        <f t="shared" si="0"/>
        <v>45869</v>
      </c>
      <c r="N22"/>
      <c r="AB22"/>
      <c r="AC22" s="4">
        <v>45869</v>
      </c>
      <c r="AD22" s="1">
        <v>19.958063312280999</v>
      </c>
      <c r="AE22" s="1">
        <v>17.421421265676202</v>
      </c>
      <c r="AF22" s="1">
        <v>31.044065574757301</v>
      </c>
      <c r="AG22" s="1">
        <v>15.7420825404069</v>
      </c>
      <c r="AH22" s="1">
        <v>16.3619058018507</v>
      </c>
      <c r="AI22" s="1">
        <v>23.289866166541699</v>
      </c>
      <c r="AJ22" s="1">
        <v>15.2036732385639</v>
      </c>
      <c r="AK22" s="1">
        <v>28.818134714744598</v>
      </c>
      <c r="AL22" s="1">
        <v>13.3636222355348</v>
      </c>
      <c r="AM22" s="1">
        <v>19.5808708999689</v>
      </c>
      <c r="AN22" s="1">
        <v>23.1246381363311</v>
      </c>
      <c r="AO22" s="1">
        <v>31.109364945568799</v>
      </c>
      <c r="AP22"/>
      <c r="AQ22"/>
      <c r="AR22"/>
      <c r="AS22"/>
      <c r="AT22"/>
      <c r="AU22"/>
      <c r="AV22"/>
      <c r="AW22"/>
      <c r="AX22"/>
      <c r="AY22"/>
      <c r="AZ22"/>
      <c r="BA22"/>
      <c r="BB22"/>
      <c r="BO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DB22"/>
      <c r="DD22" s="1">
        <v>12.6266044667044</v>
      </c>
      <c r="DE22" s="1">
        <v>14.8311698016502</v>
      </c>
      <c r="DF22" s="1">
        <v>16.979261246436302</v>
      </c>
      <c r="DG22" s="1" t="e">
        <v>#N/A</v>
      </c>
      <c r="DH22" s="1">
        <v>14.502477205202499</v>
      </c>
      <c r="DI22" s="1">
        <v>18.987168830314399</v>
      </c>
      <c r="DJ22" s="1">
        <v>7.4122540786179902</v>
      </c>
      <c r="DK22" s="1">
        <v>23.021986256575001</v>
      </c>
      <c r="DL22" s="1">
        <v>6.9734220799167002</v>
      </c>
      <c r="DM22" s="1">
        <v>9.5096081651110307</v>
      </c>
      <c r="DN22" s="1">
        <v>15.8052433463805</v>
      </c>
      <c r="DO22" s="1">
        <v>22.187402745166501</v>
      </c>
      <c r="EB22"/>
      <c r="EO22"/>
      <c r="EQ22" s="1">
        <v>10.9234752949819</v>
      </c>
      <c r="ER22" s="1">
        <v>12.7736194135181</v>
      </c>
      <c r="ES22" s="1">
        <v>15.1112869328802</v>
      </c>
      <c r="ET22" s="1" t="e">
        <v>#N/A</v>
      </c>
      <c r="EU22" s="1">
        <v>13.6188409422142</v>
      </c>
      <c r="EV22" s="1">
        <v>16.498121751920099</v>
      </c>
      <c r="EW22" s="1">
        <v>7.2188040654083903</v>
      </c>
      <c r="EX22" s="1">
        <v>19.695025240745299</v>
      </c>
      <c r="EY22" s="1">
        <v>8.1055517270816804</v>
      </c>
      <c r="EZ22" s="1">
        <v>12.068435426924299</v>
      </c>
      <c r="FA22" s="1">
        <v>14.198495409079101</v>
      </c>
      <c r="FB22" s="1">
        <v>17.8204458302591</v>
      </c>
      <c r="FO22"/>
      <c r="GB22"/>
      <c r="GD22" s="1">
        <v>2.5793939803394301</v>
      </c>
      <c r="GE22" s="1">
        <v>1.01829257366024</v>
      </c>
      <c r="GF22" s="1">
        <v>2.0555219845180401</v>
      </c>
      <c r="GG22" s="1">
        <v>3.0742472535371501</v>
      </c>
      <c r="GH22" s="1">
        <v>1.8087803419036901</v>
      </c>
      <c r="GI22" s="1">
        <v>3.1487557954038898</v>
      </c>
      <c r="GJ22" s="1">
        <v>1.3526314754000901</v>
      </c>
      <c r="GK22" s="1">
        <v>8.2581178287537398</v>
      </c>
      <c r="GL22" s="1">
        <v>2.0453945381726202</v>
      </c>
      <c r="GM22" s="1">
        <v>2.8933822630059098</v>
      </c>
      <c r="GN22" s="1">
        <v>3.23850569767828</v>
      </c>
      <c r="GO22" s="1">
        <v>3.78788683414118</v>
      </c>
      <c r="HB22"/>
    </row>
    <row r="23" spans="1:210">
      <c r="A23" s="13">
        <f t="shared" si="0"/>
        <v>45838</v>
      </c>
      <c r="N23"/>
      <c r="AB23"/>
      <c r="AC23" s="4">
        <v>45838</v>
      </c>
      <c r="AD23" s="1">
        <v>21.116358721167899</v>
      </c>
      <c r="AE23" s="1">
        <v>18.175171071592501</v>
      </c>
      <c r="AF23" s="1">
        <v>30.383045351218499</v>
      </c>
      <c r="AG23" s="1">
        <v>16.115557160275099</v>
      </c>
      <c r="AH23" s="1">
        <v>16.477370902097899</v>
      </c>
      <c r="AI23" s="1">
        <v>23.349871188699399</v>
      </c>
      <c r="AJ23" s="1">
        <v>15.156453206978901</v>
      </c>
      <c r="AK23" s="1">
        <v>28.243763266689999</v>
      </c>
      <c r="AL23" s="1">
        <v>13.650149470704999</v>
      </c>
      <c r="AM23" s="1">
        <v>19.004035135283399</v>
      </c>
      <c r="AN23" s="1">
        <v>23.910018239629402</v>
      </c>
      <c r="AO23" s="1">
        <v>35.054566785108598</v>
      </c>
      <c r="AP23"/>
      <c r="AQ23"/>
      <c r="AR23"/>
      <c r="AS23"/>
      <c r="AT23"/>
      <c r="AU23"/>
      <c r="AV23"/>
      <c r="AW23"/>
      <c r="AX23"/>
      <c r="AY23"/>
      <c r="AZ23"/>
      <c r="BA23"/>
      <c r="BB23"/>
      <c r="BO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DB23"/>
      <c r="DD23" s="1">
        <v>13.255528499374901</v>
      </c>
      <c r="DE23" s="1">
        <v>15.379122220513301</v>
      </c>
      <c r="DF23" s="1">
        <v>16.5760506780762</v>
      </c>
      <c r="DG23" s="1" t="e">
        <v>#N/A</v>
      </c>
      <c r="DH23" s="1">
        <v>14.6670814841835</v>
      </c>
      <c r="DI23" s="1">
        <v>19.172277407349601</v>
      </c>
      <c r="DJ23" s="1">
        <v>7.3111476627079997</v>
      </c>
      <c r="DK23" s="1">
        <v>22.614665645332</v>
      </c>
      <c r="DL23" s="1">
        <v>7.38362500762097</v>
      </c>
      <c r="DM23" s="1">
        <v>9.2004231885026595</v>
      </c>
      <c r="DN23" s="1">
        <v>16.348307052735201</v>
      </c>
      <c r="DO23" s="1">
        <v>25.0126264550094</v>
      </c>
      <c r="EB23"/>
      <c r="EO23"/>
      <c r="EQ23" s="1">
        <v>11.3141050824588</v>
      </c>
      <c r="ER23" s="1">
        <v>13.187826224205899</v>
      </c>
      <c r="ES23" s="1">
        <v>14.795589576548201</v>
      </c>
      <c r="ET23" s="1" t="e">
        <v>#N/A</v>
      </c>
      <c r="EU23" s="1">
        <v>13.8552218271019</v>
      </c>
      <c r="EV23" s="1">
        <v>16.416404311947701</v>
      </c>
      <c r="EW23" s="1">
        <v>7.0546919658483196</v>
      </c>
      <c r="EX23" s="1">
        <v>19.3910614492805</v>
      </c>
      <c r="EY23" s="1">
        <v>8.2681098169523306</v>
      </c>
      <c r="EZ23" s="1">
        <v>11.8232454645704</v>
      </c>
      <c r="FA23" s="1">
        <v>14.6867467643773</v>
      </c>
      <c r="FB23" s="1">
        <v>19.873999275192801</v>
      </c>
      <c r="FO23"/>
      <c r="GB23"/>
      <c r="GD23" s="1">
        <v>2.6162327586976102</v>
      </c>
      <c r="GE23" s="1">
        <v>1.05106120571908</v>
      </c>
      <c r="GF23" s="1">
        <v>1.9931046778197801</v>
      </c>
      <c r="GG23" s="1">
        <v>3.0932306970852901</v>
      </c>
      <c r="GH23" s="1">
        <v>1.8888565177062799</v>
      </c>
      <c r="GI23" s="1">
        <v>3.1411461438567301</v>
      </c>
      <c r="GJ23" s="1">
        <v>1.31762944404254</v>
      </c>
      <c r="GK23" s="1">
        <v>8.0218005927581402</v>
      </c>
      <c r="GL23" s="1">
        <v>2.1050023226764201</v>
      </c>
      <c r="GM23" s="1">
        <v>2.79717817158383</v>
      </c>
      <c r="GN23" s="1">
        <v>3.3456539075978999</v>
      </c>
      <c r="GO23" s="1">
        <v>4.2102389887713096</v>
      </c>
      <c r="HB23"/>
    </row>
    <row r="24" spans="1:210">
      <c r="A24" s="13">
        <f t="shared" si="0"/>
        <v>45807</v>
      </c>
      <c r="N24"/>
      <c r="AB24"/>
      <c r="AC24" s="4">
        <v>45807</v>
      </c>
      <c r="AD24" s="1">
        <v>20.642584553592801</v>
      </c>
      <c r="AE24" s="1">
        <v>18.521371721764702</v>
      </c>
      <c r="AF24" s="1">
        <v>29.896618781874199</v>
      </c>
      <c r="AG24" s="1">
        <v>15.5723369947662</v>
      </c>
      <c r="AH24" s="1">
        <v>16.268690573984401</v>
      </c>
      <c r="AI24" s="1">
        <v>22.997483970863801</v>
      </c>
      <c r="AJ24" s="1">
        <v>14.662841802544699</v>
      </c>
      <c r="AK24" s="1">
        <v>26.1780785292835</v>
      </c>
      <c r="AL24" s="1">
        <v>13.0958086307577</v>
      </c>
      <c r="AM24" s="1">
        <v>19.283865437030901</v>
      </c>
      <c r="AN24" s="1">
        <v>23.233224449826999</v>
      </c>
      <c r="AO24" s="1">
        <v>32.494652200621097</v>
      </c>
      <c r="AP24"/>
      <c r="AQ24"/>
      <c r="AR24"/>
      <c r="AS24"/>
      <c r="AT24"/>
      <c r="AU24"/>
      <c r="AV24"/>
      <c r="AW24"/>
      <c r="AX24"/>
      <c r="AY24"/>
      <c r="AZ24"/>
      <c r="BA24"/>
      <c r="BB24"/>
      <c r="BO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DB24"/>
      <c r="DD24" s="1">
        <v>13.080101184391999</v>
      </c>
      <c r="DE24" s="1">
        <v>15.765859878093799</v>
      </c>
      <c r="DF24" s="1">
        <v>16.550096302922501</v>
      </c>
      <c r="DG24" s="1" t="e">
        <v>#N/A</v>
      </c>
      <c r="DH24" s="1">
        <v>14.366416291799499</v>
      </c>
      <c r="DI24" s="1">
        <v>18.989994770265199</v>
      </c>
      <c r="DJ24" s="1">
        <v>7.0660833784791404</v>
      </c>
      <c r="DK24" s="1">
        <v>20.953544799705799</v>
      </c>
      <c r="DL24" s="1">
        <v>7.0617205603441899</v>
      </c>
      <c r="DM24" s="1">
        <v>9.2943904021022092</v>
      </c>
      <c r="DN24" s="1">
        <v>15.8241897663579</v>
      </c>
      <c r="DO24" s="1">
        <v>22.843239551148901</v>
      </c>
      <c r="EB24"/>
      <c r="EO24"/>
      <c r="EQ24" s="1">
        <v>11.201340263267999</v>
      </c>
      <c r="ER24" s="1">
        <v>13.392122313327601</v>
      </c>
      <c r="ES24" s="1">
        <v>14.5607222850639</v>
      </c>
      <c r="ET24" s="1" t="e">
        <v>#N/A</v>
      </c>
      <c r="EU24" s="1">
        <v>13.720020721689901</v>
      </c>
      <c r="EV24" s="1">
        <v>16.2797707536104</v>
      </c>
      <c r="EW24" s="1">
        <v>6.8666350526378599</v>
      </c>
      <c r="EX24" s="1">
        <v>18.004419414610702</v>
      </c>
      <c r="EY24" s="1">
        <v>8.01619110274817</v>
      </c>
      <c r="EZ24" s="1">
        <v>12.0138036419816</v>
      </c>
      <c r="FA24" s="1">
        <v>14.3040356010709</v>
      </c>
      <c r="FB24" s="1">
        <v>18.2105952783761</v>
      </c>
      <c r="FO24"/>
      <c r="GB24"/>
      <c r="GD24" s="1">
        <v>2.5502698673915698</v>
      </c>
      <c r="GE24" s="1">
        <v>1.07650365295151</v>
      </c>
      <c r="GF24" s="1">
        <v>1.9384508206264199</v>
      </c>
      <c r="GG24" s="1">
        <v>2.9708818980607101</v>
      </c>
      <c r="GH24" s="1">
        <v>1.8555422029794599</v>
      </c>
      <c r="GI24" s="1">
        <v>3.0950360635746299</v>
      </c>
      <c r="GJ24" s="1">
        <v>1.2613353682721899</v>
      </c>
      <c r="GK24" s="1">
        <v>7.4260854819723203</v>
      </c>
      <c r="GL24" s="1">
        <v>2.0097274195561399</v>
      </c>
      <c r="GM24" s="1">
        <v>2.8211937731377401</v>
      </c>
      <c r="GN24" s="1">
        <v>3.224732604033</v>
      </c>
      <c r="GO24" s="1">
        <v>3.8176945481914299</v>
      </c>
      <c r="HB24"/>
    </row>
    <row r="25" spans="1:210">
      <c r="A25" s="13">
        <f t="shared" si="0"/>
        <v>45777</v>
      </c>
      <c r="N25"/>
      <c r="AB25"/>
      <c r="AC25" s="4">
        <v>45777</v>
      </c>
      <c r="AD25" s="1">
        <v>20.098708314567698</v>
      </c>
      <c r="AE25" s="1">
        <v>18.481332261791501</v>
      </c>
      <c r="AF25" s="1">
        <v>28.0380383344318</v>
      </c>
      <c r="AG25" s="1">
        <v>15.0191520069046</v>
      </c>
      <c r="AH25" s="1">
        <v>17.162456506353301</v>
      </c>
      <c r="AI25" s="1">
        <v>21.707812918265901</v>
      </c>
      <c r="AJ25" s="1">
        <v>14.246523492059801</v>
      </c>
      <c r="AK25" s="1">
        <v>23.748230945909398</v>
      </c>
      <c r="AL25" s="1">
        <v>12.9737156395698</v>
      </c>
      <c r="AM25" s="1">
        <v>18.827797763216299</v>
      </c>
      <c r="AN25" s="1">
        <v>22.2720445711997</v>
      </c>
      <c r="AO25" s="1">
        <v>30.0223625382209</v>
      </c>
      <c r="AP25"/>
      <c r="AQ25"/>
      <c r="AR25"/>
      <c r="AS25"/>
      <c r="AT25"/>
      <c r="AU25"/>
      <c r="AV25"/>
      <c r="AW25"/>
      <c r="AX25"/>
      <c r="AY25"/>
      <c r="AZ25"/>
      <c r="BA25"/>
      <c r="BB25"/>
      <c r="BO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DB25"/>
      <c r="DD25" s="1">
        <v>12.550037820439099</v>
      </c>
      <c r="DE25" s="1">
        <v>15.7605855234741</v>
      </c>
      <c r="DF25" s="1">
        <v>15.148648861441499</v>
      </c>
      <c r="DG25" s="1" t="e">
        <v>#N/A</v>
      </c>
      <c r="DH25" s="1">
        <v>15.0921545468356</v>
      </c>
      <c r="DI25" s="1">
        <v>17.821221428309801</v>
      </c>
      <c r="DJ25" s="1">
        <v>6.8908945403471504</v>
      </c>
      <c r="DK25" s="1">
        <v>18.9506585770051</v>
      </c>
      <c r="DL25" s="1">
        <v>6.9543420043887698</v>
      </c>
      <c r="DM25" s="1">
        <v>9.0160685894149104</v>
      </c>
      <c r="DN25" s="1">
        <v>15.112797033525499</v>
      </c>
      <c r="DO25" s="1">
        <v>21.404639323393301</v>
      </c>
      <c r="EB25"/>
      <c r="EO25"/>
      <c r="EQ25" s="1">
        <v>10.889125804381999</v>
      </c>
      <c r="ER25" s="1">
        <v>13.2667280406184</v>
      </c>
      <c r="ES25" s="1">
        <v>13.6545413164911</v>
      </c>
      <c r="ET25" s="1" t="e">
        <v>#N/A</v>
      </c>
      <c r="EU25" s="1">
        <v>14.213178405894901</v>
      </c>
      <c r="EV25" s="1">
        <v>15.268531187976601</v>
      </c>
      <c r="EW25" s="1">
        <v>6.7744638750787702</v>
      </c>
      <c r="EX25" s="1">
        <v>16.3402799938196</v>
      </c>
      <c r="EY25" s="1">
        <v>7.9297426343092203</v>
      </c>
      <c r="EZ25" s="1">
        <v>11.7462461645333</v>
      </c>
      <c r="FA25" s="1">
        <v>13.8861257516935</v>
      </c>
      <c r="FB25" s="1">
        <v>16.807988768267698</v>
      </c>
      <c r="FO25"/>
      <c r="GB25"/>
      <c r="GD25" s="1">
        <v>2.4973263991324401</v>
      </c>
      <c r="GE25" s="1">
        <v>1.06520436687324</v>
      </c>
      <c r="GF25" s="1">
        <v>1.82547208357249</v>
      </c>
      <c r="GG25" s="1">
        <v>2.8388517783783098</v>
      </c>
      <c r="GH25" s="1">
        <v>1.98100253742475</v>
      </c>
      <c r="GI25" s="1">
        <v>2.8799410495542301</v>
      </c>
      <c r="GJ25" s="1">
        <v>1.2386576758750101</v>
      </c>
      <c r="GK25" s="1">
        <v>6.7332750677764999</v>
      </c>
      <c r="GL25" s="1">
        <v>1.9790093800753401</v>
      </c>
      <c r="GM25" s="1">
        <v>2.7456357780659801</v>
      </c>
      <c r="GN25" s="1">
        <v>3.0835942583051401</v>
      </c>
      <c r="GO25" s="1">
        <v>3.44770140602669</v>
      </c>
      <c r="HB25"/>
    </row>
    <row r="26" spans="1:210">
      <c r="A26" s="13">
        <f t="shared" si="0"/>
        <v>45747</v>
      </c>
      <c r="N26"/>
      <c r="AB26"/>
      <c r="AC26" s="4">
        <v>45747</v>
      </c>
      <c r="AD26" s="1">
        <v>20.961949991110298</v>
      </c>
      <c r="AE26" s="1">
        <v>18.6503182664466</v>
      </c>
      <c r="AF26" s="1">
        <v>27.9788789691708</v>
      </c>
      <c r="AG26" s="1">
        <v>15.248941297561499</v>
      </c>
      <c r="AH26" s="1">
        <v>17.719856233634498</v>
      </c>
      <c r="AI26" s="1">
        <v>21.718049335222201</v>
      </c>
      <c r="AJ26" s="1">
        <v>15.071258368333901</v>
      </c>
      <c r="AK26" s="1">
        <v>23.626793149659999</v>
      </c>
      <c r="AL26" s="1">
        <v>13.473989784948101</v>
      </c>
      <c r="AM26" s="1">
        <v>18.847550345751898</v>
      </c>
      <c r="AN26" s="1">
        <v>21.785740241904598</v>
      </c>
      <c r="AO26" s="1">
        <v>27.797716459592898</v>
      </c>
      <c r="AP26"/>
      <c r="AQ26"/>
      <c r="AR26"/>
      <c r="AS26"/>
      <c r="AT26"/>
      <c r="AU26"/>
      <c r="AV26"/>
      <c r="AW26"/>
      <c r="AX26"/>
      <c r="AY26"/>
      <c r="AZ26"/>
      <c r="BA26"/>
      <c r="BB26"/>
      <c r="BO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DB26"/>
      <c r="DD26" s="1">
        <v>13.117347463647601</v>
      </c>
      <c r="DE26" s="1">
        <v>16.057790757524501</v>
      </c>
      <c r="DF26" s="1">
        <v>15.269640421983199</v>
      </c>
      <c r="DG26" s="1" t="e">
        <v>#N/A</v>
      </c>
      <c r="DH26" s="1">
        <v>15.7605009802156</v>
      </c>
      <c r="DI26" s="1">
        <v>17.7796254003851</v>
      </c>
      <c r="DJ26" s="1">
        <v>7.6672789729758</v>
      </c>
      <c r="DK26" s="1">
        <v>18.669234664505701</v>
      </c>
      <c r="DL26" s="1">
        <v>7.3121013865814399</v>
      </c>
      <c r="DM26" s="1">
        <v>9.0868691017387597</v>
      </c>
      <c r="DN26" s="1">
        <v>14.6147342460115</v>
      </c>
      <c r="DO26" s="1">
        <v>19.743986812924501</v>
      </c>
      <c r="EB26"/>
      <c r="EO26"/>
      <c r="EQ26" s="1">
        <v>11.363608935352801</v>
      </c>
      <c r="ER26" s="1">
        <v>13.3724358958483</v>
      </c>
      <c r="ES26" s="1">
        <v>13.5907193362803</v>
      </c>
      <c r="ET26" s="1" t="e">
        <v>#N/A</v>
      </c>
      <c r="EU26" s="1">
        <v>14.545542237576599</v>
      </c>
      <c r="EV26" s="1">
        <v>15.274962697829601</v>
      </c>
      <c r="EW26" s="1">
        <v>7.2079612288667496</v>
      </c>
      <c r="EX26" s="1">
        <v>16.141832798086099</v>
      </c>
      <c r="EY26" s="1">
        <v>8.1569146504643602</v>
      </c>
      <c r="EZ26" s="1">
        <v>11.8322445747005</v>
      </c>
      <c r="FA26" s="1">
        <v>13.674723846684101</v>
      </c>
      <c r="FB26" s="1">
        <v>15.7612380460248</v>
      </c>
      <c r="FO26"/>
      <c r="GB26"/>
      <c r="GD26" s="1">
        <v>2.5740539631013699</v>
      </c>
      <c r="GE26" s="1">
        <v>1.08264023712381</v>
      </c>
      <c r="GF26" s="1">
        <v>1.8301139137003699</v>
      </c>
      <c r="GG26" s="1">
        <v>2.8927253629029201</v>
      </c>
      <c r="GH26" s="1">
        <v>2.0921098904206099</v>
      </c>
      <c r="GI26" s="1">
        <v>2.9077170073980598</v>
      </c>
      <c r="GJ26" s="1">
        <v>1.40184234708869</v>
      </c>
      <c r="GK26" s="1">
        <v>6.6529434758184403</v>
      </c>
      <c r="GL26" s="1">
        <v>2.0609617767238699</v>
      </c>
      <c r="GM26" s="1">
        <v>2.7521424047072101</v>
      </c>
      <c r="GN26" s="1">
        <v>3.0739204930291799</v>
      </c>
      <c r="GO26" s="1">
        <v>3.1925490013511002</v>
      </c>
      <c r="HB26"/>
    </row>
    <row r="27" spans="1:210">
      <c r="A27" s="13">
        <f t="shared" si="0"/>
        <v>45716</v>
      </c>
      <c r="N27"/>
      <c r="AB27"/>
      <c r="AC27" s="4">
        <v>45716</v>
      </c>
      <c r="AD27" s="1">
        <v>21.721220571342901</v>
      </c>
      <c r="AE27" s="1">
        <v>18.3686703161171</v>
      </c>
      <c r="AF27" s="1">
        <v>30.8700223584969</v>
      </c>
      <c r="AG27" s="1">
        <v>16.047792421376801</v>
      </c>
      <c r="AH27" s="1">
        <v>18.210637390892298</v>
      </c>
      <c r="AI27" s="1">
        <v>22.911612239796501</v>
      </c>
      <c r="AJ27" s="1">
        <v>14.4064835932144</v>
      </c>
      <c r="AK27" s="1">
        <v>26.371711479602698</v>
      </c>
      <c r="AL27" s="1">
        <v>13.6587654680071</v>
      </c>
      <c r="AM27" s="1">
        <v>18.7137355836099</v>
      </c>
      <c r="AN27" s="1">
        <v>23.992288078332098</v>
      </c>
      <c r="AO27" s="1">
        <v>30.131160301327299</v>
      </c>
      <c r="AP27"/>
      <c r="AQ27"/>
      <c r="AR27"/>
      <c r="AS27"/>
      <c r="AT27"/>
      <c r="AU27"/>
      <c r="AV27"/>
      <c r="AW27"/>
      <c r="AX27"/>
      <c r="AY27"/>
      <c r="AZ27"/>
      <c r="BA27"/>
      <c r="BB27"/>
      <c r="BO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DB27"/>
      <c r="DD27" s="1">
        <v>13.222749252897099</v>
      </c>
      <c r="DE27" s="1">
        <v>15.7903605411149</v>
      </c>
      <c r="DF27" s="1">
        <v>16.803409759119798</v>
      </c>
      <c r="DG27" s="1" t="e">
        <v>#N/A</v>
      </c>
      <c r="DH27" s="1">
        <v>16.344887531616699</v>
      </c>
      <c r="DI27" s="1">
        <v>18.753302948705599</v>
      </c>
      <c r="DJ27" s="1">
        <v>7.4043270275728696</v>
      </c>
      <c r="DK27" s="1">
        <v>20.818074269621999</v>
      </c>
      <c r="DL27" s="1">
        <v>7.4196171191602698</v>
      </c>
      <c r="DM27" s="1">
        <v>9.0450952303658898</v>
      </c>
      <c r="DN27" s="1">
        <v>15.933568870571699</v>
      </c>
      <c r="DO27" s="1">
        <v>21.365231735839799</v>
      </c>
      <c r="EB27"/>
      <c r="EO27"/>
      <c r="EQ27" s="1">
        <v>11.645707316832</v>
      </c>
      <c r="ER27" s="1">
        <v>13.1587488878592</v>
      </c>
      <c r="ES27" s="1">
        <v>14.9601415847929</v>
      </c>
      <c r="ET27" s="1" t="e">
        <v>#N/A</v>
      </c>
      <c r="EU27" s="1">
        <v>15.1876099714407</v>
      </c>
      <c r="EV27" s="1">
        <v>16.033553435797401</v>
      </c>
      <c r="EW27" s="1">
        <v>6.9162909329040101</v>
      </c>
      <c r="EX27" s="1">
        <v>17.992936715748002</v>
      </c>
      <c r="EY27" s="1">
        <v>8.2147124117652606</v>
      </c>
      <c r="EZ27" s="1">
        <v>11.871240953935599</v>
      </c>
      <c r="FA27" s="1">
        <v>14.653644974076</v>
      </c>
      <c r="FB27" s="1">
        <v>16.8819576467579</v>
      </c>
      <c r="FO27"/>
      <c r="GB27"/>
      <c r="GD27" s="1">
        <v>2.5580328008772901</v>
      </c>
      <c r="GE27" s="1">
        <v>1.02430299748991</v>
      </c>
      <c r="GF27" s="1">
        <v>2.00103038554861</v>
      </c>
      <c r="GG27" s="1">
        <v>3.0142668030631601</v>
      </c>
      <c r="GH27" s="1">
        <v>2.1477097142999799</v>
      </c>
      <c r="GI27" s="1">
        <v>3.0539492128883698</v>
      </c>
      <c r="GJ27" s="1">
        <v>1.33798391046743</v>
      </c>
      <c r="GK27" s="1">
        <v>7.3972985732813203</v>
      </c>
      <c r="GL27" s="1">
        <v>2.07897325814672</v>
      </c>
      <c r="GM27" s="1">
        <v>2.66741350341883</v>
      </c>
      <c r="GN27" s="1">
        <v>3.3897884882776901</v>
      </c>
      <c r="GO27" s="1">
        <v>3.4419846998525698</v>
      </c>
      <c r="HB27"/>
    </row>
    <row r="28" spans="1:210">
      <c r="A28" s="13">
        <f t="shared" si="0"/>
        <v>45688</v>
      </c>
      <c r="N28"/>
      <c r="AB28"/>
      <c r="AC28" s="4">
        <v>45688</v>
      </c>
      <c r="AD28" s="1">
        <v>20.9763637219415</v>
      </c>
      <c r="AE28" s="1">
        <v>17.034615052871299</v>
      </c>
      <c r="AF28" s="1">
        <v>32.802190273602001</v>
      </c>
      <c r="AG28" s="1">
        <v>16.0048759350639</v>
      </c>
      <c r="AH28" s="1">
        <v>18.071428009238002</v>
      </c>
      <c r="AI28" s="1">
        <v>23.424093422385901</v>
      </c>
      <c r="AJ28" s="1">
        <v>13.9988335978782</v>
      </c>
      <c r="AK28" s="1">
        <v>27.690047881830601</v>
      </c>
      <c r="AL28" s="1">
        <v>13.1114501061907</v>
      </c>
      <c r="AM28" s="1">
        <v>18.351999143809401</v>
      </c>
      <c r="AN28" s="1">
        <v>23.401000815666698</v>
      </c>
      <c r="AO28" s="1">
        <v>30.867050588614401</v>
      </c>
      <c r="AP28"/>
      <c r="AQ28"/>
      <c r="AR28"/>
      <c r="AS28"/>
      <c r="AT28"/>
      <c r="AU28"/>
      <c r="AV28"/>
      <c r="AW28"/>
      <c r="AX28"/>
      <c r="AY28"/>
      <c r="AZ28"/>
      <c r="BA28"/>
      <c r="BB28"/>
      <c r="BO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DB28"/>
      <c r="DD28" s="1">
        <v>12.7085353938723</v>
      </c>
      <c r="DE28" s="1">
        <v>13.866831969225499</v>
      </c>
      <c r="DF28" s="1">
        <v>18.043197976785699</v>
      </c>
      <c r="DG28" s="1" t="e">
        <v>#N/A</v>
      </c>
      <c r="DH28" s="1">
        <v>16.0859071800406</v>
      </c>
      <c r="DI28" s="1">
        <v>19.147120304347201</v>
      </c>
      <c r="DJ28" s="1">
        <v>7.1688826713143401</v>
      </c>
      <c r="DK28" s="1">
        <v>21.944101812569201</v>
      </c>
      <c r="DL28" s="1">
        <v>7.0628565568875397</v>
      </c>
      <c r="DM28" s="1">
        <v>8.9235242931156602</v>
      </c>
      <c r="DN28" s="1">
        <v>15.669670883451399</v>
      </c>
      <c r="DO28" s="1">
        <v>21.258159130724501</v>
      </c>
      <c r="EB28"/>
      <c r="EO28"/>
      <c r="EQ28" s="1">
        <v>11.4639387033919</v>
      </c>
      <c r="ER28" s="1">
        <v>12.4278323146301</v>
      </c>
      <c r="ES28" s="1">
        <v>15.990959786244501</v>
      </c>
      <c r="ET28" s="1" t="e">
        <v>#N/A</v>
      </c>
      <c r="EU28" s="1">
        <v>14.8913557273629</v>
      </c>
      <c r="EV28" s="1">
        <v>16.4024779337506</v>
      </c>
      <c r="EW28" s="1">
        <v>6.7490428110340002</v>
      </c>
      <c r="EX28" s="1">
        <v>18.885587918046301</v>
      </c>
      <c r="EY28" s="1">
        <v>8.0405694856183203</v>
      </c>
      <c r="EZ28" s="1">
        <v>11.613708498268799</v>
      </c>
      <c r="FA28" s="1">
        <v>14.0524535346051</v>
      </c>
      <c r="FB28" s="1">
        <v>17.2032527068848</v>
      </c>
      <c r="FO28"/>
      <c r="GB28"/>
      <c r="GD28" s="1">
        <v>2.57157794327739</v>
      </c>
      <c r="GE28" s="1">
        <v>0.96257020718138198</v>
      </c>
      <c r="GF28" s="1">
        <v>2.1201941343172201</v>
      </c>
      <c r="GG28" s="1">
        <v>3.0232887263174901</v>
      </c>
      <c r="GH28" s="1">
        <v>2.1546780553031999</v>
      </c>
      <c r="GI28" s="1">
        <v>3.1183398320782101</v>
      </c>
      <c r="GJ28" s="1">
        <v>1.31150416521325</v>
      </c>
      <c r="GK28" s="1">
        <v>7.7647503191166303</v>
      </c>
      <c r="GL28" s="1">
        <v>1.9802607054481001</v>
      </c>
      <c r="GM28" s="1">
        <v>2.6203655445574201</v>
      </c>
      <c r="GN28" s="1">
        <v>3.3089383414387998</v>
      </c>
      <c r="GO28" s="1">
        <v>3.4617931538389599</v>
      </c>
      <c r="HB28"/>
    </row>
    <row r="29" spans="1:210">
      <c r="A29" s="13">
        <f t="shared" si="0"/>
        <v>45657</v>
      </c>
      <c r="N29"/>
      <c r="AB29"/>
      <c r="AC29" s="4">
        <v>45657</v>
      </c>
      <c r="AD29" s="1">
        <v>18.801719078470398</v>
      </c>
      <c r="AE29" s="1">
        <v>16.7966336876718</v>
      </c>
      <c r="AF29" s="1">
        <v>31.0090702123229</v>
      </c>
      <c r="AG29" s="1">
        <v>15.4155520648031</v>
      </c>
      <c r="AH29" s="1">
        <v>17.010809717173</v>
      </c>
      <c r="AI29" s="1">
        <v>21.990328571203801</v>
      </c>
      <c r="AJ29" s="1">
        <v>13.56392781033</v>
      </c>
      <c r="AK29" s="1">
        <v>27.883743117329399</v>
      </c>
      <c r="AL29" s="1">
        <v>12.937354365866099</v>
      </c>
      <c r="AM29" s="1">
        <v>17.866103776466801</v>
      </c>
      <c r="AN29" s="1">
        <v>23.017068286405099</v>
      </c>
      <c r="AO29" s="1">
        <v>29.5204831982728</v>
      </c>
      <c r="AP29"/>
      <c r="AQ29"/>
      <c r="AR29"/>
      <c r="AS29"/>
      <c r="AT29"/>
      <c r="AU29"/>
      <c r="AV29"/>
      <c r="AW29"/>
      <c r="AX29"/>
      <c r="AY29"/>
      <c r="AZ29"/>
      <c r="BA29"/>
      <c r="BB29"/>
      <c r="BO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DB29"/>
      <c r="DD29" s="1">
        <v>11.5692617559206</v>
      </c>
      <c r="DE29" s="1">
        <v>13.685694567386699</v>
      </c>
      <c r="DF29" s="1">
        <v>16.896773080888298</v>
      </c>
      <c r="DG29" s="1" t="e">
        <v>#N/A</v>
      </c>
      <c r="DH29" s="1">
        <v>14.944833252112799</v>
      </c>
      <c r="DI29" s="1">
        <v>18.192314457383599</v>
      </c>
      <c r="DJ29" s="1">
        <v>7.1041015517256501</v>
      </c>
      <c r="DK29" s="1">
        <v>22.00582493321</v>
      </c>
      <c r="DL29" s="1">
        <v>7.1953922716759999</v>
      </c>
      <c r="DM29" s="1">
        <v>8.6622333756120096</v>
      </c>
      <c r="DN29" s="1">
        <v>15.616530410107099</v>
      </c>
      <c r="DO29" s="1">
        <v>19.929104751344799</v>
      </c>
      <c r="EB29"/>
      <c r="EO29"/>
      <c r="EQ29" s="1">
        <v>10.4756559551585</v>
      </c>
      <c r="ER29" s="1">
        <v>12.327442634657</v>
      </c>
      <c r="ES29" s="1">
        <v>15.1311742865262</v>
      </c>
      <c r="ET29" s="1" t="e">
        <v>#N/A</v>
      </c>
      <c r="EU29" s="1">
        <v>14.186363838781</v>
      </c>
      <c r="EV29" s="1">
        <v>15.579211747236601</v>
      </c>
      <c r="EW29" s="1">
        <v>6.6970551353962602</v>
      </c>
      <c r="EX29" s="1">
        <v>19.012304307876001</v>
      </c>
      <c r="EY29" s="1">
        <v>8.0338477622125897</v>
      </c>
      <c r="EZ29" s="1">
        <v>11.4672010976665</v>
      </c>
      <c r="FA29" s="1">
        <v>13.834252874673901</v>
      </c>
      <c r="FB29" s="1">
        <v>16.315634988103302</v>
      </c>
      <c r="FO29"/>
      <c r="GB29"/>
      <c r="GD29" s="1">
        <v>2.3860421351376599</v>
      </c>
      <c r="GE29" s="1">
        <v>0.96181857351602196</v>
      </c>
      <c r="GF29" s="1">
        <v>1.98509456279368</v>
      </c>
      <c r="GG29" s="1">
        <v>2.8721477157421802</v>
      </c>
      <c r="GH29" s="1">
        <v>2.05476759110068</v>
      </c>
      <c r="GI29" s="1">
        <v>2.9537302434280002</v>
      </c>
      <c r="GJ29" s="1">
        <v>1.2811073187484101</v>
      </c>
      <c r="GK29" s="1">
        <v>7.8169844639718802</v>
      </c>
      <c r="GL29" s="1">
        <v>1.98160645198318</v>
      </c>
      <c r="GM29" s="1">
        <v>2.5588934099624101</v>
      </c>
      <c r="GN29" s="1">
        <v>3.23970934288104</v>
      </c>
      <c r="GO29" s="1">
        <v>3.2320159550645799</v>
      </c>
      <c r="HB29"/>
    </row>
    <row r="30" spans="1:210">
      <c r="A30" s="13">
        <f t="shared" si="0"/>
        <v>45625</v>
      </c>
      <c r="N30"/>
      <c r="AB30"/>
      <c r="AC30" s="4">
        <v>45625</v>
      </c>
      <c r="AD30" s="1">
        <v>21.070454003834101</v>
      </c>
      <c r="AE30" s="1">
        <v>18.019215100193701</v>
      </c>
      <c r="AF30" s="1">
        <v>31.470807867335601</v>
      </c>
      <c r="AG30" s="1">
        <v>16.6634784712884</v>
      </c>
      <c r="AH30" s="1">
        <v>18.490063206531001</v>
      </c>
      <c r="AI30" s="1">
        <v>23.782841939792199</v>
      </c>
      <c r="AJ30" s="1">
        <v>14.6326239081091</v>
      </c>
      <c r="AK30" s="1">
        <v>27.763816310300001</v>
      </c>
      <c r="AL30" s="1">
        <v>13.5377402323575</v>
      </c>
      <c r="AM30" s="1">
        <v>19.638232475089399</v>
      </c>
      <c r="AN30" s="1">
        <v>24.3186509817764</v>
      </c>
      <c r="AO30" s="1">
        <v>33.632822939951403</v>
      </c>
      <c r="AP30"/>
      <c r="AQ30"/>
      <c r="AR30"/>
      <c r="AS30"/>
      <c r="AT30"/>
      <c r="AU30"/>
      <c r="AV30"/>
      <c r="AW30"/>
      <c r="AX30"/>
      <c r="AY30"/>
      <c r="AZ30"/>
      <c r="BA30"/>
      <c r="BB30"/>
      <c r="BO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DB30"/>
      <c r="DD30" s="1">
        <v>12.952174460742199</v>
      </c>
      <c r="DE30" s="1">
        <v>14.8192036199481</v>
      </c>
      <c r="DF30" s="1">
        <v>17.136636131932601</v>
      </c>
      <c r="DG30" s="1" t="e">
        <v>#N/A</v>
      </c>
      <c r="DH30" s="1">
        <v>16.062042831749501</v>
      </c>
      <c r="DI30" s="1">
        <v>19.877346215240699</v>
      </c>
      <c r="DJ30" s="1">
        <v>7.7999341172871501</v>
      </c>
      <c r="DK30" s="1">
        <v>21.933210492125699</v>
      </c>
      <c r="DL30" s="1">
        <v>7.6643825662629999</v>
      </c>
      <c r="DM30" s="1">
        <v>9.4117719423693096</v>
      </c>
      <c r="DN30" s="1">
        <v>16.484463625279702</v>
      </c>
      <c r="DO30" s="1">
        <v>20.586156641071302</v>
      </c>
      <c r="EB30"/>
      <c r="EO30"/>
      <c r="EQ30" s="1">
        <v>11.461364967037399</v>
      </c>
      <c r="ER30" s="1">
        <v>13.0832356901289</v>
      </c>
      <c r="ES30" s="1">
        <v>15.283303274388</v>
      </c>
      <c r="ET30" s="1" t="e">
        <v>#N/A</v>
      </c>
      <c r="EU30" s="1">
        <v>14.944635196835501</v>
      </c>
      <c r="EV30" s="1">
        <v>16.686281294240999</v>
      </c>
      <c r="EW30" s="1">
        <v>7.2299295439581801</v>
      </c>
      <c r="EX30" s="1">
        <v>18.917896828544499</v>
      </c>
      <c r="EY30" s="1">
        <v>8.3672898398134592</v>
      </c>
      <c r="EZ30" s="1">
        <v>12.177288387182299</v>
      </c>
      <c r="FA30" s="1">
        <v>15.075766227537001</v>
      </c>
      <c r="FB30" s="1">
        <v>16.826265940543401</v>
      </c>
      <c r="FO30"/>
      <c r="GB30"/>
      <c r="GD30" s="1">
        <v>2.6709952235547498</v>
      </c>
      <c r="GE30" s="1">
        <v>1.0356391779712499</v>
      </c>
      <c r="GF30" s="1">
        <v>1.9892024381933899</v>
      </c>
      <c r="GG30" s="1">
        <v>3.0972162770107898</v>
      </c>
      <c r="GH30" s="1">
        <v>2.1990866089203198</v>
      </c>
      <c r="GI30" s="1">
        <v>3.17835017183807</v>
      </c>
      <c r="GJ30" s="1">
        <v>1.38355602977895</v>
      </c>
      <c r="GK30" s="1">
        <v>7.74203294267706</v>
      </c>
      <c r="GL30" s="1">
        <v>2.0946971623527499</v>
      </c>
      <c r="GM30" s="1">
        <v>2.79872096366904</v>
      </c>
      <c r="GN30" s="1">
        <v>3.4119595379170602</v>
      </c>
      <c r="GO30" s="1">
        <v>3.3114208229326398</v>
      </c>
      <c r="HB30"/>
    </row>
    <row r="31" spans="1:210">
      <c r="A31" s="13">
        <f t="shared" si="0"/>
        <v>45596</v>
      </c>
      <c r="N31"/>
      <c r="AB31"/>
      <c r="AC31" s="4">
        <v>45596</v>
      </c>
      <c r="AD31" s="1">
        <v>20.6699292360884</v>
      </c>
      <c r="AE31" s="1">
        <v>17.306889580293401</v>
      </c>
      <c r="AF31" s="1">
        <v>29.567103340363399</v>
      </c>
      <c r="AG31" s="1">
        <v>15.1833746141851</v>
      </c>
      <c r="AH31" s="1">
        <v>18.879786471989799</v>
      </c>
      <c r="AI31" s="1">
        <v>22.167237245393899</v>
      </c>
      <c r="AJ31" s="1">
        <v>13.5729501785101</v>
      </c>
      <c r="AK31" s="1">
        <v>27.201035285300101</v>
      </c>
      <c r="AL31" s="1">
        <v>12.9518202233204</v>
      </c>
      <c r="AM31" s="1">
        <v>19.169737886321599</v>
      </c>
      <c r="AN31" s="1">
        <v>22.7632271930187</v>
      </c>
      <c r="AO31" s="1">
        <v>30.9421973521094</v>
      </c>
      <c r="AP31"/>
      <c r="AQ31"/>
      <c r="AR31"/>
      <c r="AS31"/>
      <c r="AT31"/>
      <c r="AU31"/>
      <c r="AV31"/>
      <c r="AW31"/>
      <c r="AX31"/>
      <c r="AY31"/>
      <c r="AZ31"/>
      <c r="BA31"/>
      <c r="BB31"/>
      <c r="BO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DB31"/>
      <c r="DD31" s="1">
        <v>12.764890881300699</v>
      </c>
      <c r="DE31" s="1">
        <v>14.2795203853918</v>
      </c>
      <c r="DF31" s="1">
        <v>15.8959943819942</v>
      </c>
      <c r="DG31" s="1" t="e">
        <v>#N/A</v>
      </c>
      <c r="DH31" s="1">
        <v>16.2117034511509</v>
      </c>
      <c r="DI31" s="1">
        <v>18.562307972715601</v>
      </c>
      <c r="DJ31" s="1">
        <v>7.3268969000550301</v>
      </c>
      <c r="DK31" s="1">
        <v>21.429497530992499</v>
      </c>
      <c r="DL31" s="1">
        <v>7.2840522569895301</v>
      </c>
      <c r="DM31" s="1">
        <v>9.15020188480222</v>
      </c>
      <c r="DN31" s="1">
        <v>15.4033550234322</v>
      </c>
      <c r="DO31" s="1">
        <v>18.0273081410133</v>
      </c>
      <c r="EB31"/>
      <c r="EO31"/>
      <c r="EQ31" s="1">
        <v>11.3216196505197</v>
      </c>
      <c r="ER31" s="1">
        <v>12.602802778757701</v>
      </c>
      <c r="ES31" s="1">
        <v>14.3012648064465</v>
      </c>
      <c r="ET31" s="1" t="e">
        <v>#N/A</v>
      </c>
      <c r="EU31" s="1">
        <v>15.3464627085334</v>
      </c>
      <c r="EV31" s="1">
        <v>15.6677808758874</v>
      </c>
      <c r="EW31" s="1">
        <v>6.7766164505650703</v>
      </c>
      <c r="EX31" s="1">
        <v>18.5482272303224</v>
      </c>
      <c r="EY31" s="1">
        <v>8.1124464560715701</v>
      </c>
      <c r="EZ31" s="1">
        <v>12.056147541402501</v>
      </c>
      <c r="FA31" s="1">
        <v>13.606775743910701</v>
      </c>
      <c r="FB31" s="1">
        <v>14.931204683203701</v>
      </c>
      <c r="FO31"/>
      <c r="GB31"/>
      <c r="GD31" s="1">
        <v>2.6292403907360802</v>
      </c>
      <c r="GE31" s="1">
        <v>1.0120171439788199</v>
      </c>
      <c r="GF31" s="1">
        <v>1.81846627408633</v>
      </c>
      <c r="GG31" s="1">
        <v>2.8037504571014402</v>
      </c>
      <c r="GH31" s="1">
        <v>2.21828268135121</v>
      </c>
      <c r="GI31" s="1">
        <v>2.96373293384061</v>
      </c>
      <c r="GJ31" s="1">
        <v>1.2998128185417099</v>
      </c>
      <c r="GK31" s="1">
        <v>7.5040512510222301</v>
      </c>
      <c r="GL31" s="1">
        <v>1.9859907189630801</v>
      </c>
      <c r="GM31" s="1">
        <v>2.72353151277186</v>
      </c>
      <c r="GN31" s="1">
        <v>3.1814633798335601</v>
      </c>
      <c r="GO31" s="1">
        <v>2.8231975273864198</v>
      </c>
      <c r="HB31"/>
    </row>
    <row r="32" spans="1:210">
      <c r="A32" s="13">
        <f t="shared" si="0"/>
        <v>45565</v>
      </c>
      <c r="N32"/>
      <c r="AB32"/>
      <c r="AC32" s="4">
        <v>45565</v>
      </c>
      <c r="AD32" s="1">
        <v>21.546305880792701</v>
      </c>
      <c r="AE32" s="1">
        <v>17.899293234933701</v>
      </c>
      <c r="AF32" s="1">
        <v>30.145432182207202</v>
      </c>
      <c r="AG32" s="1">
        <v>15.0046098729867</v>
      </c>
      <c r="AH32" s="1">
        <v>19.838114139361998</v>
      </c>
      <c r="AI32" s="1">
        <v>22.202730810605999</v>
      </c>
      <c r="AJ32" s="1">
        <v>12.9359755547767</v>
      </c>
      <c r="AK32" s="1">
        <v>27.822031053069601</v>
      </c>
      <c r="AL32" s="1">
        <v>12.795974406710499</v>
      </c>
      <c r="AM32" s="1">
        <v>19.443959229651899</v>
      </c>
      <c r="AN32" s="1">
        <v>22.205798729139399</v>
      </c>
      <c r="AO32" s="1">
        <v>32.150598595793497</v>
      </c>
      <c r="AP32"/>
      <c r="AQ32"/>
      <c r="AR32"/>
      <c r="AS32"/>
      <c r="AT32"/>
      <c r="AU32"/>
      <c r="AV32"/>
      <c r="AW32"/>
      <c r="AX32"/>
      <c r="AY32"/>
      <c r="AZ32"/>
      <c r="BA32"/>
      <c r="BB32"/>
      <c r="BO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DB32"/>
      <c r="DD32" s="1">
        <v>13.2149450881926</v>
      </c>
      <c r="DE32" s="1">
        <v>14.670286049865799</v>
      </c>
      <c r="DF32" s="1">
        <v>16.067355756171398</v>
      </c>
      <c r="DG32" s="1" t="e">
        <v>#N/A</v>
      </c>
      <c r="DH32" s="1">
        <v>17.138335332972002</v>
      </c>
      <c r="DI32" s="1">
        <v>18.397521572191401</v>
      </c>
      <c r="DJ32" s="1">
        <v>7.1245782652691396</v>
      </c>
      <c r="DK32" s="1">
        <v>21.9780208723523</v>
      </c>
      <c r="DL32" s="1">
        <v>7.1275978770656501</v>
      </c>
      <c r="DM32" s="1">
        <v>9.3753319154124704</v>
      </c>
      <c r="DN32" s="1">
        <v>14.978362473793</v>
      </c>
      <c r="DO32" s="1">
        <v>16.947727646634501</v>
      </c>
      <c r="EB32"/>
      <c r="EO32"/>
      <c r="EQ32" s="1">
        <v>11.7551510569337</v>
      </c>
      <c r="ER32" s="1">
        <v>13.0066367891719</v>
      </c>
      <c r="ES32" s="1">
        <v>14.5641304305554</v>
      </c>
      <c r="ET32" s="1" t="e">
        <v>#N/A</v>
      </c>
      <c r="EU32" s="1">
        <v>16.084337444112499</v>
      </c>
      <c r="EV32" s="1">
        <v>15.6947627868203</v>
      </c>
      <c r="EW32" s="1">
        <v>6.59147834883158</v>
      </c>
      <c r="EX32" s="1">
        <v>19.0319288076874</v>
      </c>
      <c r="EY32" s="1">
        <v>8.0742953805362792</v>
      </c>
      <c r="EZ32" s="1">
        <v>12.193706303453601</v>
      </c>
      <c r="FA32" s="1">
        <v>13.3576554309471</v>
      </c>
      <c r="FB32" s="1">
        <v>14.604501090331</v>
      </c>
      <c r="FO32"/>
      <c r="GB32"/>
      <c r="GD32" s="1">
        <v>2.7338905981267598</v>
      </c>
      <c r="GE32" s="1">
        <v>1.05486328986377</v>
      </c>
      <c r="GF32" s="1">
        <v>1.8484816520662299</v>
      </c>
      <c r="GG32" s="1">
        <v>2.7668535239055201</v>
      </c>
      <c r="GH32" s="1">
        <v>2.36228716922705</v>
      </c>
      <c r="GI32" s="1">
        <v>2.95148056449078</v>
      </c>
      <c r="GJ32" s="1">
        <v>1.27783879863021</v>
      </c>
      <c r="GK32" s="1">
        <v>7.6249081615340897</v>
      </c>
      <c r="GL32" s="1">
        <v>1.9668860324558901</v>
      </c>
      <c r="GM32" s="1">
        <v>2.75887918373222</v>
      </c>
      <c r="GN32" s="1">
        <v>3.1145301014762499</v>
      </c>
      <c r="GO32" s="1">
        <v>2.7216602769247702</v>
      </c>
      <c r="HB32"/>
    </row>
    <row r="33" spans="1:210">
      <c r="A33" s="13">
        <f t="shared" si="0"/>
        <v>45534</v>
      </c>
      <c r="N33"/>
      <c r="AB33"/>
      <c r="AC33" s="4">
        <v>45534</v>
      </c>
      <c r="AD33" s="1">
        <v>20.877351247455302</v>
      </c>
      <c r="AE33" s="1">
        <v>17.9409246337054</v>
      </c>
      <c r="AF33" s="1">
        <v>29.092480912537098</v>
      </c>
      <c r="AG33" s="1">
        <v>15.2071618462549</v>
      </c>
      <c r="AH33" s="1">
        <v>20.567933292184101</v>
      </c>
      <c r="AI33" s="1">
        <v>21.715041773919001</v>
      </c>
      <c r="AJ33" s="1">
        <v>12.593031149504601</v>
      </c>
      <c r="AK33" s="1">
        <v>27.576169106087399</v>
      </c>
      <c r="AL33" s="1">
        <v>12.2879566848782</v>
      </c>
      <c r="AM33" s="1">
        <v>18.494334535625601</v>
      </c>
      <c r="AN33" s="1">
        <v>21.216671299073699</v>
      </c>
      <c r="AO33" s="1">
        <v>32.007664464140497</v>
      </c>
      <c r="AP33"/>
      <c r="AQ33"/>
      <c r="AR33"/>
      <c r="AS33"/>
      <c r="AT33"/>
      <c r="AU33"/>
      <c r="AV33"/>
      <c r="AW33"/>
      <c r="AX33"/>
      <c r="AY33"/>
      <c r="AZ33"/>
      <c r="BA33"/>
      <c r="BB33"/>
      <c r="BO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DB33"/>
      <c r="DD33" s="1">
        <v>12.762501624050801</v>
      </c>
      <c r="DE33" s="1">
        <v>14.7615882185007</v>
      </c>
      <c r="DF33" s="1">
        <v>15.5665111205549</v>
      </c>
      <c r="DG33" s="1" t="e">
        <v>#N/A</v>
      </c>
      <c r="DH33" s="1">
        <v>17.8458826607914</v>
      </c>
      <c r="DI33" s="1">
        <v>18.141111912990802</v>
      </c>
      <c r="DJ33" s="1">
        <v>7.1179675608391904</v>
      </c>
      <c r="DK33" s="1">
        <v>21.761531136188001</v>
      </c>
      <c r="DL33" s="1">
        <v>6.7191060785507304</v>
      </c>
      <c r="DM33" s="1">
        <v>8.9942753074356894</v>
      </c>
      <c r="DN33" s="1">
        <v>13.813078131187</v>
      </c>
      <c r="DO33" s="1">
        <v>16.212660079093901</v>
      </c>
      <c r="EB33"/>
      <c r="EO33"/>
      <c r="EQ33" s="1">
        <v>11.3906222026687</v>
      </c>
      <c r="ER33" s="1">
        <v>13.0416518981694</v>
      </c>
      <c r="ES33" s="1">
        <v>14.0243880786905</v>
      </c>
      <c r="ET33" s="1" t="e">
        <v>#N/A</v>
      </c>
      <c r="EU33" s="1">
        <v>16.531356291584601</v>
      </c>
      <c r="EV33" s="1">
        <v>15.4393496747815</v>
      </c>
      <c r="EW33" s="1">
        <v>6.5064649671030397</v>
      </c>
      <c r="EX33" s="1">
        <v>18.8490015197209</v>
      </c>
      <c r="EY33" s="1">
        <v>7.83081191210748</v>
      </c>
      <c r="EZ33" s="1">
        <v>11.9216194565159</v>
      </c>
      <c r="FA33" s="1">
        <v>12.5305509966875</v>
      </c>
      <c r="FB33" s="1">
        <v>14.2522666063175</v>
      </c>
      <c r="FO33"/>
      <c r="GB33"/>
      <c r="GD33" s="1">
        <v>2.5753291740613902</v>
      </c>
      <c r="GE33" s="1">
        <v>1.0453557927030801</v>
      </c>
      <c r="GF33" s="1">
        <v>1.78086488396672</v>
      </c>
      <c r="GG33" s="1">
        <v>2.7935838437802598</v>
      </c>
      <c r="GH33" s="1">
        <v>2.4198743355011398</v>
      </c>
      <c r="GI33" s="1">
        <v>2.8966127392122898</v>
      </c>
      <c r="GJ33" s="1">
        <v>1.2959166698947999</v>
      </c>
      <c r="GK33" s="1">
        <v>7.6802071954546696</v>
      </c>
      <c r="GL33" s="1">
        <v>1.8560810205866101</v>
      </c>
      <c r="GM33" s="1">
        <v>2.6235806590205701</v>
      </c>
      <c r="GN33" s="1">
        <v>2.7325977608416401</v>
      </c>
      <c r="GO33" s="1">
        <v>2.48139524876717</v>
      </c>
      <c r="HB33"/>
    </row>
    <row r="34" spans="1:210">
      <c r="A34" s="13">
        <f t="shared" si="0"/>
        <v>45504</v>
      </c>
      <c r="N34"/>
      <c r="AB34"/>
      <c r="AC34" s="4">
        <v>45504</v>
      </c>
      <c r="AD34" s="1">
        <v>20.459655616231998</v>
      </c>
      <c r="AE34" s="1">
        <v>17.243977417000501</v>
      </c>
      <c r="AF34" s="1">
        <v>29.401614434321701</v>
      </c>
      <c r="AG34" s="1">
        <v>14.808458053344401</v>
      </c>
      <c r="AH34" s="1">
        <v>19.947276278582699</v>
      </c>
      <c r="AI34" s="1">
        <v>21.360644921381098</v>
      </c>
      <c r="AJ34" s="1">
        <v>12.811300635432801</v>
      </c>
      <c r="AK34" s="1">
        <v>27.986671616476499</v>
      </c>
      <c r="AL34" s="1">
        <v>12.0442661964269</v>
      </c>
      <c r="AM34" s="1">
        <v>17.922282054357201</v>
      </c>
      <c r="AN34" s="1">
        <v>20.2918239324623</v>
      </c>
      <c r="AO34" s="1">
        <v>24.699856947969899</v>
      </c>
      <c r="AP34"/>
      <c r="AQ34"/>
      <c r="AR34"/>
      <c r="AS34"/>
      <c r="AT34"/>
      <c r="AU34"/>
      <c r="AV34"/>
      <c r="AW34"/>
      <c r="AX34"/>
      <c r="AY34"/>
      <c r="AZ34"/>
      <c r="BA34"/>
      <c r="BB34"/>
      <c r="BO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DB34"/>
      <c r="DD34" s="1">
        <v>12.437402247825901</v>
      </c>
      <c r="DE34" s="1">
        <v>14.1790190214909</v>
      </c>
      <c r="DF34" s="1">
        <v>15.5585598408564</v>
      </c>
      <c r="DG34" s="1" t="e">
        <v>#N/A</v>
      </c>
      <c r="DH34" s="1">
        <v>17.0831285459345</v>
      </c>
      <c r="DI34" s="1">
        <v>17.838920428615001</v>
      </c>
      <c r="DJ34" s="1">
        <v>7.31246280851314</v>
      </c>
      <c r="DK34" s="1">
        <v>22.147362115852602</v>
      </c>
      <c r="DL34" s="1">
        <v>6.5835423266723101</v>
      </c>
      <c r="DM34" s="1">
        <v>8.68723731935623</v>
      </c>
      <c r="DN34" s="1">
        <v>13.198591803922399</v>
      </c>
      <c r="DO34" s="1">
        <v>15.491112967557999</v>
      </c>
      <c r="EB34"/>
      <c r="EO34"/>
      <c r="EQ34" s="1">
        <v>11.214634386544599</v>
      </c>
      <c r="ER34" s="1">
        <v>12.603783791082799</v>
      </c>
      <c r="ES34" s="1">
        <v>14.1149131034586</v>
      </c>
      <c r="ET34" s="1" t="e">
        <v>#N/A</v>
      </c>
      <c r="EU34" s="1">
        <v>15.821361455546899</v>
      </c>
      <c r="EV34" s="1">
        <v>15.1337574503402</v>
      </c>
      <c r="EW34" s="1">
        <v>6.5772608453306098</v>
      </c>
      <c r="EX34" s="1">
        <v>19.1773354978071</v>
      </c>
      <c r="EY34" s="1">
        <v>7.7572095125054901</v>
      </c>
      <c r="EZ34" s="1">
        <v>11.6714092142699</v>
      </c>
      <c r="FA34" s="1">
        <v>12.044279768014301</v>
      </c>
      <c r="FB34" s="1">
        <v>13.544569303897299</v>
      </c>
      <c r="FO34"/>
      <c r="GB34"/>
      <c r="GD34" s="1">
        <v>2.5021918166054702</v>
      </c>
      <c r="GE34" s="1">
        <v>1.00441258978732</v>
      </c>
      <c r="GF34" s="1">
        <v>1.7932824134460601</v>
      </c>
      <c r="GG34" s="1">
        <v>2.6937628110618101</v>
      </c>
      <c r="GH34" s="1">
        <v>2.3141047026359902</v>
      </c>
      <c r="GI34" s="1">
        <v>2.8333265138049102</v>
      </c>
      <c r="GJ34" s="1">
        <v>1.3302104837747499</v>
      </c>
      <c r="GK34" s="1">
        <v>7.7162477255640702</v>
      </c>
      <c r="GL34" s="1">
        <v>1.8142117563079301</v>
      </c>
      <c r="GM34" s="1">
        <v>2.5042926715655698</v>
      </c>
      <c r="GN34" s="1">
        <v>2.6184621083725701</v>
      </c>
      <c r="GO34" s="1">
        <v>2.3560288061917301</v>
      </c>
      <c r="HB34"/>
    </row>
    <row r="35" spans="1:210">
      <c r="A35" s="13">
        <f t="shared" si="0"/>
        <v>45471</v>
      </c>
      <c r="N35"/>
      <c r="AB35"/>
      <c r="AC35" s="4">
        <v>45471</v>
      </c>
      <c r="AD35" s="1">
        <v>20.009990261122699</v>
      </c>
      <c r="AE35" s="1">
        <v>16.7890050547412</v>
      </c>
      <c r="AF35" s="1">
        <v>29.996489599837499</v>
      </c>
      <c r="AG35" s="1">
        <v>14.2008568175201</v>
      </c>
      <c r="AH35" s="1">
        <v>19.605897522661898</v>
      </c>
      <c r="AI35" s="1">
        <v>20.236247852318801</v>
      </c>
      <c r="AJ35" s="1">
        <v>12.1986990115299</v>
      </c>
      <c r="AK35" s="1">
        <v>29.4247212072632</v>
      </c>
      <c r="AL35" s="1">
        <v>11.740927211667</v>
      </c>
      <c r="AM35" s="1">
        <v>17.131903362391899</v>
      </c>
      <c r="AN35" s="1">
        <v>20.8895575401123</v>
      </c>
      <c r="AO35" s="1">
        <v>26.4032368274395</v>
      </c>
      <c r="AP35"/>
      <c r="AQ35"/>
      <c r="AR35"/>
      <c r="AS35"/>
      <c r="AT35"/>
      <c r="AU35"/>
      <c r="AV35"/>
      <c r="AW35"/>
      <c r="AX35"/>
      <c r="AY35"/>
      <c r="AZ35"/>
      <c r="BA35"/>
      <c r="BB35"/>
      <c r="BO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DB35"/>
      <c r="DD35" s="1">
        <v>12.2097087187711</v>
      </c>
      <c r="DE35" s="1">
        <v>13.656338344731299</v>
      </c>
      <c r="DF35" s="1">
        <v>15.861130902214001</v>
      </c>
      <c r="DG35" s="1" t="e">
        <v>#N/A</v>
      </c>
      <c r="DH35" s="1">
        <v>16.770535733055599</v>
      </c>
      <c r="DI35" s="1">
        <v>16.701007476221601</v>
      </c>
      <c r="DJ35" s="1">
        <v>7.1201358812895803</v>
      </c>
      <c r="DK35" s="1">
        <v>23.051417132309101</v>
      </c>
      <c r="DL35" s="1">
        <v>6.4539521165380096</v>
      </c>
      <c r="DM35" s="1">
        <v>8.2098350375331606</v>
      </c>
      <c r="DN35" s="1">
        <v>13.602167005379</v>
      </c>
      <c r="DO35" s="1">
        <v>16.268030290273899</v>
      </c>
      <c r="EB35"/>
      <c r="EO35"/>
      <c r="EQ35" s="1">
        <v>11.031478249301299</v>
      </c>
      <c r="ER35" s="1">
        <v>12.2888424231503</v>
      </c>
      <c r="ES35" s="1">
        <v>14.369909975142299</v>
      </c>
      <c r="ET35" s="1" t="e">
        <v>#N/A</v>
      </c>
      <c r="EU35" s="1">
        <v>15.8810972187577</v>
      </c>
      <c r="EV35" s="1">
        <v>14.338954965005099</v>
      </c>
      <c r="EW35" s="1">
        <v>6.4607107158662398</v>
      </c>
      <c r="EX35" s="1">
        <v>20.144269469968499</v>
      </c>
      <c r="EY35" s="1">
        <v>7.6606939742798597</v>
      </c>
      <c r="EZ35" s="1">
        <v>11.388413526541299</v>
      </c>
      <c r="FA35" s="1">
        <v>12.230733477507</v>
      </c>
      <c r="FB35" s="1">
        <v>14.1516384234223</v>
      </c>
      <c r="FO35"/>
      <c r="GB35"/>
      <c r="GD35" s="1">
        <v>2.4456565662168299</v>
      </c>
      <c r="GE35" s="1">
        <v>0.97846997328855301</v>
      </c>
      <c r="GF35" s="1">
        <v>1.80910974867344</v>
      </c>
      <c r="GG35" s="1">
        <v>2.56033620895909</v>
      </c>
      <c r="GH35" s="1">
        <v>2.2856901896550901</v>
      </c>
      <c r="GI35" s="1">
        <v>2.6669086384956899</v>
      </c>
      <c r="GJ35" s="1">
        <v>1.32217916400256</v>
      </c>
      <c r="GK35" s="1">
        <v>8.0706818739832293</v>
      </c>
      <c r="GL35" s="1">
        <v>1.77766887417576</v>
      </c>
      <c r="GM35" s="1">
        <v>2.36587684024065</v>
      </c>
      <c r="GN35" s="1">
        <v>2.7214870394822399</v>
      </c>
      <c r="GO35" s="1">
        <v>2.4400348903159901</v>
      </c>
      <c r="HB35"/>
    </row>
    <row r="36" spans="1:210">
      <c r="A36" s="13">
        <f t="shared" si="0"/>
        <v>45443</v>
      </c>
      <c r="N36"/>
      <c r="AB36"/>
      <c r="AC36" s="4">
        <v>45443</v>
      </c>
      <c r="AD36" s="1">
        <v>20.394273696965001</v>
      </c>
      <c r="AE36" s="1">
        <v>16.9912848964041</v>
      </c>
      <c r="AF36" s="1">
        <v>28.6351161833853</v>
      </c>
      <c r="AG36" s="1">
        <v>14.319458291081601</v>
      </c>
      <c r="AH36" s="1">
        <v>19.441675894160301</v>
      </c>
      <c r="AI36" s="1">
        <v>20.7265923703191</v>
      </c>
      <c r="AJ36" s="1">
        <v>12.5002470650448</v>
      </c>
      <c r="AK36" s="1">
        <v>27.491962295323699</v>
      </c>
      <c r="AL36" s="1">
        <v>11.437841620504599</v>
      </c>
      <c r="AM36" s="1">
        <v>18.218960419479401</v>
      </c>
      <c r="AN36" s="1">
        <v>20.695745909359299</v>
      </c>
      <c r="AO36" s="1">
        <v>26.310193979009298</v>
      </c>
      <c r="AP36"/>
      <c r="AQ36"/>
      <c r="AR36"/>
      <c r="AS36"/>
      <c r="AT36"/>
      <c r="AU36"/>
      <c r="AV36"/>
      <c r="AW36"/>
      <c r="AX36"/>
      <c r="AY36"/>
      <c r="AZ36"/>
      <c r="BA36"/>
      <c r="BB36"/>
      <c r="BO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DB36"/>
      <c r="DD36" s="1">
        <v>12.3651501119377</v>
      </c>
      <c r="DE36" s="1">
        <v>13.920713951949301</v>
      </c>
      <c r="DF36" s="1">
        <v>15.120153825956899</v>
      </c>
      <c r="DG36" s="1" t="e">
        <v>#N/A</v>
      </c>
      <c r="DH36" s="1">
        <v>16.465598797468498</v>
      </c>
      <c r="DI36" s="1">
        <v>17.1973859717774</v>
      </c>
      <c r="DJ36" s="1">
        <v>7.2480651410652701</v>
      </c>
      <c r="DK36" s="1">
        <v>21.511607873588598</v>
      </c>
      <c r="DL36" s="1">
        <v>6.2656835368695001</v>
      </c>
      <c r="DM36" s="1">
        <v>8.7610278655124691</v>
      </c>
      <c r="DN36" s="1">
        <v>13.498124128775199</v>
      </c>
      <c r="DO36" s="1">
        <v>16.341875831958401</v>
      </c>
      <c r="EB36"/>
      <c r="EO36"/>
      <c r="EQ36" s="1">
        <v>11.131745823667</v>
      </c>
      <c r="ER36" s="1">
        <v>12.4243779977645</v>
      </c>
      <c r="ES36" s="1">
        <v>13.742080462170099</v>
      </c>
      <c r="ET36" s="1" t="e">
        <v>#N/A</v>
      </c>
      <c r="EU36" s="1">
        <v>15.740902055096701</v>
      </c>
      <c r="EV36" s="1">
        <v>14.781964940673401</v>
      </c>
      <c r="EW36" s="1">
        <v>6.5873309201469601</v>
      </c>
      <c r="EX36" s="1">
        <v>18.800647745334199</v>
      </c>
      <c r="EY36" s="1">
        <v>7.3771717642591996</v>
      </c>
      <c r="EZ36" s="1">
        <v>11.8598345710787</v>
      </c>
      <c r="FA36" s="1">
        <v>12.101445224189201</v>
      </c>
      <c r="FB36" s="1">
        <v>14.2697366330967</v>
      </c>
      <c r="FO36"/>
      <c r="GB36"/>
      <c r="GD36" s="1">
        <v>2.30318200638153</v>
      </c>
      <c r="GE36" s="1">
        <v>0.99031668007735396</v>
      </c>
      <c r="GF36" s="1">
        <v>1.7135768614610001</v>
      </c>
      <c r="GG36" s="1">
        <v>2.5899654627846802</v>
      </c>
      <c r="GH36" s="1">
        <v>2.23091668175101</v>
      </c>
      <c r="GI36" s="1">
        <v>2.76494951682449</v>
      </c>
      <c r="GJ36" s="1">
        <v>1.32920968984395</v>
      </c>
      <c r="GK36" s="1">
        <v>7.5102539008536802</v>
      </c>
      <c r="GL36" s="1">
        <v>1.72168133426484</v>
      </c>
      <c r="GM36" s="1">
        <v>2.49158049025149</v>
      </c>
      <c r="GN36" s="1">
        <v>2.67640477756356</v>
      </c>
      <c r="GO36" s="1">
        <v>2.45677129400802</v>
      </c>
      <c r="HB36"/>
    </row>
    <row r="37" spans="1:210">
      <c r="A37" s="13">
        <f t="shared" si="0"/>
        <v>45412</v>
      </c>
      <c r="N37"/>
      <c r="AB37"/>
      <c r="AC37" s="4">
        <v>45412</v>
      </c>
      <c r="AD37" s="1">
        <v>20.206035382348201</v>
      </c>
      <c r="AE37" s="1">
        <v>16.9067456699056</v>
      </c>
      <c r="AF37" s="1">
        <v>29.1627416417885</v>
      </c>
      <c r="AG37" s="1">
        <v>13.9532175723542</v>
      </c>
      <c r="AH37" s="1">
        <v>19.299487741789601</v>
      </c>
      <c r="AI37" s="1">
        <v>20.7009274740197</v>
      </c>
      <c r="AJ37" s="1">
        <v>12.5335104402924</v>
      </c>
      <c r="AK37" s="1">
        <v>25.9040713627404</v>
      </c>
      <c r="AL37" s="1">
        <v>10.8448398830516</v>
      </c>
      <c r="AM37" s="1">
        <v>17.103325875334701</v>
      </c>
      <c r="AN37" s="1">
        <v>21.005329802930699</v>
      </c>
      <c r="AO37" s="1">
        <v>24.691935218385701</v>
      </c>
      <c r="AP37"/>
      <c r="AQ37"/>
      <c r="AR37"/>
      <c r="AS37"/>
      <c r="AT37"/>
      <c r="AU37"/>
      <c r="AV37"/>
      <c r="AW37"/>
      <c r="AX37"/>
      <c r="AY37"/>
      <c r="AZ37"/>
      <c r="BA37"/>
      <c r="BB37"/>
      <c r="BO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DB37"/>
      <c r="DD37" s="1">
        <v>12.1257992075739</v>
      </c>
      <c r="DE37" s="1">
        <v>13.977519583081101</v>
      </c>
      <c r="DF37" s="1">
        <v>15.338845545001099</v>
      </c>
      <c r="DG37" s="1" t="e">
        <v>#N/A</v>
      </c>
      <c r="DH37" s="1">
        <v>16.0047090518933</v>
      </c>
      <c r="DI37" s="1">
        <v>17.0121523907561</v>
      </c>
      <c r="DJ37" s="1">
        <v>7.2946627841697298</v>
      </c>
      <c r="DK37" s="1">
        <v>20.307454539206301</v>
      </c>
      <c r="DL37" s="1">
        <v>6.0194203534670301</v>
      </c>
      <c r="DM37" s="1">
        <v>8.2176274517054004</v>
      </c>
      <c r="DN37" s="1">
        <v>13.7996409450455</v>
      </c>
      <c r="DO37" s="1">
        <v>15.723359935886201</v>
      </c>
      <c r="EB37"/>
      <c r="EO37"/>
      <c r="EQ37" s="1">
        <v>10.8757292941762</v>
      </c>
      <c r="ER37" s="1">
        <v>12.332588560052301</v>
      </c>
      <c r="ES37" s="1">
        <v>13.650882958537499</v>
      </c>
      <c r="ET37" s="1" t="e">
        <v>#N/A</v>
      </c>
      <c r="EU37" s="1">
        <v>15.5364109053272</v>
      </c>
      <c r="EV37" s="1">
        <v>14.7193945717029</v>
      </c>
      <c r="EW37" s="1">
        <v>6.4902182800393398</v>
      </c>
      <c r="EX37" s="1">
        <v>17.6604522962811</v>
      </c>
      <c r="EY37" s="1">
        <v>7.1842481160839204</v>
      </c>
      <c r="EZ37" s="1">
        <v>11.3042155001261</v>
      </c>
      <c r="FA37" s="1">
        <v>12.2809088816421</v>
      </c>
      <c r="FB37" s="1">
        <v>13.6765747261651</v>
      </c>
      <c r="FO37"/>
      <c r="GB37"/>
      <c r="GD37" s="1">
        <v>2.2438526022226202</v>
      </c>
      <c r="GE37" s="1">
        <v>1.00395208850882</v>
      </c>
      <c r="GF37" s="1">
        <v>1.6746152168211299</v>
      </c>
      <c r="GG37" s="1">
        <v>2.4974964920623699</v>
      </c>
      <c r="GH37" s="1">
        <v>2.1692285596540199</v>
      </c>
      <c r="GI37" s="1">
        <v>2.7504411574232601</v>
      </c>
      <c r="GJ37" s="1">
        <v>1.3277983311269901</v>
      </c>
      <c r="GK37" s="1">
        <v>6.9879458711947997</v>
      </c>
      <c r="GL37" s="1">
        <v>1.6399430594770701</v>
      </c>
      <c r="GM37" s="1">
        <v>2.3241089066935698</v>
      </c>
      <c r="GN37" s="1">
        <v>2.7284711128463202</v>
      </c>
      <c r="GO37" s="1">
        <v>2.3191900309971998</v>
      </c>
      <c r="HB37"/>
    </row>
    <row r="38" spans="1:210">
      <c r="A38" s="13">
        <f t="shared" si="0"/>
        <v>45379</v>
      </c>
      <c r="N38"/>
      <c r="AB38"/>
      <c r="AC38" s="4">
        <v>45379</v>
      </c>
      <c r="AD38" s="1">
        <v>21.413728562421699</v>
      </c>
      <c r="AE38" s="1">
        <v>17.148871499228399</v>
      </c>
      <c r="AF38" s="1">
        <v>31.2244407710856</v>
      </c>
      <c r="AG38" s="1">
        <v>14.958091894116899</v>
      </c>
      <c r="AH38" s="1">
        <v>19.7347709421846</v>
      </c>
      <c r="AI38" s="1">
        <v>21.6837304870681</v>
      </c>
      <c r="AJ38" s="1">
        <v>13.151497279185101</v>
      </c>
      <c r="AK38" s="1">
        <v>27.8533642688271</v>
      </c>
      <c r="AL38" s="1">
        <v>11.647998078807801</v>
      </c>
      <c r="AM38" s="1">
        <v>17.029802319387599</v>
      </c>
      <c r="AN38" s="1">
        <v>22.073390025763398</v>
      </c>
      <c r="AO38" s="1">
        <v>28.3322203576631</v>
      </c>
      <c r="AP38"/>
      <c r="AQ38"/>
      <c r="AR38"/>
      <c r="AS38"/>
      <c r="AT38"/>
      <c r="AU38"/>
      <c r="AV38"/>
      <c r="AW38"/>
      <c r="AX38"/>
      <c r="AY38"/>
      <c r="AZ38"/>
      <c r="BA38"/>
      <c r="BB38"/>
      <c r="BO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DB38"/>
      <c r="DD38" s="1">
        <v>12.644388215322</v>
      </c>
      <c r="DE38" s="1">
        <v>14.122871859111701</v>
      </c>
      <c r="DF38" s="1">
        <v>16.179325020719901</v>
      </c>
      <c r="DG38" s="1" t="e">
        <v>#N/A</v>
      </c>
      <c r="DH38" s="1">
        <v>17.128678784136401</v>
      </c>
      <c r="DI38" s="1">
        <v>18.027035490833502</v>
      </c>
      <c r="DJ38" s="1">
        <v>7.4965966288735597</v>
      </c>
      <c r="DK38" s="1">
        <v>21.711059451111201</v>
      </c>
      <c r="DL38" s="1">
        <v>6.42541389000605</v>
      </c>
      <c r="DM38" s="1">
        <v>8.0690639928838905</v>
      </c>
      <c r="DN38" s="1">
        <v>14.332805408892099</v>
      </c>
      <c r="DO38" s="1">
        <v>17.513354068398499</v>
      </c>
      <c r="EB38"/>
      <c r="EO38"/>
      <c r="EQ38" s="1">
        <v>11.465030321905401</v>
      </c>
      <c r="ER38" s="1">
        <v>12.4919865515909</v>
      </c>
      <c r="ES38" s="1">
        <v>14.4918666861531</v>
      </c>
      <c r="ET38" s="1" t="e">
        <v>#N/A</v>
      </c>
      <c r="EU38" s="1">
        <v>15.965268025581601</v>
      </c>
      <c r="EV38" s="1">
        <v>15.406814905788201</v>
      </c>
      <c r="EW38" s="1">
        <v>6.7562154364236404</v>
      </c>
      <c r="EX38" s="1">
        <v>18.899796787337799</v>
      </c>
      <c r="EY38" s="1">
        <v>7.5327698528289799</v>
      </c>
      <c r="EZ38" s="1">
        <v>11.337295926580699</v>
      </c>
      <c r="FA38" s="1">
        <v>12.7111071121032</v>
      </c>
      <c r="FB38" s="1">
        <v>14.929760561627299</v>
      </c>
      <c r="FO38"/>
      <c r="GB38"/>
      <c r="GD38" s="1">
        <v>2.3358744341497499</v>
      </c>
      <c r="GE38" s="1">
        <v>1.0210834656410099</v>
      </c>
      <c r="GF38" s="1">
        <v>1.77406880810499</v>
      </c>
      <c r="GG38" s="1">
        <v>2.6555459319918899</v>
      </c>
      <c r="GH38" s="1">
        <v>2.31229303699843</v>
      </c>
      <c r="GI38" s="1">
        <v>2.8825530133107402</v>
      </c>
      <c r="GJ38" s="1">
        <v>1.3773003528684</v>
      </c>
      <c r="GK38" s="1">
        <v>7.4059326393220504</v>
      </c>
      <c r="GL38" s="1">
        <v>1.7629823119163099</v>
      </c>
      <c r="GM38" s="1">
        <v>2.3230475317213601</v>
      </c>
      <c r="GN38" s="1">
        <v>2.85443851493328</v>
      </c>
      <c r="GO38" s="1">
        <v>2.5205803190717502</v>
      </c>
      <c r="HB38"/>
    </row>
    <row r="39" spans="1:210">
      <c r="A39" s="13">
        <f t="shared" si="0"/>
        <v>45351</v>
      </c>
      <c r="N39"/>
      <c r="AB39"/>
      <c r="AC39" s="4">
        <v>45351</v>
      </c>
      <c r="AD39" s="1">
        <v>20.364223809597199</v>
      </c>
      <c r="AE39" s="1">
        <v>16.6034085141874</v>
      </c>
      <c r="AF39" s="1">
        <v>31.030775068554899</v>
      </c>
      <c r="AG39" s="1">
        <v>14.182030400436201</v>
      </c>
      <c r="AH39" s="1">
        <v>19.490267228462098</v>
      </c>
      <c r="AI39" s="1">
        <v>20.9907350079121</v>
      </c>
      <c r="AJ39" s="1">
        <v>12.172502898287201</v>
      </c>
      <c r="AK39" s="1">
        <v>27.633914938600999</v>
      </c>
      <c r="AL39" s="1">
        <v>11.3418934667648</v>
      </c>
      <c r="AM39" s="1">
        <v>16.052842959154201</v>
      </c>
      <c r="AN39" s="1">
        <v>21.8990878445065</v>
      </c>
      <c r="AO39" s="1">
        <v>27.777515602596399</v>
      </c>
      <c r="AP39"/>
      <c r="AQ39"/>
      <c r="AR39"/>
      <c r="AS39"/>
      <c r="AT39"/>
      <c r="AU39"/>
      <c r="AV39"/>
      <c r="AW39"/>
      <c r="AX39"/>
      <c r="AY39"/>
      <c r="AZ39"/>
      <c r="BA39"/>
      <c r="BB39"/>
      <c r="BO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DB39"/>
      <c r="DD39" s="1">
        <v>11.949215650375599</v>
      </c>
      <c r="DE39" s="1">
        <v>13.7349649692057</v>
      </c>
      <c r="DF39" s="1">
        <v>16.062638042545998</v>
      </c>
      <c r="DG39" s="1" t="e">
        <v>#N/A</v>
      </c>
      <c r="DH39" s="1">
        <v>16.939386038895499</v>
      </c>
      <c r="DI39" s="1">
        <v>17.243866875433699</v>
      </c>
      <c r="DJ39" s="1">
        <v>6.9657258357113703</v>
      </c>
      <c r="DK39" s="1">
        <v>21.5436418627914</v>
      </c>
      <c r="DL39" s="1">
        <v>6.2462688883977799</v>
      </c>
      <c r="DM39" s="1">
        <v>7.61696259651091</v>
      </c>
      <c r="DN39" s="1">
        <v>14.1583099436463</v>
      </c>
      <c r="DO39" s="1">
        <v>17.236266393954999</v>
      </c>
      <c r="EB39"/>
      <c r="EO39"/>
      <c r="EQ39" s="1">
        <v>10.907199775004299</v>
      </c>
      <c r="ER39" s="1">
        <v>12.174697509023099</v>
      </c>
      <c r="ES39" s="1">
        <v>14.398172480932701</v>
      </c>
      <c r="ET39" s="1" t="e">
        <v>#N/A</v>
      </c>
      <c r="EU39" s="1">
        <v>15.7500673430501</v>
      </c>
      <c r="EV39" s="1">
        <v>14.9534345029971</v>
      </c>
      <c r="EW39" s="1">
        <v>6.3296298588135098</v>
      </c>
      <c r="EX39" s="1">
        <v>18.6658798123281</v>
      </c>
      <c r="EY39" s="1">
        <v>7.39045577335337</v>
      </c>
      <c r="EZ39" s="1">
        <v>11.0441984582963</v>
      </c>
      <c r="FA39" s="1">
        <v>12.612494635365501</v>
      </c>
      <c r="FB39" s="1">
        <v>14.629731425560699</v>
      </c>
      <c r="FO39"/>
      <c r="GB39"/>
      <c r="GD39" s="1">
        <v>2.1912169274767299</v>
      </c>
      <c r="GE39" s="1">
        <v>0.98986892667158399</v>
      </c>
      <c r="GF39" s="1">
        <v>1.74902857231283</v>
      </c>
      <c r="GG39" s="1">
        <v>2.5054522794283201</v>
      </c>
      <c r="GH39" s="1">
        <v>2.269467075303</v>
      </c>
      <c r="GI39" s="1">
        <v>2.7810704936121802</v>
      </c>
      <c r="GJ39" s="1">
        <v>1.24994236191709</v>
      </c>
      <c r="GK39" s="1">
        <v>7.2035006286304002</v>
      </c>
      <c r="GL39" s="1">
        <v>1.71400307014215</v>
      </c>
      <c r="GM39" s="1">
        <v>2.17353264176898</v>
      </c>
      <c r="GN39" s="1">
        <v>2.7146484435763001</v>
      </c>
      <c r="GO39" s="1">
        <v>2.4446578307506899</v>
      </c>
      <c r="HB39"/>
    </row>
    <row r="40" spans="1:210">
      <c r="A40" s="13">
        <f t="shared" si="0"/>
        <v>45322</v>
      </c>
      <c r="N40"/>
      <c r="AB40"/>
      <c r="AC40" s="4">
        <v>45322</v>
      </c>
      <c r="AD40" s="1">
        <v>19.039780355196999</v>
      </c>
      <c r="AE40" s="1">
        <v>16.510647700122401</v>
      </c>
      <c r="AF40" s="1">
        <v>29.271127658689402</v>
      </c>
      <c r="AG40" s="1">
        <v>13.761083442861301</v>
      </c>
      <c r="AH40" s="1">
        <v>19.040282465065999</v>
      </c>
      <c r="AI40" s="1">
        <v>20.015246532897098</v>
      </c>
      <c r="AJ40" s="1">
        <v>11.828749433351099</v>
      </c>
      <c r="AK40" s="1">
        <v>26.870471122504298</v>
      </c>
      <c r="AL40" s="1">
        <v>11.6842734690693</v>
      </c>
      <c r="AM40" s="1">
        <v>15.923433520603499</v>
      </c>
      <c r="AN40" s="1">
        <v>21.528821759379699</v>
      </c>
      <c r="AO40" s="1">
        <v>26.213253982565298</v>
      </c>
      <c r="AP40"/>
      <c r="AQ40"/>
      <c r="AR40"/>
      <c r="AS40"/>
      <c r="AT40"/>
      <c r="AU40"/>
      <c r="AV40"/>
      <c r="AW40"/>
      <c r="AX40"/>
      <c r="AY40"/>
      <c r="AZ40"/>
      <c r="BA40"/>
      <c r="BB40"/>
      <c r="BO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DB40"/>
      <c r="DD40" s="1">
        <v>11.327905256634001</v>
      </c>
      <c r="DE40" s="1">
        <v>13.5137608737016</v>
      </c>
      <c r="DF40" s="1">
        <v>14.9280572256278</v>
      </c>
      <c r="DG40" s="1" t="e">
        <v>#N/A</v>
      </c>
      <c r="DH40" s="1">
        <v>16.470026840646899</v>
      </c>
      <c r="DI40" s="1">
        <v>16.287066180558899</v>
      </c>
      <c r="DJ40" s="1">
        <v>6.8896542602403201</v>
      </c>
      <c r="DK40" s="1">
        <v>20.5618433837816</v>
      </c>
      <c r="DL40" s="1">
        <v>6.4334787978758703</v>
      </c>
      <c r="DM40" s="1">
        <v>7.54951541232926</v>
      </c>
      <c r="DN40" s="1">
        <v>13.9886629040749</v>
      </c>
      <c r="DO40" s="1">
        <v>16.237019416387799</v>
      </c>
      <c r="EB40"/>
      <c r="EO40"/>
      <c r="EQ40" s="1">
        <v>10.405222873297699</v>
      </c>
      <c r="ER40" s="1">
        <v>12.1365372232694</v>
      </c>
      <c r="ES40" s="1">
        <v>13.699949215720601</v>
      </c>
      <c r="ET40" s="1" t="e">
        <v>#N/A</v>
      </c>
      <c r="EU40" s="1">
        <v>15.1312668176505</v>
      </c>
      <c r="EV40" s="1">
        <v>14.336020859803501</v>
      </c>
      <c r="EW40" s="1">
        <v>6.2183623123978196</v>
      </c>
      <c r="EX40" s="1">
        <v>18.0009828472419</v>
      </c>
      <c r="EY40" s="1">
        <v>7.5823771057184404</v>
      </c>
      <c r="EZ40" s="1">
        <v>10.881776831468301</v>
      </c>
      <c r="FA40" s="1">
        <v>12.387914538181001</v>
      </c>
      <c r="FB40" s="1">
        <v>13.7880785284304</v>
      </c>
      <c r="FO40"/>
      <c r="GB40"/>
      <c r="GD40" s="1">
        <v>2.08461437330355</v>
      </c>
      <c r="GE40" s="1">
        <v>0.99262403009910505</v>
      </c>
      <c r="GF40" s="1">
        <v>1.59195181666579</v>
      </c>
      <c r="GG40" s="1">
        <v>2.4311730507726499</v>
      </c>
      <c r="GH40" s="1">
        <v>2.2241349673630202</v>
      </c>
      <c r="GI40" s="1">
        <v>2.6455675954325901</v>
      </c>
      <c r="GJ40" s="1">
        <v>1.21324621718204</v>
      </c>
      <c r="GK40" s="1">
        <v>6.8191734463146698</v>
      </c>
      <c r="GL40" s="1">
        <v>1.78555903254797</v>
      </c>
      <c r="GM40" s="1">
        <v>2.10970780153247</v>
      </c>
      <c r="GN40" s="1">
        <v>2.67021417037884</v>
      </c>
      <c r="GO40" s="1">
        <v>2.2429341261428402</v>
      </c>
      <c r="HB40"/>
    </row>
    <row r="41" spans="1:210">
      <c r="A41" s="13">
        <f t="shared" si="0"/>
        <v>45289</v>
      </c>
      <c r="N41"/>
      <c r="AB41"/>
      <c r="AC41" s="4">
        <v>45289</v>
      </c>
      <c r="AD41" s="1">
        <v>19.402145500271899</v>
      </c>
      <c r="AE41" s="1">
        <v>16.422859127053002</v>
      </c>
      <c r="AF41" s="1">
        <v>29.279874264926502</v>
      </c>
      <c r="AG41" s="1">
        <v>13.5244572285979</v>
      </c>
      <c r="AH41" s="1">
        <v>18.534701111979601</v>
      </c>
      <c r="AI41" s="1">
        <v>20.088857269834499</v>
      </c>
      <c r="AJ41" s="1">
        <v>11.2454343459132</v>
      </c>
      <c r="AK41" s="1">
        <v>26.287830077555999</v>
      </c>
      <c r="AL41" s="1">
        <v>10.8410350196464</v>
      </c>
      <c r="AM41" s="1">
        <v>16.3836067561699</v>
      </c>
      <c r="AN41" s="1">
        <v>21.7514429729565</v>
      </c>
      <c r="AO41" s="1">
        <v>25.032414415575499</v>
      </c>
      <c r="AP41"/>
      <c r="AQ41"/>
      <c r="AR41"/>
      <c r="AS41"/>
      <c r="AT41"/>
      <c r="AU41"/>
      <c r="AV41"/>
      <c r="AW41"/>
      <c r="AX41"/>
      <c r="AY41"/>
      <c r="AZ41"/>
      <c r="BA41"/>
      <c r="BB41"/>
      <c r="BO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DB41"/>
      <c r="DD41" s="1">
        <v>11.804331993228001</v>
      </c>
      <c r="DE41" s="1">
        <v>13.4017164100924</v>
      </c>
      <c r="DF41" s="1">
        <v>14.8178923483487</v>
      </c>
      <c r="DG41" s="1" t="e">
        <v>#N/A</v>
      </c>
      <c r="DH41" s="1">
        <v>15.8102986657071</v>
      </c>
      <c r="DI41" s="1">
        <v>16.359200336031499</v>
      </c>
      <c r="DJ41" s="1">
        <v>6.6778044896778903</v>
      </c>
      <c r="DK41" s="1">
        <v>20.368018786525099</v>
      </c>
      <c r="DL41" s="1">
        <v>6.1741892711439403</v>
      </c>
      <c r="DM41" s="1">
        <v>7.8259683746640096</v>
      </c>
      <c r="DN41" s="1">
        <v>14.181864028007499</v>
      </c>
      <c r="DO41" s="1">
        <v>15.1251805831258</v>
      </c>
      <c r="EB41"/>
      <c r="EO41"/>
      <c r="EQ41" s="1">
        <v>10.774601862905801</v>
      </c>
      <c r="ER41" s="1">
        <v>12.1237844369876</v>
      </c>
      <c r="ES41" s="1">
        <v>13.578291344486701</v>
      </c>
      <c r="ET41" s="1" t="e">
        <v>#N/A</v>
      </c>
      <c r="EU41" s="1">
        <v>14.744852872226</v>
      </c>
      <c r="EV41" s="1">
        <v>14.442984876553</v>
      </c>
      <c r="EW41" s="1">
        <v>6.0765718277133596</v>
      </c>
      <c r="EX41" s="1">
        <v>17.693101955770899</v>
      </c>
      <c r="EY41" s="1">
        <v>7.3735470732835902</v>
      </c>
      <c r="EZ41" s="1">
        <v>11.055965330676401</v>
      </c>
      <c r="FA41" s="1">
        <v>12.575454467353</v>
      </c>
      <c r="FB41" s="1">
        <v>13.0906104507379</v>
      </c>
      <c r="FO41"/>
      <c r="GB41"/>
      <c r="GD41" s="1">
        <v>2.1646674860463002</v>
      </c>
      <c r="GE41" s="1">
        <v>0.996971429352149</v>
      </c>
      <c r="GF41" s="1">
        <v>1.5678619306389601</v>
      </c>
      <c r="GG41" s="1">
        <v>2.3936862653657398</v>
      </c>
      <c r="GH41" s="1">
        <v>2.1849069435736799</v>
      </c>
      <c r="GI41" s="1">
        <v>2.6735032723825198</v>
      </c>
      <c r="GJ41" s="1">
        <v>1.2104548988905599</v>
      </c>
      <c r="GK41" s="1">
        <v>6.6362716854956503</v>
      </c>
      <c r="GL41" s="1">
        <v>1.71392943116858</v>
      </c>
      <c r="GM41" s="1">
        <v>2.1504405589862299</v>
      </c>
      <c r="GN41" s="1">
        <v>2.6846756950156299</v>
      </c>
      <c r="GO41" s="1">
        <v>2.0707657154381001</v>
      </c>
      <c r="HB41"/>
    </row>
    <row r="42" spans="1:210">
      <c r="A42" s="13">
        <f t="shared" si="0"/>
        <v>45260</v>
      </c>
      <c r="N42"/>
      <c r="AB42"/>
      <c r="AC42" s="4">
        <v>45260</v>
      </c>
      <c r="AD42" s="1">
        <v>18.616874757426999</v>
      </c>
      <c r="AE42" s="1">
        <v>16.287375023931801</v>
      </c>
      <c r="AF42" s="1">
        <v>28.114260778468399</v>
      </c>
      <c r="AG42" s="1">
        <v>12.86430567231</v>
      </c>
      <c r="AH42" s="1">
        <v>17.854525212570302</v>
      </c>
      <c r="AI42" s="1">
        <v>19.014597321225299</v>
      </c>
      <c r="AJ42" s="1">
        <v>10.7795220544894</v>
      </c>
      <c r="AK42" s="1">
        <v>25.631269437560601</v>
      </c>
      <c r="AL42" s="1">
        <v>10.631402629157501</v>
      </c>
      <c r="AM42" s="1">
        <v>16.113838381106401</v>
      </c>
      <c r="AN42" s="1">
        <v>20.524217347565699</v>
      </c>
      <c r="AO42" s="1">
        <v>25.488307825460701</v>
      </c>
      <c r="AP42"/>
      <c r="AQ42"/>
      <c r="AR42"/>
      <c r="AS42"/>
      <c r="AT42"/>
      <c r="AU42"/>
      <c r="AV42"/>
      <c r="AW42"/>
      <c r="AX42"/>
      <c r="AY42"/>
      <c r="AZ42"/>
      <c r="BA42"/>
      <c r="BB42"/>
      <c r="BO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DB42"/>
      <c r="DD42" s="1">
        <v>11.4287616216939</v>
      </c>
      <c r="DE42" s="1">
        <v>13.2565682025953</v>
      </c>
      <c r="DF42" s="1">
        <v>14.179696817646301</v>
      </c>
      <c r="DG42" s="1" t="e">
        <v>#N/A</v>
      </c>
      <c r="DH42" s="1">
        <v>15.284093990188</v>
      </c>
      <c r="DI42" s="1">
        <v>15.4525640060673</v>
      </c>
      <c r="DJ42" s="1">
        <v>6.5412103127895804</v>
      </c>
      <c r="DK42" s="1">
        <v>19.8182778666913</v>
      </c>
      <c r="DL42" s="1">
        <v>5.9995973544156698</v>
      </c>
      <c r="DM42" s="1">
        <v>7.6748908186246396</v>
      </c>
      <c r="DN42" s="1">
        <v>13.483906341076301</v>
      </c>
      <c r="DO42" s="1">
        <v>14.7572296543073</v>
      </c>
      <c r="EB42"/>
      <c r="EO42"/>
      <c r="EQ42" s="1">
        <v>10.5092571310389</v>
      </c>
      <c r="ER42" s="1">
        <v>12.086615649159199</v>
      </c>
      <c r="ES42" s="1">
        <v>12.928477733426</v>
      </c>
      <c r="ET42" s="1" t="e">
        <v>#N/A</v>
      </c>
      <c r="EU42" s="1">
        <v>14.193389382383801</v>
      </c>
      <c r="EV42" s="1">
        <v>13.7376168431351</v>
      </c>
      <c r="EW42" s="1">
        <v>6.0052503000088802</v>
      </c>
      <c r="EX42" s="1">
        <v>17.332325850679499</v>
      </c>
      <c r="EY42" s="1">
        <v>7.2565365644631399</v>
      </c>
      <c r="EZ42" s="1">
        <v>11.027480688065801</v>
      </c>
      <c r="FA42" s="1">
        <v>12.075294249412799</v>
      </c>
      <c r="FB42" s="1">
        <v>13.084634207949399</v>
      </c>
      <c r="FO42"/>
      <c r="GB42"/>
      <c r="GD42" s="1">
        <v>2.0962645552385299</v>
      </c>
      <c r="GE42" s="1">
        <v>0.99845517847909004</v>
      </c>
      <c r="GF42" s="1">
        <v>1.4867042602443601</v>
      </c>
      <c r="GG42" s="1">
        <v>2.2765298492780501</v>
      </c>
      <c r="GH42" s="1">
        <v>2.1110094022361898</v>
      </c>
      <c r="GI42" s="1">
        <v>2.53347755793606</v>
      </c>
      <c r="GJ42" s="1">
        <v>1.1854304988353399</v>
      </c>
      <c r="GK42" s="1">
        <v>6.4434319411796599</v>
      </c>
      <c r="GL42" s="1">
        <v>1.67447525038689</v>
      </c>
      <c r="GM42" s="1">
        <v>2.10404913269686</v>
      </c>
      <c r="GN42" s="1">
        <v>2.5338981694867502</v>
      </c>
      <c r="GO42" s="1">
        <v>2.0516379752221101</v>
      </c>
      <c r="HB42"/>
    </row>
    <row r="43" spans="1:210">
      <c r="A43" s="13">
        <f t="shared" si="0"/>
        <v>45230</v>
      </c>
      <c r="N43"/>
      <c r="AB43"/>
      <c r="AC43" s="4">
        <v>45230</v>
      </c>
      <c r="AD43" s="1">
        <v>16.647077543027901</v>
      </c>
      <c r="AE43" s="1">
        <v>15.7853014763479</v>
      </c>
      <c r="AF43" s="1">
        <v>26.162297103443699</v>
      </c>
      <c r="AG43" s="1">
        <v>11.6898779226117</v>
      </c>
      <c r="AH43" s="1">
        <v>17.119538789731799</v>
      </c>
      <c r="AI43" s="1">
        <v>17.339265963670002</v>
      </c>
      <c r="AJ43" s="1">
        <v>10.841761020683</v>
      </c>
      <c r="AK43" s="1">
        <v>23.455824241541102</v>
      </c>
      <c r="AL43" s="1">
        <v>10.315326432579401</v>
      </c>
      <c r="AM43" s="1">
        <v>15.611604139635</v>
      </c>
      <c r="AN43" s="1">
        <v>19.052459730224399</v>
      </c>
      <c r="AO43" s="1">
        <v>22.676100636138401</v>
      </c>
      <c r="AP43"/>
      <c r="AQ43"/>
      <c r="AR43"/>
      <c r="AS43"/>
      <c r="AT43"/>
      <c r="AU43"/>
      <c r="AV43"/>
      <c r="AW43"/>
      <c r="AX43"/>
      <c r="AY43"/>
      <c r="AZ43"/>
      <c r="BA43"/>
      <c r="BB43"/>
      <c r="BO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DB43"/>
      <c r="DD43" s="1">
        <v>10.3725939287316</v>
      </c>
      <c r="DE43" s="1">
        <v>12.9162043526169</v>
      </c>
      <c r="DF43" s="1">
        <v>13.6022790088979</v>
      </c>
      <c r="DG43" s="1" t="e">
        <v>#N/A</v>
      </c>
      <c r="DH43" s="1">
        <v>14.695645782043201</v>
      </c>
      <c r="DI43" s="1">
        <v>14.2196379698313</v>
      </c>
      <c r="DJ43" s="1">
        <v>6.6072743958963098</v>
      </c>
      <c r="DK43" s="1">
        <v>17.907260051615001</v>
      </c>
      <c r="DL43" s="1">
        <v>5.8097008807712598</v>
      </c>
      <c r="DM43" s="1">
        <v>7.4406971214883004</v>
      </c>
      <c r="DN43" s="1">
        <v>12.322171601557599</v>
      </c>
      <c r="DO43" s="1">
        <v>13.453790573733</v>
      </c>
      <c r="EB43"/>
      <c r="EO43"/>
      <c r="EQ43" s="1">
        <v>9.4546464082935397</v>
      </c>
      <c r="ER43" s="1">
        <v>11.8035498313573</v>
      </c>
      <c r="ES43" s="1">
        <v>12.097643133245199</v>
      </c>
      <c r="ET43" s="1" t="e">
        <v>#N/A</v>
      </c>
      <c r="EU43" s="1">
        <v>13.524647472395401</v>
      </c>
      <c r="EV43" s="1">
        <v>12.6755115239076</v>
      </c>
      <c r="EW43" s="1">
        <v>6.0675297245025197</v>
      </c>
      <c r="EX43" s="1">
        <v>15.7023140808242</v>
      </c>
      <c r="EY43" s="1">
        <v>7.1604886826424501</v>
      </c>
      <c r="EZ43" s="1">
        <v>10.8113702510985</v>
      </c>
      <c r="FA43" s="1">
        <v>11.2867911850913</v>
      </c>
      <c r="FB43" s="1">
        <v>11.9681425999993</v>
      </c>
      <c r="FO43"/>
      <c r="GB43"/>
      <c r="GD43" s="1">
        <v>1.9152047540922901</v>
      </c>
      <c r="GE43" s="1">
        <v>0.97200979677064503</v>
      </c>
      <c r="GF43" s="1">
        <v>1.3830781497161799</v>
      </c>
      <c r="GG43" s="1">
        <v>2.0614911965176699</v>
      </c>
      <c r="GH43" s="1">
        <v>2.01688607782968</v>
      </c>
      <c r="GI43" s="1">
        <v>2.3050819865556602</v>
      </c>
      <c r="GJ43" s="1">
        <v>1.20180355828968</v>
      </c>
      <c r="GK43" s="1">
        <v>5.7471999258925104</v>
      </c>
      <c r="GL43" s="1">
        <v>1.6219297342132799</v>
      </c>
      <c r="GM43" s="1">
        <v>2.0050984655763799</v>
      </c>
      <c r="GN43" s="1">
        <v>2.3377645682993502</v>
      </c>
      <c r="GO43" s="1">
        <v>1.8335852033006299</v>
      </c>
      <c r="HB43"/>
    </row>
    <row r="44" spans="1:210">
      <c r="A44" s="13">
        <f t="shared" si="0"/>
        <v>45198</v>
      </c>
      <c r="N44"/>
      <c r="AB44"/>
      <c r="AC44" s="4">
        <v>45198</v>
      </c>
      <c r="AD44" s="1">
        <v>16.631714145493401</v>
      </c>
      <c r="AE44" s="1">
        <v>16.015027831117099</v>
      </c>
      <c r="AF44" s="1">
        <v>27.170679233878602</v>
      </c>
      <c r="AG44" s="1">
        <v>12.1244723760274</v>
      </c>
      <c r="AH44" s="1">
        <v>17.582409477782502</v>
      </c>
      <c r="AI44" s="1">
        <v>18.044557609534799</v>
      </c>
      <c r="AJ44" s="1">
        <v>11.8121639206173</v>
      </c>
      <c r="AK44" s="1">
        <v>24.134955867157199</v>
      </c>
      <c r="AL44" s="1">
        <v>10.4255458485973</v>
      </c>
      <c r="AM44" s="1">
        <v>15.379212693281501</v>
      </c>
      <c r="AN44" s="1">
        <v>19.825515786664699</v>
      </c>
      <c r="AO44" s="1">
        <v>22.318999964208398</v>
      </c>
      <c r="AP44"/>
      <c r="AQ44"/>
      <c r="AR44"/>
      <c r="AS44"/>
      <c r="AT44"/>
      <c r="AU44"/>
      <c r="AV44"/>
      <c r="AW44"/>
      <c r="AX44"/>
      <c r="AY44"/>
      <c r="AZ44"/>
      <c r="BA44"/>
      <c r="BB44"/>
      <c r="BO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DB44"/>
      <c r="DD44" s="1">
        <v>10.6398403051111</v>
      </c>
      <c r="DE44" s="1">
        <v>13.026469021032799</v>
      </c>
      <c r="DF44" s="1">
        <v>13.5600466919149</v>
      </c>
      <c r="DG44" s="1" t="e">
        <v>#N/A</v>
      </c>
      <c r="DH44" s="1">
        <v>14.678932728485</v>
      </c>
      <c r="DI44" s="1">
        <v>14.890605953643799</v>
      </c>
      <c r="DJ44" s="1">
        <v>7.1406238553674104</v>
      </c>
      <c r="DK44" s="1">
        <v>18.422951305895801</v>
      </c>
      <c r="DL44" s="1">
        <v>5.8638848936742898</v>
      </c>
      <c r="DM44" s="1">
        <v>7.3286022121966701</v>
      </c>
      <c r="DN44" s="1">
        <v>12.7425339962669</v>
      </c>
      <c r="DO44" s="1">
        <v>13.358424771069901</v>
      </c>
      <c r="EB44"/>
      <c r="EO44"/>
      <c r="EQ44" s="1">
        <v>9.6758905620269893</v>
      </c>
      <c r="ER44" s="1">
        <v>11.910049359340199</v>
      </c>
      <c r="ES44" s="1">
        <v>12.3341361819858</v>
      </c>
      <c r="ET44" s="1" t="e">
        <v>#N/A</v>
      </c>
      <c r="EU44" s="1">
        <v>14.156859669343</v>
      </c>
      <c r="EV44" s="1">
        <v>13.113732526308</v>
      </c>
      <c r="EW44" s="1">
        <v>6.5793775718473304</v>
      </c>
      <c r="EX44" s="1">
        <v>16.168462770577101</v>
      </c>
      <c r="EY44" s="1">
        <v>7.2651221812329299</v>
      </c>
      <c r="EZ44" s="1">
        <v>10.7806629441504</v>
      </c>
      <c r="FA44" s="1">
        <v>11.6961693700892</v>
      </c>
      <c r="FB44" s="1">
        <v>11.840752887935</v>
      </c>
      <c r="FO44"/>
      <c r="GB44"/>
      <c r="GD44" s="1">
        <v>1.94438535238791</v>
      </c>
      <c r="GE44" s="1">
        <v>0.98825650460512604</v>
      </c>
      <c r="GF44" s="1">
        <v>1.3738364923470601</v>
      </c>
      <c r="GG44" s="1">
        <v>2.1433862120525902</v>
      </c>
      <c r="GH44" s="1">
        <v>2.1185425282890402</v>
      </c>
      <c r="GI44" s="1">
        <v>2.4029657084628502</v>
      </c>
      <c r="GJ44" s="1">
        <v>1.32998824943126</v>
      </c>
      <c r="GK44" s="1">
        <v>5.8711572465045601</v>
      </c>
      <c r="GL44" s="1">
        <v>1.6437116609520599</v>
      </c>
      <c r="GM44" s="1">
        <v>1.9745742007657801</v>
      </c>
      <c r="GN44" s="1">
        <v>2.4432780078465899</v>
      </c>
      <c r="GO44" s="1">
        <v>1.7960055518138101</v>
      </c>
      <c r="HB44"/>
    </row>
    <row r="45" spans="1:210">
      <c r="A45" s="13">
        <f t="shared" si="0"/>
        <v>45169</v>
      </c>
      <c r="N45"/>
      <c r="AB45"/>
      <c r="AC45" s="4">
        <v>45169</v>
      </c>
      <c r="AD45" s="1">
        <v>17.735896643955201</v>
      </c>
      <c r="AE45" s="1">
        <v>16.7578070632904</v>
      </c>
      <c r="AF45" s="1">
        <v>29.440358732515801</v>
      </c>
      <c r="AG45" s="1">
        <v>12.3392092884291</v>
      </c>
      <c r="AH45" s="1">
        <v>18.340896102672801</v>
      </c>
      <c r="AI45" s="1">
        <v>19.324811735290101</v>
      </c>
      <c r="AJ45" s="1">
        <v>11.9056325255803</v>
      </c>
      <c r="AK45" s="1">
        <v>25.985740703711699</v>
      </c>
      <c r="AL45" s="1">
        <v>10.975190805793799</v>
      </c>
      <c r="AM45" s="1">
        <v>16.3365075550137</v>
      </c>
      <c r="AN45" s="1">
        <v>21.037724293163102</v>
      </c>
      <c r="AO45" s="1">
        <v>24.537629677328798</v>
      </c>
      <c r="AP45"/>
      <c r="AQ45"/>
      <c r="AR45"/>
      <c r="AS45"/>
      <c r="AT45"/>
      <c r="AU45"/>
      <c r="AV45"/>
      <c r="AW45"/>
      <c r="AX45"/>
      <c r="AY45"/>
      <c r="AZ45"/>
      <c r="BA45"/>
      <c r="BB45"/>
      <c r="BO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DB45"/>
      <c r="DD45" s="1">
        <v>11.247209305944001</v>
      </c>
      <c r="DE45" s="1">
        <v>13.7765569249985</v>
      </c>
      <c r="DF45" s="1">
        <v>14.7978802282814</v>
      </c>
      <c r="DG45" s="1" t="e">
        <v>#N/A</v>
      </c>
      <c r="DH45" s="1">
        <v>15.3938937814164</v>
      </c>
      <c r="DI45" s="1">
        <v>15.9067798354434</v>
      </c>
      <c r="DJ45" s="1">
        <v>7.18353319159037</v>
      </c>
      <c r="DK45" s="1">
        <v>19.923467660203698</v>
      </c>
      <c r="DL45" s="1">
        <v>6.1427224887419403</v>
      </c>
      <c r="DM45" s="1">
        <v>7.8459853599465497</v>
      </c>
      <c r="DN45" s="1">
        <v>13.6224271862982</v>
      </c>
      <c r="DO45" s="1">
        <v>14.7021626659616</v>
      </c>
      <c r="EB45"/>
      <c r="EO45"/>
      <c r="EQ45" s="1">
        <v>10.1556529800781</v>
      </c>
      <c r="ER45" s="1">
        <v>12.3658307545338</v>
      </c>
      <c r="ES45" s="1">
        <v>13.251996630961999</v>
      </c>
      <c r="ET45" s="1" t="e">
        <v>#N/A</v>
      </c>
      <c r="EU45" s="1">
        <v>14.891101912567301</v>
      </c>
      <c r="EV45" s="1">
        <v>13.8873212626916</v>
      </c>
      <c r="EW45" s="1">
        <v>6.5516431212997901</v>
      </c>
      <c r="EX45" s="1">
        <v>17.379087395430201</v>
      </c>
      <c r="EY45" s="1">
        <v>7.5210428859499201</v>
      </c>
      <c r="EZ45" s="1">
        <v>11.1828792020818</v>
      </c>
      <c r="FA45" s="1">
        <v>12.2911802895997</v>
      </c>
      <c r="FB45" s="1">
        <v>12.560409729641499</v>
      </c>
      <c r="FO45"/>
      <c r="GB45"/>
      <c r="GD45" s="1">
        <v>2.0503962667996198</v>
      </c>
      <c r="GE45" s="1">
        <v>1.0307556979235</v>
      </c>
      <c r="GF45" s="1">
        <v>1.4736469626772899</v>
      </c>
      <c r="GG45" s="1">
        <v>2.18969777480017</v>
      </c>
      <c r="GH45" s="1">
        <v>2.2008624482628001</v>
      </c>
      <c r="GI45" s="1">
        <v>2.56248685943096</v>
      </c>
      <c r="GJ45" s="1">
        <v>1.29814528372027</v>
      </c>
      <c r="GK45" s="1">
        <v>6.2913335596982201</v>
      </c>
      <c r="GL45" s="1">
        <v>1.7168750589125501</v>
      </c>
      <c r="GM45" s="1">
        <v>2.0854577176741</v>
      </c>
      <c r="GN45" s="1">
        <v>2.5871325096790398</v>
      </c>
      <c r="GO45" s="1">
        <v>1.9185989956563501</v>
      </c>
      <c r="HB45"/>
    </row>
    <row r="46" spans="1:210">
      <c r="A46" s="13">
        <f t="shared" si="0"/>
        <v>45138</v>
      </c>
      <c r="N46"/>
      <c r="AB46"/>
      <c r="AC46" s="4">
        <v>45138</v>
      </c>
      <c r="AD46" s="1">
        <v>18.1370726272384</v>
      </c>
      <c r="AE46" s="1">
        <v>17.530958822578398</v>
      </c>
      <c r="AF46" s="1">
        <v>31.167773705708701</v>
      </c>
      <c r="AG46" s="1">
        <v>12.9289212253678</v>
      </c>
      <c r="AH46" s="1">
        <v>18.5046620221746</v>
      </c>
      <c r="AI46" s="1">
        <v>19.933269592037799</v>
      </c>
      <c r="AJ46" s="1">
        <v>12.1554242177837</v>
      </c>
      <c r="AK46" s="1">
        <v>27.438165657885602</v>
      </c>
      <c r="AL46" s="1">
        <v>10.5155680999988</v>
      </c>
      <c r="AM46" s="1">
        <v>17.559172115789099</v>
      </c>
      <c r="AN46" s="1">
        <v>22.775071403890301</v>
      </c>
      <c r="AO46" s="1">
        <v>25.513313710139599</v>
      </c>
      <c r="AP46"/>
      <c r="AQ46"/>
      <c r="AR46"/>
      <c r="AS46"/>
      <c r="AT46"/>
      <c r="AU46"/>
      <c r="AV46"/>
      <c r="AW46"/>
      <c r="AX46"/>
      <c r="AY46"/>
      <c r="AZ46"/>
      <c r="BA46"/>
      <c r="BB46"/>
      <c r="BO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DB46"/>
      <c r="DD46" s="1">
        <v>11.543487411053601</v>
      </c>
      <c r="DE46" s="1">
        <v>14.489048019593801</v>
      </c>
      <c r="DF46" s="1">
        <v>15.611184520275501</v>
      </c>
      <c r="DG46" s="1" t="e">
        <v>#N/A</v>
      </c>
      <c r="DH46" s="1">
        <v>15.4646156803267</v>
      </c>
      <c r="DI46" s="1">
        <v>16.3945127130062</v>
      </c>
      <c r="DJ46" s="1">
        <v>7.2588623243843697</v>
      </c>
      <c r="DK46" s="1">
        <v>20.968197680113601</v>
      </c>
      <c r="DL46" s="1">
        <v>5.8476299498044497</v>
      </c>
      <c r="DM46" s="1">
        <v>8.3875745943080808</v>
      </c>
      <c r="DN46" s="1">
        <v>14.545796649329001</v>
      </c>
      <c r="DO46" s="1">
        <v>15.755328920083899</v>
      </c>
      <c r="EB46"/>
      <c r="EO46"/>
      <c r="EQ46" s="1">
        <v>10.394342798572501</v>
      </c>
      <c r="ER46" s="1">
        <v>12.833370006814899</v>
      </c>
      <c r="ES46" s="1">
        <v>14.030911252443399</v>
      </c>
      <c r="ET46" s="1" t="e">
        <v>#N/A</v>
      </c>
      <c r="EU46" s="1">
        <v>14.8153595659555</v>
      </c>
      <c r="EV46" s="1">
        <v>14.2374748935067</v>
      </c>
      <c r="EW46" s="1">
        <v>6.5846457285208597</v>
      </c>
      <c r="EX46" s="1">
        <v>18.294158277290801</v>
      </c>
      <c r="EY46" s="1">
        <v>7.2739790590206903</v>
      </c>
      <c r="EZ46" s="1">
        <v>11.554143765108501</v>
      </c>
      <c r="FA46" s="1">
        <v>13.241622708580801</v>
      </c>
      <c r="FB46" s="1">
        <v>13.2247639244402</v>
      </c>
      <c r="FO46"/>
      <c r="GB46"/>
      <c r="GD46" s="1">
        <v>2.1056656159439702</v>
      </c>
      <c r="GE46" s="1">
        <v>1.0863852466389401</v>
      </c>
      <c r="GF46" s="1">
        <v>1.48004414974313</v>
      </c>
      <c r="GG46" s="1">
        <v>2.2842956804164198</v>
      </c>
      <c r="GH46" s="1">
        <v>2.2296951043810802</v>
      </c>
      <c r="GI46" s="1">
        <v>2.6205058504822101</v>
      </c>
      <c r="GJ46" s="1">
        <v>1.3089995034935</v>
      </c>
      <c r="GK46" s="1">
        <v>6.5009464998912998</v>
      </c>
      <c r="GL46" s="1">
        <v>1.63184570230437</v>
      </c>
      <c r="GM46" s="1">
        <v>2.23489383771477</v>
      </c>
      <c r="GN46" s="1">
        <v>2.7376666299040102</v>
      </c>
      <c r="GO46" s="1">
        <v>1.9934822676125099</v>
      </c>
      <c r="HB46"/>
    </row>
    <row r="47" spans="1:210">
      <c r="A47" s="13">
        <f t="shared" si="0"/>
        <v>45107</v>
      </c>
      <c r="N47"/>
      <c r="AB47"/>
      <c r="AC47" s="4">
        <v>45107</v>
      </c>
      <c r="AD47" s="1">
        <v>16.798594355101802</v>
      </c>
      <c r="AE47" s="1">
        <v>17.402920305202301</v>
      </c>
      <c r="AF47" s="1">
        <v>30.7553831966476</v>
      </c>
      <c r="AG47" s="1">
        <v>12.2858109400257</v>
      </c>
      <c r="AH47" s="1">
        <v>18.033502405656701</v>
      </c>
      <c r="AI47" s="1">
        <v>19.5665328096694</v>
      </c>
      <c r="AJ47" s="1">
        <v>10.8821959750716</v>
      </c>
      <c r="AK47" s="1">
        <v>27.2080391776224</v>
      </c>
      <c r="AL47" s="1">
        <v>10.713451324043</v>
      </c>
      <c r="AM47" s="1">
        <v>17.416607056485301</v>
      </c>
      <c r="AN47" s="1">
        <v>22.9512393962648</v>
      </c>
      <c r="AO47" s="1">
        <v>26.018756482709001</v>
      </c>
      <c r="AP47"/>
      <c r="AQ47"/>
      <c r="AR47"/>
      <c r="AS47"/>
      <c r="AT47"/>
      <c r="AU47"/>
      <c r="AV47"/>
      <c r="AW47"/>
      <c r="AX47"/>
      <c r="AY47"/>
      <c r="AZ47"/>
      <c r="BA47"/>
      <c r="BB47"/>
      <c r="BO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DB47"/>
      <c r="DD47" s="1">
        <v>10.9378814544036</v>
      </c>
      <c r="DE47" s="1">
        <v>14.3870585981453</v>
      </c>
      <c r="DF47" s="1">
        <v>15.430317147541301</v>
      </c>
      <c r="DG47" s="1" t="e">
        <v>#N/A</v>
      </c>
      <c r="DH47" s="1">
        <v>15.6319196615378</v>
      </c>
      <c r="DI47" s="1">
        <v>16.116529239267098</v>
      </c>
      <c r="DJ47" s="1">
        <v>6.6458068715452798</v>
      </c>
      <c r="DK47" s="1">
        <v>20.7509992432568</v>
      </c>
      <c r="DL47" s="1">
        <v>5.9222551321060202</v>
      </c>
      <c r="DM47" s="1">
        <v>8.2955697683402505</v>
      </c>
      <c r="DN47" s="1">
        <v>14.482152682722599</v>
      </c>
      <c r="DO47" s="1">
        <v>16.347792499259398</v>
      </c>
      <c r="EB47"/>
      <c r="EO47"/>
      <c r="EQ47" s="1">
        <v>9.8119639465001498</v>
      </c>
      <c r="ER47" s="1">
        <v>12.7489238995891</v>
      </c>
      <c r="ES47" s="1">
        <v>13.7336413028923</v>
      </c>
      <c r="ET47" s="1" t="e">
        <v>#N/A</v>
      </c>
      <c r="EU47" s="1">
        <v>14.5834409963977</v>
      </c>
      <c r="EV47" s="1">
        <v>14.0503524159645</v>
      </c>
      <c r="EW47" s="1">
        <v>6.0169640445696002</v>
      </c>
      <c r="EX47" s="1">
        <v>18.092732573348101</v>
      </c>
      <c r="EY47" s="1">
        <v>7.3724189701559997</v>
      </c>
      <c r="EZ47" s="1">
        <v>11.4576900248631</v>
      </c>
      <c r="FA47" s="1">
        <v>13.294635247705999</v>
      </c>
      <c r="FB47" s="1">
        <v>13.4104448453663</v>
      </c>
      <c r="FO47"/>
      <c r="GB47"/>
      <c r="GD47" s="1">
        <v>1.9842945049903999</v>
      </c>
      <c r="GE47" s="1">
        <v>1.0711247166322999</v>
      </c>
      <c r="GF47" s="1">
        <v>1.44259969022056</v>
      </c>
      <c r="GG47" s="1">
        <v>2.1830049732102901</v>
      </c>
      <c r="GH47" s="1">
        <v>2.2343824497056302</v>
      </c>
      <c r="GI47" s="1">
        <v>2.5732960683200301</v>
      </c>
      <c r="GJ47" s="1">
        <v>1.21341226849575</v>
      </c>
      <c r="GK47" s="1">
        <v>6.3360841526399403</v>
      </c>
      <c r="GL47" s="1">
        <v>1.64559546018535</v>
      </c>
      <c r="GM47" s="1">
        <v>2.2187404737323999</v>
      </c>
      <c r="GN47" s="1">
        <v>2.70010422769779</v>
      </c>
      <c r="GO47" s="1">
        <v>1.9987709644290499</v>
      </c>
      <c r="HB47"/>
    </row>
    <row r="48" spans="1:210">
      <c r="A48" s="13">
        <f t="shared" si="0"/>
        <v>45077</v>
      </c>
      <c r="N48"/>
      <c r="AB48"/>
      <c r="AC48" s="4">
        <v>45077</v>
      </c>
      <c r="AD48" s="1">
        <v>15.1343193279997</v>
      </c>
      <c r="AE48" s="1">
        <v>16.9646455955398</v>
      </c>
      <c r="AF48" s="1">
        <v>28.782633494707301</v>
      </c>
      <c r="AG48" s="1">
        <v>11.4830616180086</v>
      </c>
      <c r="AH48" s="1">
        <v>17.372206689843299</v>
      </c>
      <c r="AI48" s="1">
        <v>17.9981625905823</v>
      </c>
      <c r="AJ48" s="1">
        <v>10.0507057014308</v>
      </c>
      <c r="AK48" s="1">
        <v>26.0082746475039</v>
      </c>
      <c r="AL48" s="1">
        <v>10.384751728495701</v>
      </c>
      <c r="AM48" s="1">
        <v>17.215116976121202</v>
      </c>
      <c r="AN48" s="1">
        <v>21.6170264949398</v>
      </c>
      <c r="AO48" s="1">
        <v>24.547885217679799</v>
      </c>
      <c r="AP48"/>
      <c r="AQ48"/>
      <c r="AR48"/>
      <c r="AS48"/>
      <c r="AT48"/>
      <c r="AU48"/>
      <c r="AV48"/>
      <c r="AW48"/>
      <c r="AX48"/>
      <c r="AY48"/>
      <c r="AZ48"/>
      <c r="BA48"/>
      <c r="BB48"/>
      <c r="BO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DB48"/>
      <c r="DD48" s="1">
        <v>9.7753720729298106</v>
      </c>
      <c r="DE48" s="1">
        <v>14.0177602886162</v>
      </c>
      <c r="DF48" s="1">
        <v>14.529277375288</v>
      </c>
      <c r="DG48" s="1" t="e">
        <v>#N/A</v>
      </c>
      <c r="DH48" s="1">
        <v>15.117144146148799</v>
      </c>
      <c r="DI48" s="1">
        <v>14.739093207813299</v>
      </c>
      <c r="DJ48" s="1">
        <v>6.2046860555370698</v>
      </c>
      <c r="DK48" s="1">
        <v>19.8286830529747</v>
      </c>
      <c r="DL48" s="1">
        <v>5.7420449177292099</v>
      </c>
      <c r="DM48" s="1">
        <v>8.2528298197387606</v>
      </c>
      <c r="DN48" s="1">
        <v>13.7078176286849</v>
      </c>
      <c r="DO48" s="1">
        <v>15.5422619048252</v>
      </c>
      <c r="EB48"/>
      <c r="EO48"/>
      <c r="EQ48" s="1">
        <v>9.0210905038519797</v>
      </c>
      <c r="ER48" s="1">
        <v>12.485898860702299</v>
      </c>
      <c r="ES48" s="1">
        <v>12.9164819000083</v>
      </c>
      <c r="ET48" s="1" t="e">
        <v>#N/A</v>
      </c>
      <c r="EU48" s="1">
        <v>14.0193337620649</v>
      </c>
      <c r="EV48" s="1">
        <v>13.036896452894901</v>
      </c>
      <c r="EW48" s="1">
        <v>5.6748227784344101</v>
      </c>
      <c r="EX48" s="1">
        <v>17.248525721190099</v>
      </c>
      <c r="EY48" s="1">
        <v>7.2225812912376703</v>
      </c>
      <c r="EZ48" s="1">
        <v>11.431153037311899</v>
      </c>
      <c r="FA48" s="1">
        <v>12.625124594378899</v>
      </c>
      <c r="FB48" s="1">
        <v>12.6576845161173</v>
      </c>
      <c r="FO48"/>
      <c r="GB48"/>
      <c r="GD48" s="1">
        <v>1.78790014509004</v>
      </c>
      <c r="GE48" s="1">
        <v>1.0437868453119401</v>
      </c>
      <c r="GF48" s="1">
        <v>1.34591423896927</v>
      </c>
      <c r="GG48" s="1">
        <v>2.0536874711955599</v>
      </c>
      <c r="GH48" s="1">
        <v>2.15559069252771</v>
      </c>
      <c r="GI48" s="1">
        <v>2.3515506671241</v>
      </c>
      <c r="GJ48" s="1">
        <v>1.1428937507014401</v>
      </c>
      <c r="GK48" s="1">
        <v>5.9310170830966502</v>
      </c>
      <c r="GL48" s="1">
        <v>1.58113713691116</v>
      </c>
      <c r="GM48" s="1">
        <v>2.2034215605806602</v>
      </c>
      <c r="GN48" s="1">
        <v>2.5205493482367798</v>
      </c>
      <c r="GO48" s="1">
        <v>1.8539909872372899</v>
      </c>
      <c r="HB48"/>
    </row>
    <row r="49" spans="1:210">
      <c r="A49" s="13">
        <f t="shared" si="0"/>
        <v>45044</v>
      </c>
      <c r="N49"/>
      <c r="AB49"/>
      <c r="AC49" s="4">
        <v>45044</v>
      </c>
      <c r="AD49" s="1">
        <v>16.204794449419499</v>
      </c>
      <c r="AE49" s="1">
        <v>18.100228516901101</v>
      </c>
      <c r="AF49" s="1">
        <v>28.177789277575201</v>
      </c>
      <c r="AG49" s="1">
        <v>12.0900011151664</v>
      </c>
      <c r="AH49" s="1">
        <v>18.2770826107073</v>
      </c>
      <c r="AI49" s="1">
        <v>18.958694694492699</v>
      </c>
      <c r="AJ49" s="1">
        <v>10.963060707979499</v>
      </c>
      <c r="AK49" s="1">
        <v>24.2883144568125</v>
      </c>
      <c r="AL49" s="1">
        <v>10.884739280993101</v>
      </c>
      <c r="AM49" s="1">
        <v>18.489359690671499</v>
      </c>
      <c r="AN49" s="1">
        <v>24.046431283808101</v>
      </c>
      <c r="AO49" s="1">
        <v>24.692731409675702</v>
      </c>
      <c r="AP49"/>
      <c r="AQ49"/>
      <c r="AR49"/>
      <c r="AS49"/>
      <c r="AT49"/>
      <c r="AU49"/>
      <c r="AV49"/>
      <c r="AW49"/>
      <c r="AX49"/>
      <c r="AY49"/>
      <c r="AZ49"/>
      <c r="BA49"/>
      <c r="BB49"/>
      <c r="BO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DB49"/>
      <c r="DD49" s="1">
        <v>10.5661944012048</v>
      </c>
      <c r="DE49" s="1">
        <v>15.0826379450841</v>
      </c>
      <c r="DF49" s="1">
        <v>14.260865069909601</v>
      </c>
      <c r="DG49" s="1" t="e">
        <v>#N/A</v>
      </c>
      <c r="DH49" s="1">
        <v>15.938302110275</v>
      </c>
      <c r="DI49" s="1">
        <v>15.188270338285299</v>
      </c>
      <c r="DJ49" s="1">
        <v>6.7994902693228001</v>
      </c>
      <c r="DK49" s="1">
        <v>18.308819297513999</v>
      </c>
      <c r="DL49" s="1">
        <v>6.0622186206128097</v>
      </c>
      <c r="DM49" s="1">
        <v>8.8296263694966601</v>
      </c>
      <c r="DN49" s="1">
        <v>14.925743602250501</v>
      </c>
      <c r="DO49" s="1">
        <v>15.381656408043799</v>
      </c>
      <c r="EB49"/>
      <c r="EO49"/>
      <c r="EQ49" s="1">
        <v>9.5266233578934099</v>
      </c>
      <c r="ER49" s="1">
        <v>13.103749841808</v>
      </c>
      <c r="ES49" s="1">
        <v>12.6732673269246</v>
      </c>
      <c r="ET49" s="1" t="e">
        <v>#N/A</v>
      </c>
      <c r="EU49" s="1">
        <v>14.658996379632301</v>
      </c>
      <c r="EV49" s="1">
        <v>13.613609585999599</v>
      </c>
      <c r="EW49" s="1">
        <v>6.1480271447861803</v>
      </c>
      <c r="EX49" s="1">
        <v>15.9759842247144</v>
      </c>
      <c r="EY49" s="1">
        <v>7.3984349827018301</v>
      </c>
      <c r="EZ49" s="1">
        <v>11.8533218112754</v>
      </c>
      <c r="FA49" s="1">
        <v>13.3897816990509</v>
      </c>
      <c r="FB49" s="1">
        <v>12.785453782524399</v>
      </c>
      <c r="FO49"/>
      <c r="GB49"/>
      <c r="GD49" s="1">
        <v>1.9310416138692901</v>
      </c>
      <c r="GE49" s="1">
        <v>1.13060980866223</v>
      </c>
      <c r="GF49" s="1">
        <v>1.31404535746161</v>
      </c>
      <c r="GG49" s="1">
        <v>2.1340765014822498</v>
      </c>
      <c r="GH49" s="1">
        <v>2.2738575931848701</v>
      </c>
      <c r="GI49" s="1">
        <v>2.4537779897137999</v>
      </c>
      <c r="GJ49" s="1">
        <v>1.2422725495150999</v>
      </c>
      <c r="GK49" s="1">
        <v>5.4238755352977002</v>
      </c>
      <c r="GL49" s="1">
        <v>1.65311971221597</v>
      </c>
      <c r="GM49" s="1">
        <v>2.4405305908035801</v>
      </c>
      <c r="GN49" s="1">
        <v>2.6946615157500302</v>
      </c>
      <c r="GO49" s="1">
        <v>1.8712007772011601</v>
      </c>
      <c r="HB49"/>
    </row>
    <row r="50" spans="1:210">
      <c r="A50" s="13">
        <f t="shared" si="0"/>
        <v>45016</v>
      </c>
      <c r="N50"/>
      <c r="AB50"/>
      <c r="AC50" s="4">
        <v>45016</v>
      </c>
      <c r="AD50" s="1">
        <v>16.2080414565933</v>
      </c>
      <c r="AE50" s="1">
        <v>17.5936470506254</v>
      </c>
      <c r="AF50" s="1">
        <v>28.250535027412099</v>
      </c>
      <c r="AG50" s="1">
        <v>11.587767177068301</v>
      </c>
      <c r="AH50" s="1">
        <v>17.9027080598201</v>
      </c>
      <c r="AI50" s="1">
        <v>19.216806548313102</v>
      </c>
      <c r="AJ50" s="1">
        <v>10.5541201996878</v>
      </c>
      <c r="AK50" s="1">
        <v>24.581752687756001</v>
      </c>
      <c r="AL50" s="1">
        <v>11.2063768903542</v>
      </c>
      <c r="AM50" s="1">
        <v>18.239479929660099</v>
      </c>
      <c r="AN50" s="1">
        <v>23.955451918789102</v>
      </c>
      <c r="AO50" s="1">
        <v>25.4279260320349</v>
      </c>
      <c r="AP50"/>
      <c r="AQ50"/>
      <c r="AR50"/>
      <c r="AS50"/>
      <c r="AT50"/>
      <c r="AU50"/>
      <c r="AV50"/>
      <c r="AW50"/>
      <c r="AX50"/>
      <c r="AY50"/>
      <c r="AZ50"/>
      <c r="BA50"/>
      <c r="BB50"/>
      <c r="BO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DB50"/>
      <c r="DD50" s="1">
        <v>10.638258918007899</v>
      </c>
      <c r="DE50" s="1">
        <v>14.5694832441483</v>
      </c>
      <c r="DF50" s="1">
        <v>13.7972445228353</v>
      </c>
      <c r="DG50" s="1" t="e">
        <v>#N/A</v>
      </c>
      <c r="DH50" s="1">
        <v>15.497942496695</v>
      </c>
      <c r="DI50" s="1">
        <v>15.3515214573831</v>
      </c>
      <c r="DJ50" s="1">
        <v>6.5693371270990601</v>
      </c>
      <c r="DK50" s="1">
        <v>18.0687895523482</v>
      </c>
      <c r="DL50" s="1">
        <v>6.1672133389586499</v>
      </c>
      <c r="DM50" s="1">
        <v>8.5909095778387901</v>
      </c>
      <c r="DN50" s="1">
        <v>14.6990571170536</v>
      </c>
      <c r="DO50" s="1">
        <v>16.1349631071859</v>
      </c>
      <c r="EB50"/>
      <c r="EO50"/>
      <c r="EQ50" s="1">
        <v>9.5886482671075495</v>
      </c>
      <c r="ER50" s="1">
        <v>12.7971931152975</v>
      </c>
      <c r="ES50" s="1">
        <v>12.670266707578</v>
      </c>
      <c r="ET50" s="1" t="e">
        <v>#N/A</v>
      </c>
      <c r="EU50" s="1">
        <v>14.3696724674293</v>
      </c>
      <c r="EV50" s="1">
        <v>13.809741574616099</v>
      </c>
      <c r="EW50" s="1">
        <v>5.9349849829391799</v>
      </c>
      <c r="EX50" s="1">
        <v>16.037828240837001</v>
      </c>
      <c r="EY50" s="1">
        <v>7.5556505794090896</v>
      </c>
      <c r="EZ50" s="1">
        <v>11.7946556338636</v>
      </c>
      <c r="FA50" s="1">
        <v>13.2244923882525</v>
      </c>
      <c r="FB50" s="1">
        <v>13.0094603267473</v>
      </c>
      <c r="FO50"/>
      <c r="GB50"/>
      <c r="GD50" s="1">
        <v>1.9243855421543701</v>
      </c>
      <c r="GE50" s="1">
        <v>1.09307463190943</v>
      </c>
      <c r="GF50" s="1">
        <v>1.29520060060014</v>
      </c>
      <c r="GG50" s="1">
        <v>2.0874656639736902</v>
      </c>
      <c r="GH50" s="1">
        <v>2.2303623667026899</v>
      </c>
      <c r="GI50" s="1">
        <v>2.4788021524374102</v>
      </c>
      <c r="GJ50" s="1">
        <v>1.21914474463731</v>
      </c>
      <c r="GK50" s="1">
        <v>5.4070113591761801</v>
      </c>
      <c r="GL50" s="1">
        <v>1.6948799255740099</v>
      </c>
      <c r="GM50" s="1">
        <v>2.43195489050263</v>
      </c>
      <c r="GN50" s="1">
        <v>2.62261294695467</v>
      </c>
      <c r="GO50" s="1">
        <v>1.8984397600938001</v>
      </c>
      <c r="HB50"/>
    </row>
    <row r="51" spans="1:210">
      <c r="A51" s="13">
        <f t="shared" si="0"/>
        <v>44985</v>
      </c>
      <c r="N51"/>
      <c r="AB51"/>
      <c r="AC51" s="4">
        <v>44985</v>
      </c>
      <c r="AD51" s="1">
        <v>16.7776358931769</v>
      </c>
      <c r="AE51" s="1">
        <v>17.167734808699699</v>
      </c>
      <c r="AF51" s="1">
        <v>27.367541560155601</v>
      </c>
      <c r="AG51" s="1">
        <v>12.658343184841399</v>
      </c>
      <c r="AH51" s="1">
        <v>17.614862370133402</v>
      </c>
      <c r="AI51" s="1">
        <v>19.277706957858602</v>
      </c>
      <c r="AJ51" s="1">
        <v>10.163313454273601</v>
      </c>
      <c r="AK51" s="1">
        <v>22.155195121028999</v>
      </c>
      <c r="AL51" s="1">
        <v>10.994692991727099</v>
      </c>
      <c r="AM51" s="1">
        <v>17.382202522828901</v>
      </c>
      <c r="AN51" s="1">
        <v>23.634708545568401</v>
      </c>
      <c r="AO51" s="1">
        <v>25.9114442798715</v>
      </c>
      <c r="AP51"/>
      <c r="AQ51"/>
      <c r="AR51"/>
      <c r="AS51"/>
      <c r="AT51"/>
      <c r="AU51"/>
      <c r="AV51"/>
      <c r="AW51"/>
      <c r="AX51"/>
      <c r="AY51"/>
      <c r="AZ51"/>
      <c r="BA51"/>
      <c r="BB51"/>
      <c r="BO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DB51"/>
      <c r="DD51" s="1">
        <v>11.1500956837522</v>
      </c>
      <c r="DE51" s="1">
        <v>14.1842771511058</v>
      </c>
      <c r="DF51" s="1">
        <v>13.409870142389201</v>
      </c>
      <c r="DG51" s="1" t="e">
        <v>#N/A</v>
      </c>
      <c r="DH51" s="1">
        <v>15.2474434975459</v>
      </c>
      <c r="DI51" s="1">
        <v>15.4310051275147</v>
      </c>
      <c r="DJ51" s="1">
        <v>6.48007915854076</v>
      </c>
      <c r="DK51" s="1">
        <v>16.244985302591999</v>
      </c>
      <c r="DL51" s="1">
        <v>5.9607514266775201</v>
      </c>
      <c r="DM51" s="1">
        <v>8.0958859800317207</v>
      </c>
      <c r="DN51" s="1">
        <v>14.356702287095199</v>
      </c>
      <c r="DO51" s="1">
        <v>16.2084940352023</v>
      </c>
      <c r="EB51"/>
      <c r="EO51"/>
      <c r="EQ51" s="1">
        <v>9.8151894392558994</v>
      </c>
      <c r="ER51" s="1">
        <v>12.548992102852599</v>
      </c>
      <c r="ES51" s="1">
        <v>12.393299004654301</v>
      </c>
      <c r="ET51" s="1" t="e">
        <v>#N/A</v>
      </c>
      <c r="EU51" s="1">
        <v>13.996099796687799</v>
      </c>
      <c r="EV51" s="1">
        <v>13.8134298077038</v>
      </c>
      <c r="EW51" s="1">
        <v>5.8305329431984303</v>
      </c>
      <c r="EX51" s="1">
        <v>14.462774225023001</v>
      </c>
      <c r="EY51" s="1">
        <v>7.38370629630636</v>
      </c>
      <c r="EZ51" s="1">
        <v>11.5019249068425</v>
      </c>
      <c r="FA51" s="1">
        <v>13.038367368731199</v>
      </c>
      <c r="FB51" s="1">
        <v>12.9403890334717</v>
      </c>
      <c r="FO51"/>
      <c r="GB51"/>
      <c r="GD51" s="1">
        <v>1.9710507104656201</v>
      </c>
      <c r="GE51" s="1">
        <v>1.0591723701307201</v>
      </c>
      <c r="GF51" s="1">
        <v>1.2572128165365499</v>
      </c>
      <c r="GG51" s="1">
        <v>2.28785996147906</v>
      </c>
      <c r="GH51" s="1">
        <v>2.1779671728572199</v>
      </c>
      <c r="GI51" s="1">
        <v>2.4659326962740602</v>
      </c>
      <c r="GJ51" s="1">
        <v>1.2013380231086099</v>
      </c>
      <c r="GK51" s="1">
        <v>4.8078415598403703</v>
      </c>
      <c r="GL51" s="1">
        <v>1.60372319698324</v>
      </c>
      <c r="GM51" s="1">
        <v>2.3080231217916101</v>
      </c>
      <c r="GN51" s="1">
        <v>2.5769228410374501</v>
      </c>
      <c r="GO51" s="1">
        <v>1.8478251096930101</v>
      </c>
      <c r="HB51"/>
    </row>
    <row r="52" spans="1:210">
      <c r="A52" s="13">
        <f t="shared" si="0"/>
        <v>44957</v>
      </c>
      <c r="N52"/>
      <c r="AB52"/>
      <c r="AC52" s="4">
        <v>44957</v>
      </c>
      <c r="AD52" s="1">
        <v>16.886508152495999</v>
      </c>
      <c r="AE52" s="1">
        <v>17.743768714096699</v>
      </c>
      <c r="AF52" s="1">
        <v>27.934046141399001</v>
      </c>
      <c r="AG52" s="1">
        <v>13.0381015925671</v>
      </c>
      <c r="AH52" s="1">
        <v>18.298925423351001</v>
      </c>
      <c r="AI52" s="1">
        <v>19.888531937683702</v>
      </c>
      <c r="AJ52" s="1">
        <v>10.8586970792666</v>
      </c>
      <c r="AK52" s="1">
        <v>22.2811124205219</v>
      </c>
      <c r="AL52" s="1">
        <v>11.5803846817275</v>
      </c>
      <c r="AM52" s="1">
        <v>18.487703339952098</v>
      </c>
      <c r="AN52" s="1">
        <v>24.864096500691002</v>
      </c>
      <c r="AO52" s="1">
        <v>27.936951942834899</v>
      </c>
      <c r="AP52"/>
      <c r="AQ52"/>
      <c r="AR52"/>
      <c r="AS52"/>
      <c r="AT52"/>
      <c r="AU52"/>
      <c r="AV52"/>
      <c r="AW52"/>
      <c r="AX52"/>
      <c r="AY52"/>
      <c r="AZ52"/>
      <c r="BA52"/>
      <c r="BB52"/>
      <c r="BO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DB52"/>
      <c r="DD52" s="1">
        <v>11.124978655878101</v>
      </c>
      <c r="DE52" s="1">
        <v>14.467452344124199</v>
      </c>
      <c r="DF52" s="1">
        <v>14.430139705540499</v>
      </c>
      <c r="DG52" s="1" t="e">
        <v>#N/A</v>
      </c>
      <c r="DH52" s="1">
        <v>15.7294759219231</v>
      </c>
      <c r="DI52" s="1">
        <v>15.8346302891914</v>
      </c>
      <c r="DJ52" s="1">
        <v>6.9888006314321904</v>
      </c>
      <c r="DK52" s="1">
        <v>16.440802342453299</v>
      </c>
      <c r="DL52" s="1">
        <v>6.2053077328198203</v>
      </c>
      <c r="DM52" s="1">
        <v>8.6994257474690997</v>
      </c>
      <c r="DN52" s="1">
        <v>15.298020246504599</v>
      </c>
      <c r="DO52" s="1">
        <v>17.066952297851</v>
      </c>
      <c r="EB52"/>
      <c r="EO52"/>
      <c r="EQ52" s="1">
        <v>9.9125767498702899</v>
      </c>
      <c r="ER52" s="1">
        <v>12.795969340843</v>
      </c>
      <c r="ES52" s="1">
        <v>13.2689942105353</v>
      </c>
      <c r="ET52" s="1" t="e">
        <v>#N/A</v>
      </c>
      <c r="EU52" s="1">
        <v>14.3325249697107</v>
      </c>
      <c r="EV52" s="1">
        <v>14.2985963198687</v>
      </c>
      <c r="EW52" s="1">
        <v>6.2686690388261299</v>
      </c>
      <c r="EX52" s="1">
        <v>14.516069350496499</v>
      </c>
      <c r="EY52" s="1">
        <v>7.6720264539541203</v>
      </c>
      <c r="EZ52" s="1">
        <v>11.829553401314801</v>
      </c>
      <c r="FA52" s="1">
        <v>13.5628755562407</v>
      </c>
      <c r="FB52" s="1">
        <v>13.7009138018669</v>
      </c>
      <c r="FO52"/>
      <c r="GB52"/>
      <c r="GD52" s="1">
        <v>2.0297118855916301</v>
      </c>
      <c r="GE52" s="1">
        <v>1.1013023481693101</v>
      </c>
      <c r="GF52" s="1">
        <v>1.34339888437826</v>
      </c>
      <c r="GG52" s="1">
        <v>2.3904588373341502</v>
      </c>
      <c r="GH52" s="1">
        <v>2.3098668615927598</v>
      </c>
      <c r="GI52" s="1">
        <v>2.5519038015682902</v>
      </c>
      <c r="GJ52" s="1">
        <v>1.3077716605141101</v>
      </c>
      <c r="GK52" s="1">
        <v>4.7608630733663704</v>
      </c>
      <c r="GL52" s="1">
        <v>1.6820241759579799</v>
      </c>
      <c r="GM52" s="1">
        <v>2.5098332154184702</v>
      </c>
      <c r="GN52" s="1">
        <v>2.6814954722106101</v>
      </c>
      <c r="GO52" s="1">
        <v>1.9659467318035699</v>
      </c>
      <c r="HB52"/>
    </row>
    <row r="53" spans="1:210">
      <c r="A53" s="13">
        <f t="shared" si="0"/>
        <v>44925</v>
      </c>
      <c r="N53"/>
      <c r="AB53"/>
      <c r="AC53" s="4">
        <v>44925</v>
      </c>
      <c r="AD53" s="1">
        <v>15.162392663345299</v>
      </c>
      <c r="AE53" s="1">
        <v>18.423231922916202</v>
      </c>
      <c r="AF53" s="1">
        <v>25.2808519365257</v>
      </c>
      <c r="AG53" s="1">
        <v>12.020357818795</v>
      </c>
      <c r="AH53" s="1">
        <v>18.118344410363701</v>
      </c>
      <c r="AI53" s="1">
        <v>18.485855984128101</v>
      </c>
      <c r="AJ53" s="1">
        <v>10.2062856850578</v>
      </c>
      <c r="AK53" s="1">
        <v>19.901975971196201</v>
      </c>
      <c r="AL53" s="1">
        <v>10.5544388412586</v>
      </c>
      <c r="AM53" s="1">
        <v>18.890551672731299</v>
      </c>
      <c r="AN53" s="1">
        <v>22.7680459644188</v>
      </c>
      <c r="AO53" s="1">
        <v>22.990482964849601</v>
      </c>
      <c r="AP53"/>
      <c r="AQ53"/>
      <c r="AR53"/>
      <c r="AS53"/>
      <c r="AT53"/>
      <c r="AU53"/>
      <c r="AV53"/>
      <c r="AW53"/>
      <c r="AX53"/>
      <c r="AY53"/>
      <c r="AZ53"/>
      <c r="BA53"/>
      <c r="BB53"/>
      <c r="BO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DB53"/>
      <c r="DD53" s="1">
        <v>10.142551782463901</v>
      </c>
      <c r="DE53" s="1">
        <v>15.4021081420416</v>
      </c>
      <c r="DF53" s="1">
        <v>13.0955461512791</v>
      </c>
      <c r="DG53" s="1" t="e">
        <v>#N/A</v>
      </c>
      <c r="DH53" s="1">
        <v>15.744004125441499</v>
      </c>
      <c r="DI53" s="1">
        <v>15.0485820980348</v>
      </c>
      <c r="DJ53" s="1">
        <v>6.6218239025359704</v>
      </c>
      <c r="DK53" s="1">
        <v>14.606676214553</v>
      </c>
      <c r="DL53" s="1">
        <v>5.7336431540697896</v>
      </c>
      <c r="DM53" s="1">
        <v>8.8913447467004705</v>
      </c>
      <c r="DN53" s="1">
        <v>13.882478528954699</v>
      </c>
      <c r="DO53" s="1">
        <v>14.593624792088301</v>
      </c>
      <c r="EB53"/>
      <c r="EO53"/>
      <c r="EQ53" s="1">
        <v>9.1200609917144604</v>
      </c>
      <c r="ER53" s="1">
        <v>13.291706362314301</v>
      </c>
      <c r="ES53" s="1">
        <v>12.1097091025579</v>
      </c>
      <c r="ET53" s="1" t="e">
        <v>#N/A</v>
      </c>
      <c r="EU53" s="1">
        <v>14.258364078104901</v>
      </c>
      <c r="EV53" s="1">
        <v>13.571492299641299</v>
      </c>
      <c r="EW53" s="1">
        <v>5.9369619625297503</v>
      </c>
      <c r="EX53" s="1">
        <v>13.0196640376318</v>
      </c>
      <c r="EY53" s="1">
        <v>7.3250511603365602</v>
      </c>
      <c r="EZ53" s="1">
        <v>11.941645125171901</v>
      </c>
      <c r="FA53" s="1">
        <v>12.795087187030999</v>
      </c>
      <c r="FB53" s="1">
        <v>11.9212573265202</v>
      </c>
      <c r="FO53"/>
      <c r="GB53"/>
      <c r="GD53" s="1">
        <v>1.8475329023767799</v>
      </c>
      <c r="GE53" s="1">
        <v>1.14930561898164</v>
      </c>
      <c r="GF53" s="1">
        <v>1.2148949110770799</v>
      </c>
      <c r="GG53" s="1">
        <v>2.2538629833294799</v>
      </c>
      <c r="GH53" s="1">
        <v>2.3763541227128302</v>
      </c>
      <c r="GI53" s="1">
        <v>2.4110115064180002</v>
      </c>
      <c r="GJ53" s="1">
        <v>1.25994988396864</v>
      </c>
      <c r="GK53" s="1">
        <v>4.2957918557526904</v>
      </c>
      <c r="GL53" s="1">
        <v>1.5781027583018801</v>
      </c>
      <c r="GM53" s="1">
        <v>2.5343384017495598</v>
      </c>
      <c r="GN53" s="1">
        <v>2.4303618178086199</v>
      </c>
      <c r="GO53" s="1">
        <v>1.6104572623420199</v>
      </c>
      <c r="HB53"/>
    </row>
    <row r="54" spans="1:210">
      <c r="A54" s="13">
        <f t="shared" si="0"/>
        <v>44895</v>
      </c>
      <c r="N54"/>
      <c r="AB54"/>
      <c r="AC54" s="4">
        <v>44895</v>
      </c>
      <c r="AD54" s="1">
        <v>15.6134271936684</v>
      </c>
      <c r="AE54" s="1">
        <v>18.879945914657998</v>
      </c>
      <c r="AF54" s="1">
        <v>28.1783743521354</v>
      </c>
      <c r="AG54" s="1">
        <v>12.835160498787801</v>
      </c>
      <c r="AH54" s="1">
        <v>18.404811793511701</v>
      </c>
      <c r="AI54" s="1">
        <v>19.428038148777699</v>
      </c>
      <c r="AJ54" s="1">
        <v>10.1804016931702</v>
      </c>
      <c r="AK54" s="1">
        <v>21.706318644359602</v>
      </c>
      <c r="AL54" s="1">
        <v>11.015276644251101</v>
      </c>
      <c r="AM54" s="1">
        <v>19.305449751548799</v>
      </c>
      <c r="AN54" s="1">
        <v>25.747746614548301</v>
      </c>
      <c r="AO54" s="1">
        <v>25.624979586625599</v>
      </c>
      <c r="AP54"/>
      <c r="AQ54"/>
      <c r="AR54"/>
      <c r="AS54"/>
      <c r="AT54"/>
      <c r="AU54"/>
      <c r="AV54"/>
      <c r="AW54"/>
      <c r="AX54"/>
      <c r="AY54"/>
      <c r="AZ54"/>
      <c r="BA54"/>
      <c r="BB54"/>
      <c r="BO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DB54"/>
      <c r="DD54" s="1">
        <v>10.5362480663435</v>
      </c>
      <c r="DE54" s="1">
        <v>15.9288747354012</v>
      </c>
      <c r="DF54" s="1">
        <v>14.6486166388434</v>
      </c>
      <c r="DG54" s="1" t="e">
        <v>#N/A</v>
      </c>
      <c r="DH54" s="1">
        <v>15.814724683001399</v>
      </c>
      <c r="DI54" s="1">
        <v>15.8395015228717</v>
      </c>
      <c r="DJ54" s="1">
        <v>6.7359005729509596</v>
      </c>
      <c r="DK54" s="1">
        <v>15.9844490802182</v>
      </c>
      <c r="DL54" s="1">
        <v>6.0201361856293802</v>
      </c>
      <c r="DM54" s="1">
        <v>9.0591864282104009</v>
      </c>
      <c r="DN54" s="1">
        <v>15.285204653761699</v>
      </c>
      <c r="DO54" s="1">
        <v>16.299291831720101</v>
      </c>
      <c r="EB54"/>
      <c r="EO54"/>
      <c r="EQ54" s="1">
        <v>9.4378269322919106</v>
      </c>
      <c r="ER54" s="1">
        <v>13.591822036497</v>
      </c>
      <c r="ES54" s="1">
        <v>13.0797668380714</v>
      </c>
      <c r="ET54" s="1" t="e">
        <v>#N/A</v>
      </c>
      <c r="EU54" s="1">
        <v>14.3127176034676</v>
      </c>
      <c r="EV54" s="1">
        <v>14.1111783994216</v>
      </c>
      <c r="EW54" s="1">
        <v>5.9428789897220504</v>
      </c>
      <c r="EX54" s="1">
        <v>14.2519356094976</v>
      </c>
      <c r="EY54" s="1">
        <v>7.5818866156031</v>
      </c>
      <c r="EZ54" s="1">
        <v>12.185646150057799</v>
      </c>
      <c r="FA54" s="1">
        <v>13.8101959496449</v>
      </c>
      <c r="FB54" s="1">
        <v>12.7795925323669</v>
      </c>
      <c r="FO54"/>
      <c r="GB54"/>
      <c r="GD54" s="1">
        <v>1.9277681717862201</v>
      </c>
      <c r="GE54" s="1">
        <v>1.1764119360332601</v>
      </c>
      <c r="GF54" s="1">
        <v>1.33102636595075</v>
      </c>
      <c r="GG54" s="1">
        <v>2.3984499040779999</v>
      </c>
      <c r="GH54" s="1">
        <v>2.4216671907712399</v>
      </c>
      <c r="GI54" s="1">
        <v>2.5241778627750899</v>
      </c>
      <c r="GJ54" s="1">
        <v>1.27741895659621</v>
      </c>
      <c r="GK54" s="1">
        <v>4.7198433005047598</v>
      </c>
      <c r="GL54" s="1">
        <v>1.66137288016454</v>
      </c>
      <c r="GM54" s="1">
        <v>2.5693421405462602</v>
      </c>
      <c r="GN54" s="1">
        <v>2.6404111140368198</v>
      </c>
      <c r="GO54" s="1">
        <v>1.7606104733680901</v>
      </c>
      <c r="HB54"/>
    </row>
    <row r="55" spans="1:210">
      <c r="A55" s="13">
        <f t="shared" si="0"/>
        <v>44865</v>
      </c>
      <c r="N55"/>
      <c r="AB55"/>
      <c r="AC55" s="4">
        <v>44865</v>
      </c>
      <c r="AD55" s="1">
        <v>13.625771388756</v>
      </c>
      <c r="AE55" s="1">
        <v>17.899616816391902</v>
      </c>
      <c r="AF55" s="1">
        <v>27.851218223814701</v>
      </c>
      <c r="AG55" s="1">
        <v>12.085011318689601</v>
      </c>
      <c r="AH55" s="1">
        <v>17.279610332237802</v>
      </c>
      <c r="AI55" s="1">
        <v>18.2015024128387</v>
      </c>
      <c r="AJ55" s="1">
        <v>10.271063894043801</v>
      </c>
      <c r="AK55" s="1">
        <v>20.325356219476301</v>
      </c>
      <c r="AL55" s="1">
        <v>10.273851628651901</v>
      </c>
      <c r="AM55" s="1">
        <v>18.128238599315999</v>
      </c>
      <c r="AN55" s="1">
        <v>25.647990493468001</v>
      </c>
      <c r="AO55" s="1">
        <v>23.602405032531301</v>
      </c>
      <c r="AP55"/>
      <c r="AQ55"/>
      <c r="AR55"/>
      <c r="AS55"/>
      <c r="AT55"/>
      <c r="AU55"/>
      <c r="AV55"/>
      <c r="AW55"/>
      <c r="AX55"/>
      <c r="AY55"/>
      <c r="AZ55"/>
      <c r="BA55"/>
      <c r="BB55"/>
      <c r="BO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DB55"/>
      <c r="DD55" s="1">
        <v>9.2530906766826604</v>
      </c>
      <c r="DE55" s="1">
        <v>15.154281912005599</v>
      </c>
      <c r="DF55" s="1">
        <v>14.594111412581499</v>
      </c>
      <c r="DG55" s="1" t="e">
        <v>#N/A</v>
      </c>
      <c r="DH55" s="1">
        <v>15.022393404346399</v>
      </c>
      <c r="DI55" s="1">
        <v>14.9258155733237</v>
      </c>
      <c r="DJ55" s="1">
        <v>6.7462940266570399</v>
      </c>
      <c r="DK55" s="1">
        <v>15.036028057923801</v>
      </c>
      <c r="DL55" s="1">
        <v>5.5863020706693902</v>
      </c>
      <c r="DM55" s="1">
        <v>8.5943893964637805</v>
      </c>
      <c r="DN55" s="1">
        <v>14.694908710334101</v>
      </c>
      <c r="DO55" s="1">
        <v>15.3583512209861</v>
      </c>
      <c r="EB55"/>
      <c r="EO55"/>
      <c r="EQ55" s="1">
        <v>8.5153814441059392</v>
      </c>
      <c r="ER55" s="1">
        <v>13.1078558293603</v>
      </c>
      <c r="ES55" s="1">
        <v>12.841106600681</v>
      </c>
      <c r="ET55" s="1" t="e">
        <v>#N/A</v>
      </c>
      <c r="EU55" s="1">
        <v>13.5319659242796</v>
      </c>
      <c r="EV55" s="1">
        <v>13.3159985606093</v>
      </c>
      <c r="EW55" s="1">
        <v>5.9802186638607697</v>
      </c>
      <c r="EX55" s="1">
        <v>13.3373732432818</v>
      </c>
      <c r="EY55" s="1">
        <v>7.2738416113529603</v>
      </c>
      <c r="EZ55" s="1">
        <v>11.7015021819622</v>
      </c>
      <c r="FA55" s="1">
        <v>13.234986728451799</v>
      </c>
      <c r="FB55" s="1">
        <v>12.2816486018178</v>
      </c>
      <c r="FO55"/>
      <c r="GB55"/>
      <c r="GD55" s="1">
        <v>1.7327980308631099</v>
      </c>
      <c r="GE55" s="1">
        <v>1.12670086862768</v>
      </c>
      <c r="GF55" s="1">
        <v>1.30743206192775</v>
      </c>
      <c r="GG55" s="1">
        <v>2.2632002510373002</v>
      </c>
      <c r="GH55" s="1">
        <v>2.3155903902794002</v>
      </c>
      <c r="GI55" s="1">
        <v>2.3678580303066998</v>
      </c>
      <c r="GJ55" s="1">
        <v>1.2576250272099501</v>
      </c>
      <c r="GK55" s="1">
        <v>4.4328094263788103</v>
      </c>
      <c r="GL55" s="1">
        <v>1.5470764926970699</v>
      </c>
      <c r="GM55" s="1">
        <v>2.43792679017794</v>
      </c>
      <c r="GN55" s="1">
        <v>2.5007735090219101</v>
      </c>
      <c r="GO55" s="1">
        <v>1.7643643776272699</v>
      </c>
      <c r="HB55"/>
    </row>
    <row r="56" spans="1:210">
      <c r="A56" s="13">
        <f t="shared" si="0"/>
        <v>44834</v>
      </c>
      <c r="N56"/>
      <c r="AB56"/>
      <c r="AC56" s="4">
        <v>44834</v>
      </c>
      <c r="AD56" s="1">
        <v>11.431909495363699</v>
      </c>
      <c r="AE56" s="1">
        <v>16.309696357297</v>
      </c>
      <c r="AF56" s="1">
        <v>27.340592326697202</v>
      </c>
      <c r="AG56" s="1">
        <v>10.744851107110399</v>
      </c>
      <c r="AH56" s="1">
        <v>15.587649059424599</v>
      </c>
      <c r="AI56" s="1">
        <v>15.7852119105734</v>
      </c>
      <c r="AJ56" s="1">
        <v>8.3363754992978301</v>
      </c>
      <c r="AK56" s="1">
        <v>18.531276220367499</v>
      </c>
      <c r="AL56" s="1">
        <v>9.2904109685905105</v>
      </c>
      <c r="AM56" s="1">
        <v>17.9014071882957</v>
      </c>
      <c r="AN56" s="1">
        <v>24.011857185818201</v>
      </c>
      <c r="AO56" s="1">
        <v>19.721858712504101</v>
      </c>
      <c r="AP56"/>
      <c r="AQ56"/>
      <c r="AR56"/>
      <c r="AS56"/>
      <c r="AT56"/>
      <c r="AU56"/>
      <c r="AV56"/>
      <c r="AW56"/>
      <c r="AX56"/>
      <c r="AY56"/>
      <c r="AZ56"/>
      <c r="BA56"/>
      <c r="BB56"/>
      <c r="BO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DB56"/>
      <c r="DD56" s="1">
        <v>8.0669018869725697</v>
      </c>
      <c r="DE56" s="1">
        <v>13.550619471837599</v>
      </c>
      <c r="DF56" s="1">
        <v>13.9334332267923</v>
      </c>
      <c r="DG56" s="1" t="e">
        <v>#N/A</v>
      </c>
      <c r="DH56" s="1">
        <v>13.6048896859511</v>
      </c>
      <c r="DI56" s="1">
        <v>12.9780724447547</v>
      </c>
      <c r="DJ56" s="1">
        <v>5.5502056794840602</v>
      </c>
      <c r="DK56" s="1">
        <v>13.926254643547299</v>
      </c>
      <c r="DL56" s="1">
        <v>5.0752494877391099</v>
      </c>
      <c r="DM56" s="1">
        <v>8.4752328849842105</v>
      </c>
      <c r="DN56" s="1">
        <v>13.2763618688092</v>
      </c>
      <c r="DO56" s="1">
        <v>12.9972217599191</v>
      </c>
      <c r="EB56"/>
      <c r="EO56"/>
      <c r="EQ56" s="1">
        <v>7.4522159533530203</v>
      </c>
      <c r="ER56" s="1">
        <v>12.1684937063995</v>
      </c>
      <c r="ES56" s="1">
        <v>12.5380516444403</v>
      </c>
      <c r="ET56" s="1" t="e">
        <v>#N/A</v>
      </c>
      <c r="EU56" s="1">
        <v>12.2668721307287</v>
      </c>
      <c r="EV56" s="1">
        <v>11.8569888519893</v>
      </c>
      <c r="EW56" s="1">
        <v>5.02422311497783</v>
      </c>
      <c r="EX56" s="1">
        <v>12.373538066101601</v>
      </c>
      <c r="EY56" s="1">
        <v>6.8350800860768501</v>
      </c>
      <c r="EZ56" s="1">
        <v>11.6732870188194</v>
      </c>
      <c r="FA56" s="1">
        <v>12.5239923513906</v>
      </c>
      <c r="FB56" s="1">
        <v>11.213686457748899</v>
      </c>
      <c r="FO56"/>
      <c r="GB56"/>
      <c r="GD56" s="1">
        <v>1.5508423753545999</v>
      </c>
      <c r="GE56" s="1">
        <v>1.0392588555097599</v>
      </c>
      <c r="GF56" s="1">
        <v>1.2840712784419299</v>
      </c>
      <c r="GG56" s="1">
        <v>2.0496205637993099</v>
      </c>
      <c r="GH56" s="1">
        <v>2.1334626144625002</v>
      </c>
      <c r="GI56" s="1">
        <v>2.0851208430675801</v>
      </c>
      <c r="GJ56" s="1">
        <v>1.00678390206166</v>
      </c>
      <c r="GK56" s="1">
        <v>4.2046390135940701</v>
      </c>
      <c r="GL56" s="1">
        <v>1.4026544829494501</v>
      </c>
      <c r="GM56" s="1">
        <v>2.3927123186940999</v>
      </c>
      <c r="GN56" s="1">
        <v>2.2795875833635102</v>
      </c>
      <c r="GO56" s="1">
        <v>1.5846570223660299</v>
      </c>
      <c r="HB56"/>
    </row>
    <row r="57" spans="1:210">
      <c r="A57" s="13">
        <f t="shared" si="0"/>
        <v>44804</v>
      </c>
      <c r="N57"/>
      <c r="AB57"/>
      <c r="AC57" s="4">
        <v>44804</v>
      </c>
      <c r="AD57" s="1">
        <v>12.652801630766501</v>
      </c>
      <c r="AE57" s="1">
        <v>17.818076328855099</v>
      </c>
      <c r="AF57" s="1">
        <v>30.947222981767599</v>
      </c>
      <c r="AG57" s="1">
        <v>11.790104677605999</v>
      </c>
      <c r="AH57" s="1">
        <v>16.2190613142971</v>
      </c>
      <c r="AI57" s="1">
        <v>17.751630526801598</v>
      </c>
      <c r="AJ57" s="1">
        <v>9.2931120299723098</v>
      </c>
      <c r="AK57" s="1">
        <v>21.0126821406344</v>
      </c>
      <c r="AL57" s="1">
        <v>10.6972728529931</v>
      </c>
      <c r="AM57" s="1">
        <v>20.229608851130699</v>
      </c>
      <c r="AN57" s="1">
        <v>29.272649689870299</v>
      </c>
      <c r="AO57" s="1">
        <v>22.134185299144502</v>
      </c>
      <c r="AP57"/>
      <c r="AQ57"/>
      <c r="AR57"/>
      <c r="AS57"/>
      <c r="AT57"/>
      <c r="AU57"/>
      <c r="AV57"/>
      <c r="AW57"/>
      <c r="AX57"/>
      <c r="AY57"/>
      <c r="AZ57"/>
      <c r="BA57"/>
      <c r="BB57"/>
      <c r="BO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DB57"/>
      <c r="DD57" s="1">
        <v>9.0178633236448</v>
      </c>
      <c r="DE57" s="1">
        <v>14.790908577966</v>
      </c>
      <c r="DF57" s="1">
        <v>15.476640355938899</v>
      </c>
      <c r="DG57" s="1" t="e">
        <v>#N/A</v>
      </c>
      <c r="DH57" s="1">
        <v>13.863104661441801</v>
      </c>
      <c r="DI57" s="1">
        <v>14.6585215498687</v>
      </c>
      <c r="DJ57" s="1">
        <v>6.1445754819072702</v>
      </c>
      <c r="DK57" s="1">
        <v>15.866608979555901</v>
      </c>
      <c r="DL57" s="1">
        <v>5.8224286645625103</v>
      </c>
      <c r="DM57" s="1">
        <v>9.6622652257667205</v>
      </c>
      <c r="DN57" s="1">
        <v>14.7367420306398</v>
      </c>
      <c r="DO57" s="1">
        <v>14.7945465293132</v>
      </c>
      <c r="EB57"/>
      <c r="EO57"/>
      <c r="EQ57" s="1">
        <v>8.0826593781689002</v>
      </c>
      <c r="ER57" s="1">
        <v>13.1342473359295</v>
      </c>
      <c r="ES57" s="1">
        <v>13.6529685454998</v>
      </c>
      <c r="ET57" s="1" t="e">
        <v>#N/A</v>
      </c>
      <c r="EU57" s="1">
        <v>12.4853690107511</v>
      </c>
      <c r="EV57" s="1">
        <v>13.1173294198195</v>
      </c>
      <c r="EW57" s="1">
        <v>5.5194684249946597</v>
      </c>
      <c r="EX57" s="1">
        <v>14.016901574627299</v>
      </c>
      <c r="EY57" s="1">
        <v>7.4993096471456697</v>
      </c>
      <c r="EZ57" s="1">
        <v>12.5850959651303</v>
      </c>
      <c r="FA57" s="1">
        <v>13.457168172410601</v>
      </c>
      <c r="FB57" s="1">
        <v>12.2559379854988</v>
      </c>
      <c r="FO57"/>
      <c r="GB57"/>
      <c r="GD57" s="1">
        <v>1.70642925303008</v>
      </c>
      <c r="GE57" s="1">
        <v>1.1387337418344501</v>
      </c>
      <c r="GF57" s="1">
        <v>1.3859041789453099</v>
      </c>
      <c r="GG57" s="1">
        <v>2.2282232842127998</v>
      </c>
      <c r="GH57" s="1">
        <v>2.2105766435671099</v>
      </c>
      <c r="GI57" s="1">
        <v>2.3513342801879502</v>
      </c>
      <c r="GJ57" s="1">
        <v>1.1029413106325701</v>
      </c>
      <c r="GK57" s="1">
        <v>4.7771475238890302</v>
      </c>
      <c r="GL57" s="1">
        <v>1.6006910024066501</v>
      </c>
      <c r="GM57" s="1">
        <v>2.68789086151265</v>
      </c>
      <c r="GN57" s="1">
        <v>2.3620877112876402</v>
      </c>
      <c r="GO57" s="1">
        <v>1.74120832590194</v>
      </c>
      <c r="HB57"/>
    </row>
    <row r="58" spans="1:210">
      <c r="A58" s="13">
        <f t="shared" si="0"/>
        <v>44771</v>
      </c>
      <c r="N58"/>
      <c r="AB58"/>
      <c r="AC58" s="4">
        <v>44771</v>
      </c>
      <c r="AD58" s="1">
        <v>13.0101019997897</v>
      </c>
      <c r="AE58" s="1">
        <v>18.1558697459337</v>
      </c>
      <c r="AF58" s="1">
        <v>32.922135963232002</v>
      </c>
      <c r="AG58" s="1">
        <v>12.282358858529699</v>
      </c>
      <c r="AH58" s="1">
        <v>17.260109846900601</v>
      </c>
      <c r="AI58" s="1">
        <v>18.695452211740001</v>
      </c>
      <c r="AJ58" s="1">
        <v>9.2234999105907107</v>
      </c>
      <c r="AK58" s="1">
        <v>22.119846229457099</v>
      </c>
      <c r="AL58" s="1">
        <v>11.195545654274699</v>
      </c>
      <c r="AM58" s="1">
        <v>20.2076706221047</v>
      </c>
      <c r="AN58" s="1">
        <v>30.619767784461001</v>
      </c>
      <c r="AO58" s="1">
        <v>18.8326425793847</v>
      </c>
      <c r="AP58"/>
      <c r="AQ58"/>
      <c r="AR58"/>
      <c r="AS58"/>
      <c r="AT58"/>
      <c r="AU58"/>
      <c r="AV58"/>
      <c r="AW58"/>
      <c r="AX58"/>
      <c r="AY58"/>
      <c r="AZ58"/>
      <c r="BA58"/>
      <c r="BB58"/>
      <c r="BO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DB58"/>
      <c r="DD58" s="1">
        <v>9.2781611603482403</v>
      </c>
      <c r="DE58" s="1">
        <v>15.1191825920644</v>
      </c>
      <c r="DF58" s="1">
        <v>16.3493080425113</v>
      </c>
      <c r="DG58" s="1" t="e">
        <v>#N/A</v>
      </c>
      <c r="DH58" s="1">
        <v>14.686570530628799</v>
      </c>
      <c r="DI58" s="1">
        <v>15.387332715084399</v>
      </c>
      <c r="DJ58" s="1">
        <v>6.0481826811868098</v>
      </c>
      <c r="DK58" s="1">
        <v>16.806366759129801</v>
      </c>
      <c r="DL58" s="1">
        <v>6.1040440831736502</v>
      </c>
      <c r="DM58" s="1">
        <v>9.6370731807382892</v>
      </c>
      <c r="DN58" s="1">
        <v>15.3421008053198</v>
      </c>
      <c r="DO58" s="1">
        <v>12.141340390473699</v>
      </c>
      <c r="EB58"/>
      <c r="EO58"/>
      <c r="EQ58" s="1">
        <v>8.2560683450115508</v>
      </c>
      <c r="ER58" s="1">
        <v>13.350409638450101</v>
      </c>
      <c r="ES58" s="1">
        <v>14.240266359062099</v>
      </c>
      <c r="ET58" s="1" t="e">
        <v>#N/A</v>
      </c>
      <c r="EU58" s="1">
        <v>13.282327708224599</v>
      </c>
      <c r="EV58" s="1">
        <v>13.655660870824301</v>
      </c>
      <c r="EW58" s="1">
        <v>5.5621502680831103</v>
      </c>
      <c r="EX58" s="1">
        <v>14.7684513180174</v>
      </c>
      <c r="EY58" s="1">
        <v>7.9251607011605003</v>
      </c>
      <c r="EZ58" s="1">
        <v>12.5029618493031</v>
      </c>
      <c r="FA58" s="1">
        <v>14.1810957833912</v>
      </c>
      <c r="FB58" s="1">
        <v>11.1965134100115</v>
      </c>
      <c r="FO58"/>
      <c r="GB58"/>
      <c r="GD58" s="1">
        <v>1.7693058740044401</v>
      </c>
      <c r="GE58" s="1">
        <v>1.1654704070003199</v>
      </c>
      <c r="GF58" s="1">
        <v>1.4511892502280801</v>
      </c>
      <c r="GG58" s="1">
        <v>2.2960991530841302</v>
      </c>
      <c r="GH58" s="1">
        <v>2.3738466232233</v>
      </c>
      <c r="GI58" s="1">
        <v>2.4671821368282001</v>
      </c>
      <c r="GJ58" s="1">
        <v>1.1113848786878899</v>
      </c>
      <c r="GK58" s="1">
        <v>5.06558764639425</v>
      </c>
      <c r="GL58" s="1">
        <v>1.67408517155699</v>
      </c>
      <c r="GM58" s="1">
        <v>2.7003347084503102</v>
      </c>
      <c r="GN58" s="1">
        <v>2.4561657461444102</v>
      </c>
      <c r="GO58" s="1">
        <v>1.6965463861693899</v>
      </c>
      <c r="HB58"/>
    </row>
    <row r="59" spans="1:210">
      <c r="A59" s="13">
        <f t="shared" si="0"/>
        <v>44742</v>
      </c>
      <c r="N59"/>
      <c r="AB59"/>
      <c r="AC59" s="4">
        <v>44742</v>
      </c>
      <c r="AD59" s="1">
        <v>11.8565690320334</v>
      </c>
      <c r="AE59" s="1">
        <v>17.826687359869599</v>
      </c>
      <c r="AF59" s="1">
        <v>26.5290499606586</v>
      </c>
      <c r="AG59" s="1">
        <v>11.393855639926199</v>
      </c>
      <c r="AH59" s="1">
        <v>16.535097076611802</v>
      </c>
      <c r="AI59" s="1">
        <v>16.823743981255099</v>
      </c>
      <c r="AJ59" s="1">
        <v>8.9044817195031403</v>
      </c>
      <c r="AK59" s="1">
        <v>18.949029844864199</v>
      </c>
      <c r="AL59" s="1">
        <v>11.311934658403301</v>
      </c>
      <c r="AM59" s="1">
        <v>19.491193837711201</v>
      </c>
      <c r="AN59" s="1">
        <v>28.330164024311401</v>
      </c>
      <c r="AO59" s="1">
        <v>16.1167484446581</v>
      </c>
      <c r="AP59"/>
      <c r="AQ59"/>
      <c r="AR59"/>
      <c r="AS59"/>
      <c r="AT59"/>
      <c r="AU59"/>
      <c r="AV59"/>
      <c r="AW59"/>
      <c r="AX59"/>
      <c r="AY59"/>
      <c r="AZ59"/>
      <c r="BA59"/>
      <c r="BB59"/>
      <c r="BO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DB59"/>
      <c r="DD59" s="1">
        <v>8.4541657614203594</v>
      </c>
      <c r="DE59" s="1">
        <v>14.7664626049496</v>
      </c>
      <c r="DF59" s="1">
        <v>13.465330992594399</v>
      </c>
      <c r="DG59" s="1" t="e">
        <v>#N/A</v>
      </c>
      <c r="DH59" s="1">
        <v>14.2306983555633</v>
      </c>
      <c r="DI59" s="1">
        <v>13.8404616606341</v>
      </c>
      <c r="DJ59" s="1">
        <v>5.6622677717601198</v>
      </c>
      <c r="DK59" s="1">
        <v>14.4955534688994</v>
      </c>
      <c r="DL59" s="1">
        <v>6.1414827757466099</v>
      </c>
      <c r="DM59" s="1">
        <v>9.1865822597277802</v>
      </c>
      <c r="DN59" s="1">
        <v>14.232973598126801</v>
      </c>
      <c r="DO59" s="1">
        <v>11.3503578340427</v>
      </c>
      <c r="EB59"/>
      <c r="EO59"/>
      <c r="EQ59" s="1">
        <v>7.5550307639232601</v>
      </c>
      <c r="ER59" s="1">
        <v>13.149593104285399</v>
      </c>
      <c r="ES59" s="1">
        <v>12.143094582158501</v>
      </c>
      <c r="ET59" s="1" t="e">
        <v>#N/A</v>
      </c>
      <c r="EU59" s="1">
        <v>12.8516158378696</v>
      </c>
      <c r="EV59" s="1">
        <v>12.487593218636301</v>
      </c>
      <c r="EW59" s="1">
        <v>5.3747609380517298</v>
      </c>
      <c r="EX59" s="1">
        <v>12.8245554915555</v>
      </c>
      <c r="EY59" s="1">
        <v>7.9224061144839402</v>
      </c>
      <c r="EZ59" s="1">
        <v>12.2200755106029</v>
      </c>
      <c r="FA59" s="1">
        <v>13.353554564337699</v>
      </c>
      <c r="FB59" s="1">
        <v>9.8523525200713404</v>
      </c>
      <c r="FO59"/>
      <c r="GB59"/>
      <c r="GD59" s="1">
        <v>1.67495141397799</v>
      </c>
      <c r="GE59" s="1">
        <v>1.1499031947228799</v>
      </c>
      <c r="GF59" s="1">
        <v>1.2388040924872801</v>
      </c>
      <c r="GG59" s="1">
        <v>2.15175518308713</v>
      </c>
      <c r="GH59" s="1">
        <v>2.3206274615939702</v>
      </c>
      <c r="GI59" s="1">
        <v>2.2312904516354699</v>
      </c>
      <c r="GJ59" s="1">
        <v>1.0506084486568501</v>
      </c>
      <c r="GK59" s="1">
        <v>4.4608879841458497</v>
      </c>
      <c r="GL59" s="1">
        <v>1.70779488369234</v>
      </c>
      <c r="GM59" s="1">
        <v>2.5693777325526899</v>
      </c>
      <c r="GN59" s="1">
        <v>2.2452071595569301</v>
      </c>
      <c r="GO59" s="1">
        <v>1.4819101326683499</v>
      </c>
      <c r="HB59"/>
    </row>
    <row r="60" spans="1:210">
      <c r="A60" s="13">
        <f t="shared" si="0"/>
        <v>44712</v>
      </c>
      <c r="N60"/>
      <c r="AB60"/>
      <c r="AC60" s="4">
        <v>44712</v>
      </c>
      <c r="AD60" s="1">
        <v>13.605207708647001</v>
      </c>
      <c r="AE60" s="1">
        <v>18.545212031093399</v>
      </c>
      <c r="AF60" s="1">
        <v>28.924477729250299</v>
      </c>
      <c r="AG60" s="1">
        <v>12.8461015554553</v>
      </c>
      <c r="AH60" s="1">
        <v>16.999754865182901</v>
      </c>
      <c r="AI60" s="1">
        <v>18.620147366084598</v>
      </c>
      <c r="AJ60" s="1">
        <v>11.1135365300625</v>
      </c>
      <c r="AK60" s="1">
        <v>20.813916644483999</v>
      </c>
      <c r="AL60" s="1">
        <v>12.0378056104783</v>
      </c>
      <c r="AM60" s="1">
        <v>20.672727448678099</v>
      </c>
      <c r="AN60" s="1">
        <v>32.184424055279003</v>
      </c>
      <c r="AO60" s="1">
        <v>18.548326273291298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O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DB60"/>
      <c r="DD60" s="1">
        <v>9.7433162251739294</v>
      </c>
      <c r="DE60" s="1">
        <v>15.2611285565711</v>
      </c>
      <c r="DF60" s="1">
        <v>14.927021687007301</v>
      </c>
      <c r="DG60" s="1" t="e">
        <v>#N/A</v>
      </c>
      <c r="DH60" s="1">
        <v>14.578724840048499</v>
      </c>
      <c r="DI60" s="1">
        <v>15.3179750682775</v>
      </c>
      <c r="DJ60" s="1">
        <v>6.8708626748033499</v>
      </c>
      <c r="DK60" s="1">
        <v>15.8900876807015</v>
      </c>
      <c r="DL60" s="1">
        <v>6.5011557135059004</v>
      </c>
      <c r="DM60" s="1">
        <v>9.6116455959535507</v>
      </c>
      <c r="DN60" s="1">
        <v>16.759183652079901</v>
      </c>
      <c r="DO60" s="1">
        <v>13.491845377176899</v>
      </c>
      <c r="EB60"/>
      <c r="EO60"/>
      <c r="EQ60" s="1">
        <v>8.5517329073352109</v>
      </c>
      <c r="ER60" s="1">
        <v>13.575542370761299</v>
      </c>
      <c r="ES60" s="1">
        <v>13.105676888489899</v>
      </c>
      <c r="ET60" s="1" t="e">
        <v>#N/A</v>
      </c>
      <c r="EU60" s="1">
        <v>13.181970834982501</v>
      </c>
      <c r="EV60" s="1">
        <v>13.616983828650801</v>
      </c>
      <c r="EW60" s="1">
        <v>6.3365340605926104</v>
      </c>
      <c r="EX60" s="1">
        <v>14.052679969712299</v>
      </c>
      <c r="EY60" s="1">
        <v>8.2580765011818595</v>
      </c>
      <c r="EZ60" s="1">
        <v>12.6064469599949</v>
      </c>
      <c r="FA60" s="1">
        <v>14.5628273524189</v>
      </c>
      <c r="FB60" s="1">
        <v>11.3583595415771</v>
      </c>
      <c r="FO60"/>
      <c r="GB60"/>
      <c r="GD60" s="1">
        <v>1.9583346140748401</v>
      </c>
      <c r="GE60" s="1">
        <v>1.18726919230755</v>
      </c>
      <c r="GF60" s="1">
        <v>1.3567690117295199</v>
      </c>
      <c r="GG60" s="1">
        <v>2.41217113284686</v>
      </c>
      <c r="GH60" s="1">
        <v>2.3747543053143598</v>
      </c>
      <c r="GI60" s="1">
        <v>2.4687397210609201</v>
      </c>
      <c r="GJ60" s="1">
        <v>1.2611674487987501</v>
      </c>
      <c r="GK60" s="1">
        <v>4.8899996609995497</v>
      </c>
      <c r="GL60" s="1">
        <v>1.8141640679623501</v>
      </c>
      <c r="GM60" s="1">
        <v>2.6999304893342102</v>
      </c>
      <c r="GN60" s="1">
        <v>2.5629724877898798</v>
      </c>
      <c r="GO60" s="1">
        <v>1.7662098416712599</v>
      </c>
      <c r="HB60"/>
    </row>
    <row r="61" spans="1:210">
      <c r="A61" s="13">
        <f t="shared" si="0"/>
        <v>44680</v>
      </c>
      <c r="N61"/>
      <c r="AB61"/>
      <c r="AC61" s="4">
        <v>44680</v>
      </c>
      <c r="AD61" s="1">
        <v>13.7048379786554</v>
      </c>
      <c r="AE61" s="1">
        <v>19.049852276328</v>
      </c>
      <c r="AF61" s="1">
        <v>30.1934452714287</v>
      </c>
      <c r="AG61" s="1">
        <v>12.654264966618999</v>
      </c>
      <c r="AH61" s="1">
        <v>16.7234099178986</v>
      </c>
      <c r="AI61" s="1">
        <v>18.9717319694102</v>
      </c>
      <c r="AJ61" s="1">
        <v>10.1561465206597</v>
      </c>
      <c r="AK61" s="1">
        <v>21.476235237368101</v>
      </c>
      <c r="AL61" s="1">
        <v>11.422980151684399</v>
      </c>
      <c r="AM61" s="1">
        <v>20.276646344529102</v>
      </c>
      <c r="AN61" s="1">
        <v>32.8572557361029</v>
      </c>
      <c r="AO61" s="1">
        <v>17.7269611473751</v>
      </c>
      <c r="AP61"/>
      <c r="AQ61"/>
      <c r="AR61"/>
      <c r="AS61"/>
      <c r="AT61"/>
      <c r="AU61"/>
      <c r="AV61"/>
      <c r="AW61"/>
      <c r="AX61"/>
      <c r="AY61"/>
      <c r="AZ61"/>
      <c r="BA61"/>
      <c r="BB61"/>
      <c r="BO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DB61"/>
      <c r="DD61" s="1">
        <v>9.7962822995069505</v>
      </c>
      <c r="DE61" s="1">
        <v>15.6862787563183</v>
      </c>
      <c r="DF61" s="1">
        <v>15.7498642435056</v>
      </c>
      <c r="DG61" s="1" t="e">
        <v>#N/A</v>
      </c>
      <c r="DH61" s="1">
        <v>14.4898167235975</v>
      </c>
      <c r="DI61" s="1">
        <v>15.538376508906</v>
      </c>
      <c r="DJ61" s="1">
        <v>6.1245547976518804</v>
      </c>
      <c r="DK61" s="1">
        <v>16.373015669021999</v>
      </c>
      <c r="DL61" s="1">
        <v>6.1454493005295996</v>
      </c>
      <c r="DM61" s="1">
        <v>9.3494357012237206</v>
      </c>
      <c r="DN61" s="1">
        <v>17.338816217021002</v>
      </c>
      <c r="DO61" s="1">
        <v>12.5492479539374</v>
      </c>
      <c r="EB61"/>
      <c r="EO61"/>
      <c r="EQ61" s="1">
        <v>8.5714733776889993</v>
      </c>
      <c r="ER61" s="1">
        <v>13.7935840743787</v>
      </c>
      <c r="ES61" s="1">
        <v>13.670452410248901</v>
      </c>
      <c r="ET61" s="1" t="e">
        <v>#N/A</v>
      </c>
      <c r="EU61" s="1">
        <v>12.8208158399772</v>
      </c>
      <c r="EV61" s="1">
        <v>13.750613666486201</v>
      </c>
      <c r="EW61" s="1">
        <v>5.8050647131499602</v>
      </c>
      <c r="EX61" s="1">
        <v>14.4725989193961</v>
      </c>
      <c r="EY61" s="1">
        <v>7.84028295008026</v>
      </c>
      <c r="EZ61" s="1">
        <v>12.406172722550499</v>
      </c>
      <c r="FA61" s="1">
        <v>14.974907617351599</v>
      </c>
      <c r="FB61" s="1">
        <v>11.681958626882301</v>
      </c>
      <c r="FO61"/>
      <c r="GB61"/>
      <c r="GD61" s="1">
        <v>1.9642328192588101</v>
      </c>
      <c r="GE61" s="1">
        <v>1.2274071409954801</v>
      </c>
      <c r="GF61" s="1">
        <v>1.45510707581159</v>
      </c>
      <c r="GG61" s="1">
        <v>2.3549211218911399</v>
      </c>
      <c r="GH61" s="1">
        <v>2.3566863455190301</v>
      </c>
      <c r="GI61" s="1">
        <v>2.5127496013106798</v>
      </c>
      <c r="GJ61" s="1">
        <v>1.1179798313807201</v>
      </c>
      <c r="GK61" s="1">
        <v>5.0480257369931998</v>
      </c>
      <c r="GL61" s="1">
        <v>1.70490803304907</v>
      </c>
      <c r="GM61" s="1">
        <v>2.7208372984754501</v>
      </c>
      <c r="GN61" s="1">
        <v>2.6629523877279402</v>
      </c>
      <c r="GO61" s="1">
        <v>1.77487331822945</v>
      </c>
      <c r="HB61"/>
    </row>
    <row r="62" spans="1:210">
      <c r="A62" s="13">
        <f t="shared" si="0"/>
        <v>44651</v>
      </c>
      <c r="N62"/>
      <c r="AB62"/>
      <c r="AC62" s="4">
        <v>44651</v>
      </c>
      <c r="AD62" s="1">
        <v>15.3135806199447</v>
      </c>
      <c r="AE62" s="1">
        <v>18.4833713240184</v>
      </c>
      <c r="AF62" s="1">
        <v>30.340001863666298</v>
      </c>
      <c r="AG62" s="1">
        <v>14.4058777058349</v>
      </c>
      <c r="AH62" s="1">
        <v>17.120504792117199</v>
      </c>
      <c r="AI62" s="1">
        <v>20.534988411524701</v>
      </c>
      <c r="AJ62" s="1">
        <v>11.969116328290101</v>
      </c>
      <c r="AK62" s="1">
        <v>24.756389563319601</v>
      </c>
      <c r="AL62" s="1">
        <v>12.644053277810301</v>
      </c>
      <c r="AM62" s="1">
        <v>21.181709910485502</v>
      </c>
      <c r="AN62" s="1">
        <v>36.0629281179706</v>
      </c>
      <c r="AO62" s="1">
        <v>25.578496955172099</v>
      </c>
      <c r="AP62"/>
      <c r="AQ62"/>
      <c r="AR62"/>
      <c r="AS62"/>
      <c r="AT62"/>
      <c r="AU62"/>
      <c r="AV62"/>
      <c r="AW62"/>
      <c r="AX62"/>
      <c r="AY62"/>
      <c r="AZ62"/>
      <c r="BA62"/>
      <c r="BB62"/>
      <c r="BO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DB62"/>
      <c r="DD62" s="1">
        <v>10.602589070326999</v>
      </c>
      <c r="DE62" s="1">
        <v>15.1171329401602</v>
      </c>
      <c r="DF62" s="1">
        <v>17.242818565820802</v>
      </c>
      <c r="DG62" s="1" t="e">
        <v>#N/A</v>
      </c>
      <c r="DH62" s="1">
        <v>14.9531536884661</v>
      </c>
      <c r="DI62" s="1">
        <v>16.8322631459448</v>
      </c>
      <c r="DJ62" s="1">
        <v>6.8145198058367598</v>
      </c>
      <c r="DK62" s="1">
        <v>19.067644531476802</v>
      </c>
      <c r="DL62" s="1">
        <v>7.10742748130719</v>
      </c>
      <c r="DM62" s="1">
        <v>9.6579374851315603</v>
      </c>
      <c r="DN62" s="1">
        <v>19.021153983673099</v>
      </c>
      <c r="DO62" s="1">
        <v>22.417540826779401</v>
      </c>
      <c r="EB62"/>
      <c r="EO62"/>
      <c r="EQ62" s="1">
        <v>9.3370372250275402</v>
      </c>
      <c r="ER62" s="1">
        <v>13.437340949354001</v>
      </c>
      <c r="ES62" s="1">
        <v>15.162814499186601</v>
      </c>
      <c r="ET62" s="1" t="e">
        <v>#N/A</v>
      </c>
      <c r="EU62" s="1">
        <v>13.292542627044201</v>
      </c>
      <c r="EV62" s="1">
        <v>14.717718030094201</v>
      </c>
      <c r="EW62" s="1">
        <v>6.6517580418446203</v>
      </c>
      <c r="EX62" s="1">
        <v>16.704789568384498</v>
      </c>
      <c r="EY62" s="1">
        <v>8.4544721800772606</v>
      </c>
      <c r="EZ62" s="1">
        <v>12.655580415976999</v>
      </c>
      <c r="FA62" s="1">
        <v>16.0596383194654</v>
      </c>
      <c r="FB62" s="1">
        <v>15.717850153241001</v>
      </c>
      <c r="FO62"/>
      <c r="GB62"/>
      <c r="GD62" s="1">
        <v>2.1341167853490699</v>
      </c>
      <c r="GE62" s="1">
        <v>1.20166901594477</v>
      </c>
      <c r="GF62" s="1">
        <v>1.6639921284866901</v>
      </c>
      <c r="GG62" s="1">
        <v>2.6501741642404002</v>
      </c>
      <c r="GH62" s="1">
        <v>2.48733656117283</v>
      </c>
      <c r="GI62" s="1">
        <v>2.7296941093999498</v>
      </c>
      <c r="GJ62" s="1">
        <v>1.2336051132569901</v>
      </c>
      <c r="GK62" s="1">
        <v>5.8279800516552998</v>
      </c>
      <c r="GL62" s="1">
        <v>1.8791099800312701</v>
      </c>
      <c r="GM62" s="1">
        <v>2.8711944028706098</v>
      </c>
      <c r="GN62" s="1">
        <v>2.8599939514539701</v>
      </c>
      <c r="GO62" s="1">
        <v>2.5667827998886601</v>
      </c>
      <c r="HB62"/>
    </row>
    <row r="63" spans="1:210">
      <c r="A63" s="13">
        <f t="shared" si="0"/>
        <v>44620</v>
      </c>
      <c r="N63"/>
      <c r="AB63"/>
      <c r="AC63" s="4">
        <v>44620</v>
      </c>
      <c r="AD63" s="1">
        <v>14.419561899181399</v>
      </c>
      <c r="AE63" s="1">
        <v>18.862995889788301</v>
      </c>
      <c r="AF63" s="1">
        <v>29.5076348758896</v>
      </c>
      <c r="AG63" s="1">
        <v>14.336864039809999</v>
      </c>
      <c r="AH63" s="1">
        <v>16.292833091543201</v>
      </c>
      <c r="AI63" s="1">
        <v>19.755388560496701</v>
      </c>
      <c r="AJ63" s="1">
        <v>13.1776374065659</v>
      </c>
      <c r="AK63" s="1">
        <v>24.439108499371599</v>
      </c>
      <c r="AL63" s="1">
        <v>12.8011008163004</v>
      </c>
      <c r="AM63" s="1">
        <v>19.473029109605399</v>
      </c>
      <c r="AN63" s="1">
        <v>40.281292767523198</v>
      </c>
      <c r="AO63" s="1">
        <v>27.0044578868001</v>
      </c>
      <c r="AP63"/>
      <c r="AQ63"/>
      <c r="AR63"/>
      <c r="AS63"/>
      <c r="AT63"/>
      <c r="AU63"/>
      <c r="AV63"/>
      <c r="AW63"/>
      <c r="AX63"/>
      <c r="AY63"/>
      <c r="AZ63"/>
      <c r="BA63"/>
      <c r="BB63"/>
      <c r="BO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DB63"/>
      <c r="DD63" s="1">
        <v>10.2339936631087</v>
      </c>
      <c r="DE63" s="1">
        <v>15.3484764987767</v>
      </c>
      <c r="DF63" s="1">
        <v>16.837174616784999</v>
      </c>
      <c r="DG63" s="1" t="e">
        <v>#N/A</v>
      </c>
      <c r="DH63" s="1">
        <v>14.2962834355551</v>
      </c>
      <c r="DI63" s="1">
        <v>16.2124431103469</v>
      </c>
      <c r="DJ63" s="1">
        <v>6.9965469704210301</v>
      </c>
      <c r="DK63" s="1">
        <v>18.9009491696259</v>
      </c>
      <c r="DL63" s="1">
        <v>7.1825757971215198</v>
      </c>
      <c r="DM63" s="1">
        <v>8.9292597799682305</v>
      </c>
      <c r="DN63" s="1">
        <v>21.509245869586</v>
      </c>
      <c r="DO63" s="1">
        <v>23.647067265037801</v>
      </c>
      <c r="EB63"/>
      <c r="EO63"/>
      <c r="EQ63" s="1">
        <v>8.9267400723837493</v>
      </c>
      <c r="ER63" s="1">
        <v>13.427959488658001</v>
      </c>
      <c r="ES63" s="1">
        <v>14.9100554406109</v>
      </c>
      <c r="ET63" s="1" t="e">
        <v>#N/A</v>
      </c>
      <c r="EU63" s="1">
        <v>12.6753283185753</v>
      </c>
      <c r="EV63" s="1">
        <v>14.4491969334162</v>
      </c>
      <c r="EW63" s="1">
        <v>6.7935335308631402</v>
      </c>
      <c r="EX63" s="1">
        <v>16.368192312260302</v>
      </c>
      <c r="EY63" s="1">
        <v>8.47949188672799</v>
      </c>
      <c r="EZ63" s="1">
        <v>12.0871297936815</v>
      </c>
      <c r="FA63" s="1">
        <v>15.925451961463301</v>
      </c>
      <c r="FB63" s="1">
        <v>16.4593362696729</v>
      </c>
      <c r="FO63"/>
      <c r="GB63"/>
      <c r="GD63" s="1">
        <v>2.0032197140398198</v>
      </c>
      <c r="GE63" s="1">
        <v>1.2053899505559</v>
      </c>
      <c r="GF63" s="1">
        <v>1.6336307441386499</v>
      </c>
      <c r="GG63" s="1">
        <v>2.64993100224806</v>
      </c>
      <c r="GH63" s="1">
        <v>2.3729109180273298</v>
      </c>
      <c r="GI63" s="1">
        <v>2.6855812055900801</v>
      </c>
      <c r="GJ63" s="1">
        <v>1.22860066286682</v>
      </c>
      <c r="GK63" s="1">
        <v>5.7296129174354897</v>
      </c>
      <c r="GL63" s="1">
        <v>1.90397715153845</v>
      </c>
      <c r="GM63" s="1">
        <v>2.65885646306227</v>
      </c>
      <c r="GN63" s="1">
        <v>2.9165209281451401</v>
      </c>
      <c r="GO63" s="1">
        <v>2.7122990962087798</v>
      </c>
      <c r="HB63"/>
    </row>
    <row r="64" spans="1:210">
      <c r="A64" s="13">
        <f t="shared" si="0"/>
        <v>44592</v>
      </c>
      <c r="N64"/>
      <c r="AB64"/>
      <c r="AC64" s="4">
        <v>44592</v>
      </c>
      <c r="AD64" s="1">
        <v>14.4878578305812</v>
      </c>
      <c r="AE64" s="1">
        <v>19.234111872664599</v>
      </c>
      <c r="AF64" s="1">
        <v>30.3406698202601</v>
      </c>
      <c r="AG64" s="1">
        <v>14.8086673709485</v>
      </c>
      <c r="AH64" s="1">
        <v>16.493577144902801</v>
      </c>
      <c r="AI64" s="1">
        <v>20.797899937490701</v>
      </c>
      <c r="AJ64" s="1">
        <v>12.788534098181101</v>
      </c>
      <c r="AK64" s="1">
        <v>26.304217180334899</v>
      </c>
      <c r="AL64" s="1">
        <v>13.0011598247563</v>
      </c>
      <c r="AM64" s="1">
        <v>20.0190811274257</v>
      </c>
      <c r="AN64" s="1">
        <v>38.481566131557997</v>
      </c>
      <c r="AO64" s="1">
        <v>27.5335104690365</v>
      </c>
      <c r="AP64"/>
      <c r="AQ64"/>
      <c r="AR64"/>
      <c r="AS64"/>
      <c r="AT64"/>
      <c r="AU64"/>
      <c r="AV64"/>
      <c r="AW64"/>
      <c r="AX64"/>
      <c r="AY64"/>
      <c r="AZ64"/>
      <c r="BA64"/>
      <c r="BB64"/>
      <c r="BO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DB64"/>
      <c r="DD64" s="1">
        <v>10.081613580424699</v>
      </c>
      <c r="DE64" s="1">
        <v>15.479354764448001</v>
      </c>
      <c r="DF64" s="1">
        <v>18.2872511127796</v>
      </c>
      <c r="DG64" s="1" t="e">
        <v>#N/A</v>
      </c>
      <c r="DH64" s="1">
        <v>14.469479002268599</v>
      </c>
      <c r="DI64" s="1">
        <v>16.900689999483799</v>
      </c>
      <c r="DJ64" s="1">
        <v>6.6991365660852402</v>
      </c>
      <c r="DK64" s="1">
        <v>20.159310300166702</v>
      </c>
      <c r="DL64" s="1">
        <v>7.2059179757021097</v>
      </c>
      <c r="DM64" s="1">
        <v>9.2165913216219497</v>
      </c>
      <c r="DN64" s="1">
        <v>20.975063691008899</v>
      </c>
      <c r="DO64" s="1">
        <v>23.728770022749199</v>
      </c>
      <c r="EB64"/>
      <c r="EO64"/>
      <c r="EQ64" s="1">
        <v>8.9768997751056094</v>
      </c>
      <c r="ER64" s="1">
        <v>13.685678306207899</v>
      </c>
      <c r="ES64" s="1">
        <v>15.3583532078791</v>
      </c>
      <c r="ET64" s="1" t="e">
        <v>#N/A</v>
      </c>
      <c r="EU64" s="1">
        <v>12.8491289537883</v>
      </c>
      <c r="EV64" s="1">
        <v>15.2110128266415</v>
      </c>
      <c r="EW64" s="1">
        <v>6.6875107320378699</v>
      </c>
      <c r="EX64" s="1">
        <v>17.388491912182999</v>
      </c>
      <c r="EY64" s="1">
        <v>8.4482659803668394</v>
      </c>
      <c r="EZ64" s="1">
        <v>12.16206670817</v>
      </c>
      <c r="FA64" s="1">
        <v>15.908978577683699</v>
      </c>
      <c r="FB64" s="1">
        <v>16.8433650386682</v>
      </c>
      <c r="FO64"/>
      <c r="GB64"/>
      <c r="GD64" s="1">
        <v>2.0499668741078398</v>
      </c>
      <c r="GE64" s="1">
        <v>1.2329294220371001</v>
      </c>
      <c r="GF64" s="1">
        <v>1.6747116518441101</v>
      </c>
      <c r="GG64" s="1">
        <v>2.7345885826224801</v>
      </c>
      <c r="GH64" s="1">
        <v>2.40841141174662</v>
      </c>
      <c r="GI64" s="1">
        <v>2.84501304724068</v>
      </c>
      <c r="GJ64" s="1">
        <v>1.2013148569091501</v>
      </c>
      <c r="GK64" s="1">
        <v>6.1055402612461904</v>
      </c>
      <c r="GL64" s="1">
        <v>1.93536817278587</v>
      </c>
      <c r="GM64" s="1">
        <v>2.8384221696253502</v>
      </c>
      <c r="GN64" s="1">
        <v>3.0160916027853402</v>
      </c>
      <c r="GO64" s="1">
        <v>2.7680166850656098</v>
      </c>
      <c r="HB64"/>
    </row>
    <row r="65" spans="1:210">
      <c r="A65" s="13">
        <f t="shared" si="0"/>
        <v>44561</v>
      </c>
      <c r="N65"/>
      <c r="AB65"/>
      <c r="AC65" s="4">
        <v>44561</v>
      </c>
      <c r="AD65" s="1">
        <v>15.7860112508067</v>
      </c>
      <c r="AE65" s="1">
        <v>19.1351162481545</v>
      </c>
      <c r="AF65" s="1">
        <v>33.925131510724803</v>
      </c>
      <c r="AG65" s="1">
        <v>14.9278355505816</v>
      </c>
      <c r="AH65" s="1">
        <v>17.950243389515599</v>
      </c>
      <c r="AI65" s="1">
        <v>21.771495460275599</v>
      </c>
      <c r="AJ65" s="1">
        <v>11.6836397053596</v>
      </c>
      <c r="AK65" s="1">
        <v>29.1720899429334</v>
      </c>
      <c r="AL65" s="1">
        <v>13.536066175225599</v>
      </c>
      <c r="AM65" s="1">
        <v>20.9689748267458</v>
      </c>
      <c r="AN65" s="1">
        <v>40.175108262659002</v>
      </c>
      <c r="AO65" s="1">
        <v>31.2529541976802</v>
      </c>
      <c r="AP65"/>
      <c r="AQ65"/>
      <c r="AR65"/>
      <c r="AS65"/>
      <c r="AT65"/>
      <c r="AU65"/>
      <c r="AV65"/>
      <c r="AW65"/>
      <c r="AX65"/>
      <c r="AY65"/>
      <c r="AZ65"/>
      <c r="BA65"/>
      <c r="BB65"/>
      <c r="BO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DB65"/>
      <c r="DD65" s="1">
        <v>10.9977996151316</v>
      </c>
      <c r="DE65" s="1">
        <v>15.512747972350301</v>
      </c>
      <c r="DF65" s="1">
        <v>19.725829970269</v>
      </c>
      <c r="DG65" s="1" t="e">
        <v>#N/A</v>
      </c>
      <c r="DH65" s="1">
        <v>15.6019855668643</v>
      </c>
      <c r="DI65" s="1">
        <v>17.822605001218101</v>
      </c>
      <c r="DJ65" s="1">
        <v>5.9058573138740398</v>
      </c>
      <c r="DK65" s="1">
        <v>22.395800581500001</v>
      </c>
      <c r="DL65" s="1">
        <v>7.5853009465282897</v>
      </c>
      <c r="DM65" s="1">
        <v>9.5877410076638903</v>
      </c>
      <c r="DN65" s="1">
        <v>21.950338530909502</v>
      </c>
      <c r="DO65" s="1">
        <v>28.099478943977399</v>
      </c>
      <c r="EB65"/>
      <c r="EO65"/>
      <c r="EQ65" s="1">
        <v>9.6552514972317596</v>
      </c>
      <c r="ER65" s="1">
        <v>13.6151706104938</v>
      </c>
      <c r="ES65" s="1">
        <v>17.0165472257227</v>
      </c>
      <c r="ET65" s="1" t="e">
        <v>#N/A</v>
      </c>
      <c r="EU65" s="1">
        <v>13.814648925392</v>
      </c>
      <c r="EV65" s="1">
        <v>15.863224233803001</v>
      </c>
      <c r="EW65" s="1">
        <v>6.1462845591756299</v>
      </c>
      <c r="EX65" s="1">
        <v>19.2914066431047</v>
      </c>
      <c r="EY65" s="1">
        <v>8.6377426107789503</v>
      </c>
      <c r="EZ65" s="1">
        <v>12.470457511720999</v>
      </c>
      <c r="FA65" s="1">
        <v>16.6175970846068</v>
      </c>
      <c r="FB65" s="1">
        <v>19.078468001682801</v>
      </c>
      <c r="FO65"/>
      <c r="GB65"/>
      <c r="GD65" s="1">
        <v>2.2617722519549899</v>
      </c>
      <c r="GE65" s="1">
        <v>1.2305333866355499</v>
      </c>
      <c r="GF65" s="1">
        <v>1.87077033615011</v>
      </c>
      <c r="GG65" s="1">
        <v>2.7733687984842201</v>
      </c>
      <c r="GH65" s="1">
        <v>2.62786537495065</v>
      </c>
      <c r="GI65" s="1">
        <v>2.98334295803468</v>
      </c>
      <c r="GJ65" s="1">
        <v>1.07472375203245</v>
      </c>
      <c r="GK65" s="1">
        <v>6.75013943072216</v>
      </c>
      <c r="GL65" s="1">
        <v>2.04302725552918</v>
      </c>
      <c r="GM65" s="1">
        <v>2.9016733126932999</v>
      </c>
      <c r="GN65" s="1">
        <v>3.23352770528746</v>
      </c>
      <c r="GO65" s="1">
        <v>3.28080102168704</v>
      </c>
      <c r="HB65"/>
    </row>
    <row r="66" spans="1:210">
      <c r="A66" s="13">
        <f t="shared" si="0"/>
        <v>44530</v>
      </c>
      <c r="N66"/>
      <c r="AB66"/>
      <c r="AC66" s="4">
        <v>44530</v>
      </c>
      <c r="AD66" s="1">
        <v>14.931653774893901</v>
      </c>
      <c r="AE66" s="1">
        <v>17.224394043212499</v>
      </c>
      <c r="AF66" s="1">
        <v>34.619019768153102</v>
      </c>
      <c r="AG66" s="1">
        <v>14.4315705986242</v>
      </c>
      <c r="AH66" s="1">
        <v>17.3648647847508</v>
      </c>
      <c r="AI66" s="1">
        <v>20.658054699878299</v>
      </c>
      <c r="AJ66" s="1">
        <v>11.8668211608856</v>
      </c>
      <c r="AK66" s="1">
        <v>28.9476063258506</v>
      </c>
      <c r="AL66" s="1">
        <v>12.6401493969648</v>
      </c>
      <c r="AM66" s="1">
        <v>19.377504127483899</v>
      </c>
      <c r="AN66" s="1">
        <v>-632.35956080905703</v>
      </c>
      <c r="AO66" s="1">
        <v>32.132092898191402</v>
      </c>
      <c r="AP66"/>
      <c r="AQ66"/>
      <c r="AR66"/>
      <c r="AS66"/>
      <c r="AT66"/>
      <c r="AU66"/>
      <c r="AV66"/>
      <c r="AW66"/>
      <c r="AX66"/>
      <c r="AY66"/>
      <c r="AZ66"/>
      <c r="BA66"/>
      <c r="BB66"/>
      <c r="BO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DB66"/>
      <c r="DD66" s="1">
        <v>10.495629387773601</v>
      </c>
      <c r="DE66" s="1">
        <v>13.8179912964446</v>
      </c>
      <c r="DF66" s="1">
        <v>18.398810686899999</v>
      </c>
      <c r="DG66" s="1" t="e">
        <v>#N/A</v>
      </c>
      <c r="DH66" s="1">
        <v>14.7026297250731</v>
      </c>
      <c r="DI66" s="1">
        <v>16.992481645170599</v>
      </c>
      <c r="DJ66" s="1">
        <v>5.9124204793395698</v>
      </c>
      <c r="DK66" s="1">
        <v>22.261208808074901</v>
      </c>
      <c r="DL66" s="1">
        <v>7.1347645890233302</v>
      </c>
      <c r="DM66" s="1">
        <v>8.9986354670564701</v>
      </c>
      <c r="DN66" s="1">
        <v>21.058856381651299</v>
      </c>
      <c r="DO66" s="1">
        <v>29.158748608759399</v>
      </c>
      <c r="EB66"/>
      <c r="EO66"/>
      <c r="EQ66" s="1">
        <v>9.2066356773122902</v>
      </c>
      <c r="ER66" s="1">
        <v>12.468190285509101</v>
      </c>
      <c r="ES66" s="1">
        <v>17.2916136718387</v>
      </c>
      <c r="ET66" s="1" t="e">
        <v>#N/A</v>
      </c>
      <c r="EU66" s="1">
        <v>13.4994695060378</v>
      </c>
      <c r="EV66" s="1">
        <v>15.187362395326099</v>
      </c>
      <c r="EW66" s="1">
        <v>6.1686443957997703</v>
      </c>
      <c r="EX66" s="1">
        <v>19.264112962846099</v>
      </c>
      <c r="EY66" s="1">
        <v>8.2884667470891102</v>
      </c>
      <c r="EZ66" s="1">
        <v>11.927005356037</v>
      </c>
      <c r="FA66" s="1">
        <v>16.462186760320598</v>
      </c>
      <c r="FB66" s="1">
        <v>19.353121954255801</v>
      </c>
      <c r="FO66"/>
      <c r="GB66"/>
      <c r="GD66" s="1">
        <v>2.13371113310677</v>
      </c>
      <c r="GE66" s="1">
        <v>1.1133870913313899</v>
      </c>
      <c r="GF66" s="1">
        <v>1.9049620121316</v>
      </c>
      <c r="GG66" s="1">
        <v>2.7104982381100502</v>
      </c>
      <c r="GH66" s="1">
        <v>2.4684663148550299</v>
      </c>
      <c r="GI66" s="1">
        <v>2.8399920197289301</v>
      </c>
      <c r="GJ66" s="1">
        <v>1.0754863155472001</v>
      </c>
      <c r="GK66" s="1">
        <v>6.6666538223094598</v>
      </c>
      <c r="GL66" s="1">
        <v>1.91689183326284</v>
      </c>
      <c r="GM66" s="1">
        <v>2.6786934096051702</v>
      </c>
      <c r="GN66" s="1">
        <v>3.0703667696357901</v>
      </c>
      <c r="GO66" s="1">
        <v>3.32471046952781</v>
      </c>
      <c r="HB66"/>
    </row>
    <row r="67" spans="1:210">
      <c r="A67" s="13">
        <f t="shared" si="0"/>
        <v>44498</v>
      </c>
      <c r="N67"/>
      <c r="AB67"/>
      <c r="AC67" s="4">
        <v>44498</v>
      </c>
      <c r="AD67" s="1">
        <v>15.503394937305501</v>
      </c>
      <c r="AE67" s="1">
        <v>17.710342764651202</v>
      </c>
      <c r="AF67" s="1">
        <v>34.181826681710298</v>
      </c>
      <c r="AG67" s="1">
        <v>15.1767686303939</v>
      </c>
      <c r="AH67" s="1">
        <v>18.267439637470002</v>
      </c>
      <c r="AI67" s="1">
        <v>21.9905064431413</v>
      </c>
      <c r="AJ67" s="1">
        <v>13.2916682411743</v>
      </c>
      <c r="AK67" s="1">
        <v>28.277998217029499</v>
      </c>
      <c r="AL67" s="1">
        <v>13.218791626338801</v>
      </c>
      <c r="AM67" s="1">
        <v>19.783282901115602</v>
      </c>
      <c r="AN67" s="1">
        <v>839.33234850804195</v>
      </c>
      <c r="AO67" s="1">
        <v>34.3759461719347</v>
      </c>
      <c r="AP67"/>
      <c r="AQ67"/>
      <c r="AR67"/>
      <c r="AS67"/>
      <c r="AT67"/>
      <c r="AU67"/>
      <c r="AV67"/>
      <c r="AW67"/>
      <c r="AX67"/>
      <c r="AY67"/>
      <c r="AZ67"/>
      <c r="BA67"/>
      <c r="BB67"/>
      <c r="BO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DB67"/>
      <c r="DD67" s="1">
        <v>10.8069907514065</v>
      </c>
      <c r="DE67" s="1">
        <v>14.2654766654986</v>
      </c>
      <c r="DF67" s="1">
        <v>19.544720194197399</v>
      </c>
      <c r="DG67" s="1" t="e">
        <v>#N/A</v>
      </c>
      <c r="DH67" s="1">
        <v>16.075956667993601</v>
      </c>
      <c r="DI67" s="1">
        <v>17.9344549478344</v>
      </c>
      <c r="DJ67" s="1">
        <v>6.4534968388677898</v>
      </c>
      <c r="DK67" s="1">
        <v>21.855369882310999</v>
      </c>
      <c r="DL67" s="1">
        <v>7.4886003890854003</v>
      </c>
      <c r="DM67" s="1">
        <v>9.2103371511865504</v>
      </c>
      <c r="DN67" s="1">
        <v>23.474586053582598</v>
      </c>
      <c r="DO67" s="1">
        <v>33.435114434629</v>
      </c>
      <c r="EB67"/>
      <c r="EO67"/>
      <c r="EQ67" s="1">
        <v>9.4525209813457192</v>
      </c>
      <c r="ER67" s="1">
        <v>12.8189350189412</v>
      </c>
      <c r="ES67" s="1">
        <v>17.044419115042398</v>
      </c>
      <c r="ET67" s="1" t="e">
        <v>#N/A</v>
      </c>
      <c r="EU67" s="1">
        <v>14.249512295690399</v>
      </c>
      <c r="EV67" s="1">
        <v>16.0315237453989</v>
      </c>
      <c r="EW67" s="1">
        <v>6.7382752554545897</v>
      </c>
      <c r="EX67" s="1">
        <v>19.0815767832866</v>
      </c>
      <c r="EY67" s="1">
        <v>8.6360549999044203</v>
      </c>
      <c r="EZ67" s="1">
        <v>12.125725078202001</v>
      </c>
      <c r="FA67" s="1">
        <v>18.693372317110398</v>
      </c>
      <c r="FB67" s="1">
        <v>20.596084151848</v>
      </c>
      <c r="FO67"/>
      <c r="GB67"/>
      <c r="GD67" s="1">
        <v>2.21137212684277</v>
      </c>
      <c r="GE67" s="1">
        <v>1.14673232400869</v>
      </c>
      <c r="GF67" s="1">
        <v>1.8838794126724101</v>
      </c>
      <c r="GG67" s="1">
        <v>2.8678762332444698</v>
      </c>
      <c r="GH67" s="1">
        <v>2.6033205202085199</v>
      </c>
      <c r="GI67" s="1">
        <v>3.0252748769389002</v>
      </c>
      <c r="GJ67" s="1">
        <v>1.17417550646189</v>
      </c>
      <c r="GK67" s="1">
        <v>6.6236635431955397</v>
      </c>
      <c r="GL67" s="1">
        <v>2.00681102307232</v>
      </c>
      <c r="GM67" s="1">
        <v>2.74658998194379</v>
      </c>
      <c r="GN67" s="1">
        <v>3.39275790617683</v>
      </c>
      <c r="GO67" s="1">
        <v>3.65489315852802</v>
      </c>
      <c r="HB67"/>
    </row>
    <row r="68" spans="1:210">
      <c r="A68" s="13">
        <f t="shared" si="0"/>
        <v>44469</v>
      </c>
      <c r="N68"/>
      <c r="AB68"/>
      <c r="AC68" s="4">
        <v>44469</v>
      </c>
      <c r="AD68" s="1">
        <v>14.691359139495001</v>
      </c>
      <c r="AE68" s="1">
        <v>17.056369738915102</v>
      </c>
      <c r="AF68" s="1">
        <v>30.766100263482102</v>
      </c>
      <c r="AG68" s="1">
        <v>14.2247611196254</v>
      </c>
      <c r="AH68" s="1">
        <v>17.592016620691901</v>
      </c>
      <c r="AI68" s="1">
        <v>21.498732223676701</v>
      </c>
      <c r="AJ68" s="1">
        <v>14.1034167558853</v>
      </c>
      <c r="AK68" s="1">
        <v>26.170909343702402</v>
      </c>
      <c r="AL68" s="1">
        <v>13.630231304188699</v>
      </c>
      <c r="AM68" s="1">
        <v>18.910412668437498</v>
      </c>
      <c r="AN68" s="1">
        <v>217.43339758008599</v>
      </c>
      <c r="AO68" s="1">
        <v>34.001855306004998</v>
      </c>
      <c r="AP68"/>
      <c r="AQ68"/>
      <c r="AR68"/>
      <c r="AS68"/>
      <c r="AT68"/>
      <c r="AU68"/>
      <c r="AV68"/>
      <c r="AW68"/>
      <c r="AX68"/>
      <c r="AY68"/>
      <c r="AZ68"/>
      <c r="BA68"/>
      <c r="BB68"/>
      <c r="BO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DB68"/>
      <c r="DD68" s="1">
        <v>10.108005451054201</v>
      </c>
      <c r="DE68" s="1">
        <v>13.9292791986891</v>
      </c>
      <c r="DF68" s="1">
        <v>18.368180777838401</v>
      </c>
      <c r="DG68" s="1" t="e">
        <v>#N/A</v>
      </c>
      <c r="DH68" s="1">
        <v>15.6378182261627</v>
      </c>
      <c r="DI68" s="1">
        <v>17.388367639382299</v>
      </c>
      <c r="DJ68" s="1">
        <v>6.32784148327148</v>
      </c>
      <c r="DK68" s="1">
        <v>20.132826865927498</v>
      </c>
      <c r="DL68" s="1">
        <v>7.5287729092397404</v>
      </c>
      <c r="DM68" s="1">
        <v>8.8955261656064195</v>
      </c>
      <c r="DN68" s="1">
        <v>24.88681267118</v>
      </c>
      <c r="DO68" s="1">
        <v>33.880835063195903</v>
      </c>
      <c r="EB68"/>
      <c r="EO68"/>
      <c r="EQ68" s="1">
        <v>9.03421564153677</v>
      </c>
      <c r="ER68" s="1">
        <v>12.572628695136</v>
      </c>
      <c r="ES68" s="1">
        <v>15.8681934573593</v>
      </c>
      <c r="ET68" s="1">
        <v>15.4543783922171</v>
      </c>
      <c r="EU68" s="1">
        <v>14.018964997783501</v>
      </c>
      <c r="EV68" s="1">
        <v>15.5916872813551</v>
      </c>
      <c r="EW68" s="1">
        <v>6.6594320390354396</v>
      </c>
      <c r="EX68" s="1">
        <v>17.675507571178699</v>
      </c>
      <c r="EY68" s="1">
        <v>8.8259859356449208</v>
      </c>
      <c r="EZ68" s="1">
        <v>11.8663261614772</v>
      </c>
      <c r="FA68" s="1">
        <v>19.1907480571465</v>
      </c>
      <c r="FB68" s="1">
        <v>20.1789116287021</v>
      </c>
      <c r="FO68"/>
      <c r="GB68"/>
      <c r="GD68" s="1">
        <v>2.1019222178226</v>
      </c>
      <c r="GE68" s="1">
        <v>1.1237201533044201</v>
      </c>
      <c r="GF68" s="1">
        <v>1.7820022532873001</v>
      </c>
      <c r="GG68" s="1">
        <v>2.6931635559523999</v>
      </c>
      <c r="GH68" s="1">
        <v>2.5171429698646199</v>
      </c>
      <c r="GI68" s="1">
        <v>2.9396734947223599</v>
      </c>
      <c r="GJ68" s="1">
        <v>1.0825733191015501</v>
      </c>
      <c r="GK68" s="1">
        <v>6.1505950794707704</v>
      </c>
      <c r="GL68" s="1">
        <v>2.0773773624912</v>
      </c>
      <c r="GM68" s="1">
        <v>2.6249818642516098</v>
      </c>
      <c r="GN68" s="1">
        <v>3.4679352723140999</v>
      </c>
      <c r="GO68" s="1">
        <v>3.5135871086902601</v>
      </c>
      <c r="HB68"/>
    </row>
    <row r="69" spans="1:210">
      <c r="A69" s="13">
        <f t="shared" si="0"/>
        <v>44439</v>
      </c>
      <c r="N69"/>
      <c r="AB69"/>
      <c r="AC69" s="4">
        <v>44439</v>
      </c>
      <c r="AD69" s="1">
        <v>16.040864998978002</v>
      </c>
      <c r="AE69" s="1">
        <v>17.892080769351601</v>
      </c>
      <c r="AF69" s="1">
        <v>32.635809253113997</v>
      </c>
      <c r="AG69" s="1">
        <v>14.309757952466899</v>
      </c>
      <c r="AH69" s="1">
        <v>18.755686340171</v>
      </c>
      <c r="AI69" s="1">
        <v>23.000234292914101</v>
      </c>
      <c r="AJ69" s="1">
        <v>13.7462869167517</v>
      </c>
      <c r="AK69" s="1">
        <v>27.823220021824799</v>
      </c>
      <c r="AL69" s="1">
        <v>14.893611559898099</v>
      </c>
      <c r="AM69" s="1">
        <v>20.306304335203901</v>
      </c>
      <c r="AN69" s="1">
        <v>160.30618476631301</v>
      </c>
      <c r="AO69" s="1">
        <v>33.358569768264502</v>
      </c>
      <c r="AP69"/>
      <c r="AQ69"/>
      <c r="AR69"/>
      <c r="AS69"/>
      <c r="AT69"/>
      <c r="AU69"/>
      <c r="AV69"/>
      <c r="AW69"/>
      <c r="AX69"/>
      <c r="AY69"/>
      <c r="AZ69"/>
      <c r="BA69"/>
      <c r="BB69"/>
      <c r="BO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DB69"/>
      <c r="DD69" s="1">
        <v>11.183767931612101</v>
      </c>
      <c r="DE69" s="1">
        <v>14.7123143693945</v>
      </c>
      <c r="DF69" s="1">
        <v>19.5206801156361</v>
      </c>
      <c r="DG69" s="1" t="e">
        <v>#N/A</v>
      </c>
      <c r="DH69" s="1">
        <v>16.699624764469501</v>
      </c>
      <c r="DI69" s="1">
        <v>18.532587196938699</v>
      </c>
      <c r="DJ69" s="1">
        <v>6.1029113182322803</v>
      </c>
      <c r="DK69" s="1">
        <v>21.528513659208901</v>
      </c>
      <c r="DL69" s="1">
        <v>8.0415154880802593</v>
      </c>
      <c r="DM69" s="1">
        <v>9.5261105290394195</v>
      </c>
      <c r="DN69" s="1">
        <v>25.554980141098302</v>
      </c>
      <c r="DO69" s="1">
        <v>31.480692673339998</v>
      </c>
      <c r="EB69"/>
      <c r="EO69"/>
      <c r="EQ69" s="1">
        <v>9.6620874105780707</v>
      </c>
      <c r="ER69" s="1">
        <v>13.080604006128301</v>
      </c>
      <c r="ES69" s="1">
        <v>16.715007641044</v>
      </c>
      <c r="ET69" s="1">
        <v>16.183366924301001</v>
      </c>
      <c r="EU69" s="1">
        <v>14.8177392369772</v>
      </c>
      <c r="EV69" s="1">
        <v>16.6641584954358</v>
      </c>
      <c r="EW69" s="1">
        <v>6.4891392347375696</v>
      </c>
      <c r="EX69" s="1">
        <v>18.882524315365998</v>
      </c>
      <c r="EY69" s="1">
        <v>9.2296069596272599</v>
      </c>
      <c r="EZ69" s="1">
        <v>12.4056672225153</v>
      </c>
      <c r="FA69" s="1">
        <v>20.0783333118824</v>
      </c>
      <c r="FB69" s="1">
        <v>20.316767778067501</v>
      </c>
      <c r="FO69"/>
      <c r="GB69"/>
      <c r="GD69" s="1">
        <v>2.2837553745865802</v>
      </c>
      <c r="GE69" s="1">
        <v>1.17784178120411</v>
      </c>
      <c r="GF69" s="1">
        <v>1.87609341150621</v>
      </c>
      <c r="GG69" s="1">
        <v>2.7230065780131198</v>
      </c>
      <c r="GH69" s="1">
        <v>2.6697728570033501</v>
      </c>
      <c r="GI69" s="1">
        <v>3.1461145915620898</v>
      </c>
      <c r="GJ69" s="1">
        <v>0.99493685994438597</v>
      </c>
      <c r="GK69" s="1">
        <v>6.5747504921481301</v>
      </c>
      <c r="GL69" s="1">
        <v>2.2052861008279998</v>
      </c>
      <c r="GM69" s="1">
        <v>2.7912038498402101</v>
      </c>
      <c r="GN69" s="1">
        <v>3.5702029636047601</v>
      </c>
      <c r="GO69" s="1">
        <v>3.5740641133992699</v>
      </c>
      <c r="HB69"/>
    </row>
    <row r="70" spans="1:210">
      <c r="A70" s="13">
        <f t="shared" si="0"/>
        <v>44407</v>
      </c>
      <c r="N70"/>
      <c r="AB70"/>
      <c r="AC70" s="4">
        <v>44407</v>
      </c>
      <c r="AD70" s="1">
        <v>16.238512005271399</v>
      </c>
      <c r="AE70" s="1">
        <v>17.857345879361301</v>
      </c>
      <c r="AF70" s="1">
        <v>32.765585773130098</v>
      </c>
      <c r="AG70" s="1">
        <v>13.6859153595497</v>
      </c>
      <c r="AH70" s="1">
        <v>18.6212548445762</v>
      </c>
      <c r="AI70" s="1">
        <v>23.530891184179101</v>
      </c>
      <c r="AJ70" s="1">
        <v>14.7362457417938</v>
      </c>
      <c r="AK70" s="1">
        <v>27.005414421157599</v>
      </c>
      <c r="AL70" s="1">
        <v>14.939153764409401</v>
      </c>
      <c r="AM70" s="1">
        <v>19.724438793011199</v>
      </c>
      <c r="AN70" s="1">
        <v>136.09430007710199</v>
      </c>
      <c r="AO70" s="1">
        <v>33.077998456158397</v>
      </c>
      <c r="AP70"/>
      <c r="AQ70"/>
      <c r="AR70"/>
      <c r="AS70"/>
      <c r="AT70"/>
      <c r="AU70"/>
      <c r="AV70"/>
      <c r="AW70"/>
      <c r="AX70"/>
      <c r="AY70"/>
      <c r="AZ70"/>
      <c r="BA70"/>
      <c r="BB70"/>
      <c r="BO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DB70"/>
      <c r="DD70" s="1">
        <v>11.307264286827801</v>
      </c>
      <c r="DE70" s="1">
        <v>14.671514171198</v>
      </c>
      <c r="DF70" s="1">
        <v>19.6273615256681</v>
      </c>
      <c r="DG70" s="1" t="e">
        <v>#N/A</v>
      </c>
      <c r="DH70" s="1">
        <v>16.4966803060762</v>
      </c>
      <c r="DI70" s="1">
        <v>18.947782100848698</v>
      </c>
      <c r="DJ70" s="1">
        <v>6.4544361095026996</v>
      </c>
      <c r="DK70" s="1">
        <v>21.0818469280361</v>
      </c>
      <c r="DL70" s="1">
        <v>8.0119984758902394</v>
      </c>
      <c r="DM70" s="1">
        <v>9.2946250796560594</v>
      </c>
      <c r="DN70" s="1">
        <v>25.8046223129022</v>
      </c>
      <c r="DO70" s="1">
        <v>31.4446720094423</v>
      </c>
      <c r="EB70"/>
      <c r="EO70"/>
      <c r="EQ70" s="1">
        <v>9.7651853547297396</v>
      </c>
      <c r="ER70" s="1">
        <v>13.0874116735047</v>
      </c>
      <c r="ES70" s="1">
        <v>16.740441148312598</v>
      </c>
      <c r="ET70" s="1">
        <v>16.590292450916401</v>
      </c>
      <c r="EU70" s="1">
        <v>14.6235724287229</v>
      </c>
      <c r="EV70" s="1">
        <v>16.9411696752416</v>
      </c>
      <c r="EW70" s="1">
        <v>6.9575058528818499</v>
      </c>
      <c r="EX70" s="1">
        <v>18.282014544888799</v>
      </c>
      <c r="EY70" s="1">
        <v>9.2026438403432298</v>
      </c>
      <c r="EZ70" s="1">
        <v>12.215583315332299</v>
      </c>
      <c r="FA70" s="1">
        <v>20.899805719277701</v>
      </c>
      <c r="FB70" s="1">
        <v>20.025921727828901</v>
      </c>
      <c r="FO70"/>
      <c r="GB70"/>
      <c r="GD70" s="1">
        <v>2.3065434308429702</v>
      </c>
      <c r="GE70" s="1">
        <v>1.1810559161960099</v>
      </c>
      <c r="GF70" s="1">
        <v>1.8697587446475801</v>
      </c>
      <c r="GG70" s="1">
        <v>2.6410184397071399</v>
      </c>
      <c r="GH70" s="1">
        <v>2.6496534531748202</v>
      </c>
      <c r="GI70" s="1">
        <v>3.18185899335678</v>
      </c>
      <c r="GJ70" s="1">
        <v>1.04318335398552</v>
      </c>
      <c r="GK70" s="1">
        <v>6.3505822493613104</v>
      </c>
      <c r="GL70" s="1">
        <v>2.1277828248514501</v>
      </c>
      <c r="GM70" s="1">
        <v>2.7151264297980502</v>
      </c>
      <c r="GN70" s="1">
        <v>3.6896400766130002</v>
      </c>
      <c r="GO70" s="1">
        <v>3.46708401414653</v>
      </c>
      <c r="HB70"/>
    </row>
    <row r="71" spans="1:210">
      <c r="A71" s="13">
        <f t="shared" si="0"/>
        <v>44377</v>
      </c>
      <c r="N71"/>
      <c r="AB71"/>
      <c r="AC71" s="4">
        <v>44377</v>
      </c>
      <c r="AD71" s="1">
        <v>16.665792329548399</v>
      </c>
      <c r="AE71" s="1">
        <v>17.771538779576499</v>
      </c>
      <c r="AF71" s="1">
        <v>32.818622447416203</v>
      </c>
      <c r="AG71" s="1">
        <v>14.186899837037201</v>
      </c>
      <c r="AH71" s="1">
        <v>17.9500005676854</v>
      </c>
      <c r="AI71" s="1">
        <v>24.023622199562801</v>
      </c>
      <c r="AJ71" s="1">
        <v>18.182452084417701</v>
      </c>
      <c r="AK71" s="1">
        <v>27.453806243653599</v>
      </c>
      <c r="AL71" s="1">
        <v>15.3180914827207</v>
      </c>
      <c r="AM71" s="1">
        <v>18.965724079512</v>
      </c>
      <c r="AN71" s="1">
        <v>203.62466090311699</v>
      </c>
      <c r="AO71" s="1">
        <v>34.774245678578602</v>
      </c>
      <c r="AP71"/>
      <c r="AQ71"/>
      <c r="AR71"/>
      <c r="AS71"/>
      <c r="AT71"/>
      <c r="AU71"/>
      <c r="AV71"/>
      <c r="AW71"/>
      <c r="AX71"/>
      <c r="AY71"/>
      <c r="AZ71"/>
      <c r="BA71"/>
      <c r="BB71"/>
      <c r="BO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DB71"/>
      <c r="DD71" s="1">
        <v>11.447059226827699</v>
      </c>
      <c r="DE71" s="1">
        <v>14.2027177800346</v>
      </c>
      <c r="DF71" s="1">
        <v>18.827781215060298</v>
      </c>
      <c r="DG71" s="1" t="e">
        <v>#N/A</v>
      </c>
      <c r="DH71" s="1">
        <v>15.9155217256966</v>
      </c>
      <c r="DI71" s="1">
        <v>19.0475145243981</v>
      </c>
      <c r="DJ71" s="1">
        <v>7.4629941773601303</v>
      </c>
      <c r="DK71" s="1">
        <v>21.220171031337902</v>
      </c>
      <c r="DL71" s="1">
        <v>7.9494040553507501</v>
      </c>
      <c r="DM71" s="1">
        <v>9.1123125213790193</v>
      </c>
      <c r="DN71" s="1">
        <v>28.434071130664901</v>
      </c>
      <c r="DO71" s="1">
        <v>32.7174180645356</v>
      </c>
      <c r="EB71"/>
      <c r="EO71"/>
      <c r="EQ71" s="1">
        <v>9.8531594053358802</v>
      </c>
      <c r="ER71" s="1">
        <v>13.0267893988312</v>
      </c>
      <c r="ES71" s="1">
        <v>16.811567665530401</v>
      </c>
      <c r="ET71" s="1">
        <v>15.806590917342</v>
      </c>
      <c r="EU71" s="1">
        <v>14.0693427182168</v>
      </c>
      <c r="EV71" s="1">
        <v>17.076068952179</v>
      </c>
      <c r="EW71" s="1">
        <v>7.9268989449084497</v>
      </c>
      <c r="EX71" s="1">
        <v>18.4146612330549</v>
      </c>
      <c r="EY71" s="1">
        <v>9.1942820525477504</v>
      </c>
      <c r="EZ71" s="1">
        <v>11.9459378452437</v>
      </c>
      <c r="FA71" s="1">
        <v>22.163418025475998</v>
      </c>
      <c r="FB71" s="1">
        <v>20.9447329731378</v>
      </c>
      <c r="FO71"/>
      <c r="GB71"/>
      <c r="GD71" s="1">
        <v>2.3112246750759402</v>
      </c>
      <c r="GE71" s="1">
        <v>1.1799914601002</v>
      </c>
      <c r="GF71" s="1">
        <v>1.87276761939339</v>
      </c>
      <c r="GG71" s="1">
        <v>2.7084480693960198</v>
      </c>
      <c r="GH71" s="1">
        <v>2.58325786287027</v>
      </c>
      <c r="GI71" s="1">
        <v>3.1796452576429002</v>
      </c>
      <c r="GJ71" s="1">
        <v>1.2020947333784899</v>
      </c>
      <c r="GK71" s="1">
        <v>6.2997216366972602</v>
      </c>
      <c r="GL71" s="1">
        <v>2.1167864450488998</v>
      </c>
      <c r="GM71" s="1">
        <v>2.6240205967097201</v>
      </c>
      <c r="GN71" s="1">
        <v>3.7575413480944202</v>
      </c>
      <c r="GO71" s="1">
        <v>3.5788817159983499</v>
      </c>
      <c r="HB71"/>
    </row>
    <row r="72" spans="1:210">
      <c r="A72" s="13">
        <f t="shared" ref="A72:A135" si="1">AC72</f>
        <v>44344</v>
      </c>
      <c r="N72"/>
      <c r="AB72"/>
      <c r="AC72" s="4">
        <v>44344</v>
      </c>
      <c r="AD72" s="1">
        <v>18.709808393080898</v>
      </c>
      <c r="AE72" s="1">
        <v>18.192835930540401</v>
      </c>
      <c r="AF72" s="1">
        <v>31.751396333513</v>
      </c>
      <c r="AG72" s="1">
        <v>14.6889247501116</v>
      </c>
      <c r="AH72" s="1">
        <v>17.504416187268699</v>
      </c>
      <c r="AI72" s="1">
        <v>24.886234683974401</v>
      </c>
      <c r="AJ72" s="1">
        <v>18.8383827203516</v>
      </c>
      <c r="AK72" s="1">
        <v>25.456444839587299</v>
      </c>
      <c r="AL72" s="1">
        <v>15.2109339797037</v>
      </c>
      <c r="AM72" s="1">
        <v>19.456736099164701</v>
      </c>
      <c r="AN72" s="1">
        <v>150.12801155038699</v>
      </c>
      <c r="AO72" s="1">
        <v>34.8613776094166</v>
      </c>
      <c r="AP72"/>
      <c r="AQ72"/>
      <c r="AR72"/>
      <c r="AS72"/>
      <c r="AT72"/>
      <c r="AU72"/>
      <c r="AV72"/>
      <c r="AW72"/>
      <c r="AX72"/>
      <c r="AY72"/>
      <c r="AZ72"/>
      <c r="BA72"/>
      <c r="BB72"/>
      <c r="BO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DB72"/>
      <c r="DD72" s="1">
        <v>12.8247749454166</v>
      </c>
      <c r="DE72" s="1">
        <v>14.464131465906</v>
      </c>
      <c r="DF72" s="1">
        <v>18.0665640312519</v>
      </c>
      <c r="DG72" s="1" t="e">
        <v>#N/A</v>
      </c>
      <c r="DH72" s="1">
        <v>15.4105440247597</v>
      </c>
      <c r="DI72" s="1">
        <v>19.8223476763858</v>
      </c>
      <c r="DJ72" s="1">
        <v>7.2877589848037498</v>
      </c>
      <c r="DK72" s="1">
        <v>19.7866094857844</v>
      </c>
      <c r="DL72" s="1">
        <v>7.8535442485825397</v>
      </c>
      <c r="DM72" s="1">
        <v>9.2176508247571896</v>
      </c>
      <c r="DN72" s="1">
        <v>30.928920560066</v>
      </c>
      <c r="DO72" s="1">
        <v>31.5837578831974</v>
      </c>
      <c r="EB72"/>
      <c r="EO72"/>
      <c r="EQ72" s="1">
        <v>10.817685454764201</v>
      </c>
      <c r="ER72" s="1">
        <v>13.280044262291</v>
      </c>
      <c r="ES72" s="1">
        <v>16.247703800405201</v>
      </c>
      <c r="ET72" s="1">
        <v>15.9978318795203</v>
      </c>
      <c r="EU72" s="1">
        <v>13.6309716701923</v>
      </c>
      <c r="EV72" s="1">
        <v>17.4393561759005</v>
      </c>
      <c r="EW72" s="1">
        <v>7.8649664698828197</v>
      </c>
      <c r="EX72" s="1">
        <v>17.194907693754701</v>
      </c>
      <c r="EY72" s="1">
        <v>9.0774118143327698</v>
      </c>
      <c r="EZ72" s="1">
        <v>12.0857043365601</v>
      </c>
      <c r="FA72" s="1">
        <v>23.2359149317811</v>
      </c>
      <c r="FB72" s="1">
        <v>20.813981624776702</v>
      </c>
      <c r="FO72"/>
      <c r="GB72"/>
      <c r="GD72" s="1">
        <v>2.5218120884843298</v>
      </c>
      <c r="GE72" s="1">
        <v>1.21136886598048</v>
      </c>
      <c r="GF72" s="1">
        <v>1.8062472199481301</v>
      </c>
      <c r="GG72" s="1">
        <v>2.8042181113194999</v>
      </c>
      <c r="GH72" s="1">
        <v>2.5083361839327201</v>
      </c>
      <c r="GI72" s="1">
        <v>3.2307188388256902</v>
      </c>
      <c r="GJ72" s="1">
        <v>1.1542915826926801</v>
      </c>
      <c r="GK72" s="1">
        <v>5.8774191295460501</v>
      </c>
      <c r="GL72" s="1">
        <v>2.1014157233319701</v>
      </c>
      <c r="GM72" s="1">
        <v>2.69888669571294</v>
      </c>
      <c r="GN72" s="1">
        <v>3.9708603011889099</v>
      </c>
      <c r="GO72" s="1">
        <v>3.5302507583788598</v>
      </c>
      <c r="HB72"/>
    </row>
    <row r="73" spans="1:210">
      <c r="A73" s="13">
        <f t="shared" si="1"/>
        <v>44316</v>
      </c>
      <c r="N73"/>
      <c r="AB73"/>
      <c r="AC73" s="4">
        <v>44316</v>
      </c>
      <c r="AD73" s="1">
        <v>18.298876070281</v>
      </c>
      <c r="AE73" s="1">
        <v>17.998937412260101</v>
      </c>
      <c r="AF73" s="1">
        <v>35.885658762934597</v>
      </c>
      <c r="AG73" s="1">
        <v>14.225801033170001</v>
      </c>
      <c r="AH73" s="1">
        <v>17.570676813154801</v>
      </c>
      <c r="AI73" s="1">
        <v>25.315021017462701</v>
      </c>
      <c r="AJ73" s="1">
        <v>19.373228274310598</v>
      </c>
      <c r="AK73" s="1">
        <v>26.1648773212445</v>
      </c>
      <c r="AL73" s="1">
        <v>15.1466071796942</v>
      </c>
      <c r="AM73" s="1">
        <v>20.256057030992</v>
      </c>
      <c r="AN73" s="1">
        <v>160.51555000266401</v>
      </c>
      <c r="AO73" s="1">
        <v>37.959941954374202</v>
      </c>
      <c r="AP73"/>
      <c r="AQ73"/>
      <c r="AR73"/>
      <c r="AS73"/>
      <c r="AT73"/>
      <c r="AU73"/>
      <c r="AV73"/>
      <c r="AW73"/>
      <c r="AX73"/>
      <c r="AY73"/>
      <c r="AZ73"/>
      <c r="BA73"/>
      <c r="BB73"/>
      <c r="BO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DB73"/>
      <c r="DD73" s="1">
        <v>12.2871203903123</v>
      </c>
      <c r="DE73" s="1">
        <v>14.3239705475862</v>
      </c>
      <c r="DF73" s="1">
        <v>20.502348523898501</v>
      </c>
      <c r="DG73" s="1" t="e">
        <v>#N/A</v>
      </c>
      <c r="DH73" s="1">
        <v>15.4098116747115</v>
      </c>
      <c r="DI73" s="1">
        <v>20.140319149780101</v>
      </c>
      <c r="DJ73" s="1">
        <v>7.2118783135885201</v>
      </c>
      <c r="DK73" s="1">
        <v>20.4348058344398</v>
      </c>
      <c r="DL73" s="1">
        <v>7.8433813764428901</v>
      </c>
      <c r="DM73" s="1">
        <v>9.4903716926902497</v>
      </c>
      <c r="DN73" s="1">
        <v>33.771637848893199</v>
      </c>
      <c r="DO73" s="1">
        <v>32.738865167083901</v>
      </c>
      <c r="EB73"/>
      <c r="EO73"/>
      <c r="EQ73" s="1">
        <v>10.5305535026343</v>
      </c>
      <c r="ER73" s="1">
        <v>13.125304241374799</v>
      </c>
      <c r="ES73" s="1">
        <v>17.8358877717281</v>
      </c>
      <c r="ET73" s="1">
        <v>15.3327334046072</v>
      </c>
      <c r="EU73" s="1">
        <v>13.796423669059401</v>
      </c>
      <c r="EV73" s="1">
        <v>17.6567292746753</v>
      </c>
      <c r="EW73" s="1">
        <v>7.8353849272383398</v>
      </c>
      <c r="EX73" s="1">
        <v>17.560077140877699</v>
      </c>
      <c r="EY73" s="1">
        <v>8.7640769857971801</v>
      </c>
      <c r="EZ73" s="1">
        <v>12.0521267363739</v>
      </c>
      <c r="FA73" s="1">
        <v>24.396979396794102</v>
      </c>
      <c r="FB73" s="1">
        <v>22.4174454370355</v>
      </c>
      <c r="FO73"/>
      <c r="GB73"/>
      <c r="GD73" s="1">
        <v>2.3899617686340302</v>
      </c>
      <c r="GE73" s="1">
        <v>1.1996819197498301</v>
      </c>
      <c r="GF73" s="1">
        <v>1.9444561369473099</v>
      </c>
      <c r="GG73" s="1">
        <v>2.7139674445466699</v>
      </c>
      <c r="GH73" s="1">
        <v>2.4990705540312801</v>
      </c>
      <c r="GI73" s="1">
        <v>3.2525812914781498</v>
      </c>
      <c r="GJ73" s="1">
        <v>1.1378486514974799</v>
      </c>
      <c r="GK73" s="1">
        <v>6.0137965035949703</v>
      </c>
      <c r="GL73" s="1">
        <v>2.0968510770314599</v>
      </c>
      <c r="GM73" s="1">
        <v>2.7983656809583599</v>
      </c>
      <c r="GN73" s="1">
        <v>4.0773529801936403</v>
      </c>
      <c r="GO73" s="1">
        <v>3.6780372830035102</v>
      </c>
      <c r="HB73"/>
    </row>
    <row r="74" spans="1:210">
      <c r="A74" s="13">
        <f t="shared" si="1"/>
        <v>44286</v>
      </c>
      <c r="N74"/>
      <c r="AB74"/>
      <c r="AC74" s="4">
        <v>44286</v>
      </c>
      <c r="AD74" s="1">
        <v>19.370388372861601</v>
      </c>
      <c r="AE74" s="1">
        <v>17.895711752335298</v>
      </c>
      <c r="AF74" s="1">
        <v>34.892087507018999</v>
      </c>
      <c r="AG74" s="1">
        <v>14.8179812799996</v>
      </c>
      <c r="AH74" s="1">
        <v>17.060162819193799</v>
      </c>
      <c r="AI74" s="1">
        <v>25.3514462426023</v>
      </c>
      <c r="AJ74" s="1">
        <v>22.279345549696998</v>
      </c>
      <c r="AK74" s="1">
        <v>26.683021673186399</v>
      </c>
      <c r="AL74" s="1">
        <v>15.0188231245544</v>
      </c>
      <c r="AM74" s="1">
        <v>19.343784474140101</v>
      </c>
      <c r="AN74" s="1">
        <v>114.340374126729</v>
      </c>
      <c r="AO74" s="1">
        <v>39.908018347954297</v>
      </c>
      <c r="AP74"/>
      <c r="AQ74"/>
      <c r="AR74"/>
      <c r="AS74"/>
      <c r="AT74"/>
      <c r="AU74"/>
      <c r="AV74"/>
      <c r="AW74"/>
      <c r="AX74"/>
      <c r="AY74"/>
      <c r="AZ74"/>
      <c r="BA74"/>
      <c r="BB74"/>
      <c r="BO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DB74"/>
      <c r="DD74" s="1">
        <v>12.416044173981801</v>
      </c>
      <c r="DE74" s="1">
        <v>14.1918009787346</v>
      </c>
      <c r="DF74" s="1">
        <v>19.970164437788</v>
      </c>
      <c r="DG74" s="1" t="e">
        <v>#N/A</v>
      </c>
      <c r="DH74" s="1">
        <v>15.124677352245399</v>
      </c>
      <c r="DI74" s="1">
        <v>19.825423974601499</v>
      </c>
      <c r="DJ74" s="1">
        <v>7.5409072759421303</v>
      </c>
      <c r="DK74" s="1">
        <v>20.292065973402501</v>
      </c>
      <c r="DL74" s="1">
        <v>7.6846847371617502</v>
      </c>
      <c r="DM74" s="1">
        <v>9.1115360566685109</v>
      </c>
      <c r="DN74" s="1">
        <v>29.149831766202901</v>
      </c>
      <c r="DO74" s="1">
        <v>33.565235771011501</v>
      </c>
      <c r="EB74"/>
      <c r="EO74"/>
      <c r="EQ74" s="1">
        <v>10.8296189144192</v>
      </c>
      <c r="ER74" s="1">
        <v>13.0035822973893</v>
      </c>
      <c r="ES74" s="1">
        <v>17.0634897515692</v>
      </c>
      <c r="ET74" s="1">
        <v>14.3523544256515</v>
      </c>
      <c r="EU74" s="1">
        <v>13.4613771965687</v>
      </c>
      <c r="EV74" s="1">
        <v>17.376150992683399</v>
      </c>
      <c r="EW74" s="1">
        <v>8.1857115920478698</v>
      </c>
      <c r="EX74" s="1">
        <v>17.465652975341399</v>
      </c>
      <c r="EY74" s="1">
        <v>8.6181883742018996</v>
      </c>
      <c r="EZ74" s="1">
        <v>11.81906953256</v>
      </c>
      <c r="FA74" s="1">
        <v>23.9345437151981</v>
      </c>
      <c r="FB74" s="1">
        <v>22.842552597978099</v>
      </c>
      <c r="FO74"/>
      <c r="GB74"/>
      <c r="GD74" s="1">
        <v>2.3780490154514702</v>
      </c>
      <c r="GE74" s="1">
        <v>1.1891887100260401</v>
      </c>
      <c r="GF74" s="1">
        <v>1.8278253769702999</v>
      </c>
      <c r="GG74" s="1">
        <v>2.6152461715299999</v>
      </c>
      <c r="GH74" s="1">
        <v>2.4311158808150801</v>
      </c>
      <c r="GI74" s="1">
        <v>3.14272945087626</v>
      </c>
      <c r="GJ74" s="1">
        <v>1.1831080346556699</v>
      </c>
      <c r="GK74" s="1">
        <v>5.8541467193480496</v>
      </c>
      <c r="GL74" s="1">
        <v>2.0585368223368401</v>
      </c>
      <c r="GM74" s="1">
        <v>2.6967203648934901</v>
      </c>
      <c r="GN74" s="1">
        <v>4.0103567361661598</v>
      </c>
      <c r="GO74" s="1">
        <v>3.7217787524217001</v>
      </c>
      <c r="HB74"/>
    </row>
    <row r="75" spans="1:210">
      <c r="A75" s="13">
        <f t="shared" si="1"/>
        <v>44253</v>
      </c>
      <c r="N75"/>
      <c r="AB75"/>
      <c r="AC75" s="4">
        <v>44253</v>
      </c>
      <c r="AD75" s="1">
        <v>19.3398826623066</v>
      </c>
      <c r="AE75" s="1">
        <v>21.514593365677701</v>
      </c>
      <c r="AF75" s="1">
        <v>35.2495374148533</v>
      </c>
      <c r="AG75" s="1">
        <v>16.7438139577668</v>
      </c>
      <c r="AH75" s="1">
        <v>16.321755128915299</v>
      </c>
      <c r="AI75" s="1">
        <v>24.1969932282624</v>
      </c>
      <c r="AJ75" s="1">
        <v>27.132733382707698</v>
      </c>
      <c r="AK75" s="1">
        <v>25.853909083691502</v>
      </c>
      <c r="AL75" s="1">
        <v>10.814295056442401</v>
      </c>
      <c r="AM75" s="1">
        <v>17.3978697008437</v>
      </c>
      <c r="AN75" s="1">
        <v>82.696561302777496</v>
      </c>
      <c r="AO75" s="1">
        <v>36.0341286459118</v>
      </c>
      <c r="AP75"/>
      <c r="AQ75"/>
      <c r="AR75"/>
      <c r="AS75"/>
      <c r="AT75"/>
      <c r="AU75"/>
      <c r="AV75"/>
      <c r="AW75"/>
      <c r="AX75"/>
      <c r="AY75"/>
      <c r="AZ75"/>
      <c r="BA75"/>
      <c r="BB75"/>
      <c r="BO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DB75"/>
      <c r="DD75" s="1">
        <v>12.087259357138599</v>
      </c>
      <c r="DE75" s="1">
        <v>17.911994505216899</v>
      </c>
      <c r="DF75" s="1">
        <v>20.0658600151237</v>
      </c>
      <c r="DG75" s="1">
        <v>15.505407423870899</v>
      </c>
      <c r="DH75" s="1">
        <v>14.3128248070983</v>
      </c>
      <c r="DI75" s="1">
        <v>17.7784962022854</v>
      </c>
      <c r="DJ75" s="1">
        <v>7.5869396951770298</v>
      </c>
      <c r="DK75" s="1">
        <v>19.9183364251829</v>
      </c>
      <c r="DL75" s="1">
        <v>5.2419576624406004</v>
      </c>
      <c r="DM75" s="1">
        <v>8.1222579632080905</v>
      </c>
      <c r="DN75" s="1">
        <v>27.755401114335999</v>
      </c>
      <c r="DO75" s="1">
        <v>18.365323519331099</v>
      </c>
      <c r="EB75"/>
      <c r="EO75"/>
      <c r="EQ75" s="1">
        <v>10.6885465244521</v>
      </c>
      <c r="ER75" s="1">
        <v>15.092254952645</v>
      </c>
      <c r="ES75" s="1">
        <v>17.110161084952399</v>
      </c>
      <c r="ET75" s="1">
        <v>20.082945398765801</v>
      </c>
      <c r="EU75" s="1">
        <v>13.039510777744701</v>
      </c>
      <c r="EV75" s="1">
        <v>15.612054523593001</v>
      </c>
      <c r="EW75" s="1">
        <v>8.6343475785023802</v>
      </c>
      <c r="EX75" s="1">
        <v>17.048278266961301</v>
      </c>
      <c r="EY75" s="1">
        <v>6.7725296621288198</v>
      </c>
      <c r="EZ75" s="1">
        <v>11.2256138166808</v>
      </c>
      <c r="FA75" s="1">
        <v>23.248929085783001</v>
      </c>
      <c r="FB75" s="1">
        <v>15.764543316341101</v>
      </c>
      <c r="FO75"/>
      <c r="GB75"/>
      <c r="GD75" s="1">
        <v>2.2442045489020002</v>
      </c>
      <c r="GE75" s="1">
        <v>2.2942462676072899</v>
      </c>
      <c r="GF75" s="1">
        <v>1.8640099579018701</v>
      </c>
      <c r="GG75" s="1">
        <v>3.2007695012658899</v>
      </c>
      <c r="GH75" s="1">
        <v>2.3082357443874799</v>
      </c>
      <c r="GI75" s="1">
        <v>2.5881239515578902</v>
      </c>
      <c r="GJ75" s="1">
        <v>1.1565955066083999</v>
      </c>
      <c r="GK75" s="1">
        <v>5.8531817803017399</v>
      </c>
      <c r="GL75" s="1">
        <v>1.40362396424178</v>
      </c>
      <c r="GM75" s="1">
        <v>2.4748606038320902</v>
      </c>
      <c r="GN75" s="1">
        <v>3.92915406825289</v>
      </c>
      <c r="GO75" s="1">
        <v>3.1339077066201302</v>
      </c>
      <c r="HB75"/>
    </row>
    <row r="76" spans="1:210">
      <c r="A76" s="13">
        <f t="shared" si="1"/>
        <v>44225</v>
      </c>
      <c r="N76"/>
      <c r="AB76"/>
      <c r="AC76" s="4">
        <v>44225</v>
      </c>
      <c r="AD76" s="1">
        <v>18.858925826071602</v>
      </c>
      <c r="AE76" s="1">
        <v>22.294802007866899</v>
      </c>
      <c r="AF76" s="1">
        <v>37.338005115443401</v>
      </c>
      <c r="AG76" s="1">
        <v>15.562947169943801</v>
      </c>
      <c r="AH76" s="1">
        <v>16.978271092158199</v>
      </c>
      <c r="AI76" s="1">
        <v>23.463987343150801</v>
      </c>
      <c r="AJ76" s="1">
        <v>24.525250843660299</v>
      </c>
      <c r="AK76" s="1">
        <v>26.423964040995301</v>
      </c>
      <c r="AL76" s="1">
        <v>11.009803323270599</v>
      </c>
      <c r="AM76" s="1">
        <v>18.3530830129015</v>
      </c>
      <c r="AN76" s="1">
        <v>63.632001273246097</v>
      </c>
      <c r="AO76" s="1">
        <v>34.8040604980593</v>
      </c>
      <c r="AP76"/>
      <c r="AQ76"/>
      <c r="AR76"/>
      <c r="AS76"/>
      <c r="AT76"/>
      <c r="AU76"/>
      <c r="AV76"/>
      <c r="AW76"/>
      <c r="AX76"/>
      <c r="AY76"/>
      <c r="AZ76"/>
      <c r="BA76"/>
      <c r="BB76"/>
      <c r="BO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DB76"/>
      <c r="DD76" s="1">
        <v>11.5317466703065</v>
      </c>
      <c r="DE76" s="1">
        <v>18.093687723860199</v>
      </c>
      <c r="DF76" s="1">
        <v>21.117265762795199</v>
      </c>
      <c r="DG76" s="1">
        <v>14.934319717039299</v>
      </c>
      <c r="DH76" s="1">
        <v>14.698585341315001</v>
      </c>
      <c r="DI76" s="1">
        <v>16.928577863362602</v>
      </c>
      <c r="DJ76" s="1">
        <v>6.5608598869014703</v>
      </c>
      <c r="DK76" s="1">
        <v>20.5076403496472</v>
      </c>
      <c r="DL76" s="1">
        <v>5.32354584442984</v>
      </c>
      <c r="DM76" s="1">
        <v>8.5849968954667002</v>
      </c>
      <c r="DN76" s="1">
        <v>25.1926307496887</v>
      </c>
      <c r="DO76" s="1">
        <v>17.11669223354</v>
      </c>
      <c r="EB76"/>
      <c r="EO76"/>
      <c r="EQ76" s="1">
        <v>10.1777208853481</v>
      </c>
      <c r="ER76" s="1">
        <v>15.620974078882799</v>
      </c>
      <c r="ES76" s="1">
        <v>18.094807804630999</v>
      </c>
      <c r="ET76" s="1">
        <v>19.254122642546498</v>
      </c>
      <c r="EU76" s="1">
        <v>13.443873230824501</v>
      </c>
      <c r="EV76" s="1">
        <v>15.164980806177301</v>
      </c>
      <c r="EW76" s="1">
        <v>7.8813726641437096</v>
      </c>
      <c r="EX76" s="1">
        <v>17.333221309786399</v>
      </c>
      <c r="EY76" s="1">
        <v>6.8380326089964099</v>
      </c>
      <c r="EZ76" s="1">
        <v>11.5119098954463</v>
      </c>
      <c r="FA76" s="1">
        <v>20.472629794867899</v>
      </c>
      <c r="FB76" s="1">
        <v>14.959728477617899</v>
      </c>
      <c r="FO76"/>
      <c r="GB76"/>
      <c r="GD76" s="1">
        <v>2.1029233718258</v>
      </c>
      <c r="GE76" s="1">
        <v>2.3825358611306102</v>
      </c>
      <c r="GF76" s="1">
        <v>1.95609877635131</v>
      </c>
      <c r="GG76" s="1">
        <v>2.9510529452146601</v>
      </c>
      <c r="GH76" s="1">
        <v>2.4066355722538302</v>
      </c>
      <c r="GI76" s="1">
        <v>2.4859412996418699</v>
      </c>
      <c r="GJ76" s="1">
        <v>0.98419373927958698</v>
      </c>
      <c r="GK76" s="1">
        <v>5.9165409668017004</v>
      </c>
      <c r="GL76" s="1">
        <v>1.4217130298034</v>
      </c>
      <c r="GM76" s="1">
        <v>2.63984249417227</v>
      </c>
      <c r="GN76" s="1">
        <v>3.4693652584610599</v>
      </c>
      <c r="GO76" s="1">
        <v>2.9308815355575701</v>
      </c>
      <c r="HB76"/>
    </row>
    <row r="77" spans="1:210">
      <c r="A77" s="13">
        <f t="shared" si="1"/>
        <v>44196</v>
      </c>
      <c r="N77"/>
      <c r="AB77"/>
      <c r="AC77" s="4">
        <v>44196</v>
      </c>
      <c r="AD77" s="1">
        <v>21.037435912762401</v>
      </c>
      <c r="AE77" s="1">
        <v>23.004448600721499</v>
      </c>
      <c r="AF77" s="1">
        <v>38.480535171642501</v>
      </c>
      <c r="AG77" s="1">
        <v>17.2161119968967</v>
      </c>
      <c r="AH77" s="1">
        <v>17.124649840654101</v>
      </c>
      <c r="AI77" s="1">
        <v>24.859613940708801</v>
      </c>
      <c r="AJ77" s="1">
        <v>29.809957094565299</v>
      </c>
      <c r="AK77" s="1">
        <v>27.757506249300398</v>
      </c>
      <c r="AL77" s="1">
        <v>11.4706275741278</v>
      </c>
      <c r="AM77" s="1">
        <v>18.6718160448977</v>
      </c>
      <c r="AN77" s="1">
        <v>62.406799492565099</v>
      </c>
      <c r="AO77" s="1">
        <v>35.289715895739498</v>
      </c>
      <c r="AP77"/>
      <c r="AQ77"/>
      <c r="AR77"/>
      <c r="AS77"/>
      <c r="AT77"/>
      <c r="AU77"/>
      <c r="AV77"/>
      <c r="AW77"/>
      <c r="AX77"/>
      <c r="AY77"/>
      <c r="AZ77"/>
      <c r="BA77"/>
      <c r="BB77"/>
      <c r="BO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DB77"/>
      <c r="DD77" s="1">
        <v>12.520943396455101</v>
      </c>
      <c r="DE77" s="1">
        <v>18.467316040001801</v>
      </c>
      <c r="DF77" s="1">
        <v>21.666084030992</v>
      </c>
      <c r="DG77" s="1">
        <v>16.013775070632001</v>
      </c>
      <c r="DH77" s="1">
        <v>14.617242592518201</v>
      </c>
      <c r="DI77" s="1">
        <v>18.0538224339656</v>
      </c>
      <c r="DJ77" s="1">
        <v>6.8332028346434903</v>
      </c>
      <c r="DK77" s="1">
        <v>21.2547767661917</v>
      </c>
      <c r="DL77" s="1">
        <v>5.4886166476976097</v>
      </c>
      <c r="DM77" s="1">
        <v>8.6666603142234298</v>
      </c>
      <c r="DN77" s="1">
        <v>25.601092515560602</v>
      </c>
      <c r="DO77" s="1">
        <v>17.8901116816517</v>
      </c>
      <c r="EB77"/>
      <c r="EO77"/>
      <c r="EQ77" s="1">
        <v>11.215703959955899</v>
      </c>
      <c r="ER77" s="1">
        <v>16.1084943424299</v>
      </c>
      <c r="ES77" s="1">
        <v>18.552848955682901</v>
      </c>
      <c r="ET77" s="1">
        <v>20.293986928236102</v>
      </c>
      <c r="EU77" s="1">
        <v>13.432422514691501</v>
      </c>
      <c r="EV77" s="1">
        <v>15.856011590964</v>
      </c>
      <c r="EW77" s="1">
        <v>8.1761216632012292</v>
      </c>
      <c r="EX77" s="1">
        <v>18.041170291117599</v>
      </c>
      <c r="EY77" s="1">
        <v>6.9365885642574696</v>
      </c>
      <c r="EZ77" s="1">
        <v>11.6441074613243</v>
      </c>
      <c r="FA77" s="1">
        <v>21.077595497657299</v>
      </c>
      <c r="FB77" s="1">
        <v>15.7097546816085</v>
      </c>
      <c r="FO77"/>
      <c r="GB77"/>
      <c r="GD77" s="1">
        <v>2.3167402607331899</v>
      </c>
      <c r="GE77" s="1">
        <v>2.45536079419852</v>
      </c>
      <c r="GF77" s="1">
        <v>1.9923655443224699</v>
      </c>
      <c r="GG77" s="1">
        <v>3.0748025620622501</v>
      </c>
      <c r="GH77" s="1">
        <v>2.4170427607991098</v>
      </c>
      <c r="GI77" s="1">
        <v>2.6033402306078099</v>
      </c>
      <c r="GJ77" s="1">
        <v>0.97417832575975305</v>
      </c>
      <c r="GK77" s="1">
        <v>6.05743325663693</v>
      </c>
      <c r="GL77" s="1">
        <v>1.4794272951580001</v>
      </c>
      <c r="GM77" s="1">
        <v>2.6547985011144899</v>
      </c>
      <c r="GN77" s="1">
        <v>3.7471403777845702</v>
      </c>
      <c r="GO77" s="1">
        <v>3.1016519950879302</v>
      </c>
      <c r="HB77"/>
    </row>
    <row r="78" spans="1:210">
      <c r="A78" s="13">
        <f t="shared" si="1"/>
        <v>44165</v>
      </c>
      <c r="N78"/>
      <c r="AB78"/>
      <c r="AC78" s="4">
        <v>44165</v>
      </c>
      <c r="AD78" s="1">
        <v>21.580610167402899</v>
      </c>
      <c r="AE78" s="1">
        <v>22.0585389242177</v>
      </c>
      <c r="AF78" s="1">
        <v>39.176853804742201</v>
      </c>
      <c r="AG78" s="1">
        <v>16.793986550889699</v>
      </c>
      <c r="AH78" s="1">
        <v>16.814866614137799</v>
      </c>
      <c r="AI78" s="1">
        <v>24.867737422667599</v>
      </c>
      <c r="AJ78" s="1">
        <v>6.3701045553475399</v>
      </c>
      <c r="AK78" s="1">
        <v>26.924095308978899</v>
      </c>
      <c r="AL78" s="1">
        <v>11.6038270170987</v>
      </c>
      <c r="AM78" s="1">
        <v>18.659192863229201</v>
      </c>
      <c r="AN78" s="1">
        <v>46.566560284210702</v>
      </c>
      <c r="AO78" s="1">
        <v>32.459810695667201</v>
      </c>
      <c r="AP78"/>
      <c r="AQ78"/>
      <c r="AR78"/>
      <c r="AS78"/>
      <c r="AT78"/>
      <c r="AU78"/>
      <c r="AV78"/>
      <c r="AW78"/>
      <c r="AX78"/>
      <c r="AY78"/>
      <c r="AZ78"/>
      <c r="BA78"/>
      <c r="BB78"/>
      <c r="BO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DB78"/>
      <c r="DD78" s="1">
        <v>12.6759173119884</v>
      </c>
      <c r="DE78" s="1">
        <v>17.818924233552998</v>
      </c>
      <c r="DF78" s="1">
        <v>21.782623294147601</v>
      </c>
      <c r="DG78" s="1">
        <v>15.6154930739434</v>
      </c>
      <c r="DH78" s="1">
        <v>14.2799634173155</v>
      </c>
      <c r="DI78" s="1">
        <v>18.0618929742818</v>
      </c>
      <c r="DJ78" s="1">
        <v>6.9467882290495098</v>
      </c>
      <c r="DK78" s="1">
        <v>20.592536196688702</v>
      </c>
      <c r="DL78" s="1">
        <v>5.5777450950445004</v>
      </c>
      <c r="DM78" s="1">
        <v>8.6656964485286405</v>
      </c>
      <c r="DN78" s="1">
        <v>3.5817891072348398</v>
      </c>
      <c r="DO78" s="1">
        <v>16.1781939018313</v>
      </c>
      <c r="EB78"/>
      <c r="EO78"/>
      <c r="EQ78" s="1">
        <v>11.472881870223301</v>
      </c>
      <c r="ER78" s="1">
        <v>15.542593452389999</v>
      </c>
      <c r="ES78" s="1">
        <v>18.742948203787101</v>
      </c>
      <c r="ET78" s="1">
        <v>20.086018857735802</v>
      </c>
      <c r="EU78" s="1">
        <v>13.2963155748698</v>
      </c>
      <c r="EV78" s="1">
        <v>15.8113658453215</v>
      </c>
      <c r="EW78" s="1">
        <v>8.3463630524661898</v>
      </c>
      <c r="EX78" s="1">
        <v>17.564133662659501</v>
      </c>
      <c r="EY78" s="1">
        <v>6.99050394300418</v>
      </c>
      <c r="EZ78" s="1">
        <v>11.650396473033</v>
      </c>
      <c r="FA78" s="1">
        <v>24.136466774926401</v>
      </c>
      <c r="FB78" s="1">
        <v>14.590389629988801</v>
      </c>
      <c r="FO78"/>
      <c r="GB78"/>
      <c r="GD78" s="1">
        <v>2.3271549948860502</v>
      </c>
      <c r="GE78" s="1">
        <v>2.32250865798644</v>
      </c>
      <c r="GF78" s="1">
        <v>1.9886492447592901</v>
      </c>
      <c r="GG78" s="1">
        <v>2.9352070028387698</v>
      </c>
      <c r="GH78" s="1">
        <v>2.3443973387856101</v>
      </c>
      <c r="GI78" s="1">
        <v>2.5605656929168901</v>
      </c>
      <c r="GJ78" s="1">
        <v>0.953077497402398</v>
      </c>
      <c r="GK78" s="1">
        <v>5.87045023071237</v>
      </c>
      <c r="GL78" s="1">
        <v>1.5018858986308901</v>
      </c>
      <c r="GM78" s="1">
        <v>2.6415074035644199</v>
      </c>
      <c r="GN78" s="1">
        <v>3.6552219389053402</v>
      </c>
      <c r="GO78" s="1">
        <v>2.8571825010118101</v>
      </c>
      <c r="HB78"/>
    </row>
    <row r="79" spans="1:210">
      <c r="A79" s="13">
        <f t="shared" si="1"/>
        <v>44134</v>
      </c>
      <c r="N79"/>
      <c r="AB79"/>
      <c r="AC79" s="4">
        <v>44134</v>
      </c>
      <c r="AD79" s="1">
        <v>19.5726366498386</v>
      </c>
      <c r="AE79" s="1">
        <v>20.281240959141499</v>
      </c>
      <c r="AF79" s="1">
        <v>38.1651181208887</v>
      </c>
      <c r="AG79" s="1">
        <v>15.003290395570399</v>
      </c>
      <c r="AH79" s="1">
        <v>16.0216321066526</v>
      </c>
      <c r="AI79" s="1">
        <v>21.892085422247799</v>
      </c>
      <c r="AJ79" s="1">
        <v>-8.4245860818222091</v>
      </c>
      <c r="AK79" s="1">
        <v>25.088233118816301</v>
      </c>
      <c r="AL79" s="1">
        <v>10.8520220210369</v>
      </c>
      <c r="AM79" s="1">
        <v>18.651072998520799</v>
      </c>
      <c r="AN79" s="1">
        <v>26.206960241173402</v>
      </c>
      <c r="AO79" s="1">
        <v>25.640221719415401</v>
      </c>
      <c r="AP79"/>
      <c r="AQ79"/>
      <c r="AR79"/>
      <c r="AS79"/>
      <c r="AT79"/>
      <c r="AU79"/>
      <c r="AV79"/>
      <c r="AW79"/>
      <c r="AX79"/>
      <c r="AY79"/>
      <c r="AZ79"/>
      <c r="BA79"/>
      <c r="BB79"/>
      <c r="BO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DB79"/>
      <c r="DD79" s="1">
        <v>11.257744183041</v>
      </c>
      <c r="DE79" s="1">
        <v>16.4863687392602</v>
      </c>
      <c r="DF79" s="1">
        <v>20.700591325634999</v>
      </c>
      <c r="DG79" s="1">
        <v>14.146520703201601</v>
      </c>
      <c r="DH79" s="1">
        <v>13.729988676951001</v>
      </c>
      <c r="DI79" s="1">
        <v>15.884805167153599</v>
      </c>
      <c r="DJ79" s="1">
        <v>5.6823344966462699</v>
      </c>
      <c r="DK79" s="1">
        <v>19.069128169662701</v>
      </c>
      <c r="DL79" s="1">
        <v>5.1917534454302503</v>
      </c>
      <c r="DM79" s="1">
        <v>8.6810781132135695</v>
      </c>
      <c r="DN79" s="1">
        <v>-23.519810397001301</v>
      </c>
      <c r="DO79" s="1">
        <v>13.861725976955601</v>
      </c>
      <c r="EB79"/>
      <c r="EO79"/>
      <c r="EQ79" s="1">
        <v>10.668149358692499</v>
      </c>
      <c r="ER79" s="1">
        <v>14.528241818529599</v>
      </c>
      <c r="ES79" s="1">
        <v>17.938693680371799</v>
      </c>
      <c r="ET79" s="1">
        <v>18.404378860235401</v>
      </c>
      <c r="EU79" s="1">
        <v>13.075511733879299</v>
      </c>
      <c r="EV79" s="1">
        <v>14.3479685581383</v>
      </c>
      <c r="EW79" s="1">
        <v>7.4190341553574797</v>
      </c>
      <c r="EX79" s="1">
        <v>16.285714073363</v>
      </c>
      <c r="EY79" s="1">
        <v>6.73103546583281</v>
      </c>
      <c r="EZ79" s="1">
        <v>11.6606113986906</v>
      </c>
      <c r="FA79" s="1">
        <v>25.1027649885941</v>
      </c>
      <c r="FB79" s="1">
        <v>13.109564870412299</v>
      </c>
      <c r="FO79"/>
      <c r="GB79"/>
      <c r="GD79" s="1">
        <v>2.0613553411435799</v>
      </c>
      <c r="GE79" s="1">
        <v>2.0880856643287999</v>
      </c>
      <c r="GF79" s="1">
        <v>1.8833367613201499</v>
      </c>
      <c r="GG79" s="1">
        <v>2.5780206399801999</v>
      </c>
      <c r="GH79" s="1">
        <v>2.2073013746708101</v>
      </c>
      <c r="GI79" s="1">
        <v>2.2452777739744501</v>
      </c>
      <c r="GJ79" s="1">
        <v>0.75399382101567503</v>
      </c>
      <c r="GK79" s="1">
        <v>5.4405209777240104</v>
      </c>
      <c r="GL79" s="1">
        <v>1.3919570808286299</v>
      </c>
      <c r="GM79" s="1">
        <v>2.6347965087206702</v>
      </c>
      <c r="GN79" s="1">
        <v>3.1437651558658799</v>
      </c>
      <c r="GO79" s="1">
        <v>2.48539532649411</v>
      </c>
      <c r="HB79"/>
    </row>
    <row r="80" spans="1:210">
      <c r="A80" s="13">
        <f t="shared" si="1"/>
        <v>44104</v>
      </c>
      <c r="N80"/>
      <c r="AB80"/>
      <c r="AC80" s="4">
        <v>44104</v>
      </c>
      <c r="AD80" s="1">
        <v>22.188586287881201</v>
      </c>
      <c r="AE80" s="1">
        <v>22.421085250233599</v>
      </c>
      <c r="AF80" s="1">
        <v>41.868842541515797</v>
      </c>
      <c r="AG80" s="1">
        <v>16.210691491044798</v>
      </c>
      <c r="AH80" s="1">
        <v>17.013273174605899</v>
      </c>
      <c r="AI80" s="1">
        <v>23.110592317834001</v>
      </c>
      <c r="AJ80" s="1">
        <v>-77.292896295264399</v>
      </c>
      <c r="AK80" s="1">
        <v>26.591896972937</v>
      </c>
      <c r="AL80" s="1">
        <v>11.5080492206929</v>
      </c>
      <c r="AM80" s="1">
        <v>17.9544272247729</v>
      </c>
      <c r="AN80" s="1">
        <v>12.802231942950501</v>
      </c>
      <c r="AO80" s="1">
        <v>27.6075847103059</v>
      </c>
      <c r="AP80"/>
      <c r="AQ80"/>
      <c r="AR80"/>
      <c r="AS80"/>
      <c r="AT80"/>
      <c r="AU80"/>
      <c r="AV80"/>
      <c r="AW80"/>
      <c r="AX80"/>
      <c r="AY80"/>
      <c r="AZ80"/>
      <c r="BA80"/>
      <c r="BB80"/>
      <c r="BO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DB80"/>
      <c r="DD80" s="1">
        <v>12.375085087715901</v>
      </c>
      <c r="DE80" s="1">
        <v>17.985416225340401</v>
      </c>
      <c r="DF80" s="1">
        <v>22.1244784680928</v>
      </c>
      <c r="DG80" s="1">
        <v>15.0851448381209</v>
      </c>
      <c r="DH80" s="1">
        <v>14.795344039450701</v>
      </c>
      <c r="DI80" s="1">
        <v>16.896886136969702</v>
      </c>
      <c r="DJ80" s="1">
        <v>5.9528199003092404</v>
      </c>
      <c r="DK80" s="1">
        <v>19.986999529716101</v>
      </c>
      <c r="DL80" s="1">
        <v>5.4871882801303897</v>
      </c>
      <c r="DM80" s="1">
        <v>8.4020905965669002</v>
      </c>
      <c r="DN80" s="1">
        <v>-538.57650333705897</v>
      </c>
      <c r="DO80" s="1">
        <v>14.843140511775699</v>
      </c>
      <c r="EB80"/>
      <c r="EO80"/>
      <c r="EQ80" s="1">
        <v>11.4497609990414</v>
      </c>
      <c r="ER80" s="1">
        <v>15.6175247314644</v>
      </c>
      <c r="ES80" s="1">
        <v>18.9209281400171</v>
      </c>
      <c r="ET80" s="1">
        <v>19.651169523792799</v>
      </c>
      <c r="EU80" s="1">
        <v>13.961473701204801</v>
      </c>
      <c r="EV80" s="1">
        <v>14.9680621654191</v>
      </c>
      <c r="EW80" s="1">
        <v>7.7414898638096004</v>
      </c>
      <c r="EX80" s="1">
        <v>17.169677983639399</v>
      </c>
      <c r="EY80" s="1">
        <v>6.9577272465210003</v>
      </c>
      <c r="EZ80" s="1">
        <v>11.384912503049</v>
      </c>
      <c r="FA80" s="1">
        <v>28.496140923727701</v>
      </c>
      <c r="FB80" s="1">
        <v>13.7363275617389</v>
      </c>
      <c r="FO80"/>
      <c r="GB80"/>
      <c r="GD80" s="1">
        <v>2.16679773964607</v>
      </c>
      <c r="GE80" s="1">
        <v>2.2054141870712298</v>
      </c>
      <c r="GF80" s="1">
        <v>1.9760827806858099</v>
      </c>
      <c r="GG80" s="1">
        <v>2.6873685905112401</v>
      </c>
      <c r="GH80" s="1">
        <v>2.3277802815809601</v>
      </c>
      <c r="GI80" s="1">
        <v>2.3144180346789098</v>
      </c>
      <c r="GJ80" s="1">
        <v>0.75486192417140896</v>
      </c>
      <c r="GK80" s="1">
        <v>5.70004914957451</v>
      </c>
      <c r="GL80" s="1">
        <v>1.4739595474468601</v>
      </c>
      <c r="GM80" s="1">
        <v>2.5165034052890198</v>
      </c>
      <c r="GN80" s="1">
        <v>3.2157568870539501</v>
      </c>
      <c r="GO80" s="1">
        <v>2.6090062743032401</v>
      </c>
      <c r="HB80"/>
    </row>
    <row r="81" spans="1:210">
      <c r="A81" s="13">
        <f t="shared" si="1"/>
        <v>44074</v>
      </c>
      <c r="N81"/>
      <c r="AB81"/>
      <c r="AC81" s="4">
        <v>44074</v>
      </c>
      <c r="AD81" s="1">
        <v>23.679858728005701</v>
      </c>
      <c r="AE81" s="1">
        <v>23.610888369165799</v>
      </c>
      <c r="AF81" s="1">
        <v>45.773460260808001</v>
      </c>
      <c r="AG81" s="1">
        <v>17.072056711582899</v>
      </c>
      <c r="AH81" s="1">
        <v>17.168543416613399</v>
      </c>
      <c r="AI81" s="1">
        <v>23.639205257552501</v>
      </c>
      <c r="AJ81" s="1">
        <v>-49.3110563202303</v>
      </c>
      <c r="AK81" s="1">
        <v>28.455703651750799</v>
      </c>
      <c r="AL81" s="1">
        <v>11.733446967813499</v>
      </c>
      <c r="AM81" s="1">
        <v>17.651756718062199</v>
      </c>
      <c r="AN81" s="1">
        <v>8.4996386851276604</v>
      </c>
      <c r="AO81" s="1">
        <v>28.751812816738699</v>
      </c>
      <c r="AP81"/>
      <c r="AQ81"/>
      <c r="AR81"/>
      <c r="AS81"/>
      <c r="AT81"/>
      <c r="AU81"/>
      <c r="AV81"/>
      <c r="AW81"/>
      <c r="AX81"/>
      <c r="AY81"/>
      <c r="AZ81"/>
      <c r="BA81"/>
      <c r="BB81"/>
      <c r="BO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DB81"/>
      <c r="DD81" s="1">
        <v>12.6745586227423</v>
      </c>
      <c r="DE81" s="1">
        <v>18.861716507071499</v>
      </c>
      <c r="DF81" s="1">
        <v>23.098368976882401</v>
      </c>
      <c r="DG81" s="1">
        <v>15.631004577646801</v>
      </c>
      <c r="DH81" s="1">
        <v>15.097550435495499</v>
      </c>
      <c r="DI81" s="1">
        <v>16.9782176122119</v>
      </c>
      <c r="DJ81" s="1">
        <v>6.6855647397668401</v>
      </c>
      <c r="DK81" s="1">
        <v>21.338614623698099</v>
      </c>
      <c r="DL81" s="1">
        <v>5.5617291305682501</v>
      </c>
      <c r="DM81" s="1">
        <v>8.6076817087051296</v>
      </c>
      <c r="DN81" s="1">
        <v>-56.264745865919501</v>
      </c>
      <c r="DO81" s="1">
        <v>15.1203171075309</v>
      </c>
      <c r="EB81"/>
      <c r="EO81"/>
      <c r="EQ81" s="1">
        <v>11.834288407587</v>
      </c>
      <c r="ER81" s="1">
        <v>16.236488924794401</v>
      </c>
      <c r="ES81" s="1">
        <v>20.120258315279901</v>
      </c>
      <c r="ET81" s="1">
        <v>20.488235038651499</v>
      </c>
      <c r="EU81" s="1">
        <v>14.0694020103731</v>
      </c>
      <c r="EV81" s="1">
        <v>15.0993818916394</v>
      </c>
      <c r="EW81" s="1">
        <v>8.3715739910226503</v>
      </c>
      <c r="EX81" s="1">
        <v>18.3495417114563</v>
      </c>
      <c r="EY81" s="1">
        <v>7.0498859140153902</v>
      </c>
      <c r="EZ81" s="1">
        <v>11.21472245236</v>
      </c>
      <c r="FA81" s="1">
        <v>34.767745142578597</v>
      </c>
      <c r="FB81" s="1">
        <v>14.031367482124001</v>
      </c>
      <c r="FO81"/>
      <c r="GB81"/>
      <c r="GD81" s="1">
        <v>2.1369391869550101</v>
      </c>
      <c r="GE81" s="1">
        <v>2.24476761182633</v>
      </c>
      <c r="GF81" s="1">
        <v>2.01525453375812</v>
      </c>
      <c r="GG81" s="1">
        <v>2.7589104563338198</v>
      </c>
      <c r="GH81" s="1">
        <v>2.3377873655680501</v>
      </c>
      <c r="GI81" s="1">
        <v>2.2515181167333398</v>
      </c>
      <c r="GJ81" s="1">
        <v>0.89230769852882597</v>
      </c>
      <c r="GK81" s="1">
        <v>6.0604279751677002</v>
      </c>
      <c r="GL81" s="1">
        <v>1.5064148943870901</v>
      </c>
      <c r="GM81" s="1">
        <v>2.44540165505633</v>
      </c>
      <c r="GN81" s="1">
        <v>3.3295355507101401</v>
      </c>
      <c r="GO81" s="1">
        <v>2.63670912469791</v>
      </c>
      <c r="HB81"/>
    </row>
    <row r="82" spans="1:210">
      <c r="A82" s="13">
        <f t="shared" si="1"/>
        <v>44043</v>
      </c>
      <c r="N82"/>
      <c r="AB82"/>
      <c r="AC82" s="4">
        <v>44043</v>
      </c>
      <c r="AD82" s="1">
        <v>23.886824999021702</v>
      </c>
      <c r="AE82" s="1">
        <v>21.764076677509099</v>
      </c>
      <c r="AF82" s="1">
        <v>46.161917455041497</v>
      </c>
      <c r="AG82" s="1">
        <v>16.707185991171698</v>
      </c>
      <c r="AH82" s="1">
        <v>17.088814342107899</v>
      </c>
      <c r="AI82" s="1">
        <v>22.822431555591901</v>
      </c>
      <c r="AJ82" s="1">
        <v>-110.668507019294</v>
      </c>
      <c r="AK82" s="1">
        <v>25.7916786590973</v>
      </c>
      <c r="AL82" s="1">
        <v>11.414854067525599</v>
      </c>
      <c r="AM82" s="1">
        <v>18.3044107455035</v>
      </c>
      <c r="AN82" s="1">
        <v>-7.2589846267618903</v>
      </c>
      <c r="AO82" s="1">
        <v>27.930907212619601</v>
      </c>
      <c r="AP82"/>
      <c r="AQ82"/>
      <c r="AR82"/>
      <c r="AS82"/>
      <c r="AT82"/>
      <c r="AU82"/>
      <c r="AV82"/>
      <c r="AW82"/>
      <c r="AX82"/>
      <c r="AY82"/>
      <c r="AZ82"/>
      <c r="BA82"/>
      <c r="BB82"/>
      <c r="BO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DB82"/>
      <c r="DD82" s="1">
        <v>12.6598971097117</v>
      </c>
      <c r="DE82" s="1">
        <v>17.343541049947699</v>
      </c>
      <c r="DF82" s="1">
        <v>23.697780715300102</v>
      </c>
      <c r="DG82" s="1">
        <v>15.333339570429301</v>
      </c>
      <c r="DH82" s="1">
        <v>14.9999944785287</v>
      </c>
      <c r="DI82" s="1">
        <v>16.376694135581999</v>
      </c>
      <c r="DJ82" s="1">
        <v>6.9938565816663099</v>
      </c>
      <c r="DK82" s="1">
        <v>19.188110962483499</v>
      </c>
      <c r="DL82" s="1">
        <v>5.4212118427995204</v>
      </c>
      <c r="DM82" s="1">
        <v>8.9485927752503596</v>
      </c>
      <c r="DN82" s="1">
        <v>-419.22520663816999</v>
      </c>
      <c r="DO82" s="1">
        <v>14.345785622666501</v>
      </c>
      <c r="EB82"/>
      <c r="EO82"/>
      <c r="EQ82" s="1">
        <v>11.830331840248601</v>
      </c>
      <c r="ER82" s="1">
        <v>15.157345366036299</v>
      </c>
      <c r="ES82" s="1">
        <v>19.800671640805199</v>
      </c>
      <c r="ET82" s="1">
        <v>19.476789280358702</v>
      </c>
      <c r="EU82" s="1">
        <v>13.877351942613</v>
      </c>
      <c r="EV82" s="1">
        <v>14.653065370200901</v>
      </c>
      <c r="EW82" s="1">
        <v>8.5505046563126292</v>
      </c>
      <c r="EX82" s="1">
        <v>16.5403941236059</v>
      </c>
      <c r="EY82" s="1">
        <v>6.9158214310198902</v>
      </c>
      <c r="EZ82" s="1">
        <v>11.3483799345573</v>
      </c>
      <c r="FA82" s="1">
        <v>32.114830899413597</v>
      </c>
      <c r="FB82" s="1">
        <v>13.680149895475401</v>
      </c>
      <c r="FO82"/>
      <c r="GB82"/>
      <c r="GD82" s="1">
        <v>2.0676727811281901</v>
      </c>
      <c r="GE82" s="1">
        <v>2.0339785121114402</v>
      </c>
      <c r="GF82" s="1">
        <v>1.9017100507920399</v>
      </c>
      <c r="GG82" s="1">
        <v>2.6486280654346501</v>
      </c>
      <c r="GH82" s="1">
        <v>2.3030655713980499</v>
      </c>
      <c r="GI82" s="1">
        <v>2.1205371715728401</v>
      </c>
      <c r="GJ82" s="1">
        <v>0.894355014750434</v>
      </c>
      <c r="GK82" s="1">
        <v>5.4404536094520104</v>
      </c>
      <c r="GL82" s="1">
        <v>1.4673677939747101</v>
      </c>
      <c r="GM82" s="1">
        <v>2.5411981652287001</v>
      </c>
      <c r="GN82" s="1">
        <v>2.9152343954084299</v>
      </c>
      <c r="GO82" s="1">
        <v>2.4437149241992202</v>
      </c>
      <c r="HB82"/>
    </row>
    <row r="83" spans="1:210">
      <c r="A83" s="13">
        <f t="shared" si="1"/>
        <v>44012</v>
      </c>
      <c r="N83"/>
      <c r="AB83"/>
      <c r="AC83" s="4">
        <v>44012</v>
      </c>
      <c r="AD83" s="1">
        <v>23.140133057386699</v>
      </c>
      <c r="AE83" s="1">
        <v>21.9287656985788</v>
      </c>
      <c r="AF83" s="1">
        <v>46.740265496707799</v>
      </c>
      <c r="AG83" s="1">
        <v>16.691311669017601</v>
      </c>
      <c r="AH83" s="1">
        <v>16.960860536141201</v>
      </c>
      <c r="AI83" s="1">
        <v>22.403130461305601</v>
      </c>
      <c r="AJ83" s="1">
        <v>-70.131403107990707</v>
      </c>
      <c r="AK83" s="1">
        <v>25.1026120994416</v>
      </c>
      <c r="AL83" s="1">
        <v>11.187739031875999</v>
      </c>
      <c r="AM83" s="1">
        <v>16.921203998865899</v>
      </c>
      <c r="AN83" s="1">
        <v>-24.405514394582799</v>
      </c>
      <c r="AO83" s="1">
        <v>26.703454869528802</v>
      </c>
      <c r="AP83"/>
      <c r="AQ83"/>
      <c r="AR83"/>
      <c r="AS83"/>
      <c r="AT83"/>
      <c r="AU83"/>
      <c r="AV83"/>
      <c r="AW83"/>
      <c r="AX83"/>
      <c r="AY83"/>
      <c r="AZ83"/>
      <c r="BA83"/>
      <c r="BB83"/>
      <c r="BO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DB83"/>
      <c r="DD83" s="1">
        <v>12.0073219961136</v>
      </c>
      <c r="DE83" s="1">
        <v>16.8502467125202</v>
      </c>
      <c r="DF83" s="1">
        <v>22.606551659572901</v>
      </c>
      <c r="DG83" s="1">
        <v>14.7134254817078</v>
      </c>
      <c r="DH83" s="1">
        <v>14.6232686567526</v>
      </c>
      <c r="DI83" s="1">
        <v>15.842324570097899</v>
      </c>
      <c r="DJ83" s="1">
        <v>7.7906756484159398</v>
      </c>
      <c r="DK83" s="1">
        <v>18.649868338357201</v>
      </c>
      <c r="DL83" s="1">
        <v>5.3804378370464301</v>
      </c>
      <c r="DM83" s="1">
        <v>8.1028381543986807</v>
      </c>
      <c r="DN83" s="1">
        <v>138.03353917404999</v>
      </c>
      <c r="DO83" s="1">
        <v>13.5138975045643</v>
      </c>
      <c r="EB83"/>
      <c r="EO83"/>
      <c r="EQ83" s="1">
        <v>11.406724662558601</v>
      </c>
      <c r="ER83" s="1">
        <v>14.9440672852639</v>
      </c>
      <c r="ES83" s="1">
        <v>19.0965970318777</v>
      </c>
      <c r="ET83" s="1">
        <v>19.017056272141001</v>
      </c>
      <c r="EU83" s="1">
        <v>13.8539046886308</v>
      </c>
      <c r="EV83" s="1">
        <v>14.376755290993501</v>
      </c>
      <c r="EW83" s="1">
        <v>9.4562362012198609</v>
      </c>
      <c r="EX83" s="1">
        <v>15.884820334042599</v>
      </c>
      <c r="EY83" s="1">
        <v>6.8228102063456904</v>
      </c>
      <c r="EZ83" s="1">
        <v>10.7417382972199</v>
      </c>
      <c r="FA83" s="1">
        <v>28.7690701552389</v>
      </c>
      <c r="FB83" s="1">
        <v>13.146952532824301</v>
      </c>
      <c r="FO83"/>
      <c r="GB83"/>
      <c r="GD83" s="1">
        <v>1.89601218647986</v>
      </c>
      <c r="GE83" s="1">
        <v>1.9233987011675699</v>
      </c>
      <c r="GF83" s="1">
        <v>1.7585744237328</v>
      </c>
      <c r="GG83" s="1">
        <v>2.6063871370439502</v>
      </c>
      <c r="GH83" s="1">
        <v>2.2224501660428899</v>
      </c>
      <c r="GI83" s="1">
        <v>2.048048837174</v>
      </c>
      <c r="GJ83" s="1">
        <v>0.96910549642744903</v>
      </c>
      <c r="GK83" s="1">
        <v>5.2321433768699297</v>
      </c>
      <c r="GL83" s="1">
        <v>1.4475419503968401</v>
      </c>
      <c r="GM83" s="1">
        <v>2.3307313447043598</v>
      </c>
      <c r="GN83" s="1">
        <v>2.81247479925951</v>
      </c>
      <c r="GO83" s="1">
        <v>2.2957810940180301</v>
      </c>
      <c r="HB83"/>
    </row>
    <row r="84" spans="1:210">
      <c r="A84" s="13">
        <f t="shared" si="1"/>
        <v>43980</v>
      </c>
      <c r="N84"/>
      <c r="AB84"/>
      <c r="AC84" s="4">
        <v>43980</v>
      </c>
      <c r="AD84" s="1">
        <v>21.8332941382121</v>
      </c>
      <c r="AE84" s="1">
        <v>22.024919258523301</v>
      </c>
      <c r="AF84" s="1">
        <v>42.867924963048701</v>
      </c>
      <c r="AG84" s="1">
        <v>17.107001807007101</v>
      </c>
      <c r="AH84" s="1">
        <v>17.562042412882899</v>
      </c>
      <c r="AI84" s="1">
        <v>22.566410291481301</v>
      </c>
      <c r="AJ84" s="1">
        <v>-57.0013371797872</v>
      </c>
      <c r="AK84" s="1">
        <v>23.842170110251502</v>
      </c>
      <c r="AL84" s="1">
        <v>11.142789002564699</v>
      </c>
      <c r="AM84" s="1">
        <v>17.381841296848702</v>
      </c>
      <c r="AN84" s="1">
        <v>-71.9765236803009</v>
      </c>
      <c r="AO84" s="1">
        <v>26.752792482298901</v>
      </c>
      <c r="AP84"/>
      <c r="AQ84"/>
      <c r="AR84"/>
      <c r="AS84"/>
      <c r="AT84"/>
      <c r="AU84"/>
      <c r="AV84"/>
      <c r="AW84"/>
      <c r="AX84"/>
      <c r="AY84"/>
      <c r="AZ84"/>
      <c r="BA84"/>
      <c r="BB84"/>
      <c r="BO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DB84"/>
      <c r="DD84" s="1">
        <v>11.402436110149401</v>
      </c>
      <c r="DE84" s="1">
        <v>16.6108086031984</v>
      </c>
      <c r="DF84" s="1">
        <v>21.223250281436499</v>
      </c>
      <c r="DG84" s="1">
        <v>14.9828857862561</v>
      </c>
      <c r="DH84" s="1">
        <v>15.1375857825231</v>
      </c>
      <c r="DI84" s="1">
        <v>15.8674027371104</v>
      </c>
      <c r="DJ84" s="1">
        <v>8.0889174574038698</v>
      </c>
      <c r="DK84" s="1">
        <v>17.666519992650201</v>
      </c>
      <c r="DL84" s="1">
        <v>5.5068782674188803</v>
      </c>
      <c r="DM84" s="1">
        <v>8.3529582665612594</v>
      </c>
      <c r="DN84" s="1">
        <v>72.521018238638902</v>
      </c>
      <c r="DO84" s="1">
        <v>13.3047319114069</v>
      </c>
      <c r="EB84"/>
      <c r="EO84"/>
      <c r="EQ84" s="1">
        <v>11.1617680033897</v>
      </c>
      <c r="ER84" s="1">
        <v>14.9357033854065</v>
      </c>
      <c r="ES84" s="1">
        <v>18.272364628031099</v>
      </c>
      <c r="ET84" s="1">
        <v>19.071971944952299</v>
      </c>
      <c r="EU84" s="1">
        <v>14.267287382290901</v>
      </c>
      <c r="EV84" s="1">
        <v>14.4564320643542</v>
      </c>
      <c r="EW84" s="1">
        <v>9.7192216189045304</v>
      </c>
      <c r="EX84" s="1">
        <v>15.026602679312401</v>
      </c>
      <c r="EY84" s="1">
        <v>6.9441287390609601</v>
      </c>
      <c r="EZ84" s="1">
        <v>10.8734772109636</v>
      </c>
      <c r="FA84" s="1">
        <v>28.248917471065401</v>
      </c>
      <c r="FB84" s="1">
        <v>13.1202878072905</v>
      </c>
      <c r="FO84"/>
      <c r="GB84"/>
      <c r="GD84" s="1">
        <v>1.8174738841018501</v>
      </c>
      <c r="GE84" s="1">
        <v>1.8988367269703501</v>
      </c>
      <c r="GF84" s="1">
        <v>1.6717847433969699</v>
      </c>
      <c r="GG84" s="1">
        <v>2.6156264389677601</v>
      </c>
      <c r="GH84" s="1">
        <v>2.2842814907674698</v>
      </c>
      <c r="GI84" s="1">
        <v>2.0422688327327698</v>
      </c>
      <c r="GJ84" s="1">
        <v>1.0036126268918799</v>
      </c>
      <c r="GK84" s="1">
        <v>4.9525518776222102</v>
      </c>
      <c r="GL84" s="1">
        <v>1.47407517422941</v>
      </c>
      <c r="GM84" s="1">
        <v>2.4009949965339401</v>
      </c>
      <c r="GN84" s="1">
        <v>2.87988403186711</v>
      </c>
      <c r="GO84" s="1">
        <v>2.2911866680487298</v>
      </c>
      <c r="HB84"/>
    </row>
    <row r="85" spans="1:210">
      <c r="A85" s="13">
        <f t="shared" si="1"/>
        <v>43951</v>
      </c>
      <c r="N85"/>
      <c r="AB85"/>
      <c r="AC85" s="4">
        <v>43951</v>
      </c>
      <c r="AD85" s="1">
        <v>19.522722130075099</v>
      </c>
      <c r="AE85" s="1">
        <v>20.5457830278743</v>
      </c>
      <c r="AF85" s="1">
        <v>37.144501360155999</v>
      </c>
      <c r="AG85" s="1">
        <v>16.071415505527298</v>
      </c>
      <c r="AH85" s="1">
        <v>17.119016221319299</v>
      </c>
      <c r="AI85" s="1">
        <v>20.632404738937701</v>
      </c>
      <c r="AJ85" s="1">
        <v>-51.419978414690704</v>
      </c>
      <c r="AK85" s="1">
        <v>22.4437531193065</v>
      </c>
      <c r="AL85" s="1">
        <v>10.7110238586131</v>
      </c>
      <c r="AM85" s="1">
        <v>16.676012689423999</v>
      </c>
      <c r="AN85" s="1">
        <v>72.099709308755607</v>
      </c>
      <c r="AO85" s="1">
        <v>23.559049910966898</v>
      </c>
      <c r="AP85"/>
      <c r="AQ85"/>
      <c r="AR85"/>
      <c r="AS85"/>
      <c r="AT85"/>
      <c r="AU85"/>
      <c r="AV85"/>
      <c r="AW85"/>
      <c r="AX85"/>
      <c r="AY85"/>
      <c r="AZ85"/>
      <c r="BA85"/>
      <c r="BB85"/>
      <c r="BO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DB85"/>
      <c r="DD85" s="1">
        <v>10.077331486616201</v>
      </c>
      <c r="DE85" s="1">
        <v>16.041647355693701</v>
      </c>
      <c r="DF85" s="1">
        <v>18.9094299174577</v>
      </c>
      <c r="DG85" s="1">
        <v>14.0047819058013</v>
      </c>
      <c r="DH85" s="1">
        <v>14.230399059364</v>
      </c>
      <c r="DI85" s="1">
        <v>14.786326744195501</v>
      </c>
      <c r="DJ85" s="1">
        <v>8.1413557583872809</v>
      </c>
      <c r="DK85" s="1">
        <v>16.6291130509311</v>
      </c>
      <c r="DL85" s="1">
        <v>5.4645270788236298</v>
      </c>
      <c r="DM85" s="1">
        <v>8.0141064595667597</v>
      </c>
      <c r="DN85" s="1">
        <v>29.875408988627001</v>
      </c>
      <c r="DO85" s="1">
        <v>11.8654557392419</v>
      </c>
      <c r="EB85"/>
      <c r="EO85"/>
      <c r="EQ85" s="1">
        <v>10.4671082741998</v>
      </c>
      <c r="ER85" s="1">
        <v>14.268774249360501</v>
      </c>
      <c r="ES85" s="1">
        <v>16.823818879284602</v>
      </c>
      <c r="ET85" s="1">
        <v>17.9747483059624</v>
      </c>
      <c r="EU85" s="1">
        <v>13.852429964138</v>
      </c>
      <c r="EV85" s="1">
        <v>13.349550677557501</v>
      </c>
      <c r="EW85" s="1">
        <v>9.8465697819730096</v>
      </c>
      <c r="EX85" s="1">
        <v>14.110275583865301</v>
      </c>
      <c r="EY85" s="1">
        <v>6.9918028293904699</v>
      </c>
      <c r="EZ85" s="1">
        <v>10.663767685374101</v>
      </c>
      <c r="FA85" s="1">
        <v>19.792491968986099</v>
      </c>
      <c r="FB85" s="1">
        <v>12.261949914953201</v>
      </c>
      <c r="FO85"/>
      <c r="GB85"/>
      <c r="GD85" s="1">
        <v>1.65885823888694</v>
      </c>
      <c r="GE85" s="1">
        <v>1.80323265476405</v>
      </c>
      <c r="GF85" s="1">
        <v>1.6194087868457701</v>
      </c>
      <c r="GG85" s="1">
        <v>2.4694761101082001</v>
      </c>
      <c r="GH85" s="1">
        <v>2.2393395892689401</v>
      </c>
      <c r="GI85" s="1">
        <v>1.8947951777774601</v>
      </c>
      <c r="GJ85" s="1">
        <v>0.98092533825541595</v>
      </c>
      <c r="GK85" s="1">
        <v>4.6493336862379397</v>
      </c>
      <c r="GL85" s="1">
        <v>1.4875833932607501</v>
      </c>
      <c r="GM85" s="1">
        <v>2.2785503368655098</v>
      </c>
      <c r="GN85" s="1">
        <v>2.62180613484073</v>
      </c>
      <c r="GO85" s="1">
        <v>2.1424116786251202</v>
      </c>
      <c r="HB85"/>
    </row>
    <row r="86" spans="1:210">
      <c r="A86" s="13">
        <f t="shared" si="1"/>
        <v>43921</v>
      </c>
      <c r="N86"/>
      <c r="AB86"/>
      <c r="AC86" s="4">
        <v>43921</v>
      </c>
      <c r="AD86" s="1">
        <v>14.748241571539699</v>
      </c>
      <c r="AE86" s="1">
        <v>16.321624473640899</v>
      </c>
      <c r="AF86" s="1">
        <v>28.966181976299001</v>
      </c>
      <c r="AG86" s="1">
        <v>11.208338880091</v>
      </c>
      <c r="AH86" s="1">
        <v>14.3846480349027</v>
      </c>
      <c r="AI86" s="1">
        <v>15.698986234360801</v>
      </c>
      <c r="AJ86" s="1">
        <v>53.550190402638698</v>
      </c>
      <c r="AK86" s="1">
        <v>18.6235797792624</v>
      </c>
      <c r="AL86" s="1">
        <v>9.5265423009920696</v>
      </c>
      <c r="AM86" s="1">
        <v>16.071757096288799</v>
      </c>
      <c r="AN86" s="1">
        <v>18.8550926479931</v>
      </c>
      <c r="AO86" s="1">
        <v>17.025662431986301</v>
      </c>
      <c r="AP86"/>
      <c r="AQ86"/>
      <c r="AR86"/>
      <c r="AS86"/>
      <c r="AT86"/>
      <c r="AU86"/>
      <c r="AV86"/>
      <c r="AW86"/>
      <c r="AX86"/>
      <c r="AY86"/>
      <c r="AZ86"/>
      <c r="BA86"/>
      <c r="BB86"/>
      <c r="BO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DB86"/>
      <c r="DD86" s="1">
        <v>8.2435812006246607</v>
      </c>
      <c r="DE86" s="1">
        <v>12.6639797818869</v>
      </c>
      <c r="DF86" s="1">
        <v>15.0298623515383</v>
      </c>
      <c r="DG86" s="1">
        <v>11.608536618244999</v>
      </c>
      <c r="DH86" s="1">
        <v>12.3143300201352</v>
      </c>
      <c r="DI86" s="1">
        <v>11.904707586681701</v>
      </c>
      <c r="DJ86" s="1">
        <v>5.0486026360304201</v>
      </c>
      <c r="DK86" s="1">
        <v>14.281182039065</v>
      </c>
      <c r="DL86" s="1">
        <v>4.8887146379867001</v>
      </c>
      <c r="DM86" s="1">
        <v>7.75648735534394</v>
      </c>
      <c r="DN86" s="1">
        <v>11.874520170680899</v>
      </c>
      <c r="DO86" s="1">
        <v>9.9235134205737996</v>
      </c>
      <c r="EB86"/>
      <c r="EO86"/>
      <c r="EQ86" s="1">
        <v>8.7337785800416405</v>
      </c>
      <c r="ER86" s="1">
        <v>12.151367121260501</v>
      </c>
      <c r="ES86" s="1">
        <v>13.682348524167599</v>
      </c>
      <c r="ET86" s="1">
        <v>16.024430079944199</v>
      </c>
      <c r="EU86" s="1">
        <v>11.678950664083599</v>
      </c>
      <c r="EV86" s="1">
        <v>10.973505688955701</v>
      </c>
      <c r="EW86" s="1">
        <v>7.0320309010243296</v>
      </c>
      <c r="EX86" s="1">
        <v>11.9849419327501</v>
      </c>
      <c r="EY86" s="1">
        <v>6.4919584697188801</v>
      </c>
      <c r="EZ86" s="1">
        <v>10.445957846692</v>
      </c>
      <c r="FA86" s="1">
        <v>11.1956365201798</v>
      </c>
      <c r="FB86" s="1">
        <v>10.0766587503488</v>
      </c>
      <c r="FO86"/>
      <c r="GB86"/>
      <c r="GD86" s="1">
        <v>1.37622222361046</v>
      </c>
      <c r="GE86" s="1">
        <v>1.5655654096020899</v>
      </c>
      <c r="GF86" s="1">
        <v>1.3367997452507701</v>
      </c>
      <c r="GG86" s="1">
        <v>2.1614938850721201</v>
      </c>
      <c r="GH86" s="1">
        <v>1.9594671262871499</v>
      </c>
      <c r="GI86" s="1">
        <v>1.61878416175453</v>
      </c>
      <c r="GJ86" s="1">
        <v>0.66140741021068095</v>
      </c>
      <c r="GK86" s="1">
        <v>3.9495334096005701</v>
      </c>
      <c r="GL86" s="1">
        <v>1.3163454715062599</v>
      </c>
      <c r="GM86" s="1">
        <v>2.18524429082147</v>
      </c>
      <c r="GN86" s="1">
        <v>1.9034059389687199</v>
      </c>
      <c r="GO86" s="1">
        <v>1.8028523413556301</v>
      </c>
      <c r="HB86"/>
    </row>
    <row r="87" spans="1:210">
      <c r="A87" s="13">
        <f t="shared" si="1"/>
        <v>43889</v>
      </c>
      <c r="N87"/>
      <c r="AB87"/>
      <c r="AC87" s="4">
        <v>43889</v>
      </c>
      <c r="AD87" s="1">
        <v>16.028019252026599</v>
      </c>
      <c r="AE87" s="1">
        <v>17.0901298781883</v>
      </c>
      <c r="AF87" s="1">
        <v>29.000652080723601</v>
      </c>
      <c r="AG87" s="1">
        <v>13.3309362825094</v>
      </c>
      <c r="AH87" s="1">
        <v>14.82219289879</v>
      </c>
      <c r="AI87" s="1">
        <v>18.226273378797099</v>
      </c>
      <c r="AJ87" s="1">
        <v>14.776902695918199</v>
      </c>
      <c r="AK87" s="1">
        <v>19.9055879153847</v>
      </c>
      <c r="AL87" s="1">
        <v>10.501018952046101</v>
      </c>
      <c r="AM87" s="1">
        <v>18.0141628032789</v>
      </c>
      <c r="AN87" s="1">
        <v>18.0556198574041</v>
      </c>
      <c r="AO87" s="1">
        <v>18.9504745390004</v>
      </c>
      <c r="AP87"/>
      <c r="AQ87"/>
      <c r="AR87"/>
      <c r="AS87"/>
      <c r="AT87"/>
      <c r="AU87"/>
      <c r="AV87"/>
      <c r="AW87"/>
      <c r="AX87"/>
      <c r="AY87"/>
      <c r="AZ87"/>
      <c r="BA87"/>
      <c r="BB87"/>
      <c r="BO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DB87"/>
      <c r="DD87" s="1">
        <v>9.3995885008797497</v>
      </c>
      <c r="DE87" s="1">
        <v>13.713498189666</v>
      </c>
      <c r="DF87" s="1">
        <v>15.3895044973621</v>
      </c>
      <c r="DG87" s="1">
        <v>13.3524003234125</v>
      </c>
      <c r="DH87" s="1">
        <v>12.745651712929099</v>
      </c>
      <c r="DI87" s="1">
        <v>13.754634531454601</v>
      </c>
      <c r="DJ87" s="1">
        <v>5.4859931371128603</v>
      </c>
      <c r="DK87" s="1">
        <v>15.1915261296949</v>
      </c>
      <c r="DL87" s="1">
        <v>5.4399118984733699</v>
      </c>
      <c r="DM87" s="1">
        <v>8.6004281516175993</v>
      </c>
      <c r="DN87" s="1">
        <v>11.676884800221201</v>
      </c>
      <c r="DO87" s="1">
        <v>10.806679514100701</v>
      </c>
      <c r="EB87"/>
      <c r="EO87"/>
      <c r="EQ87" s="1">
        <v>9.3997412726855298</v>
      </c>
      <c r="ER87" s="1">
        <v>12.8088228181518</v>
      </c>
      <c r="ES87" s="1">
        <v>14.1352487404654</v>
      </c>
      <c r="ET87" s="1">
        <v>17.606593416327499</v>
      </c>
      <c r="EU87" s="1">
        <v>11.939668000915701</v>
      </c>
      <c r="EV87" s="1">
        <v>12.456647987513399</v>
      </c>
      <c r="EW87" s="1">
        <v>6.2377918761116398</v>
      </c>
      <c r="EX87" s="1">
        <v>12.821539936211799</v>
      </c>
      <c r="EY87" s="1">
        <v>6.8742187073738998</v>
      </c>
      <c r="EZ87" s="1">
        <v>11.1429029506945</v>
      </c>
      <c r="FA87" s="1">
        <v>11.4175505519406</v>
      </c>
      <c r="FB87" s="1">
        <v>11.0250406227297</v>
      </c>
      <c r="FO87"/>
      <c r="GB87"/>
      <c r="GD87" s="1">
        <v>1.59610753276759</v>
      </c>
      <c r="GE87" s="1">
        <v>1.7148960331951799</v>
      </c>
      <c r="GF87" s="1">
        <v>1.40594190676314</v>
      </c>
      <c r="GG87" s="1">
        <v>2.6318875466508</v>
      </c>
      <c r="GH87" s="1">
        <v>2.012490978707</v>
      </c>
      <c r="GI87" s="1">
        <v>1.9098352411791799</v>
      </c>
      <c r="GJ87" s="1">
        <v>0.84469102184098099</v>
      </c>
      <c r="GK87" s="1">
        <v>4.27725015013948</v>
      </c>
      <c r="GL87" s="1">
        <v>1.4493494350098699</v>
      </c>
      <c r="GM87" s="1">
        <v>2.4130117823960999</v>
      </c>
      <c r="GN87" s="1">
        <v>2.2378614993719399</v>
      </c>
      <c r="GO87" s="1">
        <v>2.0278280114377898</v>
      </c>
      <c r="HB87"/>
    </row>
    <row r="88" spans="1:210">
      <c r="A88" s="13">
        <f t="shared" si="1"/>
        <v>43861</v>
      </c>
      <c r="N88"/>
      <c r="AB88"/>
      <c r="AC88" s="4">
        <v>43861</v>
      </c>
      <c r="AD88" s="1">
        <v>17.2711689471451</v>
      </c>
      <c r="AE88" s="1">
        <v>18.353803228424301</v>
      </c>
      <c r="AF88" s="1">
        <v>31.194968439790902</v>
      </c>
      <c r="AG88" s="1">
        <v>14.863862035439199</v>
      </c>
      <c r="AH88" s="1">
        <v>15.7903426438351</v>
      </c>
      <c r="AI88" s="1">
        <v>19.997736054815501</v>
      </c>
      <c r="AJ88" s="1">
        <v>16.2591716593769</v>
      </c>
      <c r="AK88" s="1">
        <v>21.6372171566967</v>
      </c>
      <c r="AL88" s="1">
        <v>11.2281504389713</v>
      </c>
      <c r="AM88" s="1">
        <v>20.076987214854501</v>
      </c>
      <c r="AN88" s="1">
        <v>19.3899034011399</v>
      </c>
      <c r="AO88" s="1">
        <v>20.2380013141977</v>
      </c>
      <c r="AP88"/>
      <c r="AQ88"/>
      <c r="AR88"/>
      <c r="AS88"/>
      <c r="AT88"/>
      <c r="AU88"/>
      <c r="AV88"/>
      <c r="AW88"/>
      <c r="AX88"/>
      <c r="AY88"/>
      <c r="AZ88"/>
      <c r="BA88"/>
      <c r="BB88"/>
      <c r="BO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DB88"/>
      <c r="DD88" s="1">
        <v>10.2753463286318</v>
      </c>
      <c r="DE88" s="1">
        <v>14.939140856687899</v>
      </c>
      <c r="DF88" s="1">
        <v>16.4609469273211</v>
      </c>
      <c r="DG88" s="1" t="e">
        <v>#N/A</v>
      </c>
      <c r="DH88" s="1">
        <v>13.2928906586101</v>
      </c>
      <c r="DI88" s="1">
        <v>15.031357978527399</v>
      </c>
      <c r="DJ88" s="1">
        <v>6.3049148307767</v>
      </c>
      <c r="DK88" s="1">
        <v>16.312185875120299</v>
      </c>
      <c r="DL88" s="1">
        <v>5.7890931519973501</v>
      </c>
      <c r="DM88" s="1">
        <v>9.6079801347350902</v>
      </c>
      <c r="DN88" s="1">
        <v>12.754156968737901</v>
      </c>
      <c r="DO88" s="1">
        <v>12.0944387913363</v>
      </c>
      <c r="EB88"/>
      <c r="EO88"/>
      <c r="EQ88" s="1">
        <v>9.9792495590180792</v>
      </c>
      <c r="ER88" s="1">
        <v>13.6822197391025</v>
      </c>
      <c r="ES88" s="1">
        <v>15.0870140165047</v>
      </c>
      <c r="ET88" s="1">
        <v>18.744704568542499</v>
      </c>
      <c r="EU88" s="1">
        <v>12.6251837749345</v>
      </c>
      <c r="EV88" s="1">
        <v>13.4542881010229</v>
      </c>
      <c r="EW88" s="1">
        <v>6.9912622337805299</v>
      </c>
      <c r="EX88" s="1">
        <v>13.9384860187822</v>
      </c>
      <c r="EY88" s="1">
        <v>7.1888329116409899</v>
      </c>
      <c r="EZ88" s="1">
        <v>11.6765703011284</v>
      </c>
      <c r="FA88" s="1">
        <v>12.226643653785599</v>
      </c>
      <c r="FB88" s="1">
        <v>11.5505508731543</v>
      </c>
      <c r="FO88"/>
      <c r="GB88"/>
      <c r="GD88" s="1">
        <v>1.74102092960734</v>
      </c>
      <c r="GE88" s="1">
        <v>1.8636248924272001</v>
      </c>
      <c r="GF88" s="1">
        <v>1.4979260364653499</v>
      </c>
      <c r="GG88" s="1">
        <v>2.94980691804049</v>
      </c>
      <c r="GH88" s="1">
        <v>2.21168622260585</v>
      </c>
      <c r="GI88" s="1">
        <v>2.1045741322475902</v>
      </c>
      <c r="GJ88" s="1">
        <v>0.99255484054707999</v>
      </c>
      <c r="GK88" s="1">
        <v>4.6447930713078902</v>
      </c>
      <c r="GL88" s="1">
        <v>1.5579485289509101</v>
      </c>
      <c r="GM88" s="1">
        <v>2.66845999029856</v>
      </c>
      <c r="GN88" s="1">
        <v>2.49456418473885</v>
      </c>
      <c r="GO88" s="1">
        <v>2.1921343700665701</v>
      </c>
      <c r="HB88"/>
    </row>
    <row r="89" spans="1:210">
      <c r="A89" s="13">
        <f t="shared" si="1"/>
        <v>43830</v>
      </c>
      <c r="N89"/>
      <c r="AB89"/>
      <c r="AC89" s="4">
        <v>43830</v>
      </c>
      <c r="AD89" s="1">
        <v>17.800670668690302</v>
      </c>
      <c r="AE89" s="1">
        <v>18.351126234140001</v>
      </c>
      <c r="AF89" s="1">
        <v>30.751754784807201</v>
      </c>
      <c r="AG89" s="1">
        <v>15.1137220044237</v>
      </c>
      <c r="AH89" s="1">
        <v>16.402147940270901</v>
      </c>
      <c r="AI89" s="1">
        <v>19.1585094766331</v>
      </c>
      <c r="AJ89" s="1">
        <v>17.8336363692978</v>
      </c>
      <c r="AK89" s="1">
        <v>21.482815541296699</v>
      </c>
      <c r="AL89" s="1">
        <v>11.636928469036301</v>
      </c>
      <c r="AM89" s="1">
        <v>18.862053076035899</v>
      </c>
      <c r="AN89" s="1">
        <v>19.950060438666299</v>
      </c>
      <c r="AO89" s="1">
        <v>20.898580412528801</v>
      </c>
      <c r="AP89"/>
      <c r="AQ89"/>
      <c r="AR89"/>
      <c r="AS89"/>
      <c r="AT89"/>
      <c r="AU89"/>
      <c r="AV89"/>
      <c r="AW89"/>
      <c r="AX89"/>
      <c r="AY89"/>
      <c r="AZ89"/>
      <c r="BA89"/>
      <c r="BB89"/>
      <c r="BO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DB89"/>
      <c r="DD89" s="1">
        <v>10.879467052501999</v>
      </c>
      <c r="DE89" s="1">
        <v>14.805371443133801</v>
      </c>
      <c r="DF89" s="1">
        <v>16.632187619742801</v>
      </c>
      <c r="DG89" s="1" t="e">
        <v>#N/A</v>
      </c>
      <c r="DH89" s="1">
        <v>13.8334674272774</v>
      </c>
      <c r="DI89" s="1">
        <v>14.1651177893959</v>
      </c>
      <c r="DJ89" s="1">
        <v>6.9807081420007204</v>
      </c>
      <c r="DK89" s="1">
        <v>15.8129313546708</v>
      </c>
      <c r="DL89" s="1">
        <v>5.8348736281375198</v>
      </c>
      <c r="DM89" s="1">
        <v>8.8732767193245401</v>
      </c>
      <c r="DN89" s="1">
        <v>13.092289089943399</v>
      </c>
      <c r="DO89" s="1">
        <v>12.3547827941471</v>
      </c>
      <c r="EB89"/>
      <c r="EO89"/>
      <c r="EQ89" s="1">
        <v>10.3933679760754</v>
      </c>
      <c r="ER89" s="1">
        <v>13.6821974586998</v>
      </c>
      <c r="ES89" s="1">
        <v>14.819257653950601</v>
      </c>
      <c r="ET89" s="1">
        <v>18.337905904153001</v>
      </c>
      <c r="EU89" s="1">
        <v>12.8994383951693</v>
      </c>
      <c r="EV89" s="1">
        <v>13.033230391937501</v>
      </c>
      <c r="EW89" s="1">
        <v>7.4570613371470804</v>
      </c>
      <c r="EX89" s="1">
        <v>13.779096494278701</v>
      </c>
      <c r="EY89" s="1">
        <v>7.2644937262236899</v>
      </c>
      <c r="EZ89" s="1">
        <v>11.1454829868796</v>
      </c>
      <c r="FA89" s="1">
        <v>12.4717021025502</v>
      </c>
      <c r="FB89" s="1">
        <v>11.6469617717445</v>
      </c>
      <c r="FO89"/>
      <c r="GB89"/>
      <c r="GD89" s="1">
        <v>1.8652585529658501</v>
      </c>
      <c r="GE89" s="1">
        <v>1.8610559042135</v>
      </c>
      <c r="GF89" s="1">
        <v>1.46021741723606</v>
      </c>
      <c r="GG89" s="1">
        <v>3.0121590451914302</v>
      </c>
      <c r="GH89" s="1">
        <v>2.2524802586006198</v>
      </c>
      <c r="GI89" s="1">
        <v>2.0727513639723099</v>
      </c>
      <c r="GJ89" s="1">
        <v>1.11045754147661</v>
      </c>
      <c r="GK89" s="1">
        <v>4.5590831426979301</v>
      </c>
      <c r="GL89" s="1">
        <v>1.6157067611610001</v>
      </c>
      <c r="GM89" s="1">
        <v>2.4774141508307701</v>
      </c>
      <c r="GN89" s="1">
        <v>2.5759636819212202</v>
      </c>
      <c r="GO89" s="1">
        <v>2.23114370152943</v>
      </c>
      <c r="HB89"/>
    </row>
    <row r="90" spans="1:210">
      <c r="A90" s="13">
        <f t="shared" si="1"/>
        <v>43798</v>
      </c>
      <c r="N90"/>
      <c r="AB90"/>
      <c r="AC90" s="4">
        <v>43798</v>
      </c>
      <c r="AD90" s="1">
        <v>17.272377860283299</v>
      </c>
      <c r="AE90" s="1">
        <v>17.8742470041358</v>
      </c>
      <c r="AF90" s="1">
        <v>29.983991926310999</v>
      </c>
      <c r="AG90" s="1">
        <v>14.8694618934834</v>
      </c>
      <c r="AH90" s="1">
        <v>15.937992960559599</v>
      </c>
      <c r="AI90" s="1">
        <v>19.112633867021302</v>
      </c>
      <c r="AJ90" s="1">
        <v>17.163248505351302</v>
      </c>
      <c r="AK90" s="1">
        <v>20.7391973806644</v>
      </c>
      <c r="AL90" s="1">
        <v>11.3549596444358</v>
      </c>
      <c r="AM90" s="1">
        <v>18.3529318839932</v>
      </c>
      <c r="AN90" s="1">
        <v>19.3436408103085</v>
      </c>
      <c r="AO90" s="1">
        <v>18.4477823418332</v>
      </c>
      <c r="AP90"/>
      <c r="AQ90"/>
      <c r="AR90"/>
      <c r="AS90"/>
      <c r="AT90"/>
      <c r="AU90"/>
      <c r="AV90"/>
      <c r="AW90"/>
      <c r="AX90"/>
      <c r="AY90"/>
      <c r="AZ90"/>
      <c r="BA90"/>
      <c r="BB90"/>
      <c r="BO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DB90"/>
      <c r="DD90" s="1">
        <v>10.530836698438399</v>
      </c>
      <c r="DE90" s="1">
        <v>14.600526677922</v>
      </c>
      <c r="DF90" s="1">
        <v>17.6590627628505</v>
      </c>
      <c r="DG90" s="1" t="e">
        <v>#N/A</v>
      </c>
      <c r="DH90" s="1">
        <v>13.275075656466599</v>
      </c>
      <c r="DI90" s="1">
        <v>14.1206361103501</v>
      </c>
      <c r="DJ90" s="1">
        <v>6.6822119432014002</v>
      </c>
      <c r="DK90" s="1">
        <v>15.131348551295099</v>
      </c>
      <c r="DL90" s="1">
        <v>5.6896614167297104</v>
      </c>
      <c r="DM90" s="1">
        <v>8.6095762662711799</v>
      </c>
      <c r="DN90" s="1">
        <v>12.7569212174533</v>
      </c>
      <c r="DO90" s="1">
        <v>9.9991012426237393</v>
      </c>
      <c r="EB90"/>
      <c r="EO90"/>
      <c r="EQ90" s="1">
        <v>10.118485977470399</v>
      </c>
      <c r="ER90" s="1">
        <v>13.4358625863863</v>
      </c>
      <c r="ES90" s="1">
        <v>14.888974534288099</v>
      </c>
      <c r="ET90" s="1">
        <v>18.255336745169402</v>
      </c>
      <c r="EU90" s="1">
        <v>12.638966672404701</v>
      </c>
      <c r="EV90" s="1">
        <v>13.0189645426974</v>
      </c>
      <c r="EW90" s="1">
        <v>7.2153638867910503</v>
      </c>
      <c r="EX90" s="1">
        <v>13.2919641328903</v>
      </c>
      <c r="EY90" s="1">
        <v>7.1772729989211896</v>
      </c>
      <c r="EZ90" s="1">
        <v>10.9970198571196</v>
      </c>
      <c r="FA90" s="1">
        <v>12.181483144136299</v>
      </c>
      <c r="FB90" s="1">
        <v>10.6616829790977</v>
      </c>
      <c r="FO90"/>
      <c r="GB90"/>
      <c r="GD90" s="1">
        <v>1.8106182032967699</v>
      </c>
      <c r="GE90" s="1">
        <v>1.8000765826812799</v>
      </c>
      <c r="GF90" s="1">
        <v>1.5170802652875699</v>
      </c>
      <c r="GG90" s="1">
        <v>2.95022515414685</v>
      </c>
      <c r="GH90" s="1">
        <v>2.18286319953034</v>
      </c>
      <c r="GI90" s="1">
        <v>2.0669427260849602</v>
      </c>
      <c r="GJ90" s="1">
        <v>1.04973174635719</v>
      </c>
      <c r="GK90" s="1">
        <v>4.39635274857807</v>
      </c>
      <c r="GL90" s="1">
        <v>1.5780828089255201</v>
      </c>
      <c r="GM90" s="1">
        <v>2.3956935897056901</v>
      </c>
      <c r="GN90" s="1">
        <v>2.4929856621709399</v>
      </c>
      <c r="GO90" s="1">
        <v>2.0140582104419198</v>
      </c>
      <c r="HB90"/>
    </row>
    <row r="91" spans="1:210">
      <c r="A91" s="13">
        <f t="shared" si="1"/>
        <v>43769</v>
      </c>
      <c r="N91"/>
      <c r="AB91"/>
      <c r="AC91" s="4">
        <v>43769</v>
      </c>
      <c r="AD91" s="1">
        <v>16.772150523604299</v>
      </c>
      <c r="AE91" s="1">
        <v>17.745794905068198</v>
      </c>
      <c r="AF91" s="1">
        <v>29.680649837426699</v>
      </c>
      <c r="AG91" s="1">
        <v>14.4316361039802</v>
      </c>
      <c r="AH91" s="1">
        <v>15.283461740953699</v>
      </c>
      <c r="AI91" s="1">
        <v>18.389983078241698</v>
      </c>
      <c r="AJ91" s="1">
        <v>16.901113186739</v>
      </c>
      <c r="AK91" s="1">
        <v>19.824355364089399</v>
      </c>
      <c r="AL91" s="1">
        <v>11.5463328629272</v>
      </c>
      <c r="AM91" s="1">
        <v>18.855324427800301</v>
      </c>
      <c r="AN91" s="1">
        <v>19.1657413273518</v>
      </c>
      <c r="AO91" s="1">
        <v>17.405505947084698</v>
      </c>
      <c r="AP91"/>
      <c r="AQ91"/>
      <c r="AR91"/>
      <c r="AS91"/>
      <c r="AT91"/>
      <c r="AU91"/>
      <c r="AV91"/>
      <c r="AW91"/>
      <c r="AX91"/>
      <c r="AY91"/>
      <c r="AZ91"/>
      <c r="BA91"/>
      <c r="BB91"/>
      <c r="BO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DB91"/>
      <c r="DD91" s="1">
        <v>10.1204516239768</v>
      </c>
      <c r="DE91" s="1">
        <v>14.5072371545621</v>
      </c>
      <c r="DF91" s="1">
        <v>17.7326002171426</v>
      </c>
      <c r="DG91" s="1" t="e">
        <v>#N/A</v>
      </c>
      <c r="DH91" s="1">
        <v>12.9010595938626</v>
      </c>
      <c r="DI91" s="1">
        <v>13.5153558045279</v>
      </c>
      <c r="DJ91" s="1">
        <v>6.5842056720033897</v>
      </c>
      <c r="DK91" s="1">
        <v>14.6570546197496</v>
      </c>
      <c r="DL91" s="1">
        <v>6.0257425469006902</v>
      </c>
      <c r="DM91" s="1">
        <v>9.0113665752472798</v>
      </c>
      <c r="DN91" s="1">
        <v>12.968227488663899</v>
      </c>
      <c r="DO91" s="1">
        <v>9.2317696441498995</v>
      </c>
      <c r="EB91"/>
      <c r="EO91"/>
      <c r="EQ91" s="1">
        <v>9.9118485743287206</v>
      </c>
      <c r="ER91" s="1">
        <v>13.405764094584301</v>
      </c>
      <c r="ES91" s="1">
        <v>14.788505309374401</v>
      </c>
      <c r="ET91" s="1">
        <v>18.042830778003498</v>
      </c>
      <c r="EU91" s="1">
        <v>11.9901929278073</v>
      </c>
      <c r="EV91" s="1">
        <v>12.5960101385147</v>
      </c>
      <c r="EW91" s="1">
        <v>6.93281934673122</v>
      </c>
      <c r="EX91" s="1">
        <v>12.6228720980451</v>
      </c>
      <c r="EY91" s="1">
        <v>7.2926522936491001</v>
      </c>
      <c r="EZ91" s="1">
        <v>11.157951818786801</v>
      </c>
      <c r="FA91" s="1">
        <v>12.1981729923376</v>
      </c>
      <c r="FB91" s="1">
        <v>10.492630563965101</v>
      </c>
      <c r="FO91"/>
      <c r="GB91"/>
      <c r="GD91" s="1">
        <v>1.7410687804059299</v>
      </c>
      <c r="GE91" s="1">
        <v>1.7792663407584799</v>
      </c>
      <c r="GF91" s="1">
        <v>1.5005217164395299</v>
      </c>
      <c r="GG91" s="1">
        <v>2.8556675460080898</v>
      </c>
      <c r="GH91" s="1">
        <v>2.0975802982642202</v>
      </c>
      <c r="GI91" s="1">
        <v>1.97619413949559</v>
      </c>
      <c r="GJ91" s="1">
        <v>1.05407995917871</v>
      </c>
      <c r="GK91" s="1">
        <v>4.2065981883900596</v>
      </c>
      <c r="GL91" s="1">
        <v>1.6027153951818001</v>
      </c>
      <c r="GM91" s="1">
        <v>2.4564747305021202</v>
      </c>
      <c r="GN91" s="1">
        <v>2.4901354113362402</v>
      </c>
      <c r="GO91" s="1">
        <v>1.9177035354360501</v>
      </c>
      <c r="HB91"/>
    </row>
    <row r="92" spans="1:210">
      <c r="A92" s="13">
        <f t="shared" si="1"/>
        <v>43738</v>
      </c>
      <c r="N92"/>
      <c r="AB92"/>
      <c r="AC92" s="4">
        <v>43738</v>
      </c>
      <c r="AD92" s="1">
        <v>16.548938597683001</v>
      </c>
      <c r="AE92" s="1">
        <v>17.6274533656084</v>
      </c>
      <c r="AF92" s="1">
        <v>28.5892629316319</v>
      </c>
      <c r="AG92" s="1">
        <v>14.117987621084</v>
      </c>
      <c r="AH92" s="1">
        <v>14.655634541856999</v>
      </c>
      <c r="AI92" s="1">
        <v>18.129249919082199</v>
      </c>
      <c r="AJ92" s="1">
        <v>16.328819405124101</v>
      </c>
      <c r="AK92" s="1">
        <v>19.291825309083599</v>
      </c>
      <c r="AL92" s="1">
        <v>11.4590116100798</v>
      </c>
      <c r="AM92" s="1">
        <v>19.1376793530141</v>
      </c>
      <c r="AN92" s="1">
        <v>19.507617767949501</v>
      </c>
      <c r="AO92" s="1">
        <v>17.134868270889399</v>
      </c>
      <c r="AP92"/>
      <c r="AQ92"/>
      <c r="AR92"/>
      <c r="AS92"/>
      <c r="AT92"/>
      <c r="AU92"/>
      <c r="AV92"/>
      <c r="AW92"/>
      <c r="AX92"/>
      <c r="AY92"/>
      <c r="AZ92"/>
      <c r="BA92"/>
      <c r="BB92"/>
      <c r="BO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DB92"/>
      <c r="DD92" s="1">
        <v>10.113908962188001</v>
      </c>
      <c r="DE92" s="1">
        <v>14.648120947330799</v>
      </c>
      <c r="DF92" s="1">
        <v>16.601795489504401</v>
      </c>
      <c r="DG92" s="1" t="e">
        <v>#N/A</v>
      </c>
      <c r="DH92" s="1">
        <v>12.141306162786099</v>
      </c>
      <c r="DI92" s="1">
        <v>13.2407030318865</v>
      </c>
      <c r="DJ92" s="1">
        <v>6.4772119689289402</v>
      </c>
      <c r="DK92" s="1">
        <v>14.360181016923599</v>
      </c>
      <c r="DL92" s="1">
        <v>5.7937849821219602</v>
      </c>
      <c r="DM92" s="1">
        <v>9.1856628748862104</v>
      </c>
      <c r="DN92" s="1">
        <v>13.2697430507228</v>
      </c>
      <c r="DO92" s="1">
        <v>9.0660661938931906</v>
      </c>
      <c r="EB92"/>
      <c r="EO92"/>
      <c r="EQ92" s="1">
        <v>9.8308879334612005</v>
      </c>
      <c r="ER92" s="1">
        <v>13.3353081447021</v>
      </c>
      <c r="ES92" s="1">
        <v>14.445345919782101</v>
      </c>
      <c r="ET92" s="1">
        <v>17.862284620105498</v>
      </c>
      <c r="EU92" s="1">
        <v>11.6661458699015</v>
      </c>
      <c r="EV92" s="1">
        <v>12.5386124948103</v>
      </c>
      <c r="EW92" s="1">
        <v>6.8833588185387304</v>
      </c>
      <c r="EX92" s="1">
        <v>12.2590111330274</v>
      </c>
      <c r="EY92" s="1">
        <v>7.2095697088493704</v>
      </c>
      <c r="EZ92" s="1">
        <v>11.2766665274477</v>
      </c>
      <c r="FA92" s="1">
        <v>12.468747939100499</v>
      </c>
      <c r="FB92" s="1">
        <v>10.361865536977101</v>
      </c>
      <c r="FO92"/>
      <c r="GB92"/>
      <c r="GD92" s="1">
        <v>1.7088217728885</v>
      </c>
      <c r="GE92" s="1">
        <v>1.77422137433323</v>
      </c>
      <c r="GF92" s="1">
        <v>1.4803172997863501</v>
      </c>
      <c r="GG92" s="1">
        <v>2.8130987878615499</v>
      </c>
      <c r="GH92" s="1">
        <v>2.0141248258301099</v>
      </c>
      <c r="GI92" s="1">
        <v>1.93562153257965</v>
      </c>
      <c r="GJ92" s="1">
        <v>1.0685130181635001</v>
      </c>
      <c r="GK92" s="1">
        <v>4.10151557622802</v>
      </c>
      <c r="GL92" s="1">
        <v>1.5840367741616601</v>
      </c>
      <c r="GM92" s="1">
        <v>2.4852265066084702</v>
      </c>
      <c r="GN92" s="1">
        <v>2.5574492702008298</v>
      </c>
      <c r="GO92" s="1">
        <v>1.8894975565849501</v>
      </c>
      <c r="HB92"/>
    </row>
    <row r="93" spans="1:210">
      <c r="A93" s="13">
        <f t="shared" si="1"/>
        <v>43707</v>
      </c>
      <c r="N93"/>
      <c r="AB93"/>
      <c r="AC93" s="4">
        <v>43707</v>
      </c>
      <c r="AD93" s="1">
        <v>15.9979101783806</v>
      </c>
      <c r="AE93" s="1">
        <v>17.2588255554646</v>
      </c>
      <c r="AF93" s="1">
        <v>28.936503034837301</v>
      </c>
      <c r="AG93" s="1">
        <v>13.697047996465001</v>
      </c>
      <c r="AH93" s="1">
        <v>14.877442964473101</v>
      </c>
      <c r="AI93" s="1">
        <v>17.853392721093599</v>
      </c>
      <c r="AJ93" s="1">
        <v>15.571032562835301</v>
      </c>
      <c r="AK93" s="1">
        <v>18.931821662602399</v>
      </c>
      <c r="AL93" s="1">
        <v>10.9160722203872</v>
      </c>
      <c r="AM93" s="1">
        <v>18.492179665721</v>
      </c>
      <c r="AN93" s="1">
        <v>19.908208290149801</v>
      </c>
      <c r="AO93" s="1">
        <v>17.496323939129098</v>
      </c>
      <c r="AP93"/>
      <c r="AQ93"/>
      <c r="AR93"/>
      <c r="AS93"/>
      <c r="AT93"/>
      <c r="AU93"/>
      <c r="AV93"/>
      <c r="AW93"/>
      <c r="AX93"/>
      <c r="AY93"/>
      <c r="AZ93"/>
      <c r="BA93"/>
      <c r="BB93"/>
      <c r="BO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DB93"/>
      <c r="DD93" s="1">
        <v>9.6428232157498996</v>
      </c>
      <c r="DE93" s="1">
        <v>14.243139370908899</v>
      </c>
      <c r="DF93" s="1">
        <v>16.840589466746401</v>
      </c>
      <c r="DG93" s="1" t="e">
        <v>#N/A</v>
      </c>
      <c r="DH93" s="1">
        <v>12.860003562401999</v>
      </c>
      <c r="DI93" s="1">
        <v>13.062590899909299</v>
      </c>
      <c r="DJ93" s="1">
        <v>6.1553359352049402</v>
      </c>
      <c r="DK93" s="1">
        <v>14.0772999154819</v>
      </c>
      <c r="DL93" s="1">
        <v>5.5835052153605202</v>
      </c>
      <c r="DM93" s="1">
        <v>8.81892545316955</v>
      </c>
      <c r="DN93" s="1">
        <v>13.521185989832199</v>
      </c>
      <c r="DO93" s="1">
        <v>9.3423092426977501</v>
      </c>
      <c r="EB93"/>
      <c r="EO93"/>
      <c r="EQ93" s="1">
        <v>9.3865668568326406</v>
      </c>
      <c r="ER93" s="1">
        <v>13.047059981932801</v>
      </c>
      <c r="ES93" s="1">
        <v>14.625369115855399</v>
      </c>
      <c r="ET93" s="1">
        <v>18.0469996311922</v>
      </c>
      <c r="EU93" s="1">
        <v>12.058342821147299</v>
      </c>
      <c r="EV93" s="1">
        <v>12.370223548710101</v>
      </c>
      <c r="EW93" s="1">
        <v>6.6792660539327402</v>
      </c>
      <c r="EX93" s="1">
        <v>12.0521294138022</v>
      </c>
      <c r="EY93" s="1">
        <v>6.9877714455392397</v>
      </c>
      <c r="EZ93" s="1">
        <v>11.0379577216292</v>
      </c>
      <c r="FA93" s="1">
        <v>12.759137259308099</v>
      </c>
      <c r="FB93" s="1">
        <v>10.501397953067</v>
      </c>
      <c r="FO93"/>
      <c r="GB93"/>
      <c r="GD93" s="1">
        <v>1.5910033723616701</v>
      </c>
      <c r="GE93" s="1">
        <v>1.71282159608749</v>
      </c>
      <c r="GF93" s="1">
        <v>1.4975574334224599</v>
      </c>
      <c r="GG93" s="1">
        <v>2.7535075636702802</v>
      </c>
      <c r="GH93" s="1">
        <v>2.04182398517881</v>
      </c>
      <c r="GI93" s="1">
        <v>1.9025117300552301</v>
      </c>
      <c r="GJ93" s="1">
        <v>1.01533721644119</v>
      </c>
      <c r="GK93" s="1">
        <v>4.0136830836063604</v>
      </c>
      <c r="GL93" s="1">
        <v>1.50074727462077</v>
      </c>
      <c r="GM93" s="1">
        <v>2.3880850917681</v>
      </c>
      <c r="GN93" s="1">
        <v>2.6231955287970501</v>
      </c>
      <c r="GO93" s="1">
        <v>1.93732502870176</v>
      </c>
      <c r="HB93"/>
    </row>
    <row r="94" spans="1:210">
      <c r="A94" s="13">
        <f t="shared" si="1"/>
        <v>43677</v>
      </c>
      <c r="N94"/>
      <c r="AB94"/>
      <c r="AC94" s="4">
        <v>43677</v>
      </c>
      <c r="AD94" s="1">
        <v>17.085663618198801</v>
      </c>
      <c r="AE94" s="1">
        <v>17.464087771198901</v>
      </c>
      <c r="AF94" s="1">
        <v>29.530469537541599</v>
      </c>
      <c r="AG94" s="1">
        <v>14.0709420549992</v>
      </c>
      <c r="AH94" s="1">
        <v>15.1505983076086</v>
      </c>
      <c r="AI94" s="1">
        <v>18.325327077600299</v>
      </c>
      <c r="AJ94" s="1">
        <v>16.9515952253346</v>
      </c>
      <c r="AK94" s="1">
        <v>19.501285926545101</v>
      </c>
      <c r="AL94" s="1">
        <v>10.590851690865099</v>
      </c>
      <c r="AM94" s="1">
        <v>17.841425822491601</v>
      </c>
      <c r="AN94" s="1">
        <v>20.162902602827302</v>
      </c>
      <c r="AO94" s="1">
        <v>17.552538032390899</v>
      </c>
      <c r="AP94"/>
      <c r="AQ94"/>
      <c r="AR94"/>
      <c r="AS94"/>
      <c r="AT94"/>
      <c r="AU94"/>
      <c r="AV94"/>
      <c r="AW94"/>
      <c r="AX94"/>
      <c r="AY94"/>
      <c r="AZ94"/>
      <c r="BA94"/>
      <c r="BB94"/>
      <c r="BO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DB94"/>
      <c r="DD94" s="1">
        <v>10.151795223499301</v>
      </c>
      <c r="DE94" s="1">
        <v>14.3658418263903</v>
      </c>
      <c r="DF94" s="1">
        <v>17.069057418167301</v>
      </c>
      <c r="DG94" s="1" t="e">
        <v>#N/A</v>
      </c>
      <c r="DH94" s="1">
        <v>12.887675670892101</v>
      </c>
      <c r="DI94" s="1">
        <v>13.4337349265264</v>
      </c>
      <c r="DJ94" s="1">
        <v>6.7353275771265801</v>
      </c>
      <c r="DK94" s="1">
        <v>14.419203270191099</v>
      </c>
      <c r="DL94" s="1">
        <v>5.40401846009983</v>
      </c>
      <c r="DM94" s="1">
        <v>8.4889211378496903</v>
      </c>
      <c r="DN94" s="1">
        <v>13.6266772109408</v>
      </c>
      <c r="DO94" s="1">
        <v>9.5265654620961602</v>
      </c>
      <c r="EB94"/>
      <c r="EO94"/>
      <c r="EQ94" s="1">
        <v>9.9968234783996195</v>
      </c>
      <c r="ER94" s="1">
        <v>13.295715317279299</v>
      </c>
      <c r="ES94" s="1">
        <v>14.9106128596265</v>
      </c>
      <c r="ET94" s="1">
        <v>17.840016902132199</v>
      </c>
      <c r="EU94" s="1">
        <v>12.136470288576801</v>
      </c>
      <c r="EV94" s="1">
        <v>12.7739436162116</v>
      </c>
      <c r="EW94" s="1">
        <v>6.9733432762301204</v>
      </c>
      <c r="EX94" s="1">
        <v>12.5113665704247</v>
      </c>
      <c r="EY94" s="1">
        <v>6.8845483557787999</v>
      </c>
      <c r="EZ94" s="1">
        <v>10.7502222881478</v>
      </c>
      <c r="FA94" s="1">
        <v>12.8501495918494</v>
      </c>
      <c r="FB94" s="1">
        <v>10.651954593981101</v>
      </c>
      <c r="FO94"/>
      <c r="GB94"/>
      <c r="GD94" s="1">
        <v>1.6713317944300701</v>
      </c>
      <c r="GE94" s="1">
        <v>1.7180174262255301</v>
      </c>
      <c r="GF94" s="1">
        <v>1.5203340455152301</v>
      </c>
      <c r="GG94" s="1">
        <v>2.8362065411691302</v>
      </c>
      <c r="GH94" s="1">
        <v>2.0830562842716298</v>
      </c>
      <c r="GI94" s="1">
        <v>1.9538474767815099</v>
      </c>
      <c r="GJ94" s="1">
        <v>1.1446491021815499</v>
      </c>
      <c r="GK94" s="1">
        <v>4.1501850311127102</v>
      </c>
      <c r="GL94" s="1">
        <v>1.4448589876742099</v>
      </c>
      <c r="GM94" s="1">
        <v>2.2927876539960499</v>
      </c>
      <c r="GN94" s="1">
        <v>2.64170068741607</v>
      </c>
      <c r="GO94" s="1">
        <v>1.97827290974946</v>
      </c>
      <c r="HB94"/>
    </row>
    <row r="95" spans="1:210">
      <c r="A95" s="13">
        <f t="shared" si="1"/>
        <v>43644</v>
      </c>
      <c r="N95"/>
      <c r="AB95"/>
      <c r="AC95" s="4">
        <v>43644</v>
      </c>
      <c r="AD95" s="1">
        <v>16.769285116257901</v>
      </c>
      <c r="AE95" s="1">
        <v>17.188085097105599</v>
      </c>
      <c r="AF95" s="1">
        <v>29.241902955420599</v>
      </c>
      <c r="AG95" s="1">
        <v>13.7707224043553</v>
      </c>
      <c r="AH95" s="1">
        <v>15.5825654483486</v>
      </c>
      <c r="AI95" s="1">
        <v>18.075088033627601</v>
      </c>
      <c r="AJ95" s="1">
        <v>16.287733763515</v>
      </c>
      <c r="AK95" s="1">
        <v>19.0572197104309</v>
      </c>
      <c r="AL95" s="1">
        <v>10.650256956082799</v>
      </c>
      <c r="AM95" s="1">
        <v>18.0185411066856</v>
      </c>
      <c r="AN95" s="1">
        <v>19.854620732672199</v>
      </c>
      <c r="AO95" s="1">
        <v>17.461976891223099</v>
      </c>
      <c r="AP95"/>
      <c r="AQ95"/>
      <c r="AR95"/>
      <c r="AS95"/>
      <c r="AT95"/>
      <c r="AU95"/>
      <c r="AV95"/>
      <c r="AW95"/>
      <c r="AX95"/>
      <c r="AY95"/>
      <c r="AZ95"/>
      <c r="BA95"/>
      <c r="BB95"/>
      <c r="BO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DB95"/>
      <c r="DD95" s="1">
        <v>10.1022538129764</v>
      </c>
      <c r="DE95" s="1">
        <v>14.058296110635</v>
      </c>
      <c r="DF95" s="1">
        <v>17.869908151428699</v>
      </c>
      <c r="DG95" s="1" t="e">
        <v>#N/A</v>
      </c>
      <c r="DH95" s="1">
        <v>13.537301244796099</v>
      </c>
      <c r="DI95" s="1">
        <v>13.6390171800284</v>
      </c>
      <c r="DJ95" s="1">
        <v>6.82181289952553</v>
      </c>
      <c r="DK95" s="1">
        <v>13.945383639189</v>
      </c>
      <c r="DL95" s="1">
        <v>5.4343221414517897</v>
      </c>
      <c r="DM95" s="1">
        <v>8.4455816177862495</v>
      </c>
      <c r="DN95" s="1">
        <v>13.2574453876863</v>
      </c>
      <c r="DO95" s="1">
        <v>9.3961849538501703</v>
      </c>
      <c r="EB95"/>
      <c r="EO95"/>
      <c r="EQ95" s="1">
        <v>10.0117591214326</v>
      </c>
      <c r="ER95" s="1">
        <v>13.0582534352846</v>
      </c>
      <c r="ES95" s="1">
        <v>15.0073021422458</v>
      </c>
      <c r="ET95" s="1">
        <v>17.657019079694301</v>
      </c>
      <c r="EU95" s="1">
        <v>12.3985839116734</v>
      </c>
      <c r="EV95" s="1">
        <v>12.5939874389517</v>
      </c>
      <c r="EW95" s="1">
        <v>7.0766917333954096</v>
      </c>
      <c r="EX95" s="1">
        <v>12.291716307552999</v>
      </c>
      <c r="EY95" s="1">
        <v>6.9050808583745598</v>
      </c>
      <c r="EZ95" s="1">
        <v>10.829372996004899</v>
      </c>
      <c r="FA95" s="1">
        <v>12.742535915341101</v>
      </c>
      <c r="FB95" s="1">
        <v>10.5993862283122</v>
      </c>
      <c r="FO95"/>
      <c r="GB95"/>
      <c r="GD95" s="1">
        <v>1.69382810989595</v>
      </c>
      <c r="GE95" s="1">
        <v>1.6910449700861101</v>
      </c>
      <c r="GF95" s="1">
        <v>1.5411416320948199</v>
      </c>
      <c r="GG95" s="1">
        <v>2.80893884068802</v>
      </c>
      <c r="GH95" s="1">
        <v>2.1481911207958699</v>
      </c>
      <c r="GI95" s="1">
        <v>1.9223541669394899</v>
      </c>
      <c r="GJ95" s="1">
        <v>1.1718062681877699</v>
      </c>
      <c r="GK95" s="1">
        <v>4.0661317895708304</v>
      </c>
      <c r="GL95" s="1">
        <v>1.44904405846045</v>
      </c>
      <c r="GM95" s="1">
        <v>2.3007745402280899</v>
      </c>
      <c r="GN95" s="1">
        <v>2.6025614756247601</v>
      </c>
      <c r="GO95" s="1">
        <v>1.9565209304764499</v>
      </c>
      <c r="HB95"/>
    </row>
    <row r="96" spans="1:210">
      <c r="A96" s="13">
        <f t="shared" si="1"/>
        <v>43616</v>
      </c>
      <c r="N96"/>
      <c r="AB96"/>
      <c r="AC96" s="4">
        <v>43616</v>
      </c>
      <c r="AD96" s="1">
        <v>14.6626575542816</v>
      </c>
      <c r="AE96" s="1">
        <v>16.257584388443099</v>
      </c>
      <c r="AF96" s="1">
        <v>27.249732697669799</v>
      </c>
      <c r="AG96" s="1">
        <v>13.036041732637701</v>
      </c>
      <c r="AH96" s="1">
        <v>14.657019194671101</v>
      </c>
      <c r="AI96" s="1">
        <v>16.8826702305238</v>
      </c>
      <c r="AJ96" s="1">
        <v>14.758335352306</v>
      </c>
      <c r="AK96" s="1">
        <v>17.616497284233901</v>
      </c>
      <c r="AL96" s="1">
        <v>9.9825675185604208</v>
      </c>
      <c r="AM96" s="1">
        <v>17.538610899864999</v>
      </c>
      <c r="AN96" s="1">
        <v>18.430390596673</v>
      </c>
      <c r="AO96" s="1">
        <v>16.321260053453098</v>
      </c>
      <c r="AP96"/>
      <c r="AQ96"/>
      <c r="AR96"/>
      <c r="AS96"/>
      <c r="AT96"/>
      <c r="AU96"/>
      <c r="AV96"/>
      <c r="AW96"/>
      <c r="AX96"/>
      <c r="AY96"/>
      <c r="AZ96"/>
      <c r="BA96"/>
      <c r="BB96"/>
      <c r="BO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DB96"/>
      <c r="DD96" s="1">
        <v>9.0559989796309797</v>
      </c>
      <c r="DE96" s="1">
        <v>13.394777214668199</v>
      </c>
      <c r="DF96" s="1">
        <v>16.706322213621799</v>
      </c>
      <c r="DG96" s="1" t="e">
        <v>#N/A</v>
      </c>
      <c r="DH96" s="1">
        <v>12.8823414895094</v>
      </c>
      <c r="DI96" s="1">
        <v>12.622776731998799</v>
      </c>
      <c r="DJ96" s="1">
        <v>6.2284941958286497</v>
      </c>
      <c r="DK96" s="1">
        <v>12.9961142876249</v>
      </c>
      <c r="DL96" s="1">
        <v>5.0832085222730896</v>
      </c>
      <c r="DM96" s="1">
        <v>8.1806560724419395</v>
      </c>
      <c r="DN96" s="1">
        <v>12.350146604686</v>
      </c>
      <c r="DO96" s="1">
        <v>8.6294370781709908</v>
      </c>
      <c r="EB96"/>
      <c r="EO96"/>
      <c r="EQ96" s="1">
        <v>9.0394236470135105</v>
      </c>
      <c r="ER96" s="1">
        <v>12.527653091963099</v>
      </c>
      <c r="ES96" s="1">
        <v>14.1484882617286</v>
      </c>
      <c r="ET96" s="1">
        <v>17.065957332966502</v>
      </c>
      <c r="EU96" s="1">
        <v>11.630281482488</v>
      </c>
      <c r="EV96" s="1">
        <v>11.866083566478</v>
      </c>
      <c r="EW96" s="1">
        <v>6.5670264384357804</v>
      </c>
      <c r="EX96" s="1">
        <v>11.3784348994353</v>
      </c>
      <c r="EY96" s="1">
        <v>6.6467812811587796</v>
      </c>
      <c r="EZ96" s="1">
        <v>10.6686804137821</v>
      </c>
      <c r="FA96" s="1">
        <v>12.007816990241899</v>
      </c>
      <c r="FB96" s="1">
        <v>10.1424989978469</v>
      </c>
      <c r="FO96"/>
      <c r="GB96"/>
      <c r="GD96" s="1">
        <v>1.5000878470839301</v>
      </c>
      <c r="GE96" s="1">
        <v>1.5966638056529801</v>
      </c>
      <c r="GF96" s="1">
        <v>1.4410760290473399</v>
      </c>
      <c r="GG96" s="1">
        <v>2.65927918026826</v>
      </c>
      <c r="GH96" s="1">
        <v>2.0344577455916002</v>
      </c>
      <c r="GI96" s="1">
        <v>1.7817971722221999</v>
      </c>
      <c r="GJ96" s="1">
        <v>1.0679505308861199</v>
      </c>
      <c r="GK96" s="1">
        <v>3.76559349455081</v>
      </c>
      <c r="GL96" s="1">
        <v>1.35725597825106</v>
      </c>
      <c r="GM96" s="1">
        <v>2.2327010104479998</v>
      </c>
      <c r="GN96" s="1">
        <v>2.4223792310452499</v>
      </c>
      <c r="GO96" s="1">
        <v>1.85433651072788</v>
      </c>
      <c r="HB96"/>
    </row>
    <row r="97" spans="1:210">
      <c r="A97" s="13">
        <f t="shared" si="1"/>
        <v>43585</v>
      </c>
      <c r="N97"/>
      <c r="AB97"/>
      <c r="AC97" s="4">
        <v>43585</v>
      </c>
      <c r="AD97" s="1">
        <v>15.7507222713211</v>
      </c>
      <c r="AE97" s="1">
        <v>17.435821924743099</v>
      </c>
      <c r="AF97" s="1">
        <v>29.096645296579599</v>
      </c>
      <c r="AG97" s="1">
        <v>13.8530850225231</v>
      </c>
      <c r="AH97" s="1">
        <v>15.1929536388909</v>
      </c>
      <c r="AI97" s="1">
        <v>18.2813582311082</v>
      </c>
      <c r="AJ97" s="1">
        <v>17.1373438750914</v>
      </c>
      <c r="AK97" s="1">
        <v>19.659181180225001</v>
      </c>
      <c r="AL97" s="1">
        <v>10.281817446088599</v>
      </c>
      <c r="AM97" s="1">
        <v>17.917372297691799</v>
      </c>
      <c r="AN97" s="1">
        <v>19.615917442390099</v>
      </c>
      <c r="AO97" s="1">
        <v>17.029050905635799</v>
      </c>
      <c r="AP97"/>
      <c r="AQ97"/>
      <c r="AR97"/>
      <c r="AS97"/>
      <c r="AT97"/>
      <c r="AU97"/>
      <c r="AV97"/>
      <c r="AW97"/>
      <c r="AX97"/>
      <c r="AY97"/>
      <c r="AZ97"/>
      <c r="BA97"/>
      <c r="BB97"/>
      <c r="BO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DB97"/>
      <c r="DD97" s="1">
        <v>9.7999425798191293</v>
      </c>
      <c r="DE97" s="1">
        <v>14.2935007171659</v>
      </c>
      <c r="DF97" s="1">
        <v>17.8491215575825</v>
      </c>
      <c r="DG97" s="1" t="e">
        <v>#N/A</v>
      </c>
      <c r="DH97" s="1">
        <v>13.3411683691177</v>
      </c>
      <c r="DI97" s="1">
        <v>13.690408955706401</v>
      </c>
      <c r="DJ97" s="1">
        <v>7.0845312542333296</v>
      </c>
      <c r="DK97" s="1">
        <v>14.3598958318118</v>
      </c>
      <c r="DL97" s="1">
        <v>5.2329787260942302</v>
      </c>
      <c r="DM97" s="1">
        <v>8.3371051251553396</v>
      </c>
      <c r="DN97" s="1">
        <v>13.236686018869699</v>
      </c>
      <c r="DO97" s="1">
        <v>8.9791630732719607</v>
      </c>
      <c r="EB97"/>
      <c r="EO97"/>
      <c r="EQ97" s="1">
        <v>9.6111484525204993</v>
      </c>
      <c r="ER97" s="1">
        <v>13.1287878471911</v>
      </c>
      <c r="ES97" s="1">
        <v>15.0573740541093</v>
      </c>
      <c r="ET97" s="1">
        <v>17.540154370882799</v>
      </c>
      <c r="EU97" s="1">
        <v>11.9405441477543</v>
      </c>
      <c r="EV97" s="1">
        <v>12.543033176266301</v>
      </c>
      <c r="EW97" s="1">
        <v>7.22641798860767</v>
      </c>
      <c r="EX97" s="1">
        <v>12.7200600473869</v>
      </c>
      <c r="EY97" s="1">
        <v>6.7781307902899197</v>
      </c>
      <c r="EZ97" s="1">
        <v>10.845602503650101</v>
      </c>
      <c r="FA97" s="1">
        <v>12.5490185953135</v>
      </c>
      <c r="FB97" s="1">
        <v>10.079267844562001</v>
      </c>
      <c r="FO97"/>
      <c r="GB97"/>
      <c r="GD97" s="1">
        <v>1.6189641581504</v>
      </c>
      <c r="GE97" s="1">
        <v>1.7037823826426599</v>
      </c>
      <c r="GF97" s="1">
        <v>1.5470580555007301</v>
      </c>
      <c r="GG97" s="1">
        <v>2.8218175225446802</v>
      </c>
      <c r="GH97" s="1">
        <v>2.1048630369485801</v>
      </c>
      <c r="GI97" s="1">
        <v>1.91500693529122</v>
      </c>
      <c r="GJ97" s="1">
        <v>1.2154571156781599</v>
      </c>
      <c r="GK97" s="1">
        <v>4.2099954742719596</v>
      </c>
      <c r="GL97" s="1">
        <v>1.39634832834414</v>
      </c>
      <c r="GM97" s="1">
        <v>2.2783502228993799</v>
      </c>
      <c r="GN97" s="1">
        <v>2.5636912589971699</v>
      </c>
      <c r="GO97" s="1">
        <v>1.9713555158404501</v>
      </c>
      <c r="HB97"/>
    </row>
    <row r="98" spans="1:210">
      <c r="A98" s="13">
        <f t="shared" si="1"/>
        <v>43553</v>
      </c>
      <c r="N98"/>
      <c r="AB98"/>
      <c r="AC98" s="4">
        <v>43553</v>
      </c>
      <c r="AD98" s="1">
        <v>15.2212971034097</v>
      </c>
      <c r="AE98" s="1">
        <v>16.9419272822267</v>
      </c>
      <c r="AF98" s="1">
        <v>27.906926803422699</v>
      </c>
      <c r="AG98" s="1">
        <v>13.099617999985499</v>
      </c>
      <c r="AH98" s="1">
        <v>15.8743919019374</v>
      </c>
      <c r="AI98" s="1">
        <v>17.566218303432802</v>
      </c>
      <c r="AJ98" s="1">
        <v>18.217632754641301</v>
      </c>
      <c r="AK98" s="1">
        <v>18.594019489953201</v>
      </c>
      <c r="AL98" s="1">
        <v>10.581925821707101</v>
      </c>
      <c r="AM98" s="1">
        <v>17.798772938347</v>
      </c>
      <c r="AN98" s="1">
        <v>18.7111373169468</v>
      </c>
      <c r="AO98" s="1">
        <v>15.153252126825</v>
      </c>
      <c r="AP98"/>
      <c r="AQ98"/>
      <c r="AR98"/>
      <c r="AS98"/>
      <c r="AT98"/>
      <c r="AU98"/>
      <c r="AV98"/>
      <c r="AW98"/>
      <c r="AX98"/>
      <c r="AY98"/>
      <c r="AZ98"/>
      <c r="BA98"/>
      <c r="BB98"/>
      <c r="BO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DB98"/>
      <c r="DD98" s="1">
        <v>9.5868595912451404</v>
      </c>
      <c r="DE98" s="1">
        <v>13.872826824363001</v>
      </c>
      <c r="DF98" s="1">
        <v>16.6293139692986</v>
      </c>
      <c r="DG98" s="1" t="e">
        <v>#N/A</v>
      </c>
      <c r="DH98" s="1">
        <v>13.751812070265601</v>
      </c>
      <c r="DI98" s="1">
        <v>13.1098729304275</v>
      </c>
      <c r="DJ98" s="1">
        <v>7.2685816674733399</v>
      </c>
      <c r="DK98" s="1">
        <v>13.670571088117899</v>
      </c>
      <c r="DL98" s="1">
        <v>5.3123520073619703</v>
      </c>
      <c r="DM98" s="1">
        <v>8.2350601687906497</v>
      </c>
      <c r="DN98" s="1">
        <v>12.5850046615015</v>
      </c>
      <c r="DO98" s="1">
        <v>8.0037931780189702</v>
      </c>
      <c r="EB98"/>
      <c r="EO98"/>
      <c r="EQ98" s="1">
        <v>9.0609134348410905</v>
      </c>
      <c r="ER98" s="1">
        <v>12.821716930020401</v>
      </c>
      <c r="ES98" s="1">
        <v>14.5828685278151</v>
      </c>
      <c r="ET98" s="1">
        <v>17.065639713417799</v>
      </c>
      <c r="EU98" s="1">
        <v>12.614386348134101</v>
      </c>
      <c r="EV98" s="1">
        <v>12.117234726502801</v>
      </c>
      <c r="EW98" s="1">
        <v>7.38845752358701</v>
      </c>
      <c r="EX98" s="1">
        <v>12.030592628907799</v>
      </c>
      <c r="EY98" s="1">
        <v>6.8229988596258302</v>
      </c>
      <c r="EZ98" s="1">
        <v>10.811125836604701</v>
      </c>
      <c r="FA98" s="1">
        <v>12.172287219933599</v>
      </c>
      <c r="FB98" s="1">
        <v>9.3932673657884305</v>
      </c>
      <c r="FO98"/>
      <c r="GB98"/>
      <c r="GD98" s="1">
        <v>1.5801176086805899</v>
      </c>
      <c r="GE98" s="1">
        <v>1.6531739962598799</v>
      </c>
      <c r="GF98" s="1">
        <v>1.48110612210739</v>
      </c>
      <c r="GG98" s="1">
        <v>2.6605281476613301</v>
      </c>
      <c r="GH98" s="1">
        <v>2.1914075390523</v>
      </c>
      <c r="GI98" s="1">
        <v>1.84846745533474</v>
      </c>
      <c r="GJ98" s="1">
        <v>1.2416252131116201</v>
      </c>
      <c r="GK98" s="1">
        <v>3.98285841929532</v>
      </c>
      <c r="GL98" s="1">
        <v>1.4200489191113299</v>
      </c>
      <c r="GM98" s="1">
        <v>2.2670847106059999</v>
      </c>
      <c r="GN98" s="1">
        <v>2.4698233786577002</v>
      </c>
      <c r="GO98" s="1">
        <v>1.80666430838778</v>
      </c>
      <c r="HB98"/>
    </row>
    <row r="99" spans="1:210">
      <c r="A99" s="13">
        <f t="shared" si="1"/>
        <v>43524</v>
      </c>
      <c r="N99"/>
      <c r="AB99"/>
      <c r="AC99" s="4">
        <v>43524</v>
      </c>
      <c r="AD99" s="1">
        <v>15.1118787582945</v>
      </c>
      <c r="AE99" s="1">
        <v>16.4676501850508</v>
      </c>
      <c r="AF99" s="1">
        <v>26.640990713977502</v>
      </c>
      <c r="AG99" s="1">
        <v>13.1841197060106</v>
      </c>
      <c r="AH99" s="1">
        <v>15.9014824271196</v>
      </c>
      <c r="AI99" s="1">
        <v>17.595670785066101</v>
      </c>
      <c r="AJ99" s="1">
        <v>18.280976511869302</v>
      </c>
      <c r="AK99" s="1">
        <v>17.744216361603701</v>
      </c>
      <c r="AL99" s="1">
        <v>10.4369203428425</v>
      </c>
      <c r="AM99" s="1">
        <v>17.323338584336401</v>
      </c>
      <c r="AN99" s="1">
        <v>18.0067802842185</v>
      </c>
      <c r="AO99" s="1">
        <v>16.408382918114999</v>
      </c>
      <c r="AP99"/>
      <c r="AQ99"/>
      <c r="AR99"/>
      <c r="AS99"/>
      <c r="AT99"/>
      <c r="AU99"/>
      <c r="AV99"/>
      <c r="AW99"/>
      <c r="AX99"/>
      <c r="AY99"/>
      <c r="AZ99"/>
      <c r="BA99"/>
      <c r="BB99"/>
      <c r="BO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DB99"/>
      <c r="DD99" s="1">
        <v>9.4922130321399596</v>
      </c>
      <c r="DE99" s="1">
        <v>13.3538683636732</v>
      </c>
      <c r="DF99" s="1">
        <v>15.9271158642337</v>
      </c>
      <c r="DG99" s="1" t="e">
        <v>#N/A</v>
      </c>
      <c r="DH99" s="1">
        <v>13.5382105495866</v>
      </c>
      <c r="DI99" s="1">
        <v>13.002463105434201</v>
      </c>
      <c r="DJ99" s="1">
        <v>7.1684224610485296</v>
      </c>
      <c r="DK99" s="1">
        <v>13.2589912340223</v>
      </c>
      <c r="DL99" s="1">
        <v>5.2275356288639099</v>
      </c>
      <c r="DM99" s="1">
        <v>7.9993172874581102</v>
      </c>
      <c r="DN99" s="1">
        <v>12.237196674791999</v>
      </c>
      <c r="DO99" s="1">
        <v>8.4407262839495694</v>
      </c>
      <c r="EB99"/>
      <c r="EO99"/>
      <c r="EQ99" s="1">
        <v>9.0396232091105198</v>
      </c>
      <c r="ER99" s="1">
        <v>12.465477749051701</v>
      </c>
      <c r="ES99" s="1">
        <v>13.9861782626229</v>
      </c>
      <c r="ET99" s="1">
        <v>16.6696487591962</v>
      </c>
      <c r="EU99" s="1">
        <v>12.5867684105209</v>
      </c>
      <c r="EV99" s="1">
        <v>12.114893846766201</v>
      </c>
      <c r="EW99" s="1">
        <v>7.2790890853935499</v>
      </c>
      <c r="EX99" s="1">
        <v>11.442069542817899</v>
      </c>
      <c r="EY99" s="1">
        <v>6.7645077254667099</v>
      </c>
      <c r="EZ99" s="1">
        <v>10.668611001528999</v>
      </c>
      <c r="FA99" s="1">
        <v>11.9601720555764</v>
      </c>
      <c r="FB99" s="1">
        <v>9.3383152885553304</v>
      </c>
      <c r="FO99"/>
      <c r="GB99"/>
      <c r="GD99" s="1">
        <v>1.57158430549616</v>
      </c>
      <c r="GE99" s="1">
        <v>1.5778634354179499</v>
      </c>
      <c r="GF99" s="1">
        <v>1.4031188113352799</v>
      </c>
      <c r="GG99" s="1">
        <v>2.6719963136277198</v>
      </c>
      <c r="GH99" s="1">
        <v>2.18963363002656</v>
      </c>
      <c r="GI99" s="1">
        <v>1.8533344612787399</v>
      </c>
      <c r="GJ99" s="1">
        <v>1.21422013176535</v>
      </c>
      <c r="GK99" s="1">
        <v>3.8092969916917401</v>
      </c>
      <c r="GL99" s="1">
        <v>1.3960830102469599</v>
      </c>
      <c r="GM99" s="1">
        <v>2.2212283866174798</v>
      </c>
      <c r="GN99" s="1">
        <v>2.4604459488891002</v>
      </c>
      <c r="GO99" s="1">
        <v>1.8116008404427899</v>
      </c>
      <c r="HB99"/>
    </row>
    <row r="100" spans="1:210">
      <c r="A100" s="13">
        <f t="shared" si="1"/>
        <v>43496</v>
      </c>
      <c r="N100"/>
      <c r="AB100"/>
      <c r="AC100" s="4">
        <v>43496</v>
      </c>
      <c r="AD100" s="1">
        <v>14.5787039508256</v>
      </c>
      <c r="AE100" s="1">
        <v>15.908713397188301</v>
      </c>
      <c r="AF100" s="1">
        <v>26.857278866242101</v>
      </c>
      <c r="AG100" s="1">
        <v>12.864194756944</v>
      </c>
      <c r="AH100" s="1">
        <v>15.7378170902403</v>
      </c>
      <c r="AI100" s="1">
        <v>16.5762518605917</v>
      </c>
      <c r="AJ100" s="1">
        <v>17.559335275656402</v>
      </c>
      <c r="AK100" s="1">
        <v>16.972556415412601</v>
      </c>
      <c r="AL100" s="1">
        <v>10.152795403573601</v>
      </c>
      <c r="AM100" s="1">
        <v>16.7304204590803</v>
      </c>
      <c r="AN100" s="1">
        <v>17.964856651742</v>
      </c>
      <c r="AO100" s="1">
        <v>15.872503480187399</v>
      </c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O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DB100"/>
      <c r="DD100" s="1">
        <v>9.0674609625309195</v>
      </c>
      <c r="DE100" s="1">
        <v>12.8674357444067</v>
      </c>
      <c r="DF100" s="1">
        <v>15.923334556583599</v>
      </c>
      <c r="DG100" s="1" t="e">
        <v>#N/A</v>
      </c>
      <c r="DH100" s="1">
        <v>13.512953840807</v>
      </c>
      <c r="DI100" s="1">
        <v>12.0855475928698</v>
      </c>
      <c r="DJ100" s="1">
        <v>7.0295775679763999</v>
      </c>
      <c r="DK100" s="1">
        <v>12.747312926259999</v>
      </c>
      <c r="DL100" s="1">
        <v>5.08102795450983</v>
      </c>
      <c r="DM100" s="1">
        <v>7.7417749054635898</v>
      </c>
      <c r="DN100" s="1">
        <v>12.178495891918899</v>
      </c>
      <c r="DO100" s="1">
        <v>8.2846120196719504</v>
      </c>
      <c r="EB100"/>
      <c r="EO100"/>
      <c r="EQ100" s="1">
        <v>8.5298500491439508</v>
      </c>
      <c r="ER100" s="1">
        <v>12.1474166967906</v>
      </c>
      <c r="ES100" s="1">
        <v>14.0510443290397</v>
      </c>
      <c r="ET100" s="1">
        <v>16.369441128284699</v>
      </c>
      <c r="EU100" s="1">
        <v>12.390207154414799</v>
      </c>
      <c r="EV100" s="1">
        <v>11.4607618830594</v>
      </c>
      <c r="EW100" s="1">
        <v>7.2886389862618604</v>
      </c>
      <c r="EX100" s="1">
        <v>10.979336563232099</v>
      </c>
      <c r="EY100" s="1">
        <v>6.6047860831581904</v>
      </c>
      <c r="EZ100" s="1">
        <v>10.329100051717299</v>
      </c>
      <c r="FA100" s="1">
        <v>11.827276464752201</v>
      </c>
      <c r="FB100" s="1">
        <v>8.8067399515090798</v>
      </c>
      <c r="FO100"/>
      <c r="GB100"/>
      <c r="GD100" s="1">
        <v>1.53119303132603</v>
      </c>
      <c r="GE100" s="1">
        <v>1.5459687844073799</v>
      </c>
      <c r="GF100" s="1">
        <v>1.40052699383698</v>
      </c>
      <c r="GG100" s="1">
        <v>2.6404319182834</v>
      </c>
      <c r="GH100" s="1">
        <v>2.1795794546813601</v>
      </c>
      <c r="GI100" s="1">
        <v>1.7462123179816</v>
      </c>
      <c r="GJ100" s="1">
        <v>1.1818510139415399</v>
      </c>
      <c r="GK100" s="1">
        <v>3.6609023053074998</v>
      </c>
      <c r="GL100" s="1">
        <v>1.35521824029635</v>
      </c>
      <c r="GM100" s="1">
        <v>2.1565589598466302</v>
      </c>
      <c r="GN100" s="1">
        <v>2.4422210413971399</v>
      </c>
      <c r="GO100" s="1">
        <v>1.76954223287764</v>
      </c>
      <c r="HB100"/>
    </row>
    <row r="101" spans="1:210">
      <c r="A101" s="13">
        <f t="shared" si="1"/>
        <v>43465</v>
      </c>
      <c r="N101"/>
      <c r="AB101"/>
      <c r="AC101" s="4">
        <v>43465</v>
      </c>
      <c r="AD101" s="1">
        <v>13.002574996530599</v>
      </c>
      <c r="AE101" s="1">
        <v>14.735702750560399</v>
      </c>
      <c r="AF101" s="1">
        <v>24.4873078311721</v>
      </c>
      <c r="AG101" s="1">
        <v>11.798316043868301</v>
      </c>
      <c r="AH101" s="1">
        <v>15.1288420413486</v>
      </c>
      <c r="AI101" s="1">
        <v>15.0238895271338</v>
      </c>
      <c r="AJ101" s="1">
        <v>13.7685443143541</v>
      </c>
      <c r="AK101" s="1">
        <v>15.164262275633</v>
      </c>
      <c r="AL101" s="1">
        <v>9.9576421922769605</v>
      </c>
      <c r="AM101" s="1">
        <v>16.1476221579202</v>
      </c>
      <c r="AN101" s="1">
        <v>17.028242838278601</v>
      </c>
      <c r="AO101" s="1">
        <v>14.908153152719001</v>
      </c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O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DB101"/>
      <c r="DD101" s="1">
        <v>8.6187802821108104</v>
      </c>
      <c r="DE101" s="1">
        <v>11.879604034068</v>
      </c>
      <c r="DF101" s="1">
        <v>14.632209212071899</v>
      </c>
      <c r="DG101" s="1" t="e">
        <v>#N/A</v>
      </c>
      <c r="DH101" s="1">
        <v>12.856830772716499</v>
      </c>
      <c r="DI101" s="1">
        <v>10.9005008879057</v>
      </c>
      <c r="DJ101" s="1">
        <v>6.0340648415926896</v>
      </c>
      <c r="DK101" s="1">
        <v>11.6761493922547</v>
      </c>
      <c r="DL101" s="1">
        <v>4.7954232517751603</v>
      </c>
      <c r="DM101" s="1">
        <v>7.4668946440970103</v>
      </c>
      <c r="DN101" s="1">
        <v>11.597522072805999</v>
      </c>
      <c r="DO101" s="1">
        <v>7.8183704665457396</v>
      </c>
      <c r="EB101"/>
      <c r="EO101"/>
      <c r="EQ101" s="1">
        <v>7.9026943106510696</v>
      </c>
      <c r="ER101" s="1">
        <v>11.5035851720114</v>
      </c>
      <c r="ES101" s="1">
        <v>12.8886448577676</v>
      </c>
      <c r="ET101" s="1">
        <v>17.368552751854601</v>
      </c>
      <c r="EU101" s="1">
        <v>11.9554100963888</v>
      </c>
      <c r="EV101" s="1">
        <v>10.5493418733565</v>
      </c>
      <c r="EW101" s="1">
        <v>6.1602967441896901</v>
      </c>
      <c r="EX101" s="1">
        <v>9.8537100353095095</v>
      </c>
      <c r="EY101" s="1">
        <v>6.5463846143635402</v>
      </c>
      <c r="EZ101" s="1">
        <v>10.148243215388799</v>
      </c>
      <c r="FA101" s="1">
        <v>11.308812795219801</v>
      </c>
      <c r="FB101" s="1">
        <v>8.4796339113181105</v>
      </c>
      <c r="FO101"/>
      <c r="GB101"/>
      <c r="GD101" s="1">
        <v>1.4418797889745301</v>
      </c>
      <c r="GE101" s="1">
        <v>1.4443856762393501</v>
      </c>
      <c r="GF101" s="1">
        <v>1.27225026360791</v>
      </c>
      <c r="GG101" s="1">
        <v>2.4256929935968499</v>
      </c>
      <c r="GH101" s="1">
        <v>2.0742426553231401</v>
      </c>
      <c r="GI101" s="1">
        <v>1.5801904566129099</v>
      </c>
      <c r="GJ101" s="1">
        <v>1.0130254042595901</v>
      </c>
      <c r="GK101" s="1">
        <v>3.3267281568194802</v>
      </c>
      <c r="GL101" s="1">
        <v>1.33105947944987</v>
      </c>
      <c r="GM101" s="1">
        <v>2.0507073367782298</v>
      </c>
      <c r="GN101" s="1">
        <v>2.2976496553048</v>
      </c>
      <c r="GO101" s="1">
        <v>1.6548714032198499</v>
      </c>
      <c r="HB101"/>
    </row>
    <row r="102" spans="1:210">
      <c r="A102" s="13">
        <f t="shared" si="1"/>
        <v>43434</v>
      </c>
      <c r="N102"/>
      <c r="AB102"/>
      <c r="AC102" s="4">
        <v>43434</v>
      </c>
      <c r="AD102" s="1">
        <v>13.889427255120699</v>
      </c>
      <c r="AE102" s="1">
        <v>16.300868280911001</v>
      </c>
      <c r="AF102" s="1">
        <v>26.9002527762452</v>
      </c>
      <c r="AG102" s="1">
        <v>13.172898225309201</v>
      </c>
      <c r="AH102" s="1">
        <v>16.548372207492701</v>
      </c>
      <c r="AI102" s="1">
        <v>16.8008729709859</v>
      </c>
      <c r="AJ102" s="1">
        <v>13.920148070400099</v>
      </c>
      <c r="AK102" s="1">
        <v>16.3802149424675</v>
      </c>
      <c r="AL102" s="1">
        <v>10.8320026239646</v>
      </c>
      <c r="AM102" s="1">
        <v>16.9152259112224</v>
      </c>
      <c r="AN102" s="1">
        <v>18.856629305528799</v>
      </c>
      <c r="AO102" s="1">
        <v>16.490470636835301</v>
      </c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O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DB102"/>
      <c r="DD102" s="1">
        <v>9.2286461287227297</v>
      </c>
      <c r="DE102" s="1">
        <v>13.317411999012799</v>
      </c>
      <c r="DF102" s="1">
        <v>16.217169607509302</v>
      </c>
      <c r="DG102" s="1" t="e">
        <v>#N/A</v>
      </c>
      <c r="DH102" s="1">
        <v>14.295910641757899</v>
      </c>
      <c r="DI102" s="1">
        <v>12.156088371525501</v>
      </c>
      <c r="DJ102" s="1">
        <v>6.4542065160631301</v>
      </c>
      <c r="DK102" s="1">
        <v>12.702064928126401</v>
      </c>
      <c r="DL102" s="1">
        <v>5.1995525733849197</v>
      </c>
      <c r="DM102" s="1">
        <v>7.8439199719641</v>
      </c>
      <c r="DN102" s="1">
        <v>12.8058634188491</v>
      </c>
      <c r="DO102" s="1">
        <v>8.6449569458791498</v>
      </c>
      <c r="EB102"/>
      <c r="EO102"/>
      <c r="EQ102" s="1">
        <v>8.3707160388186796</v>
      </c>
      <c r="ER102" s="1">
        <v>12.4508035376916</v>
      </c>
      <c r="ES102" s="1">
        <v>13.9273513352883</v>
      </c>
      <c r="ET102" s="1">
        <v>18.622614815082802</v>
      </c>
      <c r="EU102" s="1">
        <v>12.844582464512801</v>
      </c>
      <c r="EV102" s="1">
        <v>11.6168873630797</v>
      </c>
      <c r="EW102" s="1">
        <v>6.4893779826465599</v>
      </c>
      <c r="EX102" s="1">
        <v>10.774270865164199</v>
      </c>
      <c r="EY102" s="1">
        <v>6.9190356084193203</v>
      </c>
      <c r="EZ102" s="1">
        <v>10.494117096104899</v>
      </c>
      <c r="FA102" s="1">
        <v>12.286888376933501</v>
      </c>
      <c r="FB102" s="1">
        <v>9.3482523547801097</v>
      </c>
      <c r="FO102"/>
      <c r="GB102"/>
      <c r="GD102" s="1">
        <v>1.55810059582389</v>
      </c>
      <c r="GE102" s="1">
        <v>1.60454280946837</v>
      </c>
      <c r="GF102" s="1">
        <v>1.3950329888283799</v>
      </c>
      <c r="GG102" s="1">
        <v>2.71904289363354</v>
      </c>
      <c r="GH102" s="1">
        <v>2.29145129660921</v>
      </c>
      <c r="GI102" s="1">
        <v>1.76633928095676</v>
      </c>
      <c r="GJ102" s="1">
        <v>1.1386157853512899</v>
      </c>
      <c r="GK102" s="1">
        <v>3.5896103391674199</v>
      </c>
      <c r="GL102" s="1">
        <v>1.4517618613415999</v>
      </c>
      <c r="GM102" s="1">
        <v>2.14383987037098</v>
      </c>
      <c r="GN102" s="1">
        <v>2.5184722362866099</v>
      </c>
      <c r="GO102" s="1">
        <v>1.8520669290898899</v>
      </c>
      <c r="HB102"/>
    </row>
    <row r="103" spans="1:210">
      <c r="A103" s="13">
        <f t="shared" si="1"/>
        <v>43404</v>
      </c>
      <c r="N103"/>
      <c r="AB103"/>
      <c r="AC103" s="4">
        <v>43404</v>
      </c>
      <c r="AD103" s="1">
        <v>13.476156557267</v>
      </c>
      <c r="AE103" s="1">
        <v>16.154982173643099</v>
      </c>
      <c r="AF103" s="1">
        <v>26.826392664242199</v>
      </c>
      <c r="AG103" s="1">
        <v>12.8952458582863</v>
      </c>
      <c r="AH103" s="1">
        <v>15.6181391732378</v>
      </c>
      <c r="AI103" s="1">
        <v>16.304875900536899</v>
      </c>
      <c r="AJ103" s="1">
        <v>14.0912756946594</v>
      </c>
      <c r="AK103" s="1">
        <v>16.707940617699801</v>
      </c>
      <c r="AL103" s="1">
        <v>10.505077058655999</v>
      </c>
      <c r="AM103" s="1">
        <v>16.6324469078227</v>
      </c>
      <c r="AN103" s="1">
        <v>17.853538364523899</v>
      </c>
      <c r="AO103" s="1">
        <v>16.1859211396795</v>
      </c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O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DB103"/>
      <c r="DD103" s="1">
        <v>9.1695219362542595</v>
      </c>
      <c r="DE103" s="1">
        <v>13.7705516262688</v>
      </c>
      <c r="DF103" s="1">
        <v>16.215497235040999</v>
      </c>
      <c r="DG103" s="1" t="e">
        <v>#N/A</v>
      </c>
      <c r="DH103" s="1">
        <v>13.6493810066594</v>
      </c>
      <c r="DI103" s="1">
        <v>12.0847110213773</v>
      </c>
      <c r="DJ103" s="1">
        <v>6.5886851986564903</v>
      </c>
      <c r="DK103" s="1">
        <v>13.023113992046</v>
      </c>
      <c r="DL103" s="1">
        <v>5.0881294182672896</v>
      </c>
      <c r="DM103" s="1">
        <v>7.5922214519956599</v>
      </c>
      <c r="DN103" s="1">
        <v>12.0726609520151</v>
      </c>
      <c r="DO103" s="1">
        <v>8.5025219704565291</v>
      </c>
      <c r="EB103"/>
      <c r="EO103"/>
      <c r="EQ103" s="1">
        <v>8.6527005287553393</v>
      </c>
      <c r="ER103" s="1">
        <v>12.3642872220552</v>
      </c>
      <c r="ES103" s="1">
        <v>13.8848776408724</v>
      </c>
      <c r="ET103" s="1">
        <v>18.045649534663099</v>
      </c>
      <c r="EU103" s="1">
        <v>12.2790989021988</v>
      </c>
      <c r="EV103" s="1">
        <v>11.378672780649399</v>
      </c>
      <c r="EW103" s="1">
        <v>6.5752192668100298</v>
      </c>
      <c r="EX103" s="1">
        <v>11.055606401408699</v>
      </c>
      <c r="EY103" s="1">
        <v>6.87313616118103</v>
      </c>
      <c r="EZ103" s="1">
        <v>10.4705705052135</v>
      </c>
      <c r="FA103" s="1">
        <v>11.736520536240199</v>
      </c>
      <c r="FB103" s="1">
        <v>9.3154179295501596</v>
      </c>
      <c r="FO103"/>
      <c r="GB103"/>
      <c r="GD103" s="1">
        <v>1.5967832675493701</v>
      </c>
      <c r="GE103" s="1">
        <v>1.59324205359539</v>
      </c>
      <c r="GF103" s="1">
        <v>1.3907833742245199</v>
      </c>
      <c r="GG103" s="1">
        <v>2.6635993215021898</v>
      </c>
      <c r="GH103" s="1">
        <v>2.1233132813221798</v>
      </c>
      <c r="GI103" s="1">
        <v>1.72275412301651</v>
      </c>
      <c r="GJ103" s="1">
        <v>1.1872223983101</v>
      </c>
      <c r="GK103" s="1">
        <v>3.7062980766209401</v>
      </c>
      <c r="GL103" s="1">
        <v>1.4120698593843599</v>
      </c>
      <c r="GM103" s="1">
        <v>2.0942273075076301</v>
      </c>
      <c r="GN103" s="1">
        <v>2.3973235553201202</v>
      </c>
      <c r="GO103" s="1">
        <v>1.82953388579265</v>
      </c>
      <c r="HB103"/>
    </row>
    <row r="104" spans="1:210">
      <c r="A104" s="13">
        <f t="shared" si="1"/>
        <v>43371</v>
      </c>
      <c r="N104"/>
      <c r="AB104"/>
      <c r="AC104" s="4">
        <v>43371</v>
      </c>
      <c r="AD104" s="1">
        <v>14.2410600435222</v>
      </c>
      <c r="AE104" s="1">
        <v>16.3773155959401</v>
      </c>
      <c r="AF104" s="1">
        <v>31.3214085122151</v>
      </c>
      <c r="AG104" s="1">
        <v>13.656445000642099</v>
      </c>
      <c r="AH104" s="1">
        <v>16.907461692950399</v>
      </c>
      <c r="AI104" s="1">
        <v>18.172037591841999</v>
      </c>
      <c r="AJ104" s="1">
        <v>17.083807042720402</v>
      </c>
      <c r="AK104" s="1">
        <v>18.375553947135199</v>
      </c>
      <c r="AL104" s="1">
        <v>10.6805282867778</v>
      </c>
      <c r="AM104" s="1">
        <v>16.4196482830862</v>
      </c>
      <c r="AN104" s="1">
        <v>18.8815855456401</v>
      </c>
      <c r="AO104" s="1">
        <v>16.227461296944099</v>
      </c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O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DB104"/>
      <c r="DD104" s="1">
        <v>9.8144945680409403</v>
      </c>
      <c r="DE104" s="1">
        <v>14.054518944141099</v>
      </c>
      <c r="DF104" s="1">
        <v>18.623494422334002</v>
      </c>
      <c r="DG104" s="1" t="e">
        <v>#N/A</v>
      </c>
      <c r="DH104" s="1">
        <v>14.9003969022055</v>
      </c>
      <c r="DI104" s="1">
        <v>13.5687776869178</v>
      </c>
      <c r="DJ104" s="1">
        <v>7.6727663435894096</v>
      </c>
      <c r="DK104" s="1">
        <v>14.150132212332601</v>
      </c>
      <c r="DL104" s="1">
        <v>5.1561453668682198</v>
      </c>
      <c r="DM104" s="1">
        <v>7.5749895748326299</v>
      </c>
      <c r="DN104" s="1">
        <v>12.777989828951499</v>
      </c>
      <c r="DO104" s="1">
        <v>8.4925653529738501</v>
      </c>
      <c r="EB104"/>
      <c r="EO104"/>
      <c r="EQ104" s="1">
        <v>8.6647796820159009</v>
      </c>
      <c r="ER104" s="1">
        <v>12.486365826876501</v>
      </c>
      <c r="ES104" s="1">
        <v>15.9493331932538</v>
      </c>
      <c r="ET104" s="1">
        <v>18.8470742101455</v>
      </c>
      <c r="EU104" s="1">
        <v>13.237021127518499</v>
      </c>
      <c r="EV104" s="1">
        <v>12.556122839085701</v>
      </c>
      <c r="EW104" s="1">
        <v>7.4916356698702797</v>
      </c>
      <c r="EX104" s="1">
        <v>12.156890049122801</v>
      </c>
      <c r="EY104" s="1">
        <v>6.9732565505071697</v>
      </c>
      <c r="EZ104" s="1">
        <v>10.4125132230332</v>
      </c>
      <c r="FA104" s="1">
        <v>12.203044760852</v>
      </c>
      <c r="FB104" s="1">
        <v>9.18441236912882</v>
      </c>
      <c r="FO104"/>
      <c r="GB104"/>
      <c r="GD104" s="1">
        <v>1.6150911068467499</v>
      </c>
      <c r="GE104" s="1">
        <v>1.62179591341435</v>
      </c>
      <c r="GF104" s="1">
        <v>1.6037986742997099</v>
      </c>
      <c r="GG104" s="1">
        <v>2.8355835835405201</v>
      </c>
      <c r="GH104" s="1">
        <v>2.28964334156348</v>
      </c>
      <c r="GI104" s="1">
        <v>1.9315412573895301</v>
      </c>
      <c r="GJ104" s="1">
        <v>1.3274481537978</v>
      </c>
      <c r="GK104" s="1">
        <v>4.0826469625035697</v>
      </c>
      <c r="GL104" s="1">
        <v>1.43652713077531</v>
      </c>
      <c r="GM104" s="1">
        <v>2.07108366693297</v>
      </c>
      <c r="GN104" s="1">
        <v>2.5400194007177799</v>
      </c>
      <c r="GO104" s="1">
        <v>1.9130328870223601</v>
      </c>
      <c r="HB104"/>
    </row>
    <row r="105" spans="1:210">
      <c r="A105" s="13">
        <f t="shared" si="1"/>
        <v>43343</v>
      </c>
      <c r="N105"/>
      <c r="AB105"/>
      <c r="AC105" s="4">
        <v>43343</v>
      </c>
      <c r="AD105" s="1">
        <v>14.6596076027687</v>
      </c>
      <c r="AE105" s="1">
        <v>16.2945261516813</v>
      </c>
      <c r="AF105" s="1">
        <v>31.556598112613599</v>
      </c>
      <c r="AG105" s="1">
        <v>14.0328732207433</v>
      </c>
      <c r="AH105" s="1">
        <v>16.5529926459336</v>
      </c>
      <c r="AI105" s="1">
        <v>17.8124020456893</v>
      </c>
      <c r="AJ105" s="1">
        <v>17.1215793468076</v>
      </c>
      <c r="AK105" s="1">
        <v>18.623327367512399</v>
      </c>
      <c r="AL105" s="1">
        <v>10.496906814486101</v>
      </c>
      <c r="AM105" s="1">
        <v>16.601916438915101</v>
      </c>
      <c r="AN105" s="1">
        <v>18.6166690534216</v>
      </c>
      <c r="AO105" s="1">
        <v>15.9347827535635</v>
      </c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O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DB105"/>
      <c r="DD105" s="1">
        <v>10.3472131933</v>
      </c>
      <c r="DE105" s="1">
        <v>13.9499334674467</v>
      </c>
      <c r="DF105" s="1">
        <v>18.751318463683301</v>
      </c>
      <c r="DG105" s="1" t="e">
        <v>#N/A</v>
      </c>
      <c r="DH105" s="1">
        <v>14.6888883009882</v>
      </c>
      <c r="DI105" s="1">
        <v>13.303857025097599</v>
      </c>
      <c r="DJ105" s="1">
        <v>7.6392221643455702</v>
      </c>
      <c r="DK105" s="1">
        <v>14.395553390792299</v>
      </c>
      <c r="DL105" s="1">
        <v>5.1245954381603802</v>
      </c>
      <c r="DM105" s="1">
        <v>7.7054771230159202</v>
      </c>
      <c r="DN105" s="1">
        <v>12.6372081636305</v>
      </c>
      <c r="DO105" s="1">
        <v>8.2923475870548096</v>
      </c>
      <c r="EB105"/>
      <c r="EO105"/>
      <c r="EQ105" s="1">
        <v>8.8573046444510002</v>
      </c>
      <c r="ER105" s="1">
        <v>12.388403002145701</v>
      </c>
      <c r="ES105" s="1">
        <v>16.0158335117166</v>
      </c>
      <c r="ET105" s="1">
        <v>19.2710457009482</v>
      </c>
      <c r="EU105" s="1">
        <v>12.9698671843359</v>
      </c>
      <c r="EV105" s="1">
        <v>12.316420887456101</v>
      </c>
      <c r="EW105" s="1">
        <v>7.4714602337448097</v>
      </c>
      <c r="EX105" s="1">
        <v>12.2124535288759</v>
      </c>
      <c r="EY105" s="1">
        <v>6.9272427698877799</v>
      </c>
      <c r="EZ105" s="1">
        <v>10.5316216000823</v>
      </c>
      <c r="FA105" s="1">
        <v>12.0971582480155</v>
      </c>
      <c r="FB105" s="1">
        <v>8.9877035624717401</v>
      </c>
      <c r="FO105"/>
      <c r="GB105"/>
      <c r="GD105" s="1">
        <v>1.6893103614604601</v>
      </c>
      <c r="GE105" s="1">
        <v>1.6107567450128</v>
      </c>
      <c r="GF105" s="1">
        <v>1.60108571749682</v>
      </c>
      <c r="GG105" s="1">
        <v>2.8913630311442802</v>
      </c>
      <c r="GH105" s="1">
        <v>2.5003426250437002</v>
      </c>
      <c r="GI105" s="1">
        <v>1.8761209256060201</v>
      </c>
      <c r="GJ105" s="1">
        <v>1.29455792212397</v>
      </c>
      <c r="GK105" s="1">
        <v>4.1114818667953497</v>
      </c>
      <c r="GL105" s="1">
        <v>1.41414188339708</v>
      </c>
      <c r="GM105" s="1">
        <v>2.0894528862730701</v>
      </c>
      <c r="GN105" s="1">
        <v>2.4944855417906502</v>
      </c>
      <c r="GO105" s="1">
        <v>1.8511887673772101</v>
      </c>
      <c r="HB105"/>
    </row>
    <row r="106" spans="1:210">
      <c r="A106" s="13">
        <f t="shared" si="1"/>
        <v>43312</v>
      </c>
      <c r="N106"/>
      <c r="AB106"/>
      <c r="AC106" s="4">
        <v>43312</v>
      </c>
      <c r="AD106" s="1">
        <v>15.016437461158301</v>
      </c>
      <c r="AE106" s="1">
        <v>16.564344613078202</v>
      </c>
      <c r="AF106" s="1">
        <v>29.283448534425901</v>
      </c>
      <c r="AG106" s="1">
        <v>13.9010747139237</v>
      </c>
      <c r="AH106" s="1">
        <v>16.056467569543901</v>
      </c>
      <c r="AI106" s="1">
        <v>17.822886814510099</v>
      </c>
      <c r="AJ106" s="1">
        <v>18.088562500372799</v>
      </c>
      <c r="AK106" s="1">
        <v>17.6712555760244</v>
      </c>
      <c r="AL106" s="1">
        <v>10.251556365039001</v>
      </c>
      <c r="AM106" s="1">
        <v>16.567761280107501</v>
      </c>
      <c r="AN106" s="1">
        <v>18.514214692843399</v>
      </c>
      <c r="AO106" s="1">
        <v>15.741609504609899</v>
      </c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O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DB106"/>
      <c r="DD106" s="1">
        <v>10.407400825777</v>
      </c>
      <c r="DE106" s="1">
        <v>13.624717280614</v>
      </c>
      <c r="DF106" s="1">
        <v>17.433990839696399</v>
      </c>
      <c r="DG106" s="1" t="e">
        <v>#N/A</v>
      </c>
      <c r="DH106" s="1">
        <v>14.4670452291597</v>
      </c>
      <c r="DI106" s="1">
        <v>13.3100996208053</v>
      </c>
      <c r="DJ106" s="1">
        <v>8.0034561913225204</v>
      </c>
      <c r="DK106" s="1">
        <v>13.6850557531204</v>
      </c>
      <c r="DL106" s="1">
        <v>5.0303416668069598</v>
      </c>
      <c r="DM106" s="1">
        <v>7.6532437951910604</v>
      </c>
      <c r="DN106" s="1">
        <v>12.677039115181699</v>
      </c>
      <c r="DO106" s="1">
        <v>8.2318188320036292</v>
      </c>
      <c r="EB106"/>
      <c r="EO106"/>
      <c r="EQ106" s="1">
        <v>9.0167827203296707</v>
      </c>
      <c r="ER106" s="1">
        <v>12.4815952336675</v>
      </c>
      <c r="ES106" s="1">
        <v>14.9584633643593</v>
      </c>
      <c r="ET106" s="1">
        <v>16.674080257760899</v>
      </c>
      <c r="EU106" s="1">
        <v>12.648724791398701</v>
      </c>
      <c r="EV106" s="1">
        <v>12.249826437540801</v>
      </c>
      <c r="EW106" s="1">
        <v>7.8278536920476798</v>
      </c>
      <c r="EX106" s="1">
        <v>11.459745618699699</v>
      </c>
      <c r="EY106" s="1">
        <v>6.3658887402746496</v>
      </c>
      <c r="EZ106" s="1">
        <v>10.452705404150199</v>
      </c>
      <c r="FA106" s="1">
        <v>11.973425760787</v>
      </c>
      <c r="FB106" s="1">
        <v>9.0513872783074891</v>
      </c>
      <c r="FO106"/>
      <c r="GB106"/>
      <c r="GD106" s="1">
        <v>1.73649806474158</v>
      </c>
      <c r="GE106" s="1">
        <v>1.62792452679199</v>
      </c>
      <c r="GF106" s="1">
        <v>1.48429370618489</v>
      </c>
      <c r="GG106" s="1">
        <v>2.8636150918610399</v>
      </c>
      <c r="GH106" s="1">
        <v>2.4199119657379802</v>
      </c>
      <c r="GI106" s="1">
        <v>1.8687437287164701</v>
      </c>
      <c r="GJ106" s="1">
        <v>1.3556715010879099</v>
      </c>
      <c r="GK106" s="1">
        <v>3.8949366365848799</v>
      </c>
      <c r="GL106" s="1">
        <v>1.3730040226156199</v>
      </c>
      <c r="GM106" s="1">
        <v>2.08209414195868</v>
      </c>
      <c r="GN106" s="1">
        <v>2.4675951028030298</v>
      </c>
      <c r="GO106" s="1">
        <v>1.8354718801310499</v>
      </c>
      <c r="HB106"/>
    </row>
    <row r="107" spans="1:210">
      <c r="A107" s="13">
        <f t="shared" si="1"/>
        <v>43280</v>
      </c>
      <c r="N107"/>
      <c r="AB107"/>
      <c r="AC107" s="4">
        <v>43280</v>
      </c>
      <c r="AD107" s="1">
        <v>14.7299590172083</v>
      </c>
      <c r="AE107" s="1">
        <v>16.133599317356001</v>
      </c>
      <c r="AF107" s="1">
        <v>30.003416690207999</v>
      </c>
      <c r="AG107" s="1">
        <v>13.5300213299275</v>
      </c>
      <c r="AH107" s="1">
        <v>15.3348327971344</v>
      </c>
      <c r="AI107" s="1">
        <v>17.2604974790531</v>
      </c>
      <c r="AJ107" s="1">
        <v>18.2863246303842</v>
      </c>
      <c r="AK107" s="1">
        <v>17.369434420394999</v>
      </c>
      <c r="AL107" s="1">
        <v>10.372990678810201</v>
      </c>
      <c r="AM107" s="1">
        <v>16.3181118014957</v>
      </c>
      <c r="AN107" s="1">
        <v>18.191075621827999</v>
      </c>
      <c r="AO107" s="1">
        <v>15.3135647595508</v>
      </c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O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DB107"/>
      <c r="DD107" s="1">
        <v>10.1366937837827</v>
      </c>
      <c r="DE107" s="1">
        <v>13.787057068101999</v>
      </c>
      <c r="DF107" s="1">
        <v>17.519887803638301</v>
      </c>
      <c r="DG107" s="1" t="e">
        <v>#N/A</v>
      </c>
      <c r="DH107" s="1">
        <v>13.591771940912</v>
      </c>
      <c r="DI107" s="1">
        <v>12.935348858060999</v>
      </c>
      <c r="DJ107" s="1">
        <v>8.0354753763989404</v>
      </c>
      <c r="DK107" s="1">
        <v>13.5134619731601</v>
      </c>
      <c r="DL107" s="1">
        <v>4.7762281335186403</v>
      </c>
      <c r="DM107" s="1">
        <v>7.5127741618318096</v>
      </c>
      <c r="DN107" s="1">
        <v>12.5141403921298</v>
      </c>
      <c r="DO107" s="1">
        <v>7.9703347791645598</v>
      </c>
      <c r="EB107"/>
      <c r="EO107"/>
      <c r="EQ107" s="1">
        <v>8.8268394383737707</v>
      </c>
      <c r="ER107" s="1">
        <v>12.185737217054101</v>
      </c>
      <c r="ES107" s="1">
        <v>15.0617851634837</v>
      </c>
      <c r="ET107" s="1">
        <v>16.4510678841357</v>
      </c>
      <c r="EU107" s="1">
        <v>12.1646797208144</v>
      </c>
      <c r="EV107" s="1">
        <v>11.946885019292999</v>
      </c>
      <c r="EW107" s="1">
        <v>7.8113886576247502</v>
      </c>
      <c r="EX107" s="1">
        <v>11.3203311993179</v>
      </c>
      <c r="EY107" s="1">
        <v>6.8104017495380598</v>
      </c>
      <c r="EZ107" s="1">
        <v>10.360014410783799</v>
      </c>
      <c r="FA107" s="1">
        <v>11.846416734542499</v>
      </c>
      <c r="FB107" s="1">
        <v>8.9513797499463106</v>
      </c>
      <c r="FO107"/>
      <c r="GB107"/>
      <c r="GD107" s="1">
        <v>1.6896166426141801</v>
      </c>
      <c r="GE107" s="1">
        <v>1.6020842428491799</v>
      </c>
      <c r="GF107" s="1">
        <v>1.46072087478423</v>
      </c>
      <c r="GG107" s="1">
        <v>2.77221025750067</v>
      </c>
      <c r="GH107" s="1">
        <v>2.2838723529967901</v>
      </c>
      <c r="GI107" s="1">
        <v>1.79331338325599</v>
      </c>
      <c r="GJ107" s="1">
        <v>1.3559037463078001</v>
      </c>
      <c r="GK107" s="1">
        <v>3.8485391444064501</v>
      </c>
      <c r="GL107" s="1">
        <v>1.4783177625444801</v>
      </c>
      <c r="GM107" s="1">
        <v>2.0368658600562402</v>
      </c>
      <c r="GN107" s="1">
        <v>2.4388117116669701</v>
      </c>
      <c r="GO107" s="1">
        <v>1.8031657688031799</v>
      </c>
      <c r="HB107"/>
    </row>
    <row r="108" spans="1:210">
      <c r="A108" s="13">
        <f t="shared" si="1"/>
        <v>43251</v>
      </c>
      <c r="N108"/>
      <c r="AB108"/>
      <c r="AC108" s="4">
        <v>43251</v>
      </c>
      <c r="AD108" s="1">
        <v>14.8277931806276</v>
      </c>
      <c r="AE108" s="1">
        <v>15.763951350867901</v>
      </c>
      <c r="AF108" s="1">
        <v>28.710738001220101</v>
      </c>
      <c r="AG108" s="1">
        <v>13.702151461799801</v>
      </c>
      <c r="AH108" s="1">
        <v>15.1390189000627</v>
      </c>
      <c r="AI108" s="1">
        <v>17.801093561823901</v>
      </c>
      <c r="AJ108" s="1">
        <v>18.865795617459099</v>
      </c>
      <c r="AK108" s="1">
        <v>17.7583801126517</v>
      </c>
      <c r="AL108" s="1">
        <v>10.2099087894633</v>
      </c>
      <c r="AM108" s="1">
        <v>16.0127071190797</v>
      </c>
      <c r="AN108" s="1">
        <v>18.539356584151001</v>
      </c>
      <c r="AO108" s="1">
        <v>13.8101013256274</v>
      </c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O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DB108"/>
      <c r="DD108" s="1">
        <v>10.241913132561599</v>
      </c>
      <c r="DE108" s="1">
        <v>12.959279185329599</v>
      </c>
      <c r="DF108" s="1">
        <v>16.700352795285301</v>
      </c>
      <c r="DG108" s="1" t="e">
        <v>#N/A</v>
      </c>
      <c r="DH108" s="1">
        <v>13.334835613327099</v>
      </c>
      <c r="DI108" s="1">
        <v>13.2771242512645</v>
      </c>
      <c r="DJ108" s="1">
        <v>8.1659592313030096</v>
      </c>
      <c r="DK108" s="1">
        <v>13.893760342791801</v>
      </c>
      <c r="DL108" s="1">
        <v>4.6670829034728802</v>
      </c>
      <c r="DM108" s="1">
        <v>7.3558979607969004</v>
      </c>
      <c r="DN108" s="1">
        <v>13.0813802826895</v>
      </c>
      <c r="DO108" s="1">
        <v>7.7252766505781603</v>
      </c>
      <c r="EB108"/>
      <c r="EO108"/>
      <c r="EQ108" s="1">
        <v>8.8633435416505293</v>
      </c>
      <c r="ER108" s="1">
        <v>11.8607301342595</v>
      </c>
      <c r="ES108" s="1">
        <v>14.512748586663999</v>
      </c>
      <c r="ET108" s="1">
        <v>16.304281795979598</v>
      </c>
      <c r="EU108" s="1">
        <v>12.009363809856101</v>
      </c>
      <c r="EV108" s="1">
        <v>12.203326584721699</v>
      </c>
      <c r="EW108" s="1">
        <v>7.9164078734659196</v>
      </c>
      <c r="EX108" s="1">
        <v>11.566846325797099</v>
      </c>
      <c r="EY108" s="1">
        <v>6.3334950615366203</v>
      </c>
      <c r="EZ108" s="1">
        <v>10.257093495988499</v>
      </c>
      <c r="FA108" s="1">
        <v>12.320536941002199</v>
      </c>
      <c r="FB108" s="1">
        <v>8.6105223481119992</v>
      </c>
      <c r="FO108"/>
      <c r="GB108"/>
      <c r="GD108" s="1">
        <v>1.6899498804158</v>
      </c>
      <c r="GE108" s="1">
        <v>1.5760297518464901</v>
      </c>
      <c r="GF108" s="1">
        <v>1.3983710761705901</v>
      </c>
      <c r="GG108" s="1">
        <v>2.80762454716879</v>
      </c>
      <c r="GH108" s="1">
        <v>2.2620496950972102</v>
      </c>
      <c r="GI108" s="1">
        <v>1.8435171237353101</v>
      </c>
      <c r="GJ108" s="1">
        <v>1.3590755779491901</v>
      </c>
      <c r="GK108" s="1">
        <v>3.9270859712723198</v>
      </c>
      <c r="GL108" s="1">
        <v>1.32637421199381</v>
      </c>
      <c r="GM108" s="1">
        <v>1.99156762544649</v>
      </c>
      <c r="GN108" s="1">
        <v>2.5672032868461399</v>
      </c>
      <c r="GO108" s="1">
        <v>1.7195609903404001</v>
      </c>
      <c r="HB108"/>
    </row>
    <row r="109" spans="1:210">
      <c r="A109" s="13">
        <f t="shared" si="1"/>
        <v>43220</v>
      </c>
      <c r="N109"/>
      <c r="AB109"/>
      <c r="AC109" s="4">
        <v>43220</v>
      </c>
      <c r="AD109" s="1">
        <v>14.8022332251542</v>
      </c>
      <c r="AE109" s="1">
        <v>15.8229713059717</v>
      </c>
      <c r="AF109" s="1">
        <v>28.166467493247001</v>
      </c>
      <c r="AG109" s="1">
        <v>13.9188352806179</v>
      </c>
      <c r="AH109" s="1">
        <v>15.1474951330922</v>
      </c>
      <c r="AI109" s="1">
        <v>17.435745552211401</v>
      </c>
      <c r="AJ109" s="1">
        <v>20.261312863592</v>
      </c>
      <c r="AK109" s="1">
        <v>16.8347080961831</v>
      </c>
      <c r="AL109" s="1">
        <v>10.499635252104</v>
      </c>
      <c r="AM109" s="1">
        <v>16.483623372152501</v>
      </c>
      <c r="AN109" s="1">
        <v>19.118824520604701</v>
      </c>
      <c r="AO109" s="1">
        <v>14.054611828955601</v>
      </c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O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DB109"/>
      <c r="DD109" s="1">
        <v>9.9290207955581593</v>
      </c>
      <c r="DE109" s="1">
        <v>13.0913175995589</v>
      </c>
      <c r="DF109" s="1">
        <v>16.270107410181701</v>
      </c>
      <c r="DG109" s="1" t="e">
        <v>#N/A</v>
      </c>
      <c r="DH109" s="1">
        <v>13.499786032818101</v>
      </c>
      <c r="DI109" s="1">
        <v>12.9477647730636</v>
      </c>
      <c r="DJ109" s="1">
        <v>8.2647084987378605</v>
      </c>
      <c r="DK109" s="1">
        <v>13.3179243396781</v>
      </c>
      <c r="DL109" s="1">
        <v>4.8082011183564397</v>
      </c>
      <c r="DM109" s="1">
        <v>7.4812863447261098</v>
      </c>
      <c r="DN109" s="1">
        <v>13.3500370389116</v>
      </c>
      <c r="DO109" s="1">
        <v>7.8154387903651896</v>
      </c>
      <c r="EB109"/>
      <c r="EO109"/>
      <c r="EQ109" s="1">
        <v>8.7199522455223395</v>
      </c>
      <c r="ER109" s="1">
        <v>11.777405398892601</v>
      </c>
      <c r="ES109" s="1">
        <v>14.1699246930092</v>
      </c>
      <c r="ET109" s="1">
        <v>17.985187422008998</v>
      </c>
      <c r="EU109" s="1">
        <v>11.9272706545279</v>
      </c>
      <c r="EV109" s="1">
        <v>11.918490995535199</v>
      </c>
      <c r="EW109" s="1">
        <v>8.0657746001100907</v>
      </c>
      <c r="EX109" s="1">
        <v>10.9461782303884</v>
      </c>
      <c r="EY109" s="1">
        <v>6.4060371760164303</v>
      </c>
      <c r="EZ109" s="1">
        <v>10.264856598243099</v>
      </c>
      <c r="FA109" s="1">
        <v>12.4839411584709</v>
      </c>
      <c r="FB109" s="1">
        <v>8.6093487421578807</v>
      </c>
      <c r="FO109"/>
      <c r="GB109"/>
      <c r="GD109" s="1">
        <v>1.68695862200354</v>
      </c>
      <c r="GE109" s="1">
        <v>1.5967620020809199</v>
      </c>
      <c r="GF109" s="1">
        <v>1.37277345412458</v>
      </c>
      <c r="GG109" s="1">
        <v>2.8111003066827598</v>
      </c>
      <c r="GH109" s="1">
        <v>2.2575395098660902</v>
      </c>
      <c r="GI109" s="1">
        <v>1.8025153463685799</v>
      </c>
      <c r="GJ109" s="1">
        <v>1.3268250563677</v>
      </c>
      <c r="GK109" s="1">
        <v>3.6966179379409101</v>
      </c>
      <c r="GL109" s="1">
        <v>1.3558438871695699</v>
      </c>
      <c r="GM109" s="1">
        <v>2.01927612253693</v>
      </c>
      <c r="GN109" s="1">
        <v>2.62991738187243</v>
      </c>
      <c r="GO109" s="1">
        <v>1.7460605726871501</v>
      </c>
      <c r="HB109"/>
    </row>
    <row r="110" spans="1:210">
      <c r="A110" s="13">
        <f t="shared" si="1"/>
        <v>43188</v>
      </c>
      <c r="N110"/>
      <c r="AB110"/>
      <c r="AC110" s="4">
        <v>43188</v>
      </c>
      <c r="AD110" s="1">
        <v>15.0139641479064</v>
      </c>
      <c r="AE110" s="1">
        <v>16.567227638216199</v>
      </c>
      <c r="AF110" s="1">
        <v>28.0935712629901</v>
      </c>
      <c r="AG110" s="1">
        <v>14.159722613049601</v>
      </c>
      <c r="AH110" s="1">
        <v>15.238093455531301</v>
      </c>
      <c r="AI110" s="1">
        <v>18.2134807722157</v>
      </c>
      <c r="AJ110" s="1">
        <v>19.967116194746399</v>
      </c>
      <c r="AK110" s="1">
        <v>17.263712390128202</v>
      </c>
      <c r="AL110" s="1">
        <v>10.6622753588489</v>
      </c>
      <c r="AM110" s="1">
        <v>16.250062018210802</v>
      </c>
      <c r="AN110" s="1">
        <v>18.987214005310602</v>
      </c>
      <c r="AO110" s="1">
        <v>14.839175826052401</v>
      </c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O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DB110"/>
      <c r="DD110" s="1">
        <v>9.8778796156395003</v>
      </c>
      <c r="DE110" s="1">
        <v>13.796787196602599</v>
      </c>
      <c r="DF110" s="1">
        <v>15.842875823653101</v>
      </c>
      <c r="DG110" s="1" t="e">
        <v>#N/A</v>
      </c>
      <c r="DH110" s="1">
        <v>13.4407347643057</v>
      </c>
      <c r="DI110" s="1">
        <v>13.435765992346701</v>
      </c>
      <c r="DJ110" s="1">
        <v>7.8147072306166896</v>
      </c>
      <c r="DK110" s="1">
        <v>13.661066217696</v>
      </c>
      <c r="DL110" s="1">
        <v>4.9502016916015998</v>
      </c>
      <c r="DM110" s="1">
        <v>7.3371243160788202</v>
      </c>
      <c r="DN110" s="1">
        <v>13.271887578273001</v>
      </c>
      <c r="DO110" s="1">
        <v>8.1327183657442905</v>
      </c>
      <c r="EB110"/>
      <c r="EO110"/>
      <c r="EQ110" s="1">
        <v>8.7751728366594701</v>
      </c>
      <c r="ER110" s="1">
        <v>12.0684021133871</v>
      </c>
      <c r="ES110" s="1">
        <v>14.061393465679901</v>
      </c>
      <c r="ET110" s="1">
        <v>18.004159343877401</v>
      </c>
      <c r="EU110" s="1">
        <v>12.090334541110201</v>
      </c>
      <c r="EV110" s="1">
        <v>12.309657679304999</v>
      </c>
      <c r="EW110" s="1">
        <v>7.8845616302739296</v>
      </c>
      <c r="EX110" s="1">
        <v>11.207270437457099</v>
      </c>
      <c r="EY110" s="1">
        <v>6.4326580734487804</v>
      </c>
      <c r="EZ110" s="1">
        <v>10.0940460259209</v>
      </c>
      <c r="FA110" s="1">
        <v>12.3739076156231</v>
      </c>
      <c r="FB110" s="1">
        <v>8.8519922806323592</v>
      </c>
      <c r="FO110"/>
      <c r="GB110"/>
      <c r="GD110" s="1">
        <v>1.6973173531386401</v>
      </c>
      <c r="GE110" s="1">
        <v>1.66551428023137</v>
      </c>
      <c r="GF110" s="1">
        <v>1.3292885297311201</v>
      </c>
      <c r="GG110" s="1">
        <v>2.8537677121000402</v>
      </c>
      <c r="GH110" s="1">
        <v>2.2519267934643699</v>
      </c>
      <c r="GI110" s="1">
        <v>1.87262465774735</v>
      </c>
      <c r="GJ110" s="1">
        <v>1.2540030472869701</v>
      </c>
      <c r="GK110" s="1">
        <v>3.8479358113170101</v>
      </c>
      <c r="GL110" s="1">
        <v>1.37206446768646</v>
      </c>
      <c r="GM110" s="1">
        <v>1.9646204575719799</v>
      </c>
      <c r="GN110" s="1">
        <v>2.6264652548320302</v>
      </c>
      <c r="GO110" s="1">
        <v>1.82029571195648</v>
      </c>
      <c r="HB110"/>
    </row>
    <row r="111" spans="1:210">
      <c r="A111" s="13">
        <f t="shared" si="1"/>
        <v>43159</v>
      </c>
      <c r="N111"/>
      <c r="AB111"/>
      <c r="AC111" s="4">
        <v>43159</v>
      </c>
      <c r="AD111" s="1">
        <v>15.995918534319401</v>
      </c>
      <c r="AE111" s="1">
        <v>16.968719377574701</v>
      </c>
      <c r="AF111" s="1">
        <v>28.871731369426801</v>
      </c>
      <c r="AG111" s="1">
        <v>14.5773488090411</v>
      </c>
      <c r="AH111" s="1">
        <v>15.697943525861399</v>
      </c>
      <c r="AI111" s="1">
        <v>18.8676226183712</v>
      </c>
      <c r="AJ111" s="1">
        <v>19.823045236896</v>
      </c>
      <c r="AK111" s="1">
        <v>18.1785078029679</v>
      </c>
      <c r="AL111" s="1">
        <v>10.740827701001599</v>
      </c>
      <c r="AM111" s="1">
        <v>16.010832725202398</v>
      </c>
      <c r="AN111" s="1">
        <v>19.285393213438699</v>
      </c>
      <c r="AO111" s="1">
        <v>15.609459944128201</v>
      </c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O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DB111"/>
      <c r="DD111" s="1">
        <v>10.458692673945301</v>
      </c>
      <c r="DE111" s="1">
        <v>14.150803080868</v>
      </c>
      <c r="DF111" s="1">
        <v>16.366110276317301</v>
      </c>
      <c r="DG111" s="1" t="e">
        <v>#N/A</v>
      </c>
      <c r="DH111" s="1">
        <v>13.7099500836598</v>
      </c>
      <c r="DI111" s="1">
        <v>13.871434131727501</v>
      </c>
      <c r="DJ111" s="1">
        <v>7.6319920238879302</v>
      </c>
      <c r="DK111" s="1">
        <v>14.4527227673501</v>
      </c>
      <c r="DL111" s="1">
        <v>4.9937325201052598</v>
      </c>
      <c r="DM111" s="1">
        <v>7.2389159220667203</v>
      </c>
      <c r="DN111" s="1">
        <v>13.4091234207157</v>
      </c>
      <c r="DO111" s="1">
        <v>8.6045074998813096</v>
      </c>
      <c r="EB111"/>
      <c r="EO111"/>
      <c r="EQ111" s="1">
        <v>9.2187761700589803</v>
      </c>
      <c r="ER111" s="1">
        <v>12.3056756750261</v>
      </c>
      <c r="ES111" s="1">
        <v>14.4318095007909</v>
      </c>
      <c r="ET111" s="1">
        <v>17.913640445932899</v>
      </c>
      <c r="EU111" s="1">
        <v>12.3814591528502</v>
      </c>
      <c r="EV111" s="1">
        <v>12.7163310089554</v>
      </c>
      <c r="EW111" s="1">
        <v>7.6963529615544104</v>
      </c>
      <c r="EX111" s="1">
        <v>11.7811314345062</v>
      </c>
      <c r="EY111" s="1">
        <v>6.4770958261362299</v>
      </c>
      <c r="EZ111" s="1">
        <v>9.9178278583079198</v>
      </c>
      <c r="FA111" s="1">
        <v>12.504559391364401</v>
      </c>
      <c r="FB111" s="1">
        <v>9.2559254305922494</v>
      </c>
      <c r="FO111"/>
      <c r="GB111"/>
      <c r="GD111" s="1">
        <v>1.76042939422274</v>
      </c>
      <c r="GE111" s="1">
        <v>1.7048049193625401</v>
      </c>
      <c r="GF111" s="1">
        <v>1.3625847509742</v>
      </c>
      <c r="GG111" s="1">
        <v>2.9528329891198801</v>
      </c>
      <c r="GH111" s="1">
        <v>2.3169484914126501</v>
      </c>
      <c r="GI111" s="1">
        <v>1.94609375516938</v>
      </c>
      <c r="GJ111" s="1">
        <v>1.21756191921169</v>
      </c>
      <c r="GK111" s="1">
        <v>4.0338924673904604</v>
      </c>
      <c r="GL111" s="1">
        <v>1.38704683727719</v>
      </c>
      <c r="GM111" s="1">
        <v>1.86738827620639</v>
      </c>
      <c r="GN111" s="1">
        <v>2.6472434996140901</v>
      </c>
      <c r="GO111" s="1">
        <v>1.94697205835819</v>
      </c>
      <c r="HB111"/>
    </row>
    <row r="112" spans="1:210">
      <c r="A112" s="13">
        <f t="shared" si="1"/>
        <v>43131</v>
      </c>
      <c r="N112"/>
      <c r="AB112"/>
      <c r="AC112" s="4">
        <v>43131</v>
      </c>
      <c r="AD112" s="1">
        <v>17.532059092490599</v>
      </c>
      <c r="AE112" s="1">
        <v>18.522937408312401</v>
      </c>
      <c r="AF112" s="1">
        <v>30.037252054077602</v>
      </c>
      <c r="AG112" s="1">
        <v>15.2446902180011</v>
      </c>
      <c r="AH112" s="1">
        <v>16.690387218538199</v>
      </c>
      <c r="AI112" s="1">
        <v>20.150092020144101</v>
      </c>
      <c r="AJ112" s="1">
        <v>23.048681546074899</v>
      </c>
      <c r="AK112" s="1">
        <v>18.889772644460798</v>
      </c>
      <c r="AL112" s="1">
        <v>12.3723511287434</v>
      </c>
      <c r="AM112" s="1">
        <v>16.8334208692592</v>
      </c>
      <c r="AN112" s="1">
        <v>20.169176635166199</v>
      </c>
      <c r="AO112" s="1">
        <v>17.839426750879699</v>
      </c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O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DB112"/>
      <c r="DD112" s="1">
        <v>11.1724555253974</v>
      </c>
      <c r="DE112" s="1">
        <v>15.392348201701299</v>
      </c>
      <c r="DF112" s="1">
        <v>17.192830771583299</v>
      </c>
      <c r="DG112" s="1" t="e">
        <v>#N/A</v>
      </c>
      <c r="DH112" s="1">
        <v>14.5186906068238</v>
      </c>
      <c r="DI112" s="1">
        <v>14.851528185413599</v>
      </c>
      <c r="DJ112" s="1">
        <v>8.6469066105661305</v>
      </c>
      <c r="DK112" s="1">
        <v>14.7728605958209</v>
      </c>
      <c r="DL112" s="1">
        <v>5.4583275024840203</v>
      </c>
      <c r="DM112" s="1">
        <v>7.2032926531326797</v>
      </c>
      <c r="DN112" s="1">
        <v>14.0956538527044</v>
      </c>
      <c r="DO112" s="1">
        <v>9.4473226720980907</v>
      </c>
      <c r="EB112"/>
      <c r="EO112"/>
      <c r="EQ112" s="1">
        <v>9.8495869081836904</v>
      </c>
      <c r="ER112" s="1">
        <v>12.959976032354801</v>
      </c>
      <c r="ES112" s="1">
        <v>14.7832839388543</v>
      </c>
      <c r="ET112" s="1">
        <v>18.3961139845009</v>
      </c>
      <c r="EU112" s="1">
        <v>12.769497288961</v>
      </c>
      <c r="EV112" s="1">
        <v>13.347214882369199</v>
      </c>
      <c r="EW112" s="1">
        <v>8.4090514102993996</v>
      </c>
      <c r="EX112" s="1">
        <v>11.8283944831139</v>
      </c>
      <c r="EY112" s="1">
        <v>6.7562751622628801</v>
      </c>
      <c r="EZ112" s="1">
        <v>9.8958623105215402</v>
      </c>
      <c r="FA112" s="1">
        <v>13.0568517864525</v>
      </c>
      <c r="FB112" s="1">
        <v>9.8450318580654503</v>
      </c>
      <c r="FO112"/>
      <c r="GB112"/>
      <c r="GD112" s="1">
        <v>1.9080899674924301</v>
      </c>
      <c r="GE112" s="1">
        <v>1.83301885934176</v>
      </c>
      <c r="GF112" s="1">
        <v>1.4129696530992499</v>
      </c>
      <c r="GG112" s="1">
        <v>3.0819498660600102</v>
      </c>
      <c r="GH112" s="1">
        <v>2.4467330023129401</v>
      </c>
      <c r="GI112" s="1">
        <v>2.0495103620960098</v>
      </c>
      <c r="GJ112" s="1">
        <v>1.4222955644222199</v>
      </c>
      <c r="GK112" s="1">
        <v>4.0562990094006599</v>
      </c>
      <c r="GL112" s="1">
        <v>1.52433348879993</v>
      </c>
      <c r="GM112" s="1">
        <v>1.94124746473025</v>
      </c>
      <c r="GN112" s="1">
        <v>2.7809819103462901</v>
      </c>
      <c r="GO112" s="1">
        <v>2.12096014962066</v>
      </c>
      <c r="HB112"/>
    </row>
    <row r="113" spans="1:210">
      <c r="A113" s="13">
        <f t="shared" si="1"/>
        <v>43098</v>
      </c>
      <c r="N113"/>
      <c r="AB113"/>
      <c r="AC113" s="4">
        <v>43098</v>
      </c>
      <c r="AD113" s="1">
        <v>17.5548783963809</v>
      </c>
      <c r="AE113" s="1">
        <v>18.6619427054261</v>
      </c>
      <c r="AF113" s="1">
        <v>29.0866503413584</v>
      </c>
      <c r="AG113" s="1">
        <v>15.7809976544559</v>
      </c>
      <c r="AH113" s="1">
        <v>16.481430293091901</v>
      </c>
      <c r="AI113" s="1">
        <v>20.4012515447052</v>
      </c>
      <c r="AJ113" s="1">
        <v>26.619794831097</v>
      </c>
      <c r="AK113" s="1">
        <v>18.006390171052399</v>
      </c>
      <c r="AL113" s="1">
        <v>13.606346235051801</v>
      </c>
      <c r="AM113" s="1">
        <v>17.559492545285899</v>
      </c>
      <c r="AN113" s="1">
        <v>20.596279927526499</v>
      </c>
      <c r="AO113" s="1">
        <v>18.0943066337441</v>
      </c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O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DB113"/>
      <c r="DD113" s="1">
        <v>11.0089837304056</v>
      </c>
      <c r="DE113" s="1">
        <v>15.145947395974501</v>
      </c>
      <c r="DF113" s="1">
        <v>16.146744333042399</v>
      </c>
      <c r="DG113" s="1" t="e">
        <v>#N/A</v>
      </c>
      <c r="DH113" s="1">
        <v>14.194514660253301</v>
      </c>
      <c r="DI113" s="1">
        <v>14.688477432620701</v>
      </c>
      <c r="DJ113" s="1">
        <v>8.8550406145492708</v>
      </c>
      <c r="DK113" s="1">
        <v>13.955232223688601</v>
      </c>
      <c r="DL113" s="1">
        <v>5.9541948897003296</v>
      </c>
      <c r="DM113" s="1">
        <v>7.1853050507888101</v>
      </c>
      <c r="DN113" s="1">
        <v>14.254524177904999</v>
      </c>
      <c r="DO113" s="1">
        <v>9.4372441670045202</v>
      </c>
      <c r="EB113"/>
      <c r="EO113"/>
      <c r="EQ113" s="1">
        <v>9.6740650794960104</v>
      </c>
      <c r="ER113" s="1">
        <v>12.9063158728902</v>
      </c>
      <c r="ES113" s="1">
        <v>13.151760604657699</v>
      </c>
      <c r="ET113" s="1">
        <v>18.1717432797976</v>
      </c>
      <c r="EU113" s="1">
        <v>12.098590912823401</v>
      </c>
      <c r="EV113" s="1">
        <v>12.7361308605908</v>
      </c>
      <c r="EW113" s="1">
        <v>8.6302343924939304</v>
      </c>
      <c r="EX113" s="1">
        <v>11.1146127337456</v>
      </c>
      <c r="EY113" s="1">
        <v>6.7519924052206397</v>
      </c>
      <c r="EZ113" s="1">
        <v>9.8496659641649096</v>
      </c>
      <c r="FA113" s="1">
        <v>12.6085605640725</v>
      </c>
      <c r="FB113" s="1">
        <v>9.5074255092953592</v>
      </c>
      <c r="FO113"/>
      <c r="GB113"/>
      <c r="GD113" s="1">
        <v>1.8623992749956599</v>
      </c>
      <c r="GE113" s="1">
        <v>1.81774945823447</v>
      </c>
      <c r="GF113" s="1">
        <v>1.2456674964188801</v>
      </c>
      <c r="GG113" s="1">
        <v>2.9576467417568</v>
      </c>
      <c r="GH113" s="1">
        <v>2.3134732938312599</v>
      </c>
      <c r="GI113" s="1">
        <v>1.94933496848285</v>
      </c>
      <c r="GJ113" s="1">
        <v>1.4340458081971901</v>
      </c>
      <c r="GK113" s="1">
        <v>3.8156182161763001</v>
      </c>
      <c r="GL113" s="1">
        <v>1.4993913580834199</v>
      </c>
      <c r="GM113" s="1">
        <v>1.9648041158553</v>
      </c>
      <c r="GN113" s="1">
        <v>2.69285360482692</v>
      </c>
      <c r="GO113" s="1">
        <v>2.02883008246532</v>
      </c>
      <c r="HB113"/>
    </row>
    <row r="114" spans="1:210">
      <c r="A114" s="13">
        <f t="shared" si="1"/>
        <v>43069</v>
      </c>
      <c r="N114"/>
      <c r="AB114"/>
      <c r="AC114" s="4">
        <v>43069</v>
      </c>
      <c r="AD114" s="1">
        <v>17.370108827562401</v>
      </c>
      <c r="AE114" s="1">
        <v>18.4340499141442</v>
      </c>
      <c r="AF114" s="1">
        <v>28.366593371816698</v>
      </c>
      <c r="AG114" s="1">
        <v>15.951990295216399</v>
      </c>
      <c r="AH114" s="1">
        <v>16.728892569843101</v>
      </c>
      <c r="AI114" s="1">
        <v>20.403370838916601</v>
      </c>
      <c r="AJ114" s="1">
        <v>27.574684516084599</v>
      </c>
      <c r="AK114" s="1">
        <v>18.456723819413799</v>
      </c>
      <c r="AL114" s="1">
        <v>12.9815845012865</v>
      </c>
      <c r="AM114" s="1">
        <v>18.7708713648552</v>
      </c>
      <c r="AN114" s="1">
        <v>20.699763238706002</v>
      </c>
      <c r="AO114" s="1">
        <v>17.473301151664501</v>
      </c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O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DB114"/>
      <c r="DD114" s="1">
        <v>10.834823885605401</v>
      </c>
      <c r="DE114" s="1">
        <v>15.147210712424799</v>
      </c>
      <c r="DF114" s="1">
        <v>15.733627903812099</v>
      </c>
      <c r="DG114" s="1" t="e">
        <v>#N/A</v>
      </c>
      <c r="DH114" s="1">
        <v>14.430453448640501</v>
      </c>
      <c r="DI114" s="1">
        <v>14.605044303245499</v>
      </c>
      <c r="DJ114" s="1">
        <v>8.6994127353276198</v>
      </c>
      <c r="DK114" s="1">
        <v>14.066598779364</v>
      </c>
      <c r="DL114" s="1">
        <v>5.66216037583483</v>
      </c>
      <c r="DM114" s="1">
        <v>7.7447013188110398</v>
      </c>
      <c r="DN114" s="1">
        <v>14.505693615908701</v>
      </c>
      <c r="DO114" s="1">
        <v>9.1045732624976097</v>
      </c>
      <c r="EB114"/>
      <c r="EO114"/>
      <c r="EQ114" s="1">
        <v>9.5851539121848095</v>
      </c>
      <c r="ER114" s="1">
        <v>12.803018943893401</v>
      </c>
      <c r="ES114" s="1">
        <v>12.880825244908401</v>
      </c>
      <c r="ET114" s="1">
        <v>18.283619132857002</v>
      </c>
      <c r="EU114" s="1">
        <v>12.3035462748666</v>
      </c>
      <c r="EV114" s="1">
        <v>12.7111515355415</v>
      </c>
      <c r="EW114" s="1">
        <v>8.5888022804616906</v>
      </c>
      <c r="EX114" s="1">
        <v>11.2542784382546</v>
      </c>
      <c r="EY114" s="1">
        <v>6.53634118370117</v>
      </c>
      <c r="EZ114" s="1">
        <v>10.256305707565099</v>
      </c>
      <c r="FA114" s="1">
        <v>12.646305892793199</v>
      </c>
      <c r="FB114" s="1">
        <v>9.2999734938047993</v>
      </c>
      <c r="FO114"/>
      <c r="GB114"/>
      <c r="GD114" s="1">
        <v>1.82218164730342</v>
      </c>
      <c r="GE114" s="1">
        <v>1.7904176801293601</v>
      </c>
      <c r="GF114" s="1">
        <v>1.21951370603062</v>
      </c>
      <c r="GG114" s="1">
        <v>2.92795298516767</v>
      </c>
      <c r="GH114" s="1">
        <v>2.3614320952412098</v>
      </c>
      <c r="GI114" s="1">
        <v>1.937063047703</v>
      </c>
      <c r="GJ114" s="1">
        <v>1.3711552807473899</v>
      </c>
      <c r="GK114" s="1">
        <v>3.94347800649264</v>
      </c>
      <c r="GL114" s="1">
        <v>1.42102181081408</v>
      </c>
      <c r="GM114" s="1">
        <v>2.10007716268314</v>
      </c>
      <c r="GN114" s="1">
        <v>2.69274912993246</v>
      </c>
      <c r="GO114" s="1">
        <v>1.95952498934775</v>
      </c>
      <c r="HB114"/>
    </row>
    <row r="115" spans="1:210">
      <c r="A115" s="13">
        <f t="shared" si="1"/>
        <v>43039</v>
      </c>
      <c r="N115"/>
      <c r="AB115"/>
      <c r="AC115" s="4">
        <v>43039</v>
      </c>
      <c r="AD115" s="1">
        <v>17.516203736454901</v>
      </c>
      <c r="AE115" s="1">
        <v>17.9074001797633</v>
      </c>
      <c r="AF115" s="1">
        <v>26.679906400494701</v>
      </c>
      <c r="AG115" s="1">
        <v>15.6431666162052</v>
      </c>
      <c r="AH115" s="1">
        <v>16.3122304706162</v>
      </c>
      <c r="AI115" s="1">
        <v>19.917343040682301</v>
      </c>
      <c r="AJ115" s="1">
        <v>28.968541686926599</v>
      </c>
      <c r="AK115" s="1">
        <v>18.694227595516701</v>
      </c>
      <c r="AL115" s="1">
        <v>12.158113544462401</v>
      </c>
      <c r="AM115" s="1">
        <v>18.483212777559999</v>
      </c>
      <c r="AN115" s="1">
        <v>20.336426719809602</v>
      </c>
      <c r="AO115" s="1">
        <v>16.668932478871799</v>
      </c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O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DB115"/>
      <c r="DD115" s="1">
        <v>10.871426101358701</v>
      </c>
      <c r="DE115" s="1">
        <v>14.7868500662195</v>
      </c>
      <c r="DF115" s="1">
        <v>14.917262636555099</v>
      </c>
      <c r="DG115" s="1" t="e">
        <v>#N/A</v>
      </c>
      <c r="DH115" s="1">
        <v>14.143709979216601</v>
      </c>
      <c r="DI115" s="1">
        <v>14.076702026378801</v>
      </c>
      <c r="DJ115" s="1">
        <v>8.86914757955706</v>
      </c>
      <c r="DK115" s="1">
        <v>13.9565238311899</v>
      </c>
      <c r="DL115" s="1">
        <v>5.3313832455484702</v>
      </c>
      <c r="DM115" s="1">
        <v>7.5994385744636999</v>
      </c>
      <c r="DN115" s="1">
        <v>14.304177374559</v>
      </c>
      <c r="DO115" s="1">
        <v>8.8364774101940196</v>
      </c>
      <c r="EB115"/>
      <c r="EO115"/>
      <c r="EQ115" s="1">
        <v>9.4815887041331504</v>
      </c>
      <c r="ER115" s="1">
        <v>12.4185748943148</v>
      </c>
      <c r="ES115" s="1">
        <v>12.075832992482599</v>
      </c>
      <c r="ET115" s="1">
        <v>18.043137429738898</v>
      </c>
      <c r="EU115" s="1">
        <v>12.1378456816546</v>
      </c>
      <c r="EV115" s="1">
        <v>12.422547586133099</v>
      </c>
      <c r="EW115" s="1">
        <v>8.6701583681612107</v>
      </c>
      <c r="EX115" s="1">
        <v>11.3434178371173</v>
      </c>
      <c r="EY115" s="1">
        <v>6.4046104200529097</v>
      </c>
      <c r="EZ115" s="1">
        <v>10.2095390004606</v>
      </c>
      <c r="FA115" s="1">
        <v>12.431747650583199</v>
      </c>
      <c r="FB115" s="1">
        <v>9.0273196899904296</v>
      </c>
      <c r="FO115"/>
      <c r="GB115"/>
      <c r="GD115" s="1">
        <v>1.8153126823927199</v>
      </c>
      <c r="GE115" s="1">
        <v>1.7442359504820399</v>
      </c>
      <c r="GF115" s="1">
        <v>1.14762344401359</v>
      </c>
      <c r="GG115" s="1">
        <v>2.8500221836692101</v>
      </c>
      <c r="GH115" s="1">
        <v>2.3168116927810298</v>
      </c>
      <c r="GI115" s="1">
        <v>1.8983481271223099</v>
      </c>
      <c r="GJ115" s="1">
        <v>1.3818481007538099</v>
      </c>
      <c r="GK115" s="1">
        <v>3.9758145947238801</v>
      </c>
      <c r="GL115" s="1">
        <v>1.31665737919609</v>
      </c>
      <c r="GM115" s="1">
        <v>2.0634348976690799</v>
      </c>
      <c r="GN115" s="1">
        <v>2.65458162004983</v>
      </c>
      <c r="GO115" s="1">
        <v>1.9003332355774201</v>
      </c>
      <c r="HB115"/>
    </row>
    <row r="116" spans="1:210">
      <c r="A116" s="13">
        <f t="shared" si="1"/>
        <v>43007</v>
      </c>
      <c r="N116"/>
      <c r="AB116"/>
      <c r="AC116" s="4">
        <v>43007</v>
      </c>
      <c r="AD116" s="1">
        <v>17.526911197251401</v>
      </c>
      <c r="AE116" s="1">
        <v>18.014453804663098</v>
      </c>
      <c r="AF116" s="1">
        <v>25.665450961546501</v>
      </c>
      <c r="AG116" s="1">
        <v>15.420980242756601</v>
      </c>
      <c r="AH116" s="1">
        <v>16.517489871860001</v>
      </c>
      <c r="AI116" s="1">
        <v>19.255387058535099</v>
      </c>
      <c r="AJ116" s="1">
        <v>31.502563365174801</v>
      </c>
      <c r="AK116" s="1">
        <v>17.840938457497899</v>
      </c>
      <c r="AL116" s="1">
        <v>13.5739271192642</v>
      </c>
      <c r="AM116" s="1">
        <v>17.947353712849701</v>
      </c>
      <c r="AN116" s="1">
        <v>19.872809271655001</v>
      </c>
      <c r="AO116" s="1">
        <v>17.344184676319902</v>
      </c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O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DB116"/>
      <c r="DD116" s="1">
        <v>10.569025685855401</v>
      </c>
      <c r="DE116" s="1">
        <v>14.1537797489641</v>
      </c>
      <c r="DF116" s="1">
        <v>14.2941470066162</v>
      </c>
      <c r="DG116" s="1" t="e">
        <v>#N/A</v>
      </c>
      <c r="DH116" s="1">
        <v>14.451632315675401</v>
      </c>
      <c r="DI116" s="1">
        <v>13.669636772756199</v>
      </c>
      <c r="DJ116" s="1">
        <v>9.1259809785687906</v>
      </c>
      <c r="DK116" s="1">
        <v>13.520899339850001</v>
      </c>
      <c r="DL116" s="1">
        <v>6.0224361751233699</v>
      </c>
      <c r="DM116" s="1">
        <v>7.63215315857438</v>
      </c>
      <c r="DN116" s="1">
        <v>14.0051106947938</v>
      </c>
      <c r="DO116" s="1">
        <v>9.2923799479483193</v>
      </c>
      <c r="EB116"/>
      <c r="EO116"/>
      <c r="EQ116" s="1">
        <v>9.3954022797752099</v>
      </c>
      <c r="ER116" s="1">
        <v>12.4672584517059</v>
      </c>
      <c r="ES116" s="1">
        <v>11.6926468789294</v>
      </c>
      <c r="ET116" s="1">
        <v>18.082637243447</v>
      </c>
      <c r="EU116" s="1">
        <v>12.4160411907373</v>
      </c>
      <c r="EV116" s="1">
        <v>12.2986809452815</v>
      </c>
      <c r="EW116" s="1">
        <v>9.0824447847790708</v>
      </c>
      <c r="EX116" s="1">
        <v>10.743505612981499</v>
      </c>
      <c r="EY116" s="1">
        <v>6.8414384989055499</v>
      </c>
      <c r="EZ116" s="1">
        <v>10.061833158468</v>
      </c>
      <c r="FA116" s="1">
        <v>12.3015097243513</v>
      </c>
      <c r="FB116" s="1">
        <v>9.3574493982643805</v>
      </c>
      <c r="FO116"/>
      <c r="GB116"/>
      <c r="GD116" s="1">
        <v>1.77196781081015</v>
      </c>
      <c r="GE116" s="1">
        <v>1.7614435675892799</v>
      </c>
      <c r="GF116" s="1">
        <v>1.1173731585017499</v>
      </c>
      <c r="GG116" s="1">
        <v>2.8214035974202298</v>
      </c>
      <c r="GH116" s="1">
        <v>2.3556889199631299</v>
      </c>
      <c r="GI116" s="1">
        <v>1.88218166703027</v>
      </c>
      <c r="GJ116" s="1">
        <v>1.4258477308848201</v>
      </c>
      <c r="GK116" s="1">
        <v>3.7326963483813098</v>
      </c>
      <c r="GL116" s="1">
        <v>1.48742884968508</v>
      </c>
      <c r="GM116" s="1">
        <v>1.9843882227579801</v>
      </c>
      <c r="GN116" s="1">
        <v>2.62281870010671</v>
      </c>
      <c r="GO116" s="1">
        <v>2.0103187287995601</v>
      </c>
      <c r="HB116"/>
    </row>
    <row r="117" spans="1:210">
      <c r="A117" s="13">
        <f t="shared" si="1"/>
        <v>42978</v>
      </c>
      <c r="N117"/>
      <c r="AB117"/>
      <c r="AC117" s="4">
        <v>42978</v>
      </c>
      <c r="AD117" s="1">
        <v>17.0292085927553</v>
      </c>
      <c r="AE117" s="1">
        <v>18.1095494861523</v>
      </c>
      <c r="AF117" s="1">
        <v>24.6791121128844</v>
      </c>
      <c r="AG117" s="1">
        <v>14.9005556405205</v>
      </c>
      <c r="AH117" s="1">
        <v>16.370886892188999</v>
      </c>
      <c r="AI117" s="1">
        <v>18.675037605642999</v>
      </c>
      <c r="AJ117" s="1">
        <v>29.779385418076401</v>
      </c>
      <c r="AK117" s="1">
        <v>18.135585999943402</v>
      </c>
      <c r="AL117" s="1">
        <v>13.307784787459299</v>
      </c>
      <c r="AM117" s="1">
        <v>18.535269480189498</v>
      </c>
      <c r="AN117" s="1">
        <v>19.837662492866599</v>
      </c>
      <c r="AO117" s="1">
        <v>18.173524649196001</v>
      </c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O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DB117"/>
      <c r="DD117" s="1">
        <v>10.4439625444419</v>
      </c>
      <c r="DE117" s="1">
        <v>14.1578962563401</v>
      </c>
      <c r="DF117" s="1">
        <v>13.7971372120784</v>
      </c>
      <c r="DG117" s="1" t="e">
        <v>#N/A</v>
      </c>
      <c r="DH117" s="1">
        <v>14.421243747382601</v>
      </c>
      <c r="DI117" s="1">
        <v>13.2514351037289</v>
      </c>
      <c r="DJ117" s="1">
        <v>8.2960161092162199</v>
      </c>
      <c r="DK117" s="1">
        <v>13.443639397047299</v>
      </c>
      <c r="DL117" s="1">
        <v>5.7582791290242197</v>
      </c>
      <c r="DM117" s="1">
        <v>7.92716138887796</v>
      </c>
      <c r="DN117" s="1">
        <v>13.855264899428199</v>
      </c>
      <c r="DO117" s="1">
        <v>9.6167064812547096</v>
      </c>
      <c r="EB117"/>
      <c r="EO117"/>
      <c r="EQ117" s="1">
        <v>9.46561989515215</v>
      </c>
      <c r="ER117" s="1">
        <v>12.546969021686101</v>
      </c>
      <c r="ES117" s="1">
        <v>11.2839251910261</v>
      </c>
      <c r="ET117" s="1">
        <v>18.2801753516841</v>
      </c>
      <c r="EU117" s="1">
        <v>12.263013468556199</v>
      </c>
      <c r="EV117" s="1">
        <v>11.937300590443799</v>
      </c>
      <c r="EW117" s="1">
        <v>8.3044310098568808</v>
      </c>
      <c r="EX117" s="1">
        <v>10.897166779746501</v>
      </c>
      <c r="EY117" s="1">
        <v>6.6681341410360497</v>
      </c>
      <c r="EZ117" s="1">
        <v>10.252852720222</v>
      </c>
      <c r="FA117" s="1">
        <v>12.2844806462703</v>
      </c>
      <c r="FB117" s="1">
        <v>9.6407008649753294</v>
      </c>
      <c r="FO117"/>
      <c r="GB117"/>
      <c r="GD117" s="1">
        <v>1.70692473281326</v>
      </c>
      <c r="GE117" s="1">
        <v>1.76476571196549</v>
      </c>
      <c r="GF117" s="1">
        <v>1.07079961231202</v>
      </c>
      <c r="GG117" s="1">
        <v>2.7165534019791302</v>
      </c>
      <c r="GH117" s="1">
        <v>2.3236239559979501</v>
      </c>
      <c r="GI117" s="1">
        <v>1.8287230577845599</v>
      </c>
      <c r="GJ117" s="1">
        <v>1.2866951250204599</v>
      </c>
      <c r="GK117" s="1">
        <v>3.7952205444558502</v>
      </c>
      <c r="GL117" s="1">
        <v>1.41115852200196</v>
      </c>
      <c r="GM117" s="1">
        <v>2.0448635232760801</v>
      </c>
      <c r="GN117" s="1">
        <v>2.7590018357704702</v>
      </c>
      <c r="GO117" s="1">
        <v>2.0887039968382601</v>
      </c>
      <c r="HB117"/>
    </row>
    <row r="118" spans="1:210">
      <c r="A118" s="13">
        <f t="shared" si="1"/>
        <v>42947</v>
      </c>
      <c r="N118"/>
      <c r="AB118"/>
      <c r="AC118" s="4">
        <v>42947</v>
      </c>
      <c r="AD118" s="1">
        <v>16.943475188620202</v>
      </c>
      <c r="AE118" s="1">
        <v>18.320910334243401</v>
      </c>
      <c r="AF118" s="1">
        <v>25.219361361992199</v>
      </c>
      <c r="AG118" s="1">
        <v>15.110688064648301</v>
      </c>
      <c r="AH118" s="1">
        <v>16.1822551065349</v>
      </c>
      <c r="AI118" s="1">
        <v>18.804403805078699</v>
      </c>
      <c r="AJ118" s="1">
        <v>31.826900558446798</v>
      </c>
      <c r="AK118" s="1">
        <v>17.869386418012301</v>
      </c>
      <c r="AL118" s="1">
        <v>13.651482189854701</v>
      </c>
      <c r="AM118" s="1">
        <v>18.2290969212623</v>
      </c>
      <c r="AN118" s="1">
        <v>20.1925910386955</v>
      </c>
      <c r="AO118" s="1">
        <v>18.883302067953402</v>
      </c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O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DB118"/>
      <c r="DD118" s="1">
        <v>10.416046884240201</v>
      </c>
      <c r="DE118" s="1">
        <v>14.432926616028</v>
      </c>
      <c r="DF118" s="1">
        <v>14.1848915148458</v>
      </c>
      <c r="DG118" s="1" t="e">
        <v>#N/A</v>
      </c>
      <c r="DH118" s="1">
        <v>14.422319142603101</v>
      </c>
      <c r="DI118" s="1">
        <v>13.376098189061601</v>
      </c>
      <c r="DJ118" s="1">
        <v>8.8947987914510591</v>
      </c>
      <c r="DK118" s="1">
        <v>13.052774597142699</v>
      </c>
      <c r="DL118" s="1">
        <v>5.9480610388932096</v>
      </c>
      <c r="DM118" s="1">
        <v>7.7261379951683899</v>
      </c>
      <c r="DN118" s="1">
        <v>13.645212311718801</v>
      </c>
      <c r="DO118" s="1">
        <v>10.0580817747468</v>
      </c>
      <c r="EB118"/>
      <c r="EO118"/>
      <c r="EQ118" s="1">
        <v>9.37228096512405</v>
      </c>
      <c r="ER118" s="1">
        <v>12.718819644273999</v>
      </c>
      <c r="ES118" s="1">
        <v>11.499012333274001</v>
      </c>
      <c r="ET118" s="1">
        <v>18.1035088583968</v>
      </c>
      <c r="EU118" s="1">
        <v>12.0948353268193</v>
      </c>
      <c r="EV118" s="1">
        <v>11.9535530756862</v>
      </c>
      <c r="EW118" s="1">
        <v>8.7181194223075202</v>
      </c>
      <c r="EX118" s="1">
        <v>10.697187741511399</v>
      </c>
      <c r="EY118" s="1">
        <v>6.73106230098103</v>
      </c>
      <c r="EZ118" s="1">
        <v>10.0970863505254</v>
      </c>
      <c r="FA118" s="1">
        <v>12.464682851654601</v>
      </c>
      <c r="FB118" s="1">
        <v>9.8844562984489706</v>
      </c>
      <c r="FO118"/>
      <c r="GB118"/>
      <c r="GD118" s="1">
        <v>1.6899558181968799</v>
      </c>
      <c r="GE118" s="1">
        <v>1.7882840159948501</v>
      </c>
      <c r="GF118" s="1">
        <v>1.0994658456930999</v>
      </c>
      <c r="GG118" s="1">
        <v>2.7485058204520598</v>
      </c>
      <c r="GH118" s="1">
        <v>2.2918970505145002</v>
      </c>
      <c r="GI118" s="1">
        <v>1.8338611380513801</v>
      </c>
      <c r="GJ118" s="1">
        <v>1.36264484035557</v>
      </c>
      <c r="GK118" s="1">
        <v>3.7123443962190401</v>
      </c>
      <c r="GL118" s="1">
        <v>1.4506159398191101</v>
      </c>
      <c r="GM118" s="1">
        <v>1.9913733294215299</v>
      </c>
      <c r="GN118" s="1">
        <v>2.7991539013770899</v>
      </c>
      <c r="GO118" s="1">
        <v>2.1748475977434198</v>
      </c>
      <c r="HB118"/>
    </row>
    <row r="119" spans="1:210">
      <c r="A119" s="13">
        <f t="shared" si="1"/>
        <v>42916</v>
      </c>
      <c r="N119"/>
      <c r="AB119"/>
      <c r="AC119" s="4">
        <v>42916</v>
      </c>
      <c r="AD119" s="1">
        <v>16.688959200669199</v>
      </c>
      <c r="AE119" s="1">
        <v>18.615368044084398</v>
      </c>
      <c r="AF119" s="1">
        <v>24.464035187291099</v>
      </c>
      <c r="AG119" s="1">
        <v>15.051903705188</v>
      </c>
      <c r="AH119" s="1">
        <v>16.300466902467399</v>
      </c>
      <c r="AI119" s="1">
        <v>18.801200438167001</v>
      </c>
      <c r="AJ119" s="1">
        <v>27.833693453636101</v>
      </c>
      <c r="AK119" s="1">
        <v>17.351001551315001</v>
      </c>
      <c r="AL119" s="1">
        <v>13.1795458033573</v>
      </c>
      <c r="AM119" s="1">
        <v>17.809886244803199</v>
      </c>
      <c r="AN119" s="1">
        <v>20.4911645083988</v>
      </c>
      <c r="AO119" s="1">
        <v>18.155644740882099</v>
      </c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O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DB119"/>
      <c r="DD119" s="1">
        <v>10.1484558035632</v>
      </c>
      <c r="DE119" s="1">
        <v>14.354362459413601</v>
      </c>
      <c r="DF119" s="1">
        <v>13.9977101905633</v>
      </c>
      <c r="DG119" s="1" t="e">
        <v>#N/A</v>
      </c>
      <c r="DH119" s="1">
        <v>14.307628155607199</v>
      </c>
      <c r="DI119" s="1">
        <v>13.359702340341901</v>
      </c>
      <c r="DJ119" s="1">
        <v>8.43864453197817</v>
      </c>
      <c r="DK119" s="1">
        <v>12.8950248506869</v>
      </c>
      <c r="DL119" s="1">
        <v>5.7308722988302101</v>
      </c>
      <c r="DM119" s="1">
        <v>7.6212046801224904</v>
      </c>
      <c r="DN119" s="1">
        <v>13.725408939218701</v>
      </c>
      <c r="DO119" s="1">
        <v>9.6924660783588301</v>
      </c>
      <c r="EB119"/>
      <c r="EO119"/>
      <c r="EQ119" s="1">
        <v>9.2997669412434405</v>
      </c>
      <c r="ER119" s="1">
        <v>12.8367252150405</v>
      </c>
      <c r="ES119" s="1">
        <v>11.334988492159599</v>
      </c>
      <c r="ET119" s="1">
        <v>15.9148178599982</v>
      </c>
      <c r="EU119" s="1">
        <v>12.188309547640999</v>
      </c>
      <c r="EV119" s="1">
        <v>12.0326738031305</v>
      </c>
      <c r="EW119" s="1">
        <v>8.39007678140071</v>
      </c>
      <c r="EX119" s="1">
        <v>10.443499535210799</v>
      </c>
      <c r="EY119" s="1">
        <v>6.5887382943113897</v>
      </c>
      <c r="EZ119" s="1">
        <v>9.9154906884143905</v>
      </c>
      <c r="FA119" s="1">
        <v>12.651299382102</v>
      </c>
      <c r="FB119" s="1">
        <v>9.6432520085338993</v>
      </c>
      <c r="FO119"/>
      <c r="GB119"/>
      <c r="GD119" s="1">
        <v>1.6620592559959799</v>
      </c>
      <c r="GE119" s="1">
        <v>1.82788870534435</v>
      </c>
      <c r="GF119" s="1">
        <v>1.0904831025239099</v>
      </c>
      <c r="GG119" s="1">
        <v>2.7223196125941098</v>
      </c>
      <c r="GH119" s="1">
        <v>2.2970504220270298</v>
      </c>
      <c r="GI119" s="1">
        <v>1.8363868212680801</v>
      </c>
      <c r="GJ119" s="1">
        <v>1.3297140791909099</v>
      </c>
      <c r="GK119" s="1">
        <v>3.6245550290641799</v>
      </c>
      <c r="GL119" s="1">
        <v>1.3953520212205299</v>
      </c>
      <c r="GM119" s="1">
        <v>1.91987791240451</v>
      </c>
      <c r="GN119" s="1">
        <v>2.80715078248519</v>
      </c>
      <c r="GO119" s="1">
        <v>2.0901847921354699</v>
      </c>
      <c r="HB119"/>
    </row>
    <row r="120" spans="1:210">
      <c r="A120" s="13">
        <f t="shared" si="1"/>
        <v>42886</v>
      </c>
      <c r="N120"/>
      <c r="AB120"/>
      <c r="AC120" s="4">
        <v>42886</v>
      </c>
      <c r="AD120" s="1">
        <v>16.583062473723999</v>
      </c>
      <c r="AE120" s="1">
        <v>18.817327263445002</v>
      </c>
      <c r="AF120" s="1">
        <v>25.2723643490054</v>
      </c>
      <c r="AG120" s="1">
        <v>14.397581950508499</v>
      </c>
      <c r="AH120" s="1">
        <v>15.708224963321101</v>
      </c>
      <c r="AI120" s="1">
        <v>18.8231951993941</v>
      </c>
      <c r="AJ120" s="1">
        <v>27.915233887101</v>
      </c>
      <c r="AK120" s="1">
        <v>18.242487239848099</v>
      </c>
      <c r="AL120" s="1">
        <v>13.659325064357001</v>
      </c>
      <c r="AM120" s="1">
        <v>18.444536850674201</v>
      </c>
      <c r="AN120" s="1">
        <v>21.128791698805099</v>
      </c>
      <c r="AO120" s="1">
        <v>18.6407995274912</v>
      </c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O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DB120"/>
      <c r="DD120" s="1">
        <v>10.1313262246916</v>
      </c>
      <c r="DE120" s="1">
        <v>14.619501180841601</v>
      </c>
      <c r="DF120" s="1">
        <v>14.461573548819</v>
      </c>
      <c r="DG120" s="1" t="e">
        <v>#N/A</v>
      </c>
      <c r="DH120" s="1">
        <v>13.844539832294601</v>
      </c>
      <c r="DI120" s="1">
        <v>13.387228739743801</v>
      </c>
      <c r="DJ120" s="1">
        <v>8.4927759668477094</v>
      </c>
      <c r="DK120" s="1">
        <v>13.683516486487299</v>
      </c>
      <c r="DL120" s="1">
        <v>5.9221747788175101</v>
      </c>
      <c r="DM120" s="1">
        <v>8.1899644413145705</v>
      </c>
      <c r="DN120" s="1">
        <v>14.2587212458658</v>
      </c>
      <c r="DO120" s="1">
        <v>9.98226091782184</v>
      </c>
      <c r="EB120"/>
      <c r="EO120"/>
      <c r="EQ120" s="1">
        <v>9.2178408037202892</v>
      </c>
      <c r="ER120" s="1">
        <v>12.9419846934793</v>
      </c>
      <c r="ES120" s="1">
        <v>11.7642754908205</v>
      </c>
      <c r="ET120" s="1">
        <v>15.937488383631599</v>
      </c>
      <c r="EU120" s="1">
        <v>11.75896924243</v>
      </c>
      <c r="EV120" s="1">
        <v>12.002926503912301</v>
      </c>
      <c r="EW120" s="1">
        <v>8.3705371292390502</v>
      </c>
      <c r="EX120" s="1">
        <v>10.903077343327601</v>
      </c>
      <c r="EY120" s="1">
        <v>6.7226598590560096</v>
      </c>
      <c r="EZ120" s="1">
        <v>10.1215898781817</v>
      </c>
      <c r="FA120" s="1">
        <v>12.871244976291299</v>
      </c>
      <c r="FB120" s="1">
        <v>9.8545849543847606</v>
      </c>
      <c r="FO120"/>
      <c r="GB120"/>
      <c r="GD120" s="1">
        <v>1.63987701556634</v>
      </c>
      <c r="GE120" s="1">
        <v>1.8520931707041699</v>
      </c>
      <c r="GF120" s="1">
        <v>1.1193273964214201</v>
      </c>
      <c r="GG120" s="1">
        <v>2.6026960504651502</v>
      </c>
      <c r="GH120" s="1">
        <v>2.2047794969211201</v>
      </c>
      <c r="GI120" s="1">
        <v>1.8219691536121201</v>
      </c>
      <c r="GJ120" s="1">
        <v>1.3189816169107</v>
      </c>
      <c r="GK120" s="1">
        <v>3.7658246664097699</v>
      </c>
      <c r="GL120" s="1">
        <v>1.4391410333611401</v>
      </c>
      <c r="GM120" s="1">
        <v>1.9791984669721601</v>
      </c>
      <c r="GN120" s="1">
        <v>2.72450921890022</v>
      </c>
      <c r="GO120" s="1">
        <v>2.1495949195597799</v>
      </c>
      <c r="HB120"/>
    </row>
    <row r="121" spans="1:210">
      <c r="A121" s="13">
        <f t="shared" si="1"/>
        <v>42853</v>
      </c>
      <c r="N121"/>
      <c r="AB121"/>
      <c r="AC121" s="4">
        <v>42853</v>
      </c>
      <c r="AD121" s="1">
        <v>16.875811618293699</v>
      </c>
      <c r="AE121" s="1">
        <v>18.331520506647699</v>
      </c>
      <c r="AF121" s="1">
        <v>25.2393556289055</v>
      </c>
      <c r="AG121" s="1">
        <v>14.6200504343619</v>
      </c>
      <c r="AH121" s="1">
        <v>15.810095661781901</v>
      </c>
      <c r="AI121" s="1">
        <v>18.871526513862602</v>
      </c>
      <c r="AJ121" s="1">
        <v>29.355715066767701</v>
      </c>
      <c r="AK121" s="1">
        <v>17.6759681101714</v>
      </c>
      <c r="AL121" s="1">
        <v>13.773075795053799</v>
      </c>
      <c r="AM121" s="1">
        <v>17.920630785805798</v>
      </c>
      <c r="AN121" s="1">
        <v>20.2139131833022</v>
      </c>
      <c r="AO121" s="1">
        <v>19.077516003555399</v>
      </c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O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DB121"/>
      <c r="DD121" s="1">
        <v>10.2308260631133</v>
      </c>
      <c r="DE121" s="1">
        <v>14.3655051791073</v>
      </c>
      <c r="DF121" s="1">
        <v>14.4424165785929</v>
      </c>
      <c r="DG121" s="1" t="e">
        <v>#N/A</v>
      </c>
      <c r="DH121" s="1">
        <v>14.035312640468099</v>
      </c>
      <c r="DI121" s="1">
        <v>13.4196037269458</v>
      </c>
      <c r="DJ121" s="1">
        <v>8.9862568148810897</v>
      </c>
      <c r="DK121" s="1">
        <v>13.357015403215099</v>
      </c>
      <c r="DL121" s="1">
        <v>5.87164671123913</v>
      </c>
      <c r="DM121" s="1">
        <v>8.0129946472602605</v>
      </c>
      <c r="DN121" s="1">
        <v>13.679780489268101</v>
      </c>
      <c r="DO121" s="1">
        <v>10.287147751227799</v>
      </c>
      <c r="EB121"/>
      <c r="EO121"/>
      <c r="EQ121" s="1">
        <v>9.2833336845433791</v>
      </c>
      <c r="ER121" s="1">
        <v>12.613337709003099</v>
      </c>
      <c r="ES121" s="1">
        <v>11.6838523758131</v>
      </c>
      <c r="ET121" s="1">
        <v>15.7260551356808</v>
      </c>
      <c r="EU121" s="1">
        <v>11.708525093137</v>
      </c>
      <c r="EV121" s="1">
        <v>11.9478930307229</v>
      </c>
      <c r="EW121" s="1">
        <v>8.7634451326655594</v>
      </c>
      <c r="EX121" s="1">
        <v>10.5946853575297</v>
      </c>
      <c r="EY121" s="1">
        <v>6.6876453002557099</v>
      </c>
      <c r="EZ121" s="1">
        <v>9.8323190384392607</v>
      </c>
      <c r="FA121" s="1">
        <v>12.464485650464001</v>
      </c>
      <c r="FB121" s="1">
        <v>10.0865408700038</v>
      </c>
      <c r="FO121"/>
      <c r="GB121"/>
      <c r="GD121" s="1">
        <v>1.6731036955599701</v>
      </c>
      <c r="GE121" s="1">
        <v>1.8030487498344601</v>
      </c>
      <c r="GF121" s="1">
        <v>1.1111286985857201</v>
      </c>
      <c r="GG121" s="1">
        <v>2.6425050895246298</v>
      </c>
      <c r="GH121" s="1">
        <v>2.2144160340106001</v>
      </c>
      <c r="GI121" s="1">
        <v>1.80921830518793</v>
      </c>
      <c r="GJ121" s="1">
        <v>1.3824458957249299</v>
      </c>
      <c r="GK121" s="1">
        <v>3.6409931581508901</v>
      </c>
      <c r="GL121" s="1">
        <v>1.45019709035601</v>
      </c>
      <c r="GM121" s="1">
        <v>1.92386006723708</v>
      </c>
      <c r="GN121" s="1">
        <v>2.7200130690886701</v>
      </c>
      <c r="GO121" s="1">
        <v>2.22280940149941</v>
      </c>
      <c r="HB121"/>
    </row>
    <row r="122" spans="1:210">
      <c r="A122" s="13">
        <f t="shared" si="1"/>
        <v>42825</v>
      </c>
      <c r="N122"/>
      <c r="AB122"/>
      <c r="AC122" s="4">
        <v>42825</v>
      </c>
      <c r="AD122" s="1">
        <v>17.137124778109801</v>
      </c>
      <c r="AE122" s="1">
        <v>18.447353584901801</v>
      </c>
      <c r="AF122" s="1">
        <v>24.543776302946799</v>
      </c>
      <c r="AG122" s="1">
        <v>14.867633928017501</v>
      </c>
      <c r="AH122" s="1">
        <v>15.721786604273399</v>
      </c>
      <c r="AI122" s="1">
        <v>18.920876208004302</v>
      </c>
      <c r="AJ122" s="1">
        <v>30.268594572891299</v>
      </c>
      <c r="AK122" s="1">
        <v>17.593843838047501</v>
      </c>
      <c r="AL122" s="1">
        <v>14.174499479577999</v>
      </c>
      <c r="AM122" s="1">
        <v>17.938376104974701</v>
      </c>
      <c r="AN122" s="1">
        <v>19.576431452383499</v>
      </c>
      <c r="AO122" s="1">
        <v>19.223073509373801</v>
      </c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O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DB122"/>
      <c r="DD122" s="1">
        <v>10.2408231931899</v>
      </c>
      <c r="DE122" s="1">
        <v>14.329119932854899</v>
      </c>
      <c r="DF122" s="1">
        <v>14.2560481104322</v>
      </c>
      <c r="DG122" s="1" t="e">
        <v>#N/A</v>
      </c>
      <c r="DH122" s="1">
        <v>13.813666716257501</v>
      </c>
      <c r="DI122" s="1">
        <v>13.3572682821071</v>
      </c>
      <c r="DJ122" s="1">
        <v>9.1538481267008294</v>
      </c>
      <c r="DK122" s="1">
        <v>13.0434711544144</v>
      </c>
      <c r="DL122" s="1">
        <v>6.0182135678940796</v>
      </c>
      <c r="DM122" s="1">
        <v>7.7383279528292297</v>
      </c>
      <c r="DN122" s="1">
        <v>12.952959887238499</v>
      </c>
      <c r="DO122" s="1">
        <v>10.199052396232499</v>
      </c>
      <c r="EB122"/>
      <c r="EO122"/>
      <c r="EQ122" s="1">
        <v>9.3942201841640607</v>
      </c>
      <c r="ER122" s="1">
        <v>12.616794408735</v>
      </c>
      <c r="ES122" s="1">
        <v>11.395289264255499</v>
      </c>
      <c r="ET122" s="1">
        <v>15.775475512952401</v>
      </c>
      <c r="EU122" s="1">
        <v>11.6488317498684</v>
      </c>
      <c r="EV122" s="1">
        <v>11.9112462628157</v>
      </c>
      <c r="EW122" s="1">
        <v>8.9492332099039196</v>
      </c>
      <c r="EX122" s="1">
        <v>10.5415892616222</v>
      </c>
      <c r="EY122" s="1">
        <v>6.7760089864315702</v>
      </c>
      <c r="EZ122" s="1">
        <v>9.7948829617019708</v>
      </c>
      <c r="FA122" s="1">
        <v>12.1278032988081</v>
      </c>
      <c r="FB122" s="1">
        <v>10.097639210623001</v>
      </c>
      <c r="FO122"/>
      <c r="GB122"/>
      <c r="GD122" s="1">
        <v>1.69298621141864</v>
      </c>
      <c r="GE122" s="1">
        <v>1.79778692209444</v>
      </c>
      <c r="GF122" s="1">
        <v>1.08458853861282</v>
      </c>
      <c r="GG122" s="1">
        <v>2.6812822126194802</v>
      </c>
      <c r="GH122" s="1">
        <v>2.1986863267096202</v>
      </c>
      <c r="GI122" s="1">
        <v>1.79339492801234</v>
      </c>
      <c r="GJ122" s="1">
        <v>1.3950905048026001</v>
      </c>
      <c r="GK122" s="1">
        <v>3.60277801355639</v>
      </c>
      <c r="GL122" s="1">
        <v>1.48540270108687</v>
      </c>
      <c r="GM122" s="1">
        <v>1.90282025927121</v>
      </c>
      <c r="GN122" s="1">
        <v>2.6148256125927301</v>
      </c>
      <c r="GO122" s="1">
        <v>2.2099062214086098</v>
      </c>
      <c r="HB122"/>
    </row>
    <row r="123" spans="1:210">
      <c r="A123" s="13">
        <f t="shared" si="1"/>
        <v>42794</v>
      </c>
      <c r="N123"/>
      <c r="AB123"/>
      <c r="AC123" s="4">
        <v>42794</v>
      </c>
      <c r="AD123" s="1">
        <v>17.342655547021302</v>
      </c>
      <c r="AE123" s="1">
        <v>18.4097277980866</v>
      </c>
      <c r="AF123" s="1">
        <v>24.275942724132602</v>
      </c>
      <c r="AG123" s="1">
        <v>15.345709432832299</v>
      </c>
      <c r="AH123" s="1">
        <v>15.913652726193501</v>
      </c>
      <c r="AI123" s="1">
        <v>19.128064496317801</v>
      </c>
      <c r="AJ123" s="1">
        <v>30.373182146415001</v>
      </c>
      <c r="AK123" s="1">
        <v>17.541326714989601</v>
      </c>
      <c r="AL123" s="1">
        <v>14.3327892028103</v>
      </c>
      <c r="AM123" s="1">
        <v>18.1146156611075</v>
      </c>
      <c r="AN123" s="1">
        <v>19.259483989783998</v>
      </c>
      <c r="AO123" s="1">
        <v>19.067398693801699</v>
      </c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O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DB123"/>
      <c r="DD123" s="1">
        <v>10.4194098424679</v>
      </c>
      <c r="DE123" s="1">
        <v>14.4009386455855</v>
      </c>
      <c r="DF123" s="1">
        <v>14.6364392058455</v>
      </c>
      <c r="DG123" s="1" t="e">
        <v>#N/A</v>
      </c>
      <c r="DH123" s="1">
        <v>13.6313375940563</v>
      </c>
      <c r="DI123" s="1">
        <v>13.4297913239475</v>
      </c>
      <c r="DJ123" s="1">
        <v>9.1600972181902804</v>
      </c>
      <c r="DK123" s="1">
        <v>13.0148129724768</v>
      </c>
      <c r="DL123" s="1">
        <v>6.0112181198662897</v>
      </c>
      <c r="DM123" s="1">
        <v>7.8010896245796797</v>
      </c>
      <c r="DN123" s="1">
        <v>12.8083827816812</v>
      </c>
      <c r="DO123" s="1">
        <v>10.2120603176554</v>
      </c>
      <c r="EB123"/>
      <c r="EO123"/>
      <c r="EQ123" s="1">
        <v>9.4871732953123509</v>
      </c>
      <c r="ER123" s="1">
        <v>12.614256554205999</v>
      </c>
      <c r="ES123" s="1">
        <v>11.394272353975699</v>
      </c>
      <c r="ET123" s="1">
        <v>17.901749892700899</v>
      </c>
      <c r="EU123" s="1">
        <v>11.761541794044399</v>
      </c>
      <c r="EV123" s="1">
        <v>12.012558846955301</v>
      </c>
      <c r="EW123" s="1">
        <v>8.8568720722249505</v>
      </c>
      <c r="EX123" s="1">
        <v>10.4226560966828</v>
      </c>
      <c r="EY123" s="1">
        <v>6.8303175028792502</v>
      </c>
      <c r="EZ123" s="1">
        <v>9.8666749088761705</v>
      </c>
      <c r="FA123" s="1">
        <v>11.9594488247043</v>
      </c>
      <c r="FB123" s="1">
        <v>10.0190038344772</v>
      </c>
      <c r="FO123"/>
      <c r="GB123"/>
      <c r="GD123" s="1">
        <v>1.70859135457078</v>
      </c>
      <c r="GE123" s="1">
        <v>1.7873986008973499</v>
      </c>
      <c r="GF123" s="1">
        <v>1.0755426179076299</v>
      </c>
      <c r="GG123" s="1">
        <v>2.7372749029643</v>
      </c>
      <c r="GH123" s="1">
        <v>2.2271408814701599</v>
      </c>
      <c r="GI123" s="1">
        <v>1.79838221277699</v>
      </c>
      <c r="GJ123" s="1">
        <v>1.39504176501142</v>
      </c>
      <c r="GK123" s="1">
        <v>3.61687574115368</v>
      </c>
      <c r="GL123" s="1">
        <v>1.50069696419958</v>
      </c>
      <c r="GM123" s="1">
        <v>1.9091883554573501</v>
      </c>
      <c r="GN123" s="1">
        <v>2.5640285875597399</v>
      </c>
      <c r="GO123" s="1">
        <v>2.1791284600163401</v>
      </c>
      <c r="HB123"/>
    </row>
    <row r="124" spans="1:210">
      <c r="A124" s="13">
        <f t="shared" si="1"/>
        <v>42766</v>
      </c>
      <c r="N124"/>
      <c r="AB124"/>
      <c r="AC124" s="4">
        <v>42766</v>
      </c>
      <c r="AD124" s="1">
        <v>17.130196249131298</v>
      </c>
      <c r="AE124" s="1">
        <v>17.64513936358</v>
      </c>
      <c r="AF124" s="1">
        <v>23.171265059577401</v>
      </c>
      <c r="AG124" s="1">
        <v>14.7039591527878</v>
      </c>
      <c r="AH124" s="1">
        <v>14.712496855481</v>
      </c>
      <c r="AI124" s="1">
        <v>18.714601061931798</v>
      </c>
      <c r="AJ124" s="1">
        <v>32.114967853449798</v>
      </c>
      <c r="AK124" s="1">
        <v>16.907421502925601</v>
      </c>
      <c r="AL124" s="1">
        <v>14.3164792883465</v>
      </c>
      <c r="AM124" s="1">
        <v>17.4221362476347</v>
      </c>
      <c r="AN124" s="1">
        <v>18.760289736246701</v>
      </c>
      <c r="AO124" s="1">
        <v>19.275752298089799</v>
      </c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O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DB124"/>
      <c r="DD124" s="1">
        <v>10.193936661127999</v>
      </c>
      <c r="DE124" s="1">
        <v>13.784951107865099</v>
      </c>
      <c r="DF124" s="1">
        <v>13.683011542419999</v>
      </c>
      <c r="DG124" s="1" t="e">
        <v>#N/A</v>
      </c>
      <c r="DH124" s="1">
        <v>12.842199137753299</v>
      </c>
      <c r="DI124" s="1">
        <v>13.151492175016701</v>
      </c>
      <c r="DJ124" s="1">
        <v>9.3923216363820998</v>
      </c>
      <c r="DK124" s="1">
        <v>12.6453391638904</v>
      </c>
      <c r="DL124" s="1">
        <v>6.0057948566934396</v>
      </c>
      <c r="DM124" s="1">
        <v>7.3383414379819802</v>
      </c>
      <c r="DN124" s="1">
        <v>12.2765817654403</v>
      </c>
      <c r="DO124" s="1">
        <v>10.3031713779973</v>
      </c>
      <c r="EB124"/>
      <c r="EO124"/>
      <c r="EQ124" s="1">
        <v>9.6978752654458091</v>
      </c>
      <c r="ER124" s="1">
        <v>12.096252309659301</v>
      </c>
      <c r="ES124" s="1">
        <v>11.058921079977001</v>
      </c>
      <c r="ET124" s="1">
        <v>17.433817938258699</v>
      </c>
      <c r="EU124" s="1">
        <v>11.0644081352046</v>
      </c>
      <c r="EV124" s="1">
        <v>11.824499502035099</v>
      </c>
      <c r="EW124" s="1">
        <v>9.1432121392843406</v>
      </c>
      <c r="EX124" s="1">
        <v>9.9208336769095506</v>
      </c>
      <c r="EY124" s="1">
        <v>6.8087594309778403</v>
      </c>
      <c r="EZ124" s="1">
        <v>9.4959119774154903</v>
      </c>
      <c r="FA124" s="1">
        <v>11.686037667765101</v>
      </c>
      <c r="FB124" s="1">
        <v>10.023282783790901</v>
      </c>
      <c r="FO124"/>
      <c r="GB124"/>
      <c r="GD124" s="1">
        <v>1.6744023885149899</v>
      </c>
      <c r="GE124" s="1">
        <v>1.72712202103892</v>
      </c>
      <c r="GF124" s="1">
        <v>1.0458072364712301</v>
      </c>
      <c r="GG124" s="1">
        <v>2.6272794720302102</v>
      </c>
      <c r="GH124" s="1">
        <v>2.1001670654892699</v>
      </c>
      <c r="GI124" s="1">
        <v>1.75657071357686</v>
      </c>
      <c r="GJ124" s="1">
        <v>1.4346952462182501</v>
      </c>
      <c r="GK124" s="1">
        <v>3.4592757013355602</v>
      </c>
      <c r="GL124" s="1">
        <v>1.50501418934525</v>
      </c>
      <c r="GM124" s="1">
        <v>1.8137549981830099</v>
      </c>
      <c r="GN124" s="1">
        <v>2.52179889735153</v>
      </c>
      <c r="GO124" s="1">
        <v>2.1519045142394702</v>
      </c>
      <c r="HB124"/>
    </row>
    <row r="125" spans="1:210">
      <c r="A125" s="13">
        <f t="shared" si="1"/>
        <v>42734</v>
      </c>
      <c r="N125"/>
      <c r="AB125"/>
      <c r="AC125" s="4">
        <v>42734</v>
      </c>
      <c r="AD125" s="1">
        <v>16.282195323425999</v>
      </c>
      <c r="AE125" s="1">
        <v>17.1919247446023</v>
      </c>
      <c r="AF125" s="1">
        <v>22.594780650072099</v>
      </c>
      <c r="AG125" s="1">
        <v>14.858269239509401</v>
      </c>
      <c r="AH125" s="1">
        <v>14.432738401770701</v>
      </c>
      <c r="AI125" s="1">
        <v>18.372163006993699</v>
      </c>
      <c r="AJ125" s="1">
        <v>34.759474083944298</v>
      </c>
      <c r="AK125" s="1">
        <v>15.950211309471401</v>
      </c>
      <c r="AL125" s="1">
        <v>14.488727597750101</v>
      </c>
      <c r="AM125" s="1">
        <v>17.297714032988601</v>
      </c>
      <c r="AN125" s="1">
        <v>18.2829566248719</v>
      </c>
      <c r="AO125" s="1">
        <v>18.1919705690282</v>
      </c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O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DB125"/>
      <c r="DD125" s="1">
        <v>9.4087305702706008</v>
      </c>
      <c r="DE125" s="1">
        <v>13.2933529448007</v>
      </c>
      <c r="DF125" s="1">
        <v>13.1343163327338</v>
      </c>
      <c r="DG125" s="1" t="e">
        <v>#N/A</v>
      </c>
      <c r="DH125" s="1">
        <v>12.6180984423916</v>
      </c>
      <c r="DI125" s="1">
        <v>12.940690688692801</v>
      </c>
      <c r="DJ125" s="1">
        <v>9.8716144150081693</v>
      </c>
      <c r="DK125" s="1">
        <v>12.0146823995491</v>
      </c>
      <c r="DL125" s="1">
        <v>6.2433495112208899</v>
      </c>
      <c r="DM125" s="1">
        <v>7.2819959078372003</v>
      </c>
      <c r="DN125" s="1">
        <v>11.950334087596801</v>
      </c>
      <c r="DO125" s="1">
        <v>9.0246120016166298</v>
      </c>
      <c r="EB125"/>
      <c r="EO125"/>
      <c r="EQ125" s="1">
        <v>9.2205646837271793</v>
      </c>
      <c r="ER125" s="1">
        <v>11.872359748868501</v>
      </c>
      <c r="ES125" s="1">
        <v>10.8091930941023</v>
      </c>
      <c r="ET125" s="1">
        <v>17.314833951570002</v>
      </c>
      <c r="EU125" s="1">
        <v>10.8825475257254</v>
      </c>
      <c r="EV125" s="1">
        <v>11.786033772208</v>
      </c>
      <c r="EW125" s="1">
        <v>9.6088505312536903</v>
      </c>
      <c r="EX125" s="1">
        <v>9.57695034660407</v>
      </c>
      <c r="EY125" s="1">
        <v>6.9117624885816902</v>
      </c>
      <c r="EZ125" s="1">
        <v>9.4550918405636697</v>
      </c>
      <c r="FA125" s="1">
        <v>11.498336811891599</v>
      </c>
      <c r="FB125" s="1">
        <v>9.6108496406976407</v>
      </c>
      <c r="FO125"/>
      <c r="GB125"/>
      <c r="GD125" s="1">
        <v>1.6060567339488501</v>
      </c>
      <c r="GE125" s="1">
        <v>1.6892162629565</v>
      </c>
      <c r="GF125" s="1">
        <v>1.02411082899006</v>
      </c>
      <c r="GG125" s="1">
        <v>2.6280521734253699</v>
      </c>
      <c r="GH125" s="1">
        <v>2.06785284649568</v>
      </c>
      <c r="GI125" s="1">
        <v>1.7339659198533</v>
      </c>
      <c r="GJ125" s="1">
        <v>1.4957552627655299</v>
      </c>
      <c r="GK125" s="1">
        <v>3.34495649017629</v>
      </c>
      <c r="GL125" s="1">
        <v>1.56916899699969</v>
      </c>
      <c r="GM125" s="1">
        <v>1.7945989802301301</v>
      </c>
      <c r="GN125" s="1">
        <v>2.4536221693936699</v>
      </c>
      <c r="GO125" s="1">
        <v>2.0302102814026801</v>
      </c>
      <c r="HB125"/>
    </row>
    <row r="126" spans="1:210">
      <c r="A126" s="13">
        <f t="shared" si="1"/>
        <v>42704</v>
      </c>
      <c r="N126"/>
      <c r="AB126"/>
      <c r="AC126" s="4">
        <v>42704</v>
      </c>
      <c r="AD126" s="1">
        <v>16.554136079275299</v>
      </c>
      <c r="AE126" s="1">
        <v>16.805469439996301</v>
      </c>
      <c r="AF126" s="1">
        <v>22.750129782159</v>
      </c>
      <c r="AG126" s="1">
        <v>14.543965284842301</v>
      </c>
      <c r="AH126" s="1">
        <v>14.428447958880399</v>
      </c>
      <c r="AI126" s="1">
        <v>18.466935611382201</v>
      </c>
      <c r="AJ126" s="1">
        <v>45.1969305997143</v>
      </c>
      <c r="AK126" s="1">
        <v>15.9515520553229</v>
      </c>
      <c r="AL126" s="1">
        <v>13.477394128981899</v>
      </c>
      <c r="AM126" s="1">
        <v>16.538105906956801</v>
      </c>
      <c r="AN126" s="1">
        <v>18.572006737587898</v>
      </c>
      <c r="AO126" s="1">
        <v>18.029126131268601</v>
      </c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O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DB126"/>
      <c r="DD126" s="1">
        <v>9.7630337806796703</v>
      </c>
      <c r="DE126" s="1">
        <v>12.911560684100399</v>
      </c>
      <c r="DF126" s="1">
        <v>13.167183321728899</v>
      </c>
      <c r="DG126" s="1" t="e">
        <v>#N/A</v>
      </c>
      <c r="DH126" s="1">
        <v>12.6221733699117</v>
      </c>
      <c r="DI126" s="1">
        <v>12.9293032562927</v>
      </c>
      <c r="DJ126" s="1">
        <v>10.2302803555606</v>
      </c>
      <c r="DK126" s="1">
        <v>12.0430114363079</v>
      </c>
      <c r="DL126" s="1">
        <v>5.7905564343256302</v>
      </c>
      <c r="DM126" s="1">
        <v>7.0053757993935397</v>
      </c>
      <c r="DN126" s="1">
        <v>11.472860440039801</v>
      </c>
      <c r="DO126" s="1">
        <v>9.1026873815322507</v>
      </c>
      <c r="EB126"/>
      <c r="EO126"/>
      <c r="EQ126" s="1">
        <v>9.4124611682249206</v>
      </c>
      <c r="ER126" s="1">
        <v>11.6877537050747</v>
      </c>
      <c r="ES126" s="1">
        <v>10.814222013255</v>
      </c>
      <c r="ET126" s="1">
        <v>17.067230875175898</v>
      </c>
      <c r="EU126" s="1">
        <v>10.7702794656426</v>
      </c>
      <c r="EV126" s="1">
        <v>11.844466991154899</v>
      </c>
      <c r="EW126" s="1">
        <v>9.9602028526828104</v>
      </c>
      <c r="EX126" s="1">
        <v>9.5923971619299309</v>
      </c>
      <c r="EY126" s="1">
        <v>6.5928288183748798</v>
      </c>
      <c r="EZ126" s="1">
        <v>9.30045246435688</v>
      </c>
      <c r="FA126" s="1">
        <v>11.7872706488597</v>
      </c>
      <c r="FB126" s="1">
        <v>9.3951181497035492</v>
      </c>
      <c r="FO126"/>
      <c r="GB126"/>
      <c r="GD126" s="1">
        <v>1.6406587324411199</v>
      </c>
      <c r="GE126" s="1">
        <v>1.6393332400729099</v>
      </c>
      <c r="GF126" s="1">
        <v>1.03078154101762</v>
      </c>
      <c r="GG126" s="1">
        <v>2.55571803505832</v>
      </c>
      <c r="GH126" s="1">
        <v>2.05909734957641</v>
      </c>
      <c r="GI126" s="1">
        <v>1.7434396286531699</v>
      </c>
      <c r="GJ126" s="1">
        <v>1.5142650585511599</v>
      </c>
      <c r="GK126" s="1">
        <v>3.32942863529049</v>
      </c>
      <c r="GL126" s="1">
        <v>1.4548222895769101</v>
      </c>
      <c r="GM126" s="1">
        <v>1.72568528304997</v>
      </c>
      <c r="GN126" s="1">
        <v>2.3885092687191198</v>
      </c>
      <c r="GO126" s="1">
        <v>2.01214923590413</v>
      </c>
      <c r="HB126"/>
    </row>
    <row r="127" spans="1:210">
      <c r="A127" s="13">
        <f t="shared" si="1"/>
        <v>42674</v>
      </c>
      <c r="N127"/>
      <c r="AB127"/>
      <c r="AC127" s="4">
        <v>42674</v>
      </c>
      <c r="AD127" s="1">
        <v>15.3488875858406</v>
      </c>
      <c r="AE127" s="1">
        <v>17.4769157382574</v>
      </c>
      <c r="AF127" s="1">
        <v>22.427987983232299</v>
      </c>
      <c r="AG127" s="1">
        <v>13.450235671363</v>
      </c>
      <c r="AH127" s="1">
        <v>14.0995550057188</v>
      </c>
      <c r="AI127" s="1">
        <v>17.245267249939602</v>
      </c>
      <c r="AJ127" s="1">
        <v>51.1043923816081</v>
      </c>
      <c r="AK127" s="1">
        <v>16.2655285135078</v>
      </c>
      <c r="AL127" s="1">
        <v>13.041522579206401</v>
      </c>
      <c r="AM127" s="1">
        <v>17.532273154074399</v>
      </c>
      <c r="AN127" s="1">
        <v>16.932420853403201</v>
      </c>
      <c r="AO127" s="1">
        <v>16.788184832978999</v>
      </c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O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DB127"/>
      <c r="DD127" s="1">
        <v>8.9734065000791503</v>
      </c>
      <c r="DE127" s="1">
        <v>13.3940050988802</v>
      </c>
      <c r="DF127" s="1">
        <v>13.0303746394728</v>
      </c>
      <c r="DG127" s="1" t="e">
        <v>#N/A</v>
      </c>
      <c r="DH127" s="1">
        <v>12.5006208115802</v>
      </c>
      <c r="DI127" s="1">
        <v>12.0592838609676</v>
      </c>
      <c r="DJ127" s="1">
        <v>9.8429800417375599</v>
      </c>
      <c r="DK127" s="1">
        <v>12.1528204459159</v>
      </c>
      <c r="DL127" s="1">
        <v>5.5985387832279097</v>
      </c>
      <c r="DM127" s="1">
        <v>7.5927688057071396</v>
      </c>
      <c r="DN127" s="1">
        <v>10.715298318392801</v>
      </c>
      <c r="DO127" s="1">
        <v>8.5324611276352105</v>
      </c>
      <c r="EB127"/>
      <c r="EO127"/>
      <c r="EQ127" s="1">
        <v>8.8054960132321405</v>
      </c>
      <c r="ER127" s="1">
        <v>12.160923271734701</v>
      </c>
      <c r="ES127" s="1">
        <v>10.7193981654911</v>
      </c>
      <c r="ET127" s="1">
        <v>17.573237737007702</v>
      </c>
      <c r="EU127" s="1">
        <v>10.806087991026599</v>
      </c>
      <c r="EV127" s="1">
        <v>11.1730990093833</v>
      </c>
      <c r="EW127" s="1">
        <v>9.8483901409550896</v>
      </c>
      <c r="EX127" s="1">
        <v>9.7571229637717902</v>
      </c>
      <c r="EY127" s="1">
        <v>6.4363294915009996</v>
      </c>
      <c r="EZ127" s="1">
        <v>9.5157272629633507</v>
      </c>
      <c r="FA127" s="1">
        <v>11.1222568496887</v>
      </c>
      <c r="FB127" s="1">
        <v>8.9523243058398201</v>
      </c>
      <c r="FO127"/>
      <c r="GB127"/>
      <c r="GD127" s="1">
        <v>1.4901112339209199</v>
      </c>
      <c r="GE127" s="1">
        <v>1.72417420865975</v>
      </c>
      <c r="GF127" s="1">
        <v>1.0120155681501</v>
      </c>
      <c r="GG127" s="1">
        <v>2.3690706906396399</v>
      </c>
      <c r="GH127" s="1">
        <v>2.0237211855191601</v>
      </c>
      <c r="GI127" s="1">
        <v>1.6150863076066999</v>
      </c>
      <c r="GJ127" s="1">
        <v>1.42726316254514</v>
      </c>
      <c r="GK127" s="1">
        <v>3.3648420296800401</v>
      </c>
      <c r="GL127" s="1">
        <v>1.40600499876725</v>
      </c>
      <c r="GM127" s="1">
        <v>1.8572518259053801</v>
      </c>
      <c r="GN127" s="1">
        <v>2.2532667949991301</v>
      </c>
      <c r="GO127" s="1">
        <v>1.8754987372605001</v>
      </c>
      <c r="HB127"/>
    </row>
    <row r="128" spans="1:210">
      <c r="A128" s="13">
        <f t="shared" si="1"/>
        <v>42643</v>
      </c>
      <c r="N128"/>
      <c r="AB128"/>
      <c r="AC128" s="4">
        <v>42643</v>
      </c>
      <c r="AD128" s="1">
        <v>15.6064755449227</v>
      </c>
      <c r="AE128" s="1">
        <v>17.796996864529198</v>
      </c>
      <c r="AF128" s="1">
        <v>23.1130493215055</v>
      </c>
      <c r="AG128" s="1">
        <v>13.5712459611988</v>
      </c>
      <c r="AH128" s="1">
        <v>15.203906874846</v>
      </c>
      <c r="AI128" s="1">
        <v>17.623463275591501</v>
      </c>
      <c r="AJ128" s="1">
        <v>59.4539070704799</v>
      </c>
      <c r="AK128" s="1">
        <v>16.536834253971598</v>
      </c>
      <c r="AL128" s="1">
        <v>13.996706903434101</v>
      </c>
      <c r="AM128" s="1">
        <v>17.369653082813201</v>
      </c>
      <c r="AN128" s="1">
        <v>17.086145083232601</v>
      </c>
      <c r="AO128" s="1">
        <v>17.0009274582271</v>
      </c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O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DB128"/>
      <c r="DD128" s="1">
        <v>9.2456442696989001</v>
      </c>
      <c r="DE128" s="1">
        <v>13.7259109656344</v>
      </c>
      <c r="DF128" s="1">
        <v>13.305765586419801</v>
      </c>
      <c r="DG128" s="1" t="e">
        <v>#N/A</v>
      </c>
      <c r="DH128" s="1">
        <v>13.4718119483921</v>
      </c>
      <c r="DI128" s="1">
        <v>12.3086513028813</v>
      </c>
      <c r="DJ128" s="1">
        <v>10.3443124192023</v>
      </c>
      <c r="DK128" s="1">
        <v>12.4486725332048</v>
      </c>
      <c r="DL128" s="1">
        <v>5.95975466559696</v>
      </c>
      <c r="DM128" s="1">
        <v>7.6554757760638701</v>
      </c>
      <c r="DN128" s="1">
        <v>10.7691208070452</v>
      </c>
      <c r="DO128" s="1">
        <v>8.7038551245729607</v>
      </c>
      <c r="EB128"/>
      <c r="EO128"/>
      <c r="EQ128" s="1">
        <v>9.0457353506394398</v>
      </c>
      <c r="ER128" s="1">
        <v>12.264485699969301</v>
      </c>
      <c r="ES128" s="1">
        <v>11.012198656587101</v>
      </c>
      <c r="ET128" s="1">
        <v>18.1930481699771</v>
      </c>
      <c r="EU128" s="1">
        <v>11.673076970739499</v>
      </c>
      <c r="EV128" s="1">
        <v>11.414628668234901</v>
      </c>
      <c r="EW128" s="1">
        <v>10.194223628807899</v>
      </c>
      <c r="EX128" s="1">
        <v>9.8885251448479092</v>
      </c>
      <c r="EY128" s="1">
        <v>6.7250474547611399</v>
      </c>
      <c r="EZ128" s="1">
        <v>9.5545785793540503</v>
      </c>
      <c r="FA128" s="1">
        <v>11.2100313183926</v>
      </c>
      <c r="FB128" s="1">
        <v>9.0890724382503301</v>
      </c>
      <c r="FO128"/>
      <c r="GB128"/>
      <c r="GD128" s="1">
        <v>1.6226479762364501</v>
      </c>
      <c r="GE128" s="1">
        <v>1.7773551426948699</v>
      </c>
      <c r="GF128" s="1">
        <v>1.0512992374199699</v>
      </c>
      <c r="GG128" s="1">
        <v>2.3651234245284298</v>
      </c>
      <c r="GH128" s="1">
        <v>2.1712529447069899</v>
      </c>
      <c r="GI128" s="1">
        <v>1.6573300798564901</v>
      </c>
      <c r="GJ128" s="1">
        <v>1.5105873934704901</v>
      </c>
      <c r="GK128" s="1">
        <v>3.3986608304516199</v>
      </c>
      <c r="GL128" s="1">
        <v>1.5069882603836999</v>
      </c>
      <c r="GM128" s="1">
        <v>1.8502674798429899</v>
      </c>
      <c r="GN128" s="1">
        <v>2.2904143674814801</v>
      </c>
      <c r="GO128" s="1">
        <v>1.9202018557155101</v>
      </c>
      <c r="HB128"/>
    </row>
    <row r="129" spans="1:210">
      <c r="A129" s="13">
        <f t="shared" si="1"/>
        <v>42613</v>
      </c>
      <c r="N129"/>
      <c r="AB129"/>
      <c r="AC129" s="4">
        <v>42613</v>
      </c>
      <c r="AD129" s="1">
        <v>15.9181498442502</v>
      </c>
      <c r="AE129" s="1">
        <v>18.021365976890401</v>
      </c>
      <c r="AF129" s="1">
        <v>23.165181480806002</v>
      </c>
      <c r="AG129" s="1">
        <v>13.980208183738601</v>
      </c>
      <c r="AH129" s="1">
        <v>15.3984427257953</v>
      </c>
      <c r="AI129" s="1">
        <v>17.905766686842199</v>
      </c>
      <c r="AJ129" s="1">
        <v>61.537510931584698</v>
      </c>
      <c r="AK129" s="1">
        <v>16.3733253904213</v>
      </c>
      <c r="AL129" s="1">
        <v>14.1757169537435</v>
      </c>
      <c r="AM129" s="1">
        <v>17.348108064716801</v>
      </c>
      <c r="AN129" s="1">
        <v>17.0401686747505</v>
      </c>
      <c r="AO129" s="1">
        <v>16.883995995644302</v>
      </c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O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DB129"/>
      <c r="DD129" s="1">
        <v>9.3023111096819306</v>
      </c>
      <c r="DE129" s="1">
        <v>13.984808162698</v>
      </c>
      <c r="DF129" s="1">
        <v>13.4653787554166</v>
      </c>
      <c r="DG129" s="1" t="e">
        <v>#N/A</v>
      </c>
      <c r="DH129" s="1">
        <v>13.6021518349679</v>
      </c>
      <c r="DI129" s="1">
        <v>12.4265288973704</v>
      </c>
      <c r="DJ129" s="1">
        <v>10.340379734010099</v>
      </c>
      <c r="DK129" s="1">
        <v>12.287235586151899</v>
      </c>
      <c r="DL129" s="1">
        <v>6.1392426427388402</v>
      </c>
      <c r="DM129" s="1">
        <v>7.6120517351522601</v>
      </c>
      <c r="DN129" s="1">
        <v>10.705739776312599</v>
      </c>
      <c r="DO129" s="1">
        <v>8.6740241621928096</v>
      </c>
      <c r="EB129"/>
      <c r="EO129"/>
      <c r="EQ129" s="1">
        <v>9.0915355712995094</v>
      </c>
      <c r="ER129" s="1">
        <v>12.4473207537155</v>
      </c>
      <c r="ES129" s="1">
        <v>11.039513255164101</v>
      </c>
      <c r="ET129" s="1">
        <v>18.355980222532601</v>
      </c>
      <c r="EU129" s="1">
        <v>11.8283949920274</v>
      </c>
      <c r="EV129" s="1">
        <v>11.5517514865133</v>
      </c>
      <c r="EW129" s="1">
        <v>10.239224871978999</v>
      </c>
      <c r="EX129" s="1">
        <v>9.7667287434447108</v>
      </c>
      <c r="EY129" s="1">
        <v>6.7721760124355601</v>
      </c>
      <c r="EZ129" s="1">
        <v>9.5722689973104398</v>
      </c>
      <c r="FA129" s="1">
        <v>11.1307374579241</v>
      </c>
      <c r="FB129" s="1">
        <v>9.0625988595846803</v>
      </c>
      <c r="FO129"/>
      <c r="GB129"/>
      <c r="GD129" s="1">
        <v>1.6345410940293901</v>
      </c>
      <c r="GE129" s="1">
        <v>1.7815510869745801</v>
      </c>
      <c r="GF129" s="1">
        <v>1.05185346238079</v>
      </c>
      <c r="GG129" s="1">
        <v>2.42394292215472</v>
      </c>
      <c r="GH129" s="1">
        <v>2.1987509978814601</v>
      </c>
      <c r="GI129" s="1">
        <v>1.66564334542241</v>
      </c>
      <c r="GJ129" s="1">
        <v>1.4799814617728599</v>
      </c>
      <c r="GK129" s="1">
        <v>3.3144745839602301</v>
      </c>
      <c r="GL129" s="1">
        <v>1.52267785265138</v>
      </c>
      <c r="GM129" s="1">
        <v>1.8484478756101801</v>
      </c>
      <c r="GN129" s="1">
        <v>2.2817414877920501</v>
      </c>
      <c r="GO129" s="1">
        <v>1.8960470430096901</v>
      </c>
      <c r="HB129"/>
    </row>
    <row r="130" spans="1:210">
      <c r="A130" s="13">
        <f t="shared" si="1"/>
        <v>42580</v>
      </c>
      <c r="N130"/>
      <c r="AB130"/>
      <c r="AC130" s="4">
        <v>42580</v>
      </c>
      <c r="AD130" s="1">
        <v>15.874812270179101</v>
      </c>
      <c r="AE130" s="1">
        <v>18.194553080145401</v>
      </c>
      <c r="AF130" s="1">
        <v>23.880387615396</v>
      </c>
      <c r="AG130" s="1">
        <v>13.6132313220621</v>
      </c>
      <c r="AH130" s="1">
        <v>16.087614118157799</v>
      </c>
      <c r="AI130" s="1">
        <v>17.941480681010699</v>
      </c>
      <c r="AJ130" s="1">
        <v>69.941374122878997</v>
      </c>
      <c r="AK130" s="1">
        <v>16.2961192810669</v>
      </c>
      <c r="AL130" s="1">
        <v>15.032197402836101</v>
      </c>
      <c r="AM130" s="1">
        <v>18.5071797404199</v>
      </c>
      <c r="AN130" s="1">
        <v>17.2836362815688</v>
      </c>
      <c r="AO130" s="1">
        <v>17.296589081514998</v>
      </c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O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DB130"/>
      <c r="DD130" s="1">
        <v>9.2961084566541192</v>
      </c>
      <c r="DE130" s="1">
        <v>14.1401839125098</v>
      </c>
      <c r="DF130" s="1">
        <v>13.8772098555404</v>
      </c>
      <c r="DG130" s="1" t="e">
        <v>#N/A</v>
      </c>
      <c r="DH130" s="1">
        <v>14.3938067413469</v>
      </c>
      <c r="DI130" s="1">
        <v>12.4056081512748</v>
      </c>
      <c r="DJ130" s="1">
        <v>10.5170343241381</v>
      </c>
      <c r="DK130" s="1">
        <v>12.2099884832078</v>
      </c>
      <c r="DL130" s="1">
        <v>6.5746699778110802</v>
      </c>
      <c r="DM130" s="1">
        <v>8.2901806878520699</v>
      </c>
      <c r="DN130" s="1">
        <v>11.0590396115961</v>
      </c>
      <c r="DO130" s="1">
        <v>9.1817189716158207</v>
      </c>
      <c r="EB130"/>
      <c r="EO130"/>
      <c r="EQ130" s="1">
        <v>9.0583870913813609</v>
      </c>
      <c r="ER130" s="1">
        <v>12.432127173936999</v>
      </c>
      <c r="ES130" s="1">
        <v>11.376556316836499</v>
      </c>
      <c r="ET130" s="1">
        <v>18.388295205739102</v>
      </c>
      <c r="EU130" s="1">
        <v>12.3039539763263</v>
      </c>
      <c r="EV130" s="1">
        <v>11.5932359679291</v>
      </c>
      <c r="EW130" s="1">
        <v>10.436439591686099</v>
      </c>
      <c r="EX130" s="1">
        <v>9.6955141800020801</v>
      </c>
      <c r="EY130" s="1">
        <v>7.0160144381262901</v>
      </c>
      <c r="EZ130" s="1">
        <v>9.8429696919089409</v>
      </c>
      <c r="FA130" s="1">
        <v>11.2645685707233</v>
      </c>
      <c r="FB130" s="1">
        <v>8.8401746240788608</v>
      </c>
      <c r="FO130"/>
      <c r="GB130"/>
      <c r="GD130" s="1">
        <v>1.63348302721779</v>
      </c>
      <c r="GE130" s="1">
        <v>1.78410112297298</v>
      </c>
      <c r="GF130" s="1">
        <v>1.0836448577365201</v>
      </c>
      <c r="GG130" s="1">
        <v>2.34063864197558</v>
      </c>
      <c r="GH130" s="1">
        <v>2.2884409467732798</v>
      </c>
      <c r="GI130" s="1">
        <v>1.6535034831636699</v>
      </c>
      <c r="GJ130" s="1">
        <v>1.4975909751372301</v>
      </c>
      <c r="GK130" s="1">
        <v>3.27131243979604</v>
      </c>
      <c r="GL130" s="1">
        <v>1.6099580741728501</v>
      </c>
      <c r="GM130" s="1">
        <v>1.96417466569118</v>
      </c>
      <c r="GN130" s="1">
        <v>2.30725846089324</v>
      </c>
      <c r="GO130" s="1">
        <v>1.9424782218346299</v>
      </c>
      <c r="HB130"/>
    </row>
    <row r="131" spans="1:210">
      <c r="A131" s="13">
        <f t="shared" si="1"/>
        <v>42551</v>
      </c>
      <c r="N131"/>
      <c r="AB131"/>
      <c r="AC131" s="4">
        <v>42551</v>
      </c>
      <c r="AD131" s="1">
        <v>15.4602174487657</v>
      </c>
      <c r="AE131" s="1">
        <v>18.062996805344898</v>
      </c>
      <c r="AF131" s="1">
        <v>22.783327107525299</v>
      </c>
      <c r="AG131" s="1">
        <v>13.114202383252699</v>
      </c>
      <c r="AH131" s="1">
        <v>15.468928663933999</v>
      </c>
      <c r="AI131" s="1">
        <v>17.281844234650201</v>
      </c>
      <c r="AJ131" s="1">
        <v>66.573138919702899</v>
      </c>
      <c r="AK131" s="1">
        <v>15.3010074518679</v>
      </c>
      <c r="AL131" s="1">
        <v>15.051613528583299</v>
      </c>
      <c r="AM131" s="1">
        <v>18.713237113061702</v>
      </c>
      <c r="AN131" s="1">
        <v>16.572471713827301</v>
      </c>
      <c r="AO131" s="1">
        <v>17.014473278138102</v>
      </c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O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DB131"/>
      <c r="DD131" s="1">
        <v>8.9264268232133794</v>
      </c>
      <c r="DE131" s="1">
        <v>14.0537821778394</v>
      </c>
      <c r="DF131" s="1">
        <v>13.342841024325001</v>
      </c>
      <c r="DG131" s="1" t="e">
        <v>#N/A</v>
      </c>
      <c r="DH131" s="1">
        <v>13.903538432834701</v>
      </c>
      <c r="DI131" s="1">
        <v>11.8634412229785</v>
      </c>
      <c r="DJ131" s="1">
        <v>10.821948216319701</v>
      </c>
      <c r="DK131" s="1">
        <v>11.417040034179699</v>
      </c>
      <c r="DL131" s="1">
        <v>6.4284360426725504</v>
      </c>
      <c r="DM131" s="1">
        <v>8.3817848303415197</v>
      </c>
      <c r="DN131" s="1">
        <v>11.121221286083101</v>
      </c>
      <c r="DO131" s="1">
        <v>9.20256499174595</v>
      </c>
      <c r="EB131"/>
      <c r="EO131"/>
      <c r="EQ131" s="1">
        <v>8.7961321072238707</v>
      </c>
      <c r="ER131" s="1">
        <v>12.403130912309701</v>
      </c>
      <c r="ES131" s="1">
        <v>10.888195034075901</v>
      </c>
      <c r="ET131" s="1">
        <v>18.546555115640899</v>
      </c>
      <c r="EU131" s="1">
        <v>11.801872218383799</v>
      </c>
      <c r="EV131" s="1">
        <v>11.310779106706001</v>
      </c>
      <c r="EW131" s="1">
        <v>10.7018430719828</v>
      </c>
      <c r="EX131" s="1">
        <v>9.0323720543293398</v>
      </c>
      <c r="EY131" s="1">
        <v>6.9944885176482696</v>
      </c>
      <c r="EZ131" s="1">
        <v>9.9503846352182901</v>
      </c>
      <c r="FA131" s="1">
        <v>10.664822680292801</v>
      </c>
      <c r="FB131" s="1">
        <v>8.7854202772382504</v>
      </c>
      <c r="FO131"/>
      <c r="GB131"/>
      <c r="GD131" s="1">
        <v>1.56255857711935</v>
      </c>
      <c r="GE131" s="1">
        <v>1.77649883142283</v>
      </c>
      <c r="GF131" s="1">
        <v>1.0278000553639399</v>
      </c>
      <c r="GG131" s="1">
        <v>2.2799378494910898</v>
      </c>
      <c r="GH131" s="1">
        <v>2.19261709034244</v>
      </c>
      <c r="GI131" s="1">
        <v>1.6158537392937899</v>
      </c>
      <c r="GJ131" s="1">
        <v>1.5928222464002399</v>
      </c>
      <c r="GK131" s="1">
        <v>3.0457866423304401</v>
      </c>
      <c r="GL131" s="1">
        <v>1.5997930986984099</v>
      </c>
      <c r="GM131" s="1">
        <v>1.98364718428377</v>
      </c>
      <c r="GN131" s="1">
        <v>2.32757860070102</v>
      </c>
      <c r="GO131" s="1">
        <v>1.92584437864492</v>
      </c>
      <c r="HB131"/>
    </row>
    <row r="132" spans="1:210">
      <c r="A132" s="13">
        <f t="shared" si="1"/>
        <v>42521</v>
      </c>
      <c r="N132"/>
      <c r="AB132"/>
      <c r="AC132" s="4">
        <v>42521</v>
      </c>
      <c r="AD132" s="1">
        <v>15.6493316460577</v>
      </c>
      <c r="AE132" s="1">
        <v>17.658119968226401</v>
      </c>
      <c r="AF132" s="1">
        <v>22.9619007958892</v>
      </c>
      <c r="AG132" s="1">
        <v>13.6254310342037</v>
      </c>
      <c r="AH132" s="1">
        <v>15.521496739978099</v>
      </c>
      <c r="AI132" s="1">
        <v>17.168229055476399</v>
      </c>
      <c r="AJ132" s="1">
        <v>69.284480928406495</v>
      </c>
      <c r="AK132" s="1">
        <v>15.8141895243929</v>
      </c>
      <c r="AL132" s="1">
        <v>13.751711226963501</v>
      </c>
      <c r="AM132" s="1">
        <v>17.4218696825513</v>
      </c>
      <c r="AN132" s="1">
        <v>16.823846986256399</v>
      </c>
      <c r="AO132" s="1">
        <v>17.5990767465203</v>
      </c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O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DB132"/>
      <c r="DD132" s="1">
        <v>9.0629554638872296</v>
      </c>
      <c r="DE132" s="1">
        <v>13.638071118578701</v>
      </c>
      <c r="DF132" s="1">
        <v>13.625603790239101</v>
      </c>
      <c r="DG132" s="1" t="e">
        <v>#N/A</v>
      </c>
      <c r="DH132" s="1">
        <v>13.9576934998545</v>
      </c>
      <c r="DI132" s="1">
        <v>11.805462487297399</v>
      </c>
      <c r="DJ132" s="1">
        <v>10.674546871950501</v>
      </c>
      <c r="DK132" s="1">
        <v>11.737390495196101</v>
      </c>
      <c r="DL132" s="1">
        <v>5.8965748921432803</v>
      </c>
      <c r="DM132" s="1">
        <v>7.9336243110965796</v>
      </c>
      <c r="DN132" s="1">
        <v>11.466195667574601</v>
      </c>
      <c r="DO132" s="1">
        <v>9.6688782299245499</v>
      </c>
      <c r="EB132"/>
      <c r="EO132"/>
      <c r="EQ132" s="1">
        <v>8.8944154882454498</v>
      </c>
      <c r="ER132" s="1">
        <v>12.1012338357068</v>
      </c>
      <c r="ES132" s="1">
        <v>10.9712320749759</v>
      </c>
      <c r="ET132" s="1">
        <v>18.414987615178799</v>
      </c>
      <c r="EU132" s="1">
        <v>11.826535791601</v>
      </c>
      <c r="EV132" s="1">
        <v>11.2406813812908</v>
      </c>
      <c r="EW132" s="1">
        <v>10.5243861349591</v>
      </c>
      <c r="EX132" s="1">
        <v>9.3296759496694008</v>
      </c>
      <c r="EY132" s="1">
        <v>6.6131631335667196</v>
      </c>
      <c r="EZ132" s="1">
        <v>9.5491417318948706</v>
      </c>
      <c r="FA132" s="1">
        <v>10.8724834175264</v>
      </c>
      <c r="FB132" s="1">
        <v>9.6749080719264597</v>
      </c>
      <c r="FO132"/>
      <c r="GB132"/>
      <c r="GD132" s="1">
        <v>1.5774466592239</v>
      </c>
      <c r="GE132" s="1">
        <v>1.72374107622311</v>
      </c>
      <c r="GF132" s="1">
        <v>1.0360755472871199</v>
      </c>
      <c r="GG132" s="1">
        <v>2.35513317082567</v>
      </c>
      <c r="GH132" s="1">
        <v>2.19950982054932</v>
      </c>
      <c r="GI132" s="1">
        <v>1.6104645120763601</v>
      </c>
      <c r="GJ132" s="1">
        <v>1.5547072751994899</v>
      </c>
      <c r="GK132" s="1">
        <v>3.1411234900457998</v>
      </c>
      <c r="GL132" s="1">
        <v>1.4647346921753199</v>
      </c>
      <c r="GM132" s="1">
        <v>1.84015430398327</v>
      </c>
      <c r="GN132" s="1">
        <v>2.36822512359252</v>
      </c>
      <c r="GO132" s="1">
        <v>2.08846716604927</v>
      </c>
      <c r="HB132"/>
    </row>
    <row r="133" spans="1:210">
      <c r="A133" s="13">
        <f t="shared" si="1"/>
        <v>42489</v>
      </c>
      <c r="N133"/>
      <c r="AB133"/>
      <c r="AC133" s="4">
        <v>42489</v>
      </c>
      <c r="AD133" s="1">
        <v>16.392098598440899</v>
      </c>
      <c r="AE133" s="1">
        <v>17.706283070455601</v>
      </c>
      <c r="AF133" s="1">
        <v>22.6463042677691</v>
      </c>
      <c r="AG133" s="1">
        <v>13.362511034402701</v>
      </c>
      <c r="AH133" s="1">
        <v>15.398045693453801</v>
      </c>
      <c r="AI133" s="1">
        <v>17.264700985192299</v>
      </c>
      <c r="AJ133" s="1">
        <v>74.703617872967996</v>
      </c>
      <c r="AK133" s="1">
        <v>15.1560776271569</v>
      </c>
      <c r="AL133" s="1">
        <v>13.783863129777799</v>
      </c>
      <c r="AM133" s="1">
        <v>17.321351854987601</v>
      </c>
      <c r="AN133" s="1">
        <v>17.4032268426682</v>
      </c>
      <c r="AO133" s="1">
        <v>17.435459598175399</v>
      </c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O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DB133"/>
      <c r="DD133" s="1">
        <v>9.4939156526210802</v>
      </c>
      <c r="DE133" s="1">
        <v>13.7658539578789</v>
      </c>
      <c r="DF133" s="1">
        <v>13.4101684605227</v>
      </c>
      <c r="DG133" s="1" t="e">
        <v>#N/A</v>
      </c>
      <c r="DH133" s="1">
        <v>13.738887729383499</v>
      </c>
      <c r="DI133" s="1">
        <v>11.6762680456173</v>
      </c>
      <c r="DJ133" s="1">
        <v>10.791252226554899</v>
      </c>
      <c r="DK133" s="1">
        <v>11.2037108364653</v>
      </c>
      <c r="DL133" s="1">
        <v>5.8669988650220501</v>
      </c>
      <c r="DM133" s="1">
        <v>7.88057514062859</v>
      </c>
      <c r="DN133" s="1">
        <v>11.7718308657021</v>
      </c>
      <c r="DO133" s="1">
        <v>9.5632480501290402</v>
      </c>
      <c r="EB133"/>
      <c r="EO133"/>
      <c r="EQ133" s="1">
        <v>9.0692515126853408</v>
      </c>
      <c r="ER133" s="1">
        <v>12.0396907853236</v>
      </c>
      <c r="ES133" s="1">
        <v>10.7800957090432</v>
      </c>
      <c r="ET133" s="1">
        <v>18.134081053214999</v>
      </c>
      <c r="EU133" s="1">
        <v>11.604565524141799</v>
      </c>
      <c r="EV133" s="1">
        <v>11.222425832244801</v>
      </c>
      <c r="EW133" s="1">
        <v>10.937761819376201</v>
      </c>
      <c r="EX133" s="1">
        <v>8.9017733901481506</v>
      </c>
      <c r="EY133" s="1">
        <v>6.7259065779464402</v>
      </c>
      <c r="EZ133" s="1">
        <v>9.3012581937739807</v>
      </c>
      <c r="FA133" s="1">
        <v>10.951205531243099</v>
      </c>
      <c r="FB133" s="1">
        <v>9.2668259729040496</v>
      </c>
      <c r="FO133"/>
      <c r="GB133"/>
      <c r="GD133" s="1">
        <v>1.6308083323760201</v>
      </c>
      <c r="GE133" s="1">
        <v>1.7140624879328901</v>
      </c>
      <c r="GF133" s="1">
        <v>1.0213138652059099</v>
      </c>
      <c r="GG133" s="1">
        <v>2.3090713758843999</v>
      </c>
      <c r="GH133" s="1">
        <v>2.1704728325013498</v>
      </c>
      <c r="GI133" s="1">
        <v>1.6118011282140601</v>
      </c>
      <c r="GJ133" s="1">
        <v>1.63102978646397</v>
      </c>
      <c r="GK133" s="1">
        <v>3.0041344566964701</v>
      </c>
      <c r="GL133" s="1">
        <v>1.4807075666843299</v>
      </c>
      <c r="GM133" s="1">
        <v>1.8087291788841</v>
      </c>
      <c r="GN133" s="1">
        <v>2.4268432054529301</v>
      </c>
      <c r="GO133" s="1">
        <v>2.02809895333831</v>
      </c>
      <c r="HB133"/>
    </row>
    <row r="134" spans="1:210">
      <c r="A134" s="13">
        <f t="shared" si="1"/>
        <v>42460</v>
      </c>
      <c r="N134"/>
      <c r="AB134"/>
      <c r="AC134" s="4">
        <v>42460</v>
      </c>
      <c r="AD134" s="1">
        <v>16.170488968223999</v>
      </c>
      <c r="AE134" s="1">
        <v>18.213315282242299</v>
      </c>
      <c r="AF134" s="1">
        <v>22.989986195973799</v>
      </c>
      <c r="AG134" s="1">
        <v>12.9474841848978</v>
      </c>
      <c r="AH134" s="1">
        <v>15.101975905270301</v>
      </c>
      <c r="AI134" s="1">
        <v>17.218597197793901</v>
      </c>
      <c r="AJ134" s="1">
        <v>61.072664901661497</v>
      </c>
      <c r="AK134" s="1">
        <v>15.8237652857702</v>
      </c>
      <c r="AL134" s="1">
        <v>14.2681866790776</v>
      </c>
      <c r="AM134" s="1">
        <v>17.7070479023124</v>
      </c>
      <c r="AN134" s="1">
        <v>18.076606329643901</v>
      </c>
      <c r="AO134" s="1">
        <v>17.121129106926102</v>
      </c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O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DB134"/>
      <c r="DD134" s="1">
        <v>9.28492290119374</v>
      </c>
      <c r="DE134" s="1">
        <v>13.7216372008244</v>
      </c>
      <c r="DF134" s="1">
        <v>13.655714657412</v>
      </c>
      <c r="DG134" s="1" t="e">
        <v>#N/A</v>
      </c>
      <c r="DH134" s="1">
        <v>12.8655499825619</v>
      </c>
      <c r="DI134" s="1">
        <v>11.4222019166303</v>
      </c>
      <c r="DJ134" s="1">
        <v>10.0794768542047</v>
      </c>
      <c r="DK134" s="1">
        <v>11.860151189120099</v>
      </c>
      <c r="DL134" s="1">
        <v>6.0551088763404604</v>
      </c>
      <c r="DM134" s="1">
        <v>8.1978751417365796</v>
      </c>
      <c r="DN134" s="1">
        <v>12.334866005822001</v>
      </c>
      <c r="DO134" s="1">
        <v>9.5872749147054996</v>
      </c>
      <c r="EB134"/>
      <c r="EO134"/>
      <c r="EQ134" s="1">
        <v>8.9354094263503292</v>
      </c>
      <c r="ER134" s="1">
        <v>12.3395351745847</v>
      </c>
      <c r="ES134" s="1">
        <v>10.9383028660364</v>
      </c>
      <c r="ET134" s="1">
        <v>18.770078400140498</v>
      </c>
      <c r="EU134" s="1">
        <v>11.270553315152</v>
      </c>
      <c r="EV134" s="1">
        <v>11.111266474520299</v>
      </c>
      <c r="EW134" s="1">
        <v>10.3049856729652</v>
      </c>
      <c r="EX134" s="1">
        <v>9.3256826260946308</v>
      </c>
      <c r="EY134" s="1">
        <v>6.8723179297993902</v>
      </c>
      <c r="EZ134" s="1">
        <v>9.4652045129316793</v>
      </c>
      <c r="FA134" s="1">
        <v>11.4177964920392</v>
      </c>
      <c r="FB134" s="1">
        <v>9.1605164783192397</v>
      </c>
      <c r="FO134"/>
      <c r="GB134"/>
      <c r="GD134" s="1">
        <v>1.5659901298144601</v>
      </c>
      <c r="GE134" s="1">
        <v>1.73590239018429</v>
      </c>
      <c r="GF134" s="1">
        <v>1.02968311438593</v>
      </c>
      <c r="GG134" s="1">
        <v>2.25078305005629</v>
      </c>
      <c r="GH134" s="1">
        <v>2.11378302085819</v>
      </c>
      <c r="GI134" s="1">
        <v>1.5963646831339799</v>
      </c>
      <c r="GJ134" s="1">
        <v>1.5119479496971999</v>
      </c>
      <c r="GK134" s="1">
        <v>3.16222761103373</v>
      </c>
      <c r="GL134" s="1">
        <v>1.5070656339494299</v>
      </c>
      <c r="GM134" s="1">
        <v>1.84108210630669</v>
      </c>
      <c r="GN134" s="1">
        <v>2.5336270610621301</v>
      </c>
      <c r="GO134" s="1">
        <v>1.9884354132904001</v>
      </c>
      <c r="HB134"/>
    </row>
    <row r="135" spans="1:210">
      <c r="A135" s="13">
        <f t="shared" si="1"/>
        <v>42429</v>
      </c>
      <c r="N135"/>
      <c r="AB135"/>
      <c r="AC135" s="4">
        <v>42429</v>
      </c>
      <c r="AD135" s="1">
        <v>15.3602301071857</v>
      </c>
      <c r="AE135" s="1">
        <v>17.494327475755099</v>
      </c>
      <c r="AF135" s="1">
        <v>21.560460181490601</v>
      </c>
      <c r="AG135" s="1">
        <v>12.0349697213199</v>
      </c>
      <c r="AH135" s="1">
        <v>14.7482616274024</v>
      </c>
      <c r="AI135" s="1">
        <v>16.090660871232402</v>
      </c>
      <c r="AJ135" s="1">
        <v>55.102066603170201</v>
      </c>
      <c r="AK135" s="1">
        <v>14.5893175431284</v>
      </c>
      <c r="AL135" s="1">
        <v>13.5021744873318</v>
      </c>
      <c r="AM135" s="1">
        <v>16.505359729921</v>
      </c>
      <c r="AN135" s="1">
        <v>17.244856466352299</v>
      </c>
      <c r="AO135" s="1">
        <v>16.273664376646</v>
      </c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O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DB135"/>
      <c r="DD135" s="1">
        <v>8.5484782375892507</v>
      </c>
      <c r="DE135" s="1">
        <v>13.2825686177256</v>
      </c>
      <c r="DF135" s="1">
        <v>13.036071477920601</v>
      </c>
      <c r="DG135" s="1" t="e">
        <v>#N/A</v>
      </c>
      <c r="DH135" s="1">
        <v>12.6047632855886</v>
      </c>
      <c r="DI135" s="1">
        <v>10.945576847944601</v>
      </c>
      <c r="DJ135" s="1">
        <v>8.9360691237913308</v>
      </c>
      <c r="DK135" s="1">
        <v>10.905848717381099</v>
      </c>
      <c r="DL135" s="1">
        <v>5.7072545698202202</v>
      </c>
      <c r="DM135" s="1">
        <v>7.4700280586781096</v>
      </c>
      <c r="DN135" s="1">
        <v>11.798080184386899</v>
      </c>
      <c r="DO135" s="1">
        <v>9.16211781070235</v>
      </c>
      <c r="EB135"/>
      <c r="EO135"/>
      <c r="EQ135" s="1">
        <v>8.4395520910800492</v>
      </c>
      <c r="ER135" s="1">
        <v>11.962868954120699</v>
      </c>
      <c r="ES135" s="1">
        <v>10.4467167767859</v>
      </c>
      <c r="ET135" s="1">
        <v>17.6296652692448</v>
      </c>
      <c r="EU135" s="1">
        <v>11.016428233427501</v>
      </c>
      <c r="EV135" s="1">
        <v>10.484201608936401</v>
      </c>
      <c r="EW135" s="1">
        <v>9.3245651107172502</v>
      </c>
      <c r="EX135" s="1">
        <v>8.5949453713236093</v>
      </c>
      <c r="EY135" s="1">
        <v>6.6010670363753201</v>
      </c>
      <c r="EZ135" s="1">
        <v>9.0746203657238294</v>
      </c>
      <c r="FA135" s="1">
        <v>11.0508691702916</v>
      </c>
      <c r="FB135" s="1">
        <v>8.8239856281983702</v>
      </c>
      <c r="FO135"/>
      <c r="GB135"/>
      <c r="GD135" s="1">
        <v>1.43173078672747</v>
      </c>
      <c r="GE135" s="1">
        <v>1.6718072738801</v>
      </c>
      <c r="GF135" s="1">
        <v>0.97254128878391999</v>
      </c>
      <c r="GG135" s="1">
        <v>2.0851920717995598</v>
      </c>
      <c r="GH135" s="1">
        <v>2.0764466781495399</v>
      </c>
      <c r="GI135" s="1">
        <v>1.47460525707512</v>
      </c>
      <c r="GJ135" s="1">
        <v>1.3528104158438601</v>
      </c>
      <c r="GK135" s="1">
        <v>2.8999192368120998</v>
      </c>
      <c r="GL135" s="1">
        <v>1.4161883898268599</v>
      </c>
      <c r="GM135" s="1">
        <v>1.6851287240254</v>
      </c>
      <c r="GN135" s="1">
        <v>2.4316706206599301</v>
      </c>
      <c r="GO135" s="1">
        <v>1.8852761174158601</v>
      </c>
      <c r="HB135"/>
    </row>
    <row r="136" spans="1:210">
      <c r="A136" s="13">
        <f t="shared" ref="A136:A199" si="2">AC136</f>
        <v>42398</v>
      </c>
      <c r="N136"/>
      <c r="AB136"/>
      <c r="AC136" s="4">
        <v>42398</v>
      </c>
      <c r="AD136" s="1">
        <v>13.8268344574483</v>
      </c>
      <c r="AE136" s="1">
        <v>17.321194108351101</v>
      </c>
      <c r="AF136" s="1">
        <v>21.9778733685507</v>
      </c>
      <c r="AG136" s="1">
        <v>12.2114439803279</v>
      </c>
      <c r="AH136" s="1">
        <v>14.7899704070746</v>
      </c>
      <c r="AI136" s="1">
        <v>15.7799428416573</v>
      </c>
      <c r="AJ136" s="1">
        <v>47.615849510507601</v>
      </c>
      <c r="AK136" s="1">
        <v>14.988571189600099</v>
      </c>
      <c r="AL136" s="1">
        <v>13.2543792320348</v>
      </c>
      <c r="AM136" s="1">
        <v>16.243446817248401</v>
      </c>
      <c r="AN136" s="1">
        <v>16.828312625463202</v>
      </c>
      <c r="AO136" s="1">
        <v>16.274514194877799</v>
      </c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O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DB136"/>
      <c r="DD136" s="1">
        <v>7.6634787828409996</v>
      </c>
      <c r="DE136" s="1">
        <v>13.199075604155199</v>
      </c>
      <c r="DF136" s="1">
        <v>13.069321724919901</v>
      </c>
      <c r="DG136" s="1" t="e">
        <v>#N/A</v>
      </c>
      <c r="DH136" s="1">
        <v>12.6001932032118</v>
      </c>
      <c r="DI136" s="1">
        <v>10.673979308679799</v>
      </c>
      <c r="DJ136" s="1">
        <v>8.5359360232952906</v>
      </c>
      <c r="DK136" s="1">
        <v>11.206308181318899</v>
      </c>
      <c r="DL136" s="1">
        <v>5.53426121101118</v>
      </c>
      <c r="DM136" s="1">
        <v>7.3199842788980298</v>
      </c>
      <c r="DN136" s="1">
        <v>11.378485432442201</v>
      </c>
      <c r="DO136" s="1">
        <v>9.2853537763523004</v>
      </c>
      <c r="EB136"/>
      <c r="EO136"/>
      <c r="EQ136" s="1">
        <v>8.0067121276507294</v>
      </c>
      <c r="ER136" s="1">
        <v>11.807221277499499</v>
      </c>
      <c r="ES136" s="1">
        <v>10.6910793931049</v>
      </c>
      <c r="ET136" s="1">
        <v>17.6798965903319</v>
      </c>
      <c r="EU136" s="1">
        <v>11.1342466182492</v>
      </c>
      <c r="EV136" s="1">
        <v>10.5709679019982</v>
      </c>
      <c r="EW136" s="1">
        <v>8.8370248612958893</v>
      </c>
      <c r="EX136" s="1">
        <v>8.8203360136197801</v>
      </c>
      <c r="EY136" s="1">
        <v>6.5240470033284197</v>
      </c>
      <c r="EZ136" s="1">
        <v>8.9375533222051509</v>
      </c>
      <c r="FA136" s="1">
        <v>10.902627842807201</v>
      </c>
      <c r="FB136" s="1">
        <v>8.7493637468465799</v>
      </c>
      <c r="FO136"/>
      <c r="GB136"/>
      <c r="GD136" s="1">
        <v>1.3105946828258299</v>
      </c>
      <c r="GE136" s="1">
        <v>1.6494624117856</v>
      </c>
      <c r="GF136" s="1">
        <v>0.98593335385637904</v>
      </c>
      <c r="GG136" s="1">
        <v>2.1560101831180698</v>
      </c>
      <c r="GH136" s="1">
        <v>2.0941064715836499</v>
      </c>
      <c r="GI136" s="1">
        <v>1.4685883216515601</v>
      </c>
      <c r="GJ136" s="1">
        <v>1.3927059158741899</v>
      </c>
      <c r="GK136" s="1">
        <v>2.9640227925492502</v>
      </c>
      <c r="GL136" s="1">
        <v>1.3835699815734901</v>
      </c>
      <c r="GM136" s="1">
        <v>1.61645817467194</v>
      </c>
      <c r="GN136" s="1">
        <v>2.4021403908276699</v>
      </c>
      <c r="GO136" s="1">
        <v>1.9037163455066399</v>
      </c>
      <c r="HB136"/>
    </row>
    <row r="137" spans="1:210">
      <c r="A137" s="13">
        <f t="shared" si="2"/>
        <v>42369</v>
      </c>
      <c r="N137"/>
      <c r="AB137"/>
      <c r="AC137" s="4">
        <v>42369</v>
      </c>
      <c r="AD137" s="1">
        <v>14.493741174952101</v>
      </c>
      <c r="AE137" s="1">
        <v>17.5857732432418</v>
      </c>
      <c r="AF137" s="1">
        <v>23.079175009431399</v>
      </c>
      <c r="AG137" s="1">
        <v>13.1944297344087</v>
      </c>
      <c r="AH137" s="1">
        <v>16.263557133457802</v>
      </c>
      <c r="AI137" s="1">
        <v>16.568943634555101</v>
      </c>
      <c r="AJ137" s="1">
        <v>29.317612033065199</v>
      </c>
      <c r="AK137" s="1">
        <v>15.484329449198899</v>
      </c>
      <c r="AL137" s="1">
        <v>12.743529345113499</v>
      </c>
      <c r="AM137" s="1">
        <v>15.500264408827899</v>
      </c>
      <c r="AN137" s="1">
        <v>18.128562259116201</v>
      </c>
      <c r="AO137" s="1">
        <v>16.9028091648978</v>
      </c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O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DB137"/>
      <c r="DD137" s="1">
        <v>8.5376630163974792</v>
      </c>
      <c r="DE137" s="1">
        <v>13.242353886925001</v>
      </c>
      <c r="DF137" s="1">
        <v>14.244865481582799</v>
      </c>
      <c r="DG137" s="1" t="e">
        <v>#N/A</v>
      </c>
      <c r="DH137" s="1">
        <v>13.5153646932188</v>
      </c>
      <c r="DI137" s="1">
        <v>11.446114026788001</v>
      </c>
      <c r="DJ137" s="1">
        <v>7.6971814513099801</v>
      </c>
      <c r="DK137" s="1">
        <v>11.561357166375201</v>
      </c>
      <c r="DL137" s="1">
        <v>5.2870017848374502</v>
      </c>
      <c r="DM137" s="1">
        <v>6.9750974154234999</v>
      </c>
      <c r="DN137" s="1">
        <v>12.1594762453716</v>
      </c>
      <c r="DO137" s="1">
        <v>9.6819346571208804</v>
      </c>
      <c r="EB137"/>
      <c r="EO137"/>
      <c r="EQ137" s="1">
        <v>8.2384602197385295</v>
      </c>
      <c r="ER137" s="1">
        <v>12.0145538664274</v>
      </c>
      <c r="ES137" s="1">
        <v>11.198575828808501</v>
      </c>
      <c r="ET137" s="1">
        <v>18.234281803106501</v>
      </c>
      <c r="EU137" s="1">
        <v>12.025223319367299</v>
      </c>
      <c r="EV137" s="1">
        <v>10.891725952904</v>
      </c>
      <c r="EW137" s="1">
        <v>8.0112557231498194</v>
      </c>
      <c r="EX137" s="1">
        <v>9.1188808718680505</v>
      </c>
      <c r="EY137" s="1">
        <v>6.3661865883464497</v>
      </c>
      <c r="EZ137" s="1">
        <v>8.7350337387155292</v>
      </c>
      <c r="FA137" s="1">
        <v>11.5369173040423</v>
      </c>
      <c r="FB137" s="1">
        <v>9.0066919672407106</v>
      </c>
      <c r="FO137"/>
      <c r="GB137"/>
      <c r="GD137" s="1">
        <v>1.4225915401696401</v>
      </c>
      <c r="GE137" s="1">
        <v>1.67261324218332</v>
      </c>
      <c r="GF137" s="1">
        <v>1.0404666635600699</v>
      </c>
      <c r="GG137" s="1">
        <v>2.3642334622957502</v>
      </c>
      <c r="GH137" s="1">
        <v>2.3024448432870401</v>
      </c>
      <c r="GI137" s="1">
        <v>1.54471293919039</v>
      </c>
      <c r="GJ137" s="1">
        <v>1.25736656086663</v>
      </c>
      <c r="GK137" s="1">
        <v>3.0925675802797499</v>
      </c>
      <c r="GL137" s="1">
        <v>1.3159276440496199</v>
      </c>
      <c r="GM137" s="1">
        <v>1.5415795175078799</v>
      </c>
      <c r="GN137" s="1">
        <v>2.5366722525588501</v>
      </c>
      <c r="GO137" s="1">
        <v>1.9782925670411999</v>
      </c>
      <c r="HB137"/>
    </row>
    <row r="138" spans="1:210">
      <c r="A138" s="13">
        <f t="shared" si="2"/>
        <v>42338</v>
      </c>
      <c r="N138"/>
      <c r="AB138"/>
      <c r="AC138" s="4">
        <v>42338</v>
      </c>
      <c r="AD138" s="1">
        <v>15.0906187123995</v>
      </c>
      <c r="AE138" s="1">
        <v>17.575190490939502</v>
      </c>
      <c r="AF138" s="1">
        <v>23.319262462795798</v>
      </c>
      <c r="AG138" s="1">
        <v>13.5476862459317</v>
      </c>
      <c r="AH138" s="1">
        <v>16.2512259436646</v>
      </c>
      <c r="AI138" s="1">
        <v>17.040509718231199</v>
      </c>
      <c r="AJ138" s="1">
        <v>29.2356866041392</v>
      </c>
      <c r="AK138" s="1">
        <v>15.842036819168801</v>
      </c>
      <c r="AL138" s="1">
        <v>12.4788733303591</v>
      </c>
      <c r="AM138" s="1">
        <v>15.2900160791016</v>
      </c>
      <c r="AN138" s="1">
        <v>18.203766306376099</v>
      </c>
      <c r="AO138" s="1">
        <v>18.059261164176402</v>
      </c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O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DB138"/>
      <c r="DD138" s="1">
        <v>8.7300927129018202</v>
      </c>
      <c r="DE138" s="1">
        <v>13.421682987033201</v>
      </c>
      <c r="DF138" s="1">
        <v>14.583462518024101</v>
      </c>
      <c r="DG138" s="1" t="e">
        <v>#N/A</v>
      </c>
      <c r="DH138" s="1">
        <v>13.723251404032601</v>
      </c>
      <c r="DI138" s="1">
        <v>11.9442993911033</v>
      </c>
      <c r="DJ138" s="1">
        <v>8.3251521838892906</v>
      </c>
      <c r="DK138" s="1">
        <v>11.8686514783442</v>
      </c>
      <c r="DL138" s="1">
        <v>5.2478545165299897</v>
      </c>
      <c r="DM138" s="1">
        <v>6.85179003795123</v>
      </c>
      <c r="DN138" s="1">
        <v>12.1410719114209</v>
      </c>
      <c r="DO138" s="1">
        <v>10.2950431120485</v>
      </c>
      <c r="EB138"/>
      <c r="EO138"/>
      <c r="EQ138" s="1">
        <v>8.5301863324532903</v>
      </c>
      <c r="ER138" s="1">
        <v>11.999503646899401</v>
      </c>
      <c r="ES138" s="1">
        <v>11.2640274783662</v>
      </c>
      <c r="ET138" s="1">
        <v>17.990825807125699</v>
      </c>
      <c r="EU138" s="1">
        <v>11.9811138615449</v>
      </c>
      <c r="EV138" s="1">
        <v>11.0953415009342</v>
      </c>
      <c r="EW138" s="1">
        <v>8.4249926686168006</v>
      </c>
      <c r="EX138" s="1">
        <v>9.3846837865545005</v>
      </c>
      <c r="EY138" s="1">
        <v>6.3514694909044698</v>
      </c>
      <c r="EZ138" s="1">
        <v>8.6740634948406097</v>
      </c>
      <c r="FA138" s="1">
        <v>11.475370994854201</v>
      </c>
      <c r="FB138" s="1">
        <v>9.4131542516638902</v>
      </c>
      <c r="FO138"/>
      <c r="GB138"/>
      <c r="GD138" s="1">
        <v>1.46683740778942</v>
      </c>
      <c r="GE138" s="1">
        <v>1.6667751763354599</v>
      </c>
      <c r="GF138" s="1">
        <v>1.0532517806864701</v>
      </c>
      <c r="GG138" s="1">
        <v>2.4278501417113398</v>
      </c>
      <c r="GH138" s="1">
        <v>2.2781499024145702</v>
      </c>
      <c r="GI138" s="1">
        <v>1.59100756883255</v>
      </c>
      <c r="GJ138" s="1">
        <v>1.34461222559767</v>
      </c>
      <c r="GK138" s="1">
        <v>3.17768001003</v>
      </c>
      <c r="GL138" s="1">
        <v>1.2979594387428599</v>
      </c>
      <c r="GM138" s="1">
        <v>1.51073823336022</v>
      </c>
      <c r="GN138" s="1">
        <v>2.4999063023546899</v>
      </c>
      <c r="GO138" s="1">
        <v>2.0992720950949599</v>
      </c>
      <c r="HB138"/>
    </row>
    <row r="139" spans="1:210">
      <c r="A139" s="13">
        <f t="shared" si="2"/>
        <v>42307</v>
      </c>
      <c r="N139"/>
      <c r="AB139"/>
      <c r="AC139" s="4">
        <v>42307</v>
      </c>
      <c r="AD139" s="1">
        <v>15.2925720619376</v>
      </c>
      <c r="AE139" s="1">
        <v>17.741669926349999</v>
      </c>
      <c r="AF139" s="1">
        <v>22.9104937174017</v>
      </c>
      <c r="AG139" s="1">
        <v>13.3973762645345</v>
      </c>
      <c r="AH139" s="1">
        <v>16.440728097566801</v>
      </c>
      <c r="AI139" s="1">
        <v>16.913094957456099</v>
      </c>
      <c r="AJ139" s="1">
        <v>29.956745801417298</v>
      </c>
      <c r="AK139" s="1">
        <v>15.686996310397101</v>
      </c>
      <c r="AL139" s="1">
        <v>12.599984179144601</v>
      </c>
      <c r="AM139" s="1">
        <v>15.685331487013899</v>
      </c>
      <c r="AN139" s="1">
        <v>19.351618717621498</v>
      </c>
      <c r="AO139" s="1">
        <v>18.474589479012199</v>
      </c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O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DB139"/>
      <c r="DD139" s="1">
        <v>8.9478052452562995</v>
      </c>
      <c r="DE139" s="1">
        <v>13.6000063745432</v>
      </c>
      <c r="DF139" s="1">
        <v>14.2721851581713</v>
      </c>
      <c r="DG139" s="1" t="e">
        <v>#N/A</v>
      </c>
      <c r="DH139" s="1">
        <v>14.006820839664099</v>
      </c>
      <c r="DI139" s="1">
        <v>11.754406648198501</v>
      </c>
      <c r="DJ139" s="1">
        <v>8.4481026861008406</v>
      </c>
      <c r="DK139" s="1">
        <v>11.831404952051701</v>
      </c>
      <c r="DL139" s="1">
        <v>5.3820376742513902</v>
      </c>
      <c r="DM139" s="1">
        <v>7.0173098649376699</v>
      </c>
      <c r="DN139" s="1">
        <v>12.803068705557999</v>
      </c>
      <c r="DO139" s="1">
        <v>10.489392107085401</v>
      </c>
      <c r="EB139"/>
      <c r="EO139"/>
      <c r="EQ139" s="1">
        <v>8.6616525925598307</v>
      </c>
      <c r="ER139" s="1">
        <v>12.032513441053799</v>
      </c>
      <c r="ES139" s="1">
        <v>11.048926807819001</v>
      </c>
      <c r="ET139" s="1">
        <v>17.865010106451301</v>
      </c>
      <c r="EU139" s="1">
        <v>12.042061861967399</v>
      </c>
      <c r="EV139" s="1">
        <v>11.0971412102369</v>
      </c>
      <c r="EW139" s="1">
        <v>8.4259903448512699</v>
      </c>
      <c r="EX139" s="1">
        <v>9.3244382292605508</v>
      </c>
      <c r="EY139" s="1">
        <v>6.2453262864992496</v>
      </c>
      <c r="EZ139" s="1">
        <v>8.8462833327089498</v>
      </c>
      <c r="FA139" s="1">
        <v>12.014627021827099</v>
      </c>
      <c r="FB139" s="1">
        <v>9.4140747133370493</v>
      </c>
      <c r="FO139"/>
      <c r="GB139"/>
      <c r="GD139" s="1">
        <v>1.5062252805004499</v>
      </c>
      <c r="GE139" s="1">
        <v>1.6820498479559001</v>
      </c>
      <c r="GF139" s="1">
        <v>1.0365568216057801</v>
      </c>
      <c r="GG139" s="1">
        <v>2.3867119142611202</v>
      </c>
      <c r="GH139" s="1">
        <v>2.3109755590104002</v>
      </c>
      <c r="GI139" s="1">
        <v>1.58424106910665</v>
      </c>
      <c r="GJ139" s="1">
        <v>1.3327836856372599</v>
      </c>
      <c r="GK139" s="1">
        <v>3.1822491612531398</v>
      </c>
      <c r="GL139" s="1">
        <v>1.32882234858965</v>
      </c>
      <c r="GM139" s="1">
        <v>1.55907031657516</v>
      </c>
      <c r="GN139" s="1">
        <v>2.6446827091277401</v>
      </c>
      <c r="GO139" s="1">
        <v>2.1549724742866401</v>
      </c>
      <c r="HB139"/>
    </row>
    <row r="140" spans="1:210">
      <c r="A140" s="13">
        <f t="shared" si="2"/>
        <v>42277</v>
      </c>
      <c r="N140"/>
      <c r="AB140"/>
      <c r="AC140" s="4">
        <v>42277</v>
      </c>
      <c r="AD140" s="1">
        <v>12.758419132685299</v>
      </c>
      <c r="AE140" s="1">
        <v>16.628820746060299</v>
      </c>
      <c r="AF140" s="1">
        <v>21.461499189206599</v>
      </c>
      <c r="AG140" s="1">
        <v>12.4684764136267</v>
      </c>
      <c r="AH140" s="1">
        <v>15.4621011170935</v>
      </c>
      <c r="AI140" s="1">
        <v>15.3953780100058</v>
      </c>
      <c r="AJ140" s="1">
        <v>25.157891703739399</v>
      </c>
      <c r="AK140" s="1">
        <v>14.2366509766068</v>
      </c>
      <c r="AL140" s="1">
        <v>12.1103565039723</v>
      </c>
      <c r="AM140" s="1">
        <v>15.486991427803201</v>
      </c>
      <c r="AN140" s="1">
        <v>17.537919858391</v>
      </c>
      <c r="AO140" s="1">
        <v>16.810387558820899</v>
      </c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O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DB140"/>
      <c r="DD140" s="1">
        <v>7.5501587139303599</v>
      </c>
      <c r="DE140" s="1">
        <v>12.8329856320169</v>
      </c>
      <c r="DF140" s="1">
        <v>12.889364616782199</v>
      </c>
      <c r="DG140" s="1" t="e">
        <v>#N/A</v>
      </c>
      <c r="DH140" s="1">
        <v>13.1664585497504</v>
      </c>
      <c r="DI140" s="1">
        <v>10.8561603639036</v>
      </c>
      <c r="DJ140" s="1">
        <v>7.4476393116685999</v>
      </c>
      <c r="DK140" s="1">
        <v>10.8378392651507</v>
      </c>
      <c r="DL140" s="1">
        <v>5.3472157638097801</v>
      </c>
      <c r="DM140" s="1">
        <v>6.9684697097100701</v>
      </c>
      <c r="DN140" s="1">
        <v>11.6544112785182</v>
      </c>
      <c r="DO140" s="1">
        <v>9.6467271481928698</v>
      </c>
      <c r="EB140"/>
      <c r="EO140"/>
      <c r="EQ140" s="1">
        <v>7.5809916036584104</v>
      </c>
      <c r="ER140" s="1">
        <v>11.4771630927823</v>
      </c>
      <c r="ES140" s="1">
        <v>10.4128844740855</v>
      </c>
      <c r="ET140" s="1">
        <v>16.884381887244</v>
      </c>
      <c r="EU140" s="1">
        <v>11.3336413452881</v>
      </c>
      <c r="EV140" s="1">
        <v>10.346495671182</v>
      </c>
      <c r="EW140" s="1">
        <v>7.4916771827002604</v>
      </c>
      <c r="EX140" s="1">
        <v>8.4073622514460506</v>
      </c>
      <c r="EY140" s="1">
        <v>6.0834404148509797</v>
      </c>
      <c r="EZ140" s="1">
        <v>8.8279236113141497</v>
      </c>
      <c r="FA140" s="1">
        <v>11.0831952300978</v>
      </c>
      <c r="FB140" s="1">
        <v>8.8071845728133304</v>
      </c>
      <c r="FO140"/>
      <c r="GB140"/>
      <c r="GD140" s="1">
        <v>1.2588677399405299</v>
      </c>
      <c r="GE140" s="1">
        <v>1.5735443848728901</v>
      </c>
      <c r="GF140" s="1">
        <v>0.98380699986247999</v>
      </c>
      <c r="GG140" s="1">
        <v>2.2626320206920099</v>
      </c>
      <c r="GH140" s="1">
        <v>2.16267259619665</v>
      </c>
      <c r="GI140" s="1">
        <v>1.44709799861324</v>
      </c>
      <c r="GJ140" s="1">
        <v>1.16838560735563</v>
      </c>
      <c r="GK140" s="1">
        <v>2.87637930349372</v>
      </c>
      <c r="GL140" s="1">
        <v>1.2493739959615899</v>
      </c>
      <c r="GM140" s="1">
        <v>1.51837567629916</v>
      </c>
      <c r="GN140" s="1">
        <v>2.39702902777436</v>
      </c>
      <c r="GO140" s="1">
        <v>1.97030858881287</v>
      </c>
      <c r="HB140"/>
    </row>
    <row r="141" spans="1:210">
      <c r="A141" s="13">
        <f t="shared" si="2"/>
        <v>42247</v>
      </c>
      <c r="N141"/>
      <c r="AB141"/>
      <c r="AC141" s="4">
        <v>42247</v>
      </c>
      <c r="AD141" s="1">
        <v>13.6509546618356</v>
      </c>
      <c r="AE141" s="1">
        <v>16.797439078121101</v>
      </c>
      <c r="AF141" s="1">
        <v>22.0566528817712</v>
      </c>
      <c r="AG141" s="1">
        <v>12.9067486583419</v>
      </c>
      <c r="AH141" s="1">
        <v>16.384038391563699</v>
      </c>
      <c r="AI141" s="1">
        <v>15.657089837290799</v>
      </c>
      <c r="AJ141" s="1">
        <v>24.2857822333131</v>
      </c>
      <c r="AK141" s="1">
        <v>14.441172977578001</v>
      </c>
      <c r="AL141" s="1">
        <v>12.6938477784085</v>
      </c>
      <c r="AM141" s="1">
        <v>15.211929714432999</v>
      </c>
      <c r="AN141" s="1">
        <v>17.841623950316201</v>
      </c>
      <c r="AO141" s="1">
        <v>17.271352149370099</v>
      </c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O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DB141"/>
      <c r="DD141" s="1">
        <v>8.0250895360149297</v>
      </c>
      <c r="DE141" s="1">
        <v>12.9310303046373</v>
      </c>
      <c r="DF141" s="1">
        <v>13.129621140264099</v>
      </c>
      <c r="DG141" s="1" t="e">
        <v>#N/A</v>
      </c>
      <c r="DH141" s="1">
        <v>14.080424520939101</v>
      </c>
      <c r="DI141" s="1">
        <v>11.046510799837</v>
      </c>
      <c r="DJ141" s="1">
        <v>7.6755912002819402</v>
      </c>
      <c r="DK141" s="1">
        <v>11.0159476416895</v>
      </c>
      <c r="DL141" s="1">
        <v>5.5029622626969097</v>
      </c>
      <c r="DM141" s="1">
        <v>6.9143563248543103</v>
      </c>
      <c r="DN141" s="1">
        <v>11.8252115310263</v>
      </c>
      <c r="DO141" s="1">
        <v>9.7484297810593592</v>
      </c>
      <c r="EB141"/>
      <c r="EO141"/>
      <c r="EQ141" s="1">
        <v>7.8994091630813097</v>
      </c>
      <c r="ER141" s="1">
        <v>11.5653374977407</v>
      </c>
      <c r="ES141" s="1">
        <v>10.492884022723899</v>
      </c>
      <c r="ET141" s="1">
        <v>16.982361482203999</v>
      </c>
      <c r="EU141" s="1">
        <v>11.942967303453999</v>
      </c>
      <c r="EV141" s="1">
        <v>10.5593933427223</v>
      </c>
      <c r="EW141" s="1">
        <v>7.5831317740199999</v>
      </c>
      <c r="EX141" s="1">
        <v>8.5156813302131606</v>
      </c>
      <c r="EY141" s="1">
        <v>6.2757825439580799</v>
      </c>
      <c r="EZ141" s="1">
        <v>8.74526646330267</v>
      </c>
      <c r="FA141" s="1">
        <v>11.2919252087034</v>
      </c>
      <c r="FB141" s="1">
        <v>8.9786824606673203</v>
      </c>
      <c r="FO141"/>
      <c r="GB141"/>
      <c r="GD141" s="1">
        <v>1.3033799312296599</v>
      </c>
      <c r="GE141" s="1">
        <v>1.5860289641813601</v>
      </c>
      <c r="GF141" s="1">
        <v>0.98716279570351195</v>
      </c>
      <c r="GG141" s="1">
        <v>2.3348152301179801</v>
      </c>
      <c r="GH141" s="1">
        <v>2.3310341028662198</v>
      </c>
      <c r="GI141" s="1">
        <v>1.47344720394082</v>
      </c>
      <c r="GJ141" s="1">
        <v>1.2242947575793801</v>
      </c>
      <c r="GK141" s="1">
        <v>2.9089104475827301</v>
      </c>
      <c r="GL141" s="1">
        <v>1.29260262062656</v>
      </c>
      <c r="GM141" s="1">
        <v>1.48754115280749</v>
      </c>
      <c r="GN141" s="1">
        <v>2.4377709956341902</v>
      </c>
      <c r="GO141" s="1">
        <v>2.0125796106349298</v>
      </c>
      <c r="HB141"/>
    </row>
    <row r="142" spans="1:210">
      <c r="A142" s="13">
        <f t="shared" si="2"/>
        <v>42216</v>
      </c>
      <c r="N142"/>
      <c r="AB142"/>
      <c r="AC142" s="4">
        <v>42216</v>
      </c>
      <c r="AD142" s="1">
        <v>14.7560152490524</v>
      </c>
      <c r="AE142" s="1">
        <v>17.7554679224972</v>
      </c>
      <c r="AF142" s="1">
        <v>22.9858336450583</v>
      </c>
      <c r="AG142" s="1">
        <v>13.858559637215899</v>
      </c>
      <c r="AH142" s="1">
        <v>17.980697502507901</v>
      </c>
      <c r="AI142" s="1">
        <v>16.780312539817398</v>
      </c>
      <c r="AJ142" s="1">
        <v>24.496630499219499</v>
      </c>
      <c r="AK142" s="1">
        <v>15.431086578279499</v>
      </c>
      <c r="AL142" s="1">
        <v>13.3361368664187</v>
      </c>
      <c r="AM142" s="1">
        <v>16.0116333214275</v>
      </c>
      <c r="AN142" s="1">
        <v>19.170734021606101</v>
      </c>
      <c r="AO142" s="1">
        <v>19.673728677324501</v>
      </c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O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DB142"/>
      <c r="DD142" s="1">
        <v>8.6798403716086394</v>
      </c>
      <c r="DE142" s="1">
        <v>13.6151444683656</v>
      </c>
      <c r="DF142" s="1">
        <v>13.591169768539199</v>
      </c>
      <c r="DG142" s="1" t="e">
        <v>#N/A</v>
      </c>
      <c r="DH142" s="1">
        <v>15.545466783411699</v>
      </c>
      <c r="DI142" s="1">
        <v>11.874137755372301</v>
      </c>
      <c r="DJ142" s="1">
        <v>7.8772343117626198</v>
      </c>
      <c r="DK142" s="1">
        <v>11.7117595042217</v>
      </c>
      <c r="DL142" s="1">
        <v>5.6394975517852801</v>
      </c>
      <c r="DM142" s="1">
        <v>7.1546155885049103</v>
      </c>
      <c r="DN142" s="1">
        <v>12.8022116244739</v>
      </c>
      <c r="DO142" s="1">
        <v>11.055544137738799</v>
      </c>
      <c r="EB142"/>
      <c r="EO142"/>
      <c r="EQ142" s="1">
        <v>8.2863633214998504</v>
      </c>
      <c r="ER142" s="1">
        <v>11.9672336365402</v>
      </c>
      <c r="ES142" s="1">
        <v>10.978030462359801</v>
      </c>
      <c r="ET142" s="1">
        <v>17.960544345515999</v>
      </c>
      <c r="EU142" s="1">
        <v>12.9305997007309</v>
      </c>
      <c r="EV142" s="1">
        <v>11.2641590605629</v>
      </c>
      <c r="EW142" s="1">
        <v>7.7908732229120501</v>
      </c>
      <c r="EX142" s="1">
        <v>9.0884528614015903</v>
      </c>
      <c r="EY142" s="1">
        <v>6.8549123431747301</v>
      </c>
      <c r="EZ142" s="1">
        <v>8.8650126717936804</v>
      </c>
      <c r="FA142" s="1">
        <v>11.90455645728</v>
      </c>
      <c r="FB142" s="1">
        <v>9.9233475670779701</v>
      </c>
      <c r="FO142"/>
      <c r="GB142"/>
      <c r="GD142" s="1">
        <v>1.3946885021251501</v>
      </c>
      <c r="GE142" s="1">
        <v>1.6639232907166299</v>
      </c>
      <c r="GF142" s="1">
        <v>1.0399037193259799</v>
      </c>
      <c r="GG142" s="1">
        <v>2.5164079245622899</v>
      </c>
      <c r="GH142" s="1">
        <v>2.5324968698854202</v>
      </c>
      <c r="GI142" s="1">
        <v>1.5730234688547899</v>
      </c>
      <c r="GJ142" s="1">
        <v>1.2853879977643099</v>
      </c>
      <c r="GK142" s="1">
        <v>3.1090832371917401</v>
      </c>
      <c r="GL142" s="1">
        <v>1.44892890227559</v>
      </c>
      <c r="GM142" s="1">
        <v>1.55776442586759</v>
      </c>
      <c r="GN142" s="1">
        <v>2.5982029123905401</v>
      </c>
      <c r="GO142" s="1">
        <v>2.3156642989418201</v>
      </c>
      <c r="HB142"/>
    </row>
    <row r="143" spans="1:210">
      <c r="A143" s="13">
        <f t="shared" si="2"/>
        <v>42185</v>
      </c>
      <c r="N143"/>
      <c r="AB143"/>
      <c r="AC143" s="4">
        <v>42185</v>
      </c>
      <c r="AD143" s="1">
        <v>15.593996996673599</v>
      </c>
      <c r="AE143" s="1">
        <v>17.3967293862841</v>
      </c>
      <c r="AF143" s="1">
        <v>19.994242387961499</v>
      </c>
      <c r="AG143" s="1">
        <v>13.535655973744101</v>
      </c>
      <c r="AH143" s="1">
        <v>17.546466570063501</v>
      </c>
      <c r="AI143" s="1">
        <v>16.60030965839</v>
      </c>
      <c r="AJ143" s="1">
        <v>26.134413348599502</v>
      </c>
      <c r="AK143" s="1">
        <v>15.110447164605</v>
      </c>
      <c r="AL143" s="1">
        <v>13.8335661462845</v>
      </c>
      <c r="AM143" s="1">
        <v>14.915914732910601</v>
      </c>
      <c r="AN143" s="1">
        <v>18.347893713803099</v>
      </c>
      <c r="AO143" s="1">
        <v>18.840470165806899</v>
      </c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O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DB143"/>
      <c r="DD143" s="1">
        <v>9.1762266888487005</v>
      </c>
      <c r="DE143" s="1">
        <v>13.4279331716328</v>
      </c>
      <c r="DF143" s="1">
        <v>12.2934822269698</v>
      </c>
      <c r="DG143" s="1" t="e">
        <v>#N/A</v>
      </c>
      <c r="DH143" s="1">
        <v>14.8964263390715</v>
      </c>
      <c r="DI143" s="1">
        <v>11.700904739771</v>
      </c>
      <c r="DJ143" s="1">
        <v>8.4502051366378499</v>
      </c>
      <c r="DK143" s="1">
        <v>11.356689773310499</v>
      </c>
      <c r="DL143" s="1">
        <v>5.7491951340303196</v>
      </c>
      <c r="DM143" s="1">
        <v>6.7260377333366197</v>
      </c>
      <c r="DN143" s="1">
        <v>12.161628409727999</v>
      </c>
      <c r="DO143" s="1">
        <v>10.513668407180701</v>
      </c>
      <c r="EB143"/>
      <c r="EO143"/>
      <c r="EQ143" s="1">
        <v>8.7094623583944699</v>
      </c>
      <c r="ER143" s="1">
        <v>11.7850347687459</v>
      </c>
      <c r="ES143" s="1">
        <v>10.5903193041819</v>
      </c>
      <c r="ET143" s="1">
        <v>17.3634614879449</v>
      </c>
      <c r="EU143" s="1">
        <v>12.648084164233801</v>
      </c>
      <c r="EV143" s="1">
        <v>11.1973033067913</v>
      </c>
      <c r="EW143" s="1">
        <v>8.1641488191317197</v>
      </c>
      <c r="EX143" s="1">
        <v>8.9170341314605697</v>
      </c>
      <c r="EY143" s="1">
        <v>6.67261914100221</v>
      </c>
      <c r="EZ143" s="1">
        <v>8.6883963722991702</v>
      </c>
      <c r="FA143" s="1">
        <v>11.440902701329</v>
      </c>
      <c r="FB143" s="1">
        <v>9.5818755000455003</v>
      </c>
      <c r="FO143"/>
      <c r="GB143"/>
      <c r="GD143" s="1">
        <v>1.4854256340657299</v>
      </c>
      <c r="GE143" s="1">
        <v>1.5995861955323301</v>
      </c>
      <c r="GF143" s="1">
        <v>1.0004406246506601</v>
      </c>
      <c r="GG143" s="1">
        <v>2.4456913591413199</v>
      </c>
      <c r="GH143" s="1">
        <v>2.52231425828692</v>
      </c>
      <c r="GI143" s="1">
        <v>1.55300331232226</v>
      </c>
      <c r="GJ143" s="1">
        <v>1.4064601616874099</v>
      </c>
      <c r="GK143" s="1">
        <v>3.04378339607003</v>
      </c>
      <c r="GL143" s="1">
        <v>1.3674232592219</v>
      </c>
      <c r="GM143" s="1">
        <v>1.48388570293014</v>
      </c>
      <c r="GN143" s="1">
        <v>2.47364807456837</v>
      </c>
      <c r="GO143" s="1">
        <v>2.1760307694393801</v>
      </c>
      <c r="HB143"/>
    </row>
    <row r="144" spans="1:210">
      <c r="A144" s="13">
        <f t="shared" si="2"/>
        <v>42153</v>
      </c>
      <c r="N144"/>
      <c r="AB144"/>
      <c r="AC144" s="4">
        <v>42153</v>
      </c>
      <c r="AD144" s="1">
        <v>16.4086591668189</v>
      </c>
      <c r="AE144" s="1">
        <v>17.871916224354099</v>
      </c>
      <c r="AF144" s="1">
        <v>20.305346719870801</v>
      </c>
      <c r="AG144" s="1">
        <v>13.723726142018499</v>
      </c>
      <c r="AH144" s="1">
        <v>17.747342404331199</v>
      </c>
      <c r="AI144" s="1">
        <v>17.1528206283289</v>
      </c>
      <c r="AJ144" s="1">
        <v>27.597734664958299</v>
      </c>
      <c r="AK144" s="1">
        <v>15.861439431284801</v>
      </c>
      <c r="AL144" s="1">
        <v>14.104056440795199</v>
      </c>
      <c r="AM144" s="1">
        <v>15.9566351472733</v>
      </c>
      <c r="AN144" s="1">
        <v>18.355980524822002</v>
      </c>
      <c r="AO144" s="1">
        <v>18.8756098665311</v>
      </c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O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DB144"/>
      <c r="DD144" s="1">
        <v>9.5388126357439997</v>
      </c>
      <c r="DE144" s="1">
        <v>13.859063781212701</v>
      </c>
      <c r="DF144" s="1">
        <v>12.539176942329499</v>
      </c>
      <c r="DG144" s="1" t="e">
        <v>#N/A</v>
      </c>
      <c r="DH144" s="1">
        <v>15.1362869621736</v>
      </c>
      <c r="DI144" s="1">
        <v>12.0164364822929</v>
      </c>
      <c r="DJ144" s="1">
        <v>8.8579718475678302</v>
      </c>
      <c r="DK144" s="1">
        <v>11.994736827535</v>
      </c>
      <c r="DL144" s="1">
        <v>5.8509322689124401</v>
      </c>
      <c r="DM144" s="1">
        <v>7.2543361715473296</v>
      </c>
      <c r="DN144" s="1">
        <v>12.319006559567899</v>
      </c>
      <c r="DO144" s="1">
        <v>10.644381133231899</v>
      </c>
      <c r="EB144"/>
      <c r="EO144"/>
      <c r="EQ144" s="1">
        <v>9.0431776387484497</v>
      </c>
      <c r="ER144" s="1">
        <v>12.0489652756629</v>
      </c>
      <c r="ES144" s="1">
        <v>10.747291630279401</v>
      </c>
      <c r="ET144" s="1">
        <v>17.904934353689999</v>
      </c>
      <c r="EU144" s="1">
        <v>12.6967312287104</v>
      </c>
      <c r="EV144" s="1">
        <v>11.436907468489</v>
      </c>
      <c r="EW144" s="1">
        <v>8.5537466907550002</v>
      </c>
      <c r="EX144" s="1">
        <v>9.4302868710412593</v>
      </c>
      <c r="EY144" s="1">
        <v>6.7681270438430499</v>
      </c>
      <c r="EZ144" s="1">
        <v>9.0533557291346103</v>
      </c>
      <c r="FA144" s="1">
        <v>11.4259960351543</v>
      </c>
      <c r="FB144" s="1">
        <v>9.6589513624939407</v>
      </c>
      <c r="FO144"/>
      <c r="GB144"/>
      <c r="GD144" s="1">
        <v>1.54618464522898</v>
      </c>
      <c r="GE144" s="1">
        <v>1.63746132597599</v>
      </c>
      <c r="GF144" s="1">
        <v>1.0132650932695499</v>
      </c>
      <c r="GG144" s="1">
        <v>2.46210677990062</v>
      </c>
      <c r="GH144" s="1">
        <v>2.5454632484064401</v>
      </c>
      <c r="GI144" s="1">
        <v>1.5956552949827001</v>
      </c>
      <c r="GJ144" s="1">
        <v>1.4724763448812099</v>
      </c>
      <c r="GK144" s="1">
        <v>3.20589512628134</v>
      </c>
      <c r="GL144" s="1">
        <v>1.39701483011119</v>
      </c>
      <c r="GM144" s="1">
        <v>1.59190766079392</v>
      </c>
      <c r="GN144" s="1">
        <v>2.5020883336491</v>
      </c>
      <c r="GO144" s="1">
        <v>2.18909468214932</v>
      </c>
      <c r="HB144"/>
    </row>
    <row r="145" spans="1:210">
      <c r="A145" s="13">
        <f t="shared" si="2"/>
        <v>42124</v>
      </c>
      <c r="N145"/>
      <c r="AB145"/>
      <c r="AC145" s="4">
        <v>42124</v>
      </c>
      <c r="AD145" s="1">
        <v>16.745786282330101</v>
      </c>
      <c r="AE145" s="1">
        <v>17.796912972317699</v>
      </c>
      <c r="AF145" s="1">
        <v>20.213112961631499</v>
      </c>
      <c r="AG145" s="1">
        <v>13.6076205859277</v>
      </c>
      <c r="AH145" s="1">
        <v>17.316759667820499</v>
      </c>
      <c r="AI145" s="1">
        <v>17.139557828527501</v>
      </c>
      <c r="AJ145" s="1">
        <v>30.926636239618301</v>
      </c>
      <c r="AK145" s="1">
        <v>15.6630656215983</v>
      </c>
      <c r="AL145" s="1">
        <v>14.323151284576999</v>
      </c>
      <c r="AM145" s="1">
        <v>16.041597634279601</v>
      </c>
      <c r="AN145" s="1">
        <v>18.290998335337498</v>
      </c>
      <c r="AO145" s="1">
        <v>18.9003478543424</v>
      </c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O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DB145"/>
      <c r="DD145" s="1">
        <v>9.6265465573475808</v>
      </c>
      <c r="DE145" s="1">
        <v>13.7744842196078</v>
      </c>
      <c r="DF145" s="1">
        <v>12.404922066969799</v>
      </c>
      <c r="DG145" s="1" t="e">
        <v>#N/A</v>
      </c>
      <c r="DH145" s="1">
        <v>14.7395032137113</v>
      </c>
      <c r="DI145" s="1">
        <v>12.0114894936913</v>
      </c>
      <c r="DJ145" s="1">
        <v>9.5424014870699505</v>
      </c>
      <c r="DK145" s="1">
        <v>11.864574646205799</v>
      </c>
      <c r="DL145" s="1">
        <v>5.9612144715059801</v>
      </c>
      <c r="DM145" s="1">
        <v>7.2737100074919603</v>
      </c>
      <c r="DN145" s="1">
        <v>12.4249683020573</v>
      </c>
      <c r="DO145" s="1">
        <v>10.666690654009299</v>
      </c>
      <c r="EB145"/>
      <c r="EO145"/>
      <c r="EQ145" s="1">
        <v>9.0514023165992405</v>
      </c>
      <c r="ER145" s="1">
        <v>11.8584336011949</v>
      </c>
      <c r="ES145" s="1">
        <v>10.6721559699031</v>
      </c>
      <c r="ET145" s="1">
        <v>17.936821363063402</v>
      </c>
      <c r="EU145" s="1">
        <v>12.2285204394469</v>
      </c>
      <c r="EV145" s="1">
        <v>11.2818538224879</v>
      </c>
      <c r="EW145" s="1">
        <v>9.0479400211859993</v>
      </c>
      <c r="EX145" s="1">
        <v>9.2585492263649005</v>
      </c>
      <c r="EY145" s="1">
        <v>6.57921976714659</v>
      </c>
      <c r="EZ145" s="1">
        <v>9.0414442723564008</v>
      </c>
      <c r="FA145" s="1">
        <v>11.4321284351901</v>
      </c>
      <c r="FB145" s="1">
        <v>9.6256144511152897</v>
      </c>
      <c r="FO145"/>
      <c r="GB145"/>
      <c r="GD145" s="1">
        <v>1.55129170339895</v>
      </c>
      <c r="GE145" s="1">
        <v>1.6080053551317099</v>
      </c>
      <c r="GF145" s="1">
        <v>1.0050637118791801</v>
      </c>
      <c r="GG145" s="1">
        <v>2.4409459749367199</v>
      </c>
      <c r="GH145" s="1">
        <v>2.4630351564410899</v>
      </c>
      <c r="GI145" s="1">
        <v>1.5900066029800699</v>
      </c>
      <c r="GJ145" s="1">
        <v>1.5441555859821201</v>
      </c>
      <c r="GK145" s="1">
        <v>3.1536055742644602</v>
      </c>
      <c r="GL145" s="1">
        <v>1.4220982416141501</v>
      </c>
      <c r="GM145" s="1">
        <v>1.59743911816535</v>
      </c>
      <c r="GN145" s="1">
        <v>2.5242771024547102</v>
      </c>
      <c r="GO145" s="1">
        <v>2.1678780679799798</v>
      </c>
      <c r="HB145"/>
    </row>
    <row r="146" spans="1:210">
      <c r="A146" s="13">
        <f t="shared" si="2"/>
        <v>42094</v>
      </c>
      <c r="N146"/>
      <c r="AB146"/>
      <c r="AC146" s="4">
        <v>42094</v>
      </c>
      <c r="AD146" s="1">
        <v>16.3701432522716</v>
      </c>
      <c r="AE146" s="1">
        <v>17.943623493959802</v>
      </c>
      <c r="AF146" s="1">
        <v>20.687209528637101</v>
      </c>
      <c r="AG146" s="1">
        <v>13.7160452198796</v>
      </c>
      <c r="AH146" s="1">
        <v>17.806542673390101</v>
      </c>
      <c r="AI146" s="1">
        <v>16.634509892944301</v>
      </c>
      <c r="AJ146" s="1">
        <v>29.2879942378332</v>
      </c>
      <c r="AK146" s="1">
        <v>15.446922738603201</v>
      </c>
      <c r="AL146" s="1">
        <v>14.1367888676173</v>
      </c>
      <c r="AM146" s="1">
        <v>16.230066169281201</v>
      </c>
      <c r="AN146" s="1">
        <v>18.035492356472101</v>
      </c>
      <c r="AO146" s="1">
        <v>18.6280028585889</v>
      </c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O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DB146"/>
      <c r="DD146" s="1">
        <v>9.3142265383358804</v>
      </c>
      <c r="DE146" s="1">
        <v>13.8366352459891</v>
      </c>
      <c r="DF146" s="1">
        <v>12.934596208166001</v>
      </c>
      <c r="DG146" s="1" t="e">
        <v>#N/A</v>
      </c>
      <c r="DH146" s="1">
        <v>14.9014007870275</v>
      </c>
      <c r="DI146" s="1">
        <v>11.7464703615871</v>
      </c>
      <c r="DJ146" s="1">
        <v>8.7549407240069996</v>
      </c>
      <c r="DK146" s="1">
        <v>11.824884965753</v>
      </c>
      <c r="DL146" s="1">
        <v>5.89527220112668</v>
      </c>
      <c r="DM146" s="1">
        <v>7.4433919835511997</v>
      </c>
      <c r="DN146" s="1">
        <v>12.297482630325099</v>
      </c>
      <c r="DO146" s="1">
        <v>10.5792698137325</v>
      </c>
      <c r="EB146"/>
      <c r="EO146"/>
      <c r="EQ146" s="1">
        <v>8.9045824725149991</v>
      </c>
      <c r="ER146" s="1">
        <v>11.875967178741099</v>
      </c>
      <c r="ES146" s="1">
        <v>10.922353414021501</v>
      </c>
      <c r="ET146" s="1">
        <v>18.4132147291138</v>
      </c>
      <c r="EU146" s="1">
        <v>12.517342197666601</v>
      </c>
      <c r="EV146" s="1">
        <v>11.0568244455652</v>
      </c>
      <c r="EW146" s="1">
        <v>8.4776717267995902</v>
      </c>
      <c r="EX146" s="1">
        <v>9.0385520585594303</v>
      </c>
      <c r="EY146" s="1">
        <v>6.4834158528989301</v>
      </c>
      <c r="EZ146" s="1">
        <v>9.0742709182553192</v>
      </c>
      <c r="FA146" s="1">
        <v>11.412152878969099</v>
      </c>
      <c r="FB146" s="1">
        <v>9.5177749649171393</v>
      </c>
      <c r="FO146"/>
      <c r="GB146"/>
      <c r="GD146" s="1">
        <v>1.44781405902886</v>
      </c>
      <c r="GE146" s="1">
        <v>1.60431725976323</v>
      </c>
      <c r="GF146" s="1">
        <v>1.02603787548773</v>
      </c>
      <c r="GG146" s="1">
        <v>2.4542074272138699</v>
      </c>
      <c r="GH146" s="1">
        <v>2.5198853037797999</v>
      </c>
      <c r="GI146" s="1">
        <v>1.5604698511786399</v>
      </c>
      <c r="GJ146" s="1">
        <v>1.4454372696714799</v>
      </c>
      <c r="GK146" s="1">
        <v>3.0893266329048599</v>
      </c>
      <c r="GL146" s="1">
        <v>1.3684003896572601</v>
      </c>
      <c r="GM146" s="1">
        <v>1.61442650332032</v>
      </c>
      <c r="GN146" s="1">
        <v>2.5060400623124601</v>
      </c>
      <c r="GO146" s="1">
        <v>2.1320191077946702</v>
      </c>
      <c r="HB146"/>
    </row>
    <row r="147" spans="1:210">
      <c r="A147" s="13">
        <f t="shared" si="2"/>
        <v>42062</v>
      </c>
      <c r="N147"/>
      <c r="AB147"/>
      <c r="AC147" s="4">
        <v>42062</v>
      </c>
      <c r="AD147" s="1">
        <v>17.214403057028498</v>
      </c>
      <c r="AE147" s="1">
        <v>18.4818904937163</v>
      </c>
      <c r="AF147" s="1">
        <v>20.722668699674401</v>
      </c>
      <c r="AG147" s="1">
        <v>13.931882137119899</v>
      </c>
      <c r="AH147" s="1">
        <v>17.917191595539101</v>
      </c>
      <c r="AI147" s="1">
        <v>17.092040832033099</v>
      </c>
      <c r="AJ147" s="1">
        <v>28.949134537632599</v>
      </c>
      <c r="AK147" s="1">
        <v>15.934551056373699</v>
      </c>
      <c r="AL147" s="1">
        <v>14.7578673395852</v>
      </c>
      <c r="AM147" s="1">
        <v>16.710650447362099</v>
      </c>
      <c r="AN147" s="1">
        <v>18.2232371368613</v>
      </c>
      <c r="AO147" s="1">
        <v>19.081533582995998</v>
      </c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O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DB147"/>
      <c r="DD147" s="1">
        <v>9.7388116620518801</v>
      </c>
      <c r="DE147" s="1">
        <v>14.2109583558232</v>
      </c>
      <c r="DF147" s="1">
        <v>13.0905243851719</v>
      </c>
      <c r="DG147" s="1" t="e">
        <v>#N/A</v>
      </c>
      <c r="DH147" s="1">
        <v>14.803720573034299</v>
      </c>
      <c r="DI147" s="1">
        <v>12.0889211351006</v>
      </c>
      <c r="DJ147" s="1">
        <v>8.7831073180391908</v>
      </c>
      <c r="DK147" s="1">
        <v>12.2410655832847</v>
      </c>
      <c r="DL147" s="1">
        <v>6.1058480318919202</v>
      </c>
      <c r="DM147" s="1">
        <v>7.6251391582672099</v>
      </c>
      <c r="DN147" s="1">
        <v>12.3675940766602</v>
      </c>
      <c r="DO147" s="1">
        <v>10.8260952022325</v>
      </c>
      <c r="EB147"/>
      <c r="EO147"/>
      <c r="EQ147" s="1">
        <v>9.1929933547415406</v>
      </c>
      <c r="ER147" s="1">
        <v>12.162230511451501</v>
      </c>
      <c r="ES147" s="1">
        <v>11.0476620925715</v>
      </c>
      <c r="ET147" s="1">
        <v>18.309069983632501</v>
      </c>
      <c r="EU147" s="1">
        <v>12.4951168015349</v>
      </c>
      <c r="EV147" s="1">
        <v>11.294853196780799</v>
      </c>
      <c r="EW147" s="1">
        <v>8.4134339513767191</v>
      </c>
      <c r="EX147" s="1">
        <v>9.3528803681349792</v>
      </c>
      <c r="EY147" s="1">
        <v>6.69123793212942</v>
      </c>
      <c r="EZ147" s="1">
        <v>9.3176218225730203</v>
      </c>
      <c r="FA147" s="1">
        <v>11.4919985738064</v>
      </c>
      <c r="FB147" s="1">
        <v>9.6928690534413295</v>
      </c>
      <c r="FO147"/>
      <c r="GB147"/>
      <c r="GD147" s="1">
        <v>1.4893606636894301</v>
      </c>
      <c r="GE147" s="1">
        <v>1.64925138365607</v>
      </c>
      <c r="GF147" s="1">
        <v>1.0288320434462499</v>
      </c>
      <c r="GG147" s="1">
        <v>2.4938758706117499</v>
      </c>
      <c r="GH147" s="1">
        <v>2.5257082454654101</v>
      </c>
      <c r="GI147" s="1">
        <v>1.5932477799967599</v>
      </c>
      <c r="GJ147" s="1">
        <v>1.46135228217363</v>
      </c>
      <c r="GK147" s="1">
        <v>3.2005893248890001</v>
      </c>
      <c r="GL147" s="1">
        <v>1.4336812045368099</v>
      </c>
      <c r="GM147" s="1">
        <v>1.6799387612482</v>
      </c>
      <c r="GN147" s="1">
        <v>2.5173626551922599</v>
      </c>
      <c r="GO147" s="1">
        <v>2.1774010464318798</v>
      </c>
      <c r="HB147"/>
    </row>
    <row r="148" spans="1:210">
      <c r="A148" s="13">
        <f t="shared" si="2"/>
        <v>42034</v>
      </c>
      <c r="N148"/>
      <c r="AB148"/>
      <c r="AC148" s="4">
        <v>42034</v>
      </c>
      <c r="AD148" s="1">
        <v>15.844504707579</v>
      </c>
      <c r="AE148" s="1">
        <v>17.425886701239701</v>
      </c>
      <c r="AF148" s="1">
        <v>19.477002554637998</v>
      </c>
      <c r="AG148" s="1">
        <v>13.226397499687</v>
      </c>
      <c r="AH148" s="1">
        <v>17.3328102511671</v>
      </c>
      <c r="AI148" s="1">
        <v>16.106536182183898</v>
      </c>
      <c r="AJ148" s="1">
        <v>26.688601303122901</v>
      </c>
      <c r="AK148" s="1">
        <v>14.8707243067026</v>
      </c>
      <c r="AL148" s="1">
        <v>13.8503905826937</v>
      </c>
      <c r="AM148" s="1">
        <v>17.640572069835301</v>
      </c>
      <c r="AN148" s="1">
        <v>16.794471199199201</v>
      </c>
      <c r="AO148" s="1">
        <v>17.3469789127188</v>
      </c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O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DB148"/>
      <c r="DD148" s="1">
        <v>9.0831233335779</v>
      </c>
      <c r="DE148" s="1">
        <v>13.457220448454301</v>
      </c>
      <c r="DF148" s="1">
        <v>12.4675280234024</v>
      </c>
      <c r="DG148" s="1" t="e">
        <v>#N/A</v>
      </c>
      <c r="DH148" s="1">
        <v>14.473190127580899</v>
      </c>
      <c r="DI148" s="1">
        <v>11.501484800230999</v>
      </c>
      <c r="DJ148" s="1">
        <v>7.9849342055117098</v>
      </c>
      <c r="DK148" s="1">
        <v>11.317031626452399</v>
      </c>
      <c r="DL148" s="1">
        <v>5.7156187515875203</v>
      </c>
      <c r="DM148" s="1">
        <v>8.0978421693108</v>
      </c>
      <c r="DN148" s="1">
        <v>11.504663553385001</v>
      </c>
      <c r="DO148" s="1">
        <v>9.8404032703019695</v>
      </c>
      <c r="EB148"/>
      <c r="EO148"/>
      <c r="EQ148" s="1">
        <v>8.6246571756294994</v>
      </c>
      <c r="ER148" s="1">
        <v>11.5534156463219</v>
      </c>
      <c r="ES148" s="1">
        <v>10.5123644318844</v>
      </c>
      <c r="ET148" s="1">
        <v>18.0321090975659</v>
      </c>
      <c r="EU148" s="1">
        <v>12.380482576383899</v>
      </c>
      <c r="EV148" s="1">
        <v>10.8792102177649</v>
      </c>
      <c r="EW148" s="1">
        <v>7.8919287235738604</v>
      </c>
      <c r="EX148" s="1">
        <v>8.6967191653278704</v>
      </c>
      <c r="EY148" s="1">
        <v>6.3553951111076303</v>
      </c>
      <c r="EZ148" s="1">
        <v>9.53001604675433</v>
      </c>
      <c r="FA148" s="1">
        <v>10.605257441576001</v>
      </c>
      <c r="FB148" s="1">
        <v>8.9935290186783003</v>
      </c>
      <c r="FO148"/>
      <c r="GB148"/>
      <c r="GD148" s="1">
        <v>1.372958572303</v>
      </c>
      <c r="GE148" s="1">
        <v>1.5573025701204199</v>
      </c>
      <c r="GF148" s="1">
        <v>0.97136836336483601</v>
      </c>
      <c r="GG148" s="1">
        <v>2.37675161908196</v>
      </c>
      <c r="GH148" s="1">
        <v>2.48316808795416</v>
      </c>
      <c r="GI148" s="1">
        <v>1.50475188724673</v>
      </c>
      <c r="GJ148" s="1">
        <v>1.30597028874473</v>
      </c>
      <c r="GK148" s="1">
        <v>2.9755807304616599</v>
      </c>
      <c r="GL148" s="1">
        <v>1.3446488241608301</v>
      </c>
      <c r="GM148" s="1">
        <v>1.79616291722807</v>
      </c>
      <c r="GN148" s="1">
        <v>2.3601102498206701</v>
      </c>
      <c r="GO148" s="1">
        <v>1.97900576981319</v>
      </c>
      <c r="HB148"/>
    </row>
    <row r="149" spans="1:210">
      <c r="A149" s="13">
        <f t="shared" si="2"/>
        <v>42004</v>
      </c>
      <c r="N149"/>
      <c r="AB149"/>
      <c r="AC149" s="4">
        <v>42004</v>
      </c>
      <c r="AD149" s="1">
        <v>14.9661077860482</v>
      </c>
      <c r="AE149" s="1">
        <v>17.5530952393459</v>
      </c>
      <c r="AF149" s="1">
        <v>19.457765129862398</v>
      </c>
      <c r="AG149" s="1">
        <v>14.0370792692505</v>
      </c>
      <c r="AH149" s="1">
        <v>17.124615905578199</v>
      </c>
      <c r="AI149" s="1">
        <v>16.4309048317105</v>
      </c>
      <c r="AJ149" s="1">
        <v>16.9538435666827</v>
      </c>
      <c r="AK149" s="1">
        <v>15.4993084494348</v>
      </c>
      <c r="AL149" s="1">
        <v>13.938905645269401</v>
      </c>
      <c r="AM149" s="1">
        <v>17.262530134772</v>
      </c>
      <c r="AN149" s="1">
        <v>17.577271300979</v>
      </c>
      <c r="AO149" s="1">
        <v>18.505617552585701</v>
      </c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O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DB149"/>
      <c r="DD149" s="1">
        <v>9.1360714863416206</v>
      </c>
      <c r="DE149" s="1">
        <v>13.805266240890401</v>
      </c>
      <c r="DF149" s="1">
        <v>12.2736387795926</v>
      </c>
      <c r="DG149" s="1" t="e">
        <v>#N/A</v>
      </c>
      <c r="DH149" s="1">
        <v>13.9072559764044</v>
      </c>
      <c r="DI149" s="1">
        <v>12.134505411887</v>
      </c>
      <c r="DJ149" s="1">
        <v>6.8360276023751601</v>
      </c>
      <c r="DK149" s="1">
        <v>12.0974248423293</v>
      </c>
      <c r="DL149" s="1">
        <v>5.81256706791544</v>
      </c>
      <c r="DM149" s="1">
        <v>7.9797109837116196</v>
      </c>
      <c r="DN149" s="1">
        <v>11.998838724938601</v>
      </c>
      <c r="DO149" s="1">
        <v>10.3691645872712</v>
      </c>
      <c r="EB149"/>
      <c r="EO149"/>
      <c r="EQ149" s="1">
        <v>8.3294546524378994</v>
      </c>
      <c r="ER149" s="1">
        <v>11.6318585484845</v>
      </c>
      <c r="ES149" s="1">
        <v>10.5412502161406</v>
      </c>
      <c r="ET149" s="1">
        <v>17.6892452345983</v>
      </c>
      <c r="EU149" s="1">
        <v>12.0008786222078</v>
      </c>
      <c r="EV149" s="1">
        <v>11.0977025844119</v>
      </c>
      <c r="EW149" s="1">
        <v>6.5106769169645702</v>
      </c>
      <c r="EX149" s="1">
        <v>9.1273206379579701</v>
      </c>
      <c r="EY149" s="1">
        <v>6.3188190770414101</v>
      </c>
      <c r="EZ149" s="1">
        <v>9.4001216301917108</v>
      </c>
      <c r="FA149" s="1">
        <v>10.911145822304601</v>
      </c>
      <c r="FB149" s="1">
        <v>9.4571827708724499</v>
      </c>
      <c r="FO149"/>
      <c r="GB149"/>
      <c r="GD149" s="1">
        <v>1.3353080279098599</v>
      </c>
      <c r="GE149" s="1">
        <v>1.5736849193267799</v>
      </c>
      <c r="GF149" s="1">
        <v>0.96786291496642896</v>
      </c>
      <c r="GG149" s="1">
        <v>2.53192896030709</v>
      </c>
      <c r="GH149" s="1">
        <v>2.4303233603232601</v>
      </c>
      <c r="GI149" s="1">
        <v>1.5447868909620699</v>
      </c>
      <c r="GJ149" s="1">
        <v>1.1739135127154099</v>
      </c>
      <c r="GK149" s="1">
        <v>3.1121874954394602</v>
      </c>
      <c r="GL149" s="1">
        <v>1.3727987957696599</v>
      </c>
      <c r="GM149" s="1">
        <v>1.7656190999135399</v>
      </c>
      <c r="GN149" s="1">
        <v>2.39073467568618</v>
      </c>
      <c r="GO149" s="1">
        <v>2.1240589343347902</v>
      </c>
      <c r="HB149"/>
    </row>
    <row r="150" spans="1:210">
      <c r="A150" s="13">
        <f t="shared" si="2"/>
        <v>41971</v>
      </c>
      <c r="N150"/>
      <c r="AB150"/>
      <c r="AC150" s="4">
        <v>41971</v>
      </c>
      <c r="AD150" s="1">
        <v>15.178377142885701</v>
      </c>
      <c r="AE150" s="1">
        <v>17.9750531346528</v>
      </c>
      <c r="AF150" s="1">
        <v>19.3992283183381</v>
      </c>
      <c r="AG150" s="1">
        <v>13.932033682252399</v>
      </c>
      <c r="AH150" s="1">
        <v>17.5099772821663</v>
      </c>
      <c r="AI150" s="1">
        <v>16.485372260234701</v>
      </c>
      <c r="AJ150" s="1">
        <v>13.568700509889799</v>
      </c>
      <c r="AK150" s="1">
        <v>16.008520188157501</v>
      </c>
      <c r="AL150" s="1">
        <v>14.656842145362701</v>
      </c>
      <c r="AM150" s="1">
        <v>16.863165017338599</v>
      </c>
      <c r="AN150" s="1">
        <v>18.223327379045799</v>
      </c>
      <c r="AO150" s="1">
        <v>18.7302993851204</v>
      </c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O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DB150"/>
      <c r="DD150" s="1">
        <v>9.3202521593984695</v>
      </c>
      <c r="DE150" s="1">
        <v>14.1388851750936</v>
      </c>
      <c r="DF150" s="1">
        <v>12.2822770736176</v>
      </c>
      <c r="DG150" s="1" t="e">
        <v>#N/A</v>
      </c>
      <c r="DH150" s="1">
        <v>14.383726444407801</v>
      </c>
      <c r="DI150" s="1">
        <v>12.1557148983094</v>
      </c>
      <c r="DJ150" s="1">
        <v>6.1729211302445899</v>
      </c>
      <c r="DK150" s="1">
        <v>12.467204436864</v>
      </c>
      <c r="DL150" s="1">
        <v>6.19615885069177</v>
      </c>
      <c r="DM150" s="1">
        <v>7.9336651433044603</v>
      </c>
      <c r="DN150" s="1">
        <v>12.415055036799201</v>
      </c>
      <c r="DO150" s="1">
        <v>10.316362860495699</v>
      </c>
      <c r="EB150"/>
      <c r="EO150"/>
      <c r="EQ150" s="1">
        <v>8.4166810921358302</v>
      </c>
      <c r="ER150" s="1">
        <v>11.8411805864356</v>
      </c>
      <c r="ES150" s="1">
        <v>10.434724908003901</v>
      </c>
      <c r="ET150" s="1">
        <v>17.6739392679406</v>
      </c>
      <c r="EU150" s="1">
        <v>12.2051360197721</v>
      </c>
      <c r="EV150" s="1">
        <v>11.1978513467078</v>
      </c>
      <c r="EW150" s="1">
        <v>5.7549506384778297</v>
      </c>
      <c r="EX150" s="1">
        <v>9.4282396447737895</v>
      </c>
      <c r="EY150" s="1">
        <v>6.57697318684209</v>
      </c>
      <c r="EZ150" s="1">
        <v>9.3014881722289999</v>
      </c>
      <c r="FA150" s="1">
        <v>11.1728753136682</v>
      </c>
      <c r="FB150" s="1">
        <v>9.4346316071509904</v>
      </c>
      <c r="FO150"/>
      <c r="GB150"/>
      <c r="GD150" s="1">
        <v>1.35222246981867</v>
      </c>
      <c r="GE150" s="1">
        <v>1.60763671260384</v>
      </c>
      <c r="GF150" s="1">
        <v>0.96312564951805002</v>
      </c>
      <c r="GG150" s="1">
        <v>2.5009162180640501</v>
      </c>
      <c r="GH150" s="1">
        <v>2.47280977299781</v>
      </c>
      <c r="GI150" s="1">
        <v>1.54941788977858</v>
      </c>
      <c r="GJ150" s="1">
        <v>1.0995226402679601</v>
      </c>
      <c r="GK150" s="1">
        <v>3.2099970352889402</v>
      </c>
      <c r="GL150" s="1">
        <v>1.4708521585635099</v>
      </c>
      <c r="GM150" s="1">
        <v>1.718764652453</v>
      </c>
      <c r="GN150" s="1">
        <v>2.4273255618071001</v>
      </c>
      <c r="GO150" s="1">
        <v>2.10941854494616</v>
      </c>
      <c r="HB150"/>
    </row>
    <row r="151" spans="1:210">
      <c r="A151" s="13">
        <f t="shared" si="2"/>
        <v>41943</v>
      </c>
      <c r="N151"/>
      <c r="AB151"/>
      <c r="AC151" s="4">
        <v>41943</v>
      </c>
      <c r="AD151" s="1">
        <v>15.066464701123</v>
      </c>
      <c r="AE151" s="1">
        <v>17.243220665104499</v>
      </c>
      <c r="AF151" s="1">
        <v>18.099347841791701</v>
      </c>
      <c r="AG151" s="1">
        <v>13.7255844638961</v>
      </c>
      <c r="AH151" s="1">
        <v>17.131853533608901</v>
      </c>
      <c r="AI151" s="1">
        <v>16.134353349657999</v>
      </c>
      <c r="AJ151" s="1">
        <v>14.3213225726898</v>
      </c>
      <c r="AK151" s="1">
        <v>15.331292768018301</v>
      </c>
      <c r="AL151" s="1">
        <v>14.317494677160701</v>
      </c>
      <c r="AM151" s="1">
        <v>16.883378329547099</v>
      </c>
      <c r="AN151" s="1">
        <v>17.731603867562299</v>
      </c>
      <c r="AO151" s="1">
        <v>17.996318218474901</v>
      </c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O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DB151"/>
      <c r="DD151" s="1">
        <v>9.3636359823460609</v>
      </c>
      <c r="DE151" s="1">
        <v>13.6007795240994</v>
      </c>
      <c r="DF151" s="1">
        <v>11.4528396567591</v>
      </c>
      <c r="DG151" s="1" t="e">
        <v>#N/A</v>
      </c>
      <c r="DH151" s="1">
        <v>14.095539317869701</v>
      </c>
      <c r="DI151" s="1">
        <v>11.8469267744796</v>
      </c>
      <c r="DJ151" s="1">
        <v>6.6813529005093599</v>
      </c>
      <c r="DK151" s="1">
        <v>11.907651759941899</v>
      </c>
      <c r="DL151" s="1">
        <v>6.1190773452172804</v>
      </c>
      <c r="DM151" s="1">
        <v>7.8120569168034697</v>
      </c>
      <c r="DN151" s="1">
        <v>12.0597188548159</v>
      </c>
      <c r="DO151" s="1">
        <v>9.7270596878081292</v>
      </c>
      <c r="EB151"/>
      <c r="EO151"/>
      <c r="EQ151" s="1">
        <v>8.4057202048945907</v>
      </c>
      <c r="ER151" s="1">
        <v>11.420211180970201</v>
      </c>
      <c r="ES151" s="1">
        <v>9.8230861708452704</v>
      </c>
      <c r="ET151" s="1">
        <v>17.560877504747701</v>
      </c>
      <c r="EU151" s="1">
        <v>12.0416562801756</v>
      </c>
      <c r="EV151" s="1">
        <v>11.031401724409299</v>
      </c>
      <c r="EW151" s="1">
        <v>6.0657193034957402</v>
      </c>
      <c r="EX151" s="1">
        <v>8.9553412502308696</v>
      </c>
      <c r="EY151" s="1">
        <v>6.5755545325056897</v>
      </c>
      <c r="EZ151" s="1">
        <v>9.3027844799887092</v>
      </c>
      <c r="FA151" s="1">
        <v>10.8286843869629</v>
      </c>
      <c r="FB151" s="1">
        <v>9.2556811128992393</v>
      </c>
      <c r="FO151"/>
      <c r="GB151"/>
      <c r="GD151" s="1">
        <v>1.35213783206323</v>
      </c>
      <c r="GE151" s="1">
        <v>1.53611337989859</v>
      </c>
      <c r="GF151" s="1">
        <v>0.89737882801818003</v>
      </c>
      <c r="GG151" s="1">
        <v>2.4521767120339599</v>
      </c>
      <c r="GH151" s="1">
        <v>2.4184694556971098</v>
      </c>
      <c r="GI151" s="1">
        <v>1.51376557009712</v>
      </c>
      <c r="GJ151" s="1">
        <v>1.1592575428835401</v>
      </c>
      <c r="GK151" s="1">
        <v>3.0687763780714099</v>
      </c>
      <c r="GL151" s="1">
        <v>1.4618898843531101</v>
      </c>
      <c r="GM151" s="1">
        <v>1.7071686102803101</v>
      </c>
      <c r="GN151" s="1">
        <v>2.3511470811064101</v>
      </c>
      <c r="GO151" s="1">
        <v>2.04462141876648</v>
      </c>
      <c r="HB151"/>
    </row>
    <row r="152" spans="1:210">
      <c r="A152" s="13">
        <f t="shared" si="2"/>
        <v>41912</v>
      </c>
      <c r="N152"/>
      <c r="AB152"/>
      <c r="AC152" s="4">
        <v>41912</v>
      </c>
      <c r="AD152" s="1">
        <v>15.4671532723745</v>
      </c>
      <c r="AE152" s="1">
        <v>16.616029493789199</v>
      </c>
      <c r="AF152" s="1">
        <v>17.703623078820598</v>
      </c>
      <c r="AG152" s="1">
        <v>13.3731038338492</v>
      </c>
      <c r="AH152" s="1">
        <v>16.381060997139599</v>
      </c>
      <c r="AI152" s="1">
        <v>15.5334606898638</v>
      </c>
      <c r="AJ152" s="1">
        <v>13.4392384245395</v>
      </c>
      <c r="AK152" s="1">
        <v>15.2753657315975</v>
      </c>
      <c r="AL152" s="1">
        <v>14.1146053320336</v>
      </c>
      <c r="AM152" s="1">
        <v>15.8251930870283</v>
      </c>
      <c r="AN152" s="1">
        <v>17.591902579578399</v>
      </c>
      <c r="AO152" s="1">
        <v>17.719635736776802</v>
      </c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O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DB152"/>
      <c r="DD152" s="1">
        <v>9.5740517131702791</v>
      </c>
      <c r="DE152" s="1">
        <v>13.079366626094499</v>
      </c>
      <c r="DF152" s="1">
        <v>11.209340615785599</v>
      </c>
      <c r="DG152" s="1" t="e">
        <v>#N/A</v>
      </c>
      <c r="DH152" s="1">
        <v>13.416724107710801</v>
      </c>
      <c r="DI152" s="1">
        <v>11.070694780950999</v>
      </c>
      <c r="DJ152" s="1">
        <v>6.5855653368739402</v>
      </c>
      <c r="DK152" s="1">
        <v>11.8587500019934</v>
      </c>
      <c r="DL152" s="1">
        <v>6.0337008353513903</v>
      </c>
      <c r="DM152" s="1">
        <v>7.3479570932298399</v>
      </c>
      <c r="DN152" s="1">
        <v>11.956576322489701</v>
      </c>
      <c r="DO152" s="1">
        <v>9.7693621824248709</v>
      </c>
      <c r="EB152"/>
      <c r="EO152"/>
      <c r="EQ152" s="1">
        <v>8.5757399825696705</v>
      </c>
      <c r="ER152" s="1">
        <v>11.086960345256101</v>
      </c>
      <c r="ES152" s="1">
        <v>9.6653586087250698</v>
      </c>
      <c r="ET152" s="1">
        <v>16.595756810793901</v>
      </c>
      <c r="EU152" s="1">
        <v>11.446132863367099</v>
      </c>
      <c r="EV152" s="1">
        <v>10.7355248122853</v>
      </c>
      <c r="EW152" s="1">
        <v>5.8600079289073301</v>
      </c>
      <c r="EX152" s="1">
        <v>8.8963969841578194</v>
      </c>
      <c r="EY152" s="1">
        <v>6.5322199813410702</v>
      </c>
      <c r="EZ152" s="1">
        <v>8.9875412939582393</v>
      </c>
      <c r="FA152" s="1">
        <v>10.820770513098701</v>
      </c>
      <c r="FB152" s="1">
        <v>9.1579044223374595</v>
      </c>
      <c r="FO152"/>
      <c r="GB152"/>
      <c r="GD152" s="1">
        <v>1.4045074378619999</v>
      </c>
      <c r="GE152" s="1">
        <v>1.48279371164616</v>
      </c>
      <c r="GF152" s="1">
        <v>0.88286449289046798</v>
      </c>
      <c r="GG152" s="1">
        <v>2.3861603681711698</v>
      </c>
      <c r="GH152" s="1">
        <v>2.3069970435301199</v>
      </c>
      <c r="GI152" s="1">
        <v>1.4615772593223699</v>
      </c>
      <c r="GJ152" s="1">
        <v>1.1477228862784199</v>
      </c>
      <c r="GK152" s="1">
        <v>3.0645977577583099</v>
      </c>
      <c r="GL152" s="1">
        <v>1.4574775426370501</v>
      </c>
      <c r="GM152" s="1">
        <v>1.59767112696459</v>
      </c>
      <c r="GN152" s="1">
        <v>2.3421495741600502</v>
      </c>
      <c r="GO152" s="1">
        <v>2.0065275510771001</v>
      </c>
      <c r="HB152"/>
    </row>
    <row r="153" spans="1:210">
      <c r="A153" s="13">
        <f t="shared" si="2"/>
        <v>41880</v>
      </c>
      <c r="N153"/>
      <c r="AB153"/>
      <c r="AC153" s="4">
        <v>41880</v>
      </c>
      <c r="AD153" s="1">
        <v>16.0436060934571</v>
      </c>
      <c r="AE153" s="1">
        <v>16.826342827825201</v>
      </c>
      <c r="AF153" s="1">
        <v>18.062591117844502</v>
      </c>
      <c r="AG153" s="1">
        <v>13.526486720041</v>
      </c>
      <c r="AH153" s="1">
        <v>16.505757872017799</v>
      </c>
      <c r="AI153" s="1">
        <v>15.9379459963722</v>
      </c>
      <c r="AJ153" s="1">
        <v>14.4731333666513</v>
      </c>
      <c r="AK153" s="1">
        <v>15.5415720378214</v>
      </c>
      <c r="AL153" s="1">
        <v>13.990922455684601</v>
      </c>
      <c r="AM153" s="1">
        <v>16.340823911817498</v>
      </c>
      <c r="AN153" s="1">
        <v>18.480547128800101</v>
      </c>
      <c r="AO153" s="1">
        <v>18.513120217974102</v>
      </c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O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DB153"/>
      <c r="DD153" s="1">
        <v>9.7928532738443597</v>
      </c>
      <c r="DE153" s="1">
        <v>13.2751685055749</v>
      </c>
      <c r="DF153" s="1">
        <v>11.3668434770023</v>
      </c>
      <c r="DG153" s="1" t="e">
        <v>#N/A</v>
      </c>
      <c r="DH153" s="1">
        <v>13.742823836524201</v>
      </c>
      <c r="DI153" s="1">
        <v>11.425944835671901</v>
      </c>
      <c r="DJ153" s="1">
        <v>7.2153491590826402</v>
      </c>
      <c r="DK153" s="1">
        <v>11.9746775690161</v>
      </c>
      <c r="DL153" s="1">
        <v>5.9696787393311102</v>
      </c>
      <c r="DM153" s="1">
        <v>7.5016250771341397</v>
      </c>
      <c r="DN153" s="1">
        <v>12.4305364284095</v>
      </c>
      <c r="DO153" s="1">
        <v>10.1244458517093</v>
      </c>
      <c r="EB153"/>
      <c r="EO153"/>
      <c r="EQ153" s="1">
        <v>8.7990608899045508</v>
      </c>
      <c r="ER153" s="1">
        <v>11.1704137360706</v>
      </c>
      <c r="ES153" s="1">
        <v>9.8515250978678797</v>
      </c>
      <c r="ET153" s="1">
        <v>17.332601147229301</v>
      </c>
      <c r="EU153" s="1">
        <v>11.54669113239</v>
      </c>
      <c r="EV153" s="1">
        <v>11.025566987300801</v>
      </c>
      <c r="EW153" s="1">
        <v>6.2907349477656398</v>
      </c>
      <c r="EX153" s="1">
        <v>9.1320813408612995</v>
      </c>
      <c r="EY153" s="1">
        <v>6.4893817189306997</v>
      </c>
      <c r="EZ153" s="1">
        <v>9.1767159680218207</v>
      </c>
      <c r="FA153" s="1">
        <v>11.3333275468134</v>
      </c>
      <c r="FB153" s="1">
        <v>9.4199024670026592</v>
      </c>
      <c r="FO153"/>
      <c r="GB153"/>
      <c r="GD153" s="1">
        <v>1.42417455098937</v>
      </c>
      <c r="GE153" s="1">
        <v>1.5033704903935701</v>
      </c>
      <c r="GF153" s="1">
        <v>0.89710507847990095</v>
      </c>
      <c r="GG153" s="1">
        <v>2.40059561779674</v>
      </c>
      <c r="GH153" s="1">
        <v>2.3005722276416298</v>
      </c>
      <c r="GI153" s="1">
        <v>1.4912617366088501</v>
      </c>
      <c r="GJ153" s="1">
        <v>1.2366558612226199</v>
      </c>
      <c r="GK153" s="1">
        <v>3.1071449595067899</v>
      </c>
      <c r="GL153" s="1">
        <v>1.4510001473068099</v>
      </c>
      <c r="GM153" s="1">
        <v>1.64288381964216</v>
      </c>
      <c r="GN153" s="1">
        <v>2.4957535739483898</v>
      </c>
      <c r="GO153" s="1">
        <v>2.06697978348853</v>
      </c>
      <c r="HB153"/>
    </row>
    <row r="154" spans="1:210">
      <c r="A154" s="13">
        <f t="shared" si="2"/>
        <v>41851</v>
      </c>
      <c r="N154"/>
      <c r="AB154"/>
      <c r="AC154" s="4">
        <v>41851</v>
      </c>
      <c r="AD154" s="1">
        <v>15.6641451989577</v>
      </c>
      <c r="AE154" s="1">
        <v>16.175926297332499</v>
      </c>
      <c r="AF154" s="1">
        <v>16.824533960448399</v>
      </c>
      <c r="AG154" s="1">
        <v>13.147521924306201</v>
      </c>
      <c r="AH154" s="1">
        <v>15.855765447088499</v>
      </c>
      <c r="AI154" s="1">
        <v>15.4314086521133</v>
      </c>
      <c r="AJ154" s="1">
        <v>14.1465832074493</v>
      </c>
      <c r="AK154" s="1">
        <v>15.0657414082704</v>
      </c>
      <c r="AL154" s="1">
        <v>14.2813946915869</v>
      </c>
      <c r="AM154" s="1">
        <v>15.6574107181498</v>
      </c>
      <c r="AN154" s="1">
        <v>18.5086307834097</v>
      </c>
      <c r="AO154" s="1">
        <v>18.184229722325099</v>
      </c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O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DB154"/>
      <c r="DD154" s="1">
        <v>9.5215157419462102</v>
      </c>
      <c r="DE154" s="1">
        <v>12.7198612041862</v>
      </c>
      <c r="DF154" s="1">
        <v>10.6031318059913</v>
      </c>
      <c r="DG154" s="1" t="e">
        <v>#N/A</v>
      </c>
      <c r="DH154" s="1">
        <v>13.3518036542053</v>
      </c>
      <c r="DI154" s="1">
        <v>11.237602633905</v>
      </c>
      <c r="DJ154" s="1">
        <v>7.1500027468311096</v>
      </c>
      <c r="DK154" s="1">
        <v>11.6091224099015</v>
      </c>
      <c r="DL154" s="1">
        <v>6.05188550666686</v>
      </c>
      <c r="DM154" s="1">
        <v>7.2231857195924496</v>
      </c>
      <c r="DN154" s="1">
        <v>12.509400480307299</v>
      </c>
      <c r="DO154" s="1">
        <v>10.005011366781</v>
      </c>
      <c r="EB154"/>
      <c r="EO154"/>
      <c r="EQ154" s="1">
        <v>8.5873817917434998</v>
      </c>
      <c r="ER154" s="1">
        <v>10.730009586294001</v>
      </c>
      <c r="ES154" s="1">
        <v>9.2463293219781502</v>
      </c>
      <c r="ET154" s="1">
        <v>17.184044314907698</v>
      </c>
      <c r="EU154" s="1">
        <v>11.150888131081199</v>
      </c>
      <c r="EV154" s="1">
        <v>10.7411366410686</v>
      </c>
      <c r="EW154" s="1">
        <v>6.1665499361368301</v>
      </c>
      <c r="EX154" s="1">
        <v>8.8216655816942406</v>
      </c>
      <c r="EY154" s="1">
        <v>6.6107586863121499</v>
      </c>
      <c r="EZ154" s="1">
        <v>8.84852671912682</v>
      </c>
      <c r="FA154" s="1">
        <v>11.415063389720499</v>
      </c>
      <c r="FB154" s="1">
        <v>9.2322009925856001</v>
      </c>
      <c r="FO154"/>
      <c r="GB154"/>
      <c r="GD154" s="1">
        <v>1.3770402904301</v>
      </c>
      <c r="GE154" s="1">
        <v>1.43476723314627</v>
      </c>
      <c r="GF154" s="1">
        <v>0.83924661706325399</v>
      </c>
      <c r="GG154" s="1">
        <v>2.3204464007394798</v>
      </c>
      <c r="GH154" s="1">
        <v>2.2027433791408502</v>
      </c>
      <c r="GI154" s="1">
        <v>1.43813278082667</v>
      </c>
      <c r="GJ154" s="1">
        <v>1.2064476831287101</v>
      </c>
      <c r="GK154" s="1">
        <v>3.0027217931199499</v>
      </c>
      <c r="GL154" s="1">
        <v>1.4755921856815899</v>
      </c>
      <c r="GM154" s="1">
        <v>1.5789824586401</v>
      </c>
      <c r="GN154" s="1">
        <v>2.4941445554472499</v>
      </c>
      <c r="GO154" s="1">
        <v>2.0204485628800599</v>
      </c>
      <c r="HB154"/>
    </row>
    <row r="155" spans="1:210">
      <c r="A155" s="13">
        <f t="shared" si="2"/>
        <v>41820</v>
      </c>
      <c r="N155"/>
      <c r="AB155"/>
      <c r="AC155" s="4">
        <v>41820</v>
      </c>
      <c r="AD155" s="1">
        <v>16.167936333942301</v>
      </c>
      <c r="AE155" s="1">
        <v>16.996887802624801</v>
      </c>
      <c r="AF155" s="1">
        <v>16.958399360195799</v>
      </c>
      <c r="AG155" s="1">
        <v>13.519396313474299</v>
      </c>
      <c r="AH155" s="1">
        <v>16.606323229664799</v>
      </c>
      <c r="AI155" s="1">
        <v>16.244328781497</v>
      </c>
      <c r="AJ155" s="1">
        <v>14.891356542151099</v>
      </c>
      <c r="AK155" s="1">
        <v>15.0529979319157</v>
      </c>
      <c r="AL155" s="1">
        <v>13.9963695090782</v>
      </c>
      <c r="AM155" s="1">
        <v>16.859516493204001</v>
      </c>
      <c r="AN155" s="1">
        <v>19.0120672398828</v>
      </c>
      <c r="AO155" s="1">
        <v>18.3553959066308</v>
      </c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O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DB155"/>
      <c r="DD155" s="1">
        <v>9.6301353241614294</v>
      </c>
      <c r="DE155" s="1">
        <v>13.369331833770801</v>
      </c>
      <c r="DF155" s="1">
        <v>10.581966088856801</v>
      </c>
      <c r="DG155" s="1" t="e">
        <v>#N/A</v>
      </c>
      <c r="DH155" s="1">
        <v>13.9203628137466</v>
      </c>
      <c r="DI155" s="1">
        <v>11.810820557993001</v>
      </c>
      <c r="DJ155" s="1">
        <v>7.44941120602354</v>
      </c>
      <c r="DK155" s="1">
        <v>11.682891634964699</v>
      </c>
      <c r="DL155" s="1">
        <v>5.8990162404560502</v>
      </c>
      <c r="DM155" s="1">
        <v>7.8218210113708802</v>
      </c>
      <c r="DN155" s="1">
        <v>12.880297491691</v>
      </c>
      <c r="DO155" s="1">
        <v>10.1479450376663</v>
      </c>
      <c r="EB155"/>
      <c r="EO155"/>
      <c r="EQ155" s="1">
        <v>8.7599567654951098</v>
      </c>
      <c r="ER155" s="1">
        <v>11.204299943535201</v>
      </c>
      <c r="ES155" s="1">
        <v>9.3126087202975807</v>
      </c>
      <c r="ET155" s="1">
        <v>17.2091593380344</v>
      </c>
      <c r="EU155" s="1">
        <v>11.617306413593299</v>
      </c>
      <c r="EV155" s="1">
        <v>10.9536536135869</v>
      </c>
      <c r="EW155" s="1">
        <v>6.4478046762218204</v>
      </c>
      <c r="EX155" s="1">
        <v>8.83326928357301</v>
      </c>
      <c r="EY155" s="1">
        <v>6.4845989943322397</v>
      </c>
      <c r="EZ155" s="1">
        <v>9.2418248246318395</v>
      </c>
      <c r="FA155" s="1">
        <v>11.6699011118145</v>
      </c>
      <c r="FB155" s="1">
        <v>9.3133225148076608</v>
      </c>
      <c r="FO155"/>
      <c r="GB155"/>
      <c r="GD155" s="1">
        <v>1.4054807185295799</v>
      </c>
      <c r="GE155" s="1">
        <v>1.5058547745817299</v>
      </c>
      <c r="GF155" s="1">
        <v>0.84777335551587496</v>
      </c>
      <c r="GG155" s="1">
        <v>2.3586265938903201</v>
      </c>
      <c r="GH155" s="1">
        <v>2.2470648665139601</v>
      </c>
      <c r="GI155" s="1">
        <v>1.50657260280102</v>
      </c>
      <c r="GJ155" s="1">
        <v>1.2918169713702301</v>
      </c>
      <c r="GK155" s="1">
        <v>2.9985620733059402</v>
      </c>
      <c r="GL155" s="1">
        <v>1.44859771011512</v>
      </c>
      <c r="GM155" s="1">
        <v>1.6994975054705601</v>
      </c>
      <c r="GN155" s="1">
        <v>2.5497453249020001</v>
      </c>
      <c r="GO155" s="1">
        <v>2.03981179433088</v>
      </c>
      <c r="HB155"/>
    </row>
    <row r="156" spans="1:210">
      <c r="A156" s="13">
        <f t="shared" si="2"/>
        <v>41789</v>
      </c>
      <c r="N156"/>
      <c r="AB156"/>
      <c r="AC156" s="4">
        <v>41789</v>
      </c>
      <c r="AD156" s="1">
        <v>16.052336246316401</v>
      </c>
      <c r="AE156" s="1">
        <v>17.060101665906799</v>
      </c>
      <c r="AF156" s="1">
        <v>16.859906387219901</v>
      </c>
      <c r="AG156" s="1">
        <v>13.3419870670366</v>
      </c>
      <c r="AH156" s="1">
        <v>16.3532395541319</v>
      </c>
      <c r="AI156" s="1">
        <v>16.354820969261802</v>
      </c>
      <c r="AJ156" s="1">
        <v>14.213684738958699</v>
      </c>
      <c r="AK156" s="1">
        <v>14.7846539161302</v>
      </c>
      <c r="AL156" s="1">
        <v>14.1789681441323</v>
      </c>
      <c r="AM156" s="1">
        <v>16.283433427511898</v>
      </c>
      <c r="AN156" s="1">
        <v>19.119972170928602</v>
      </c>
      <c r="AO156" s="1">
        <v>18.1092914356616</v>
      </c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O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DB156"/>
      <c r="DD156" s="1">
        <v>9.5335868972159297</v>
      </c>
      <c r="DE156" s="1">
        <v>13.502522725154</v>
      </c>
      <c r="DF156" s="1">
        <v>10.532105654659601</v>
      </c>
      <c r="DG156" s="1" t="e">
        <v>#N/A</v>
      </c>
      <c r="DH156" s="1">
        <v>13.675674107185101</v>
      </c>
      <c r="DI156" s="1">
        <v>11.894878212225599</v>
      </c>
      <c r="DJ156" s="1">
        <v>7.1569791527696598</v>
      </c>
      <c r="DK156" s="1">
        <v>11.452260504986199</v>
      </c>
      <c r="DL156" s="1">
        <v>5.9473301254905504</v>
      </c>
      <c r="DM156" s="1">
        <v>7.5493704810642299</v>
      </c>
      <c r="DN156" s="1">
        <v>12.884133092686</v>
      </c>
      <c r="DO156" s="1">
        <v>10.0129529637116</v>
      </c>
      <c r="EB156"/>
      <c r="EO156"/>
      <c r="EQ156" s="1">
        <v>8.7173921793206599</v>
      </c>
      <c r="ER156" s="1">
        <v>11.2055841620639</v>
      </c>
      <c r="ES156" s="1">
        <v>9.2804621385529096</v>
      </c>
      <c r="ET156" s="1">
        <v>17.273992000761702</v>
      </c>
      <c r="EU156" s="1">
        <v>11.439845008872799</v>
      </c>
      <c r="EV156" s="1">
        <v>11.0029228341969</v>
      </c>
      <c r="EW156" s="1">
        <v>6.1857140012053904</v>
      </c>
      <c r="EX156" s="1">
        <v>8.6432834963831002</v>
      </c>
      <c r="EY156" s="1">
        <v>6.5411460629693501</v>
      </c>
      <c r="EZ156" s="1">
        <v>9.0539410627414707</v>
      </c>
      <c r="FA156" s="1">
        <v>11.667582219666199</v>
      </c>
      <c r="FB156" s="1">
        <v>9.2359051928587608</v>
      </c>
      <c r="FO156"/>
      <c r="GB156"/>
      <c r="GD156" s="1">
        <v>1.3960506945718301</v>
      </c>
      <c r="GE156" s="1">
        <v>1.50568253108101</v>
      </c>
      <c r="GF156" s="1">
        <v>0.84415529406956502</v>
      </c>
      <c r="GG156" s="1">
        <v>2.3137567108986898</v>
      </c>
      <c r="GH156" s="1">
        <v>2.2125003123273301</v>
      </c>
      <c r="GI156" s="1">
        <v>1.5070100655374901</v>
      </c>
      <c r="GJ156" s="1">
        <v>1.2328554379390599</v>
      </c>
      <c r="GK156" s="1">
        <v>2.9447352561855</v>
      </c>
      <c r="GL156" s="1">
        <v>1.4726420664640001</v>
      </c>
      <c r="GM156" s="1">
        <v>1.6371490813443199</v>
      </c>
      <c r="GN156" s="1">
        <v>2.52362570966454</v>
      </c>
      <c r="GO156" s="1">
        <v>2.0149517284458098</v>
      </c>
      <c r="HB156"/>
    </row>
    <row r="157" spans="1:210">
      <c r="A157" s="13">
        <f t="shared" si="2"/>
        <v>41759</v>
      </c>
      <c r="N157"/>
      <c r="AB157"/>
      <c r="AC157" s="4">
        <v>41759</v>
      </c>
      <c r="AD157" s="1">
        <v>15.848648712398401</v>
      </c>
      <c r="AE157" s="1">
        <v>16.872030727129101</v>
      </c>
      <c r="AF157" s="1">
        <v>16.835172200141699</v>
      </c>
      <c r="AG157" s="1">
        <v>13.212585211671099</v>
      </c>
      <c r="AH157" s="1">
        <v>16.107833805528902</v>
      </c>
      <c r="AI157" s="1">
        <v>16.258158273990301</v>
      </c>
      <c r="AJ157" s="1">
        <v>14.2668170124697</v>
      </c>
      <c r="AK157" s="1">
        <v>14.4132642209719</v>
      </c>
      <c r="AL157" s="1">
        <v>13.717964230215101</v>
      </c>
      <c r="AM157" s="1">
        <v>16.656764008144101</v>
      </c>
      <c r="AN157" s="1">
        <v>18.794450296307101</v>
      </c>
      <c r="AO157" s="1">
        <v>17.617512504104401</v>
      </c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O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DB157"/>
      <c r="DD157" s="1">
        <v>9.3346345811936704</v>
      </c>
      <c r="DE157" s="1">
        <v>13.3141769198778</v>
      </c>
      <c r="DF157" s="1">
        <v>10.5952271605215</v>
      </c>
      <c r="DG157" s="1" t="e">
        <v>#N/A</v>
      </c>
      <c r="DH157" s="1">
        <v>13.397963724952699</v>
      </c>
      <c r="DI157" s="1">
        <v>11.6895863547494</v>
      </c>
      <c r="DJ157" s="1">
        <v>7.1619852597219298</v>
      </c>
      <c r="DK157" s="1">
        <v>11.130477965306801</v>
      </c>
      <c r="DL157" s="1">
        <v>5.6897765767523003</v>
      </c>
      <c r="DM157" s="1">
        <v>7.6281984859612297</v>
      </c>
      <c r="DN157" s="1">
        <v>12.586155809288</v>
      </c>
      <c r="DO157" s="1">
        <v>9.7274018584264805</v>
      </c>
      <c r="EB157"/>
      <c r="EO157"/>
      <c r="EQ157" s="1">
        <v>8.4609938564744809</v>
      </c>
      <c r="ER157" s="1">
        <v>11.001009621804201</v>
      </c>
      <c r="ES157" s="1">
        <v>9.2339532056970608</v>
      </c>
      <c r="ET157" s="1">
        <v>16.8813203291935</v>
      </c>
      <c r="EU157" s="1">
        <v>11.2277273328157</v>
      </c>
      <c r="EV157" s="1">
        <v>10.9292173384456</v>
      </c>
      <c r="EW157" s="1">
        <v>6.14753800225483</v>
      </c>
      <c r="EX157" s="1">
        <v>8.3591627154462707</v>
      </c>
      <c r="EY157" s="1">
        <v>6.2438493432918998</v>
      </c>
      <c r="EZ157" s="1">
        <v>9.1077938510938203</v>
      </c>
      <c r="FA157" s="1">
        <v>11.4526109040726</v>
      </c>
      <c r="FB157" s="1">
        <v>9.0118298030830601</v>
      </c>
      <c r="FO157"/>
      <c r="GB157"/>
      <c r="GD157" s="1">
        <v>1.3671333535227499</v>
      </c>
      <c r="GE157" s="1">
        <v>1.4822147699085599</v>
      </c>
      <c r="GF157" s="1">
        <v>0.84790893654002797</v>
      </c>
      <c r="GG157" s="1">
        <v>2.2872939552702301</v>
      </c>
      <c r="GH157" s="1">
        <v>2.1769869273957898</v>
      </c>
      <c r="GI157" s="1">
        <v>1.4880740976954001</v>
      </c>
      <c r="GJ157" s="1">
        <v>1.2184120033485899</v>
      </c>
      <c r="GK157" s="1">
        <v>2.85634081349688</v>
      </c>
      <c r="GL157" s="1">
        <v>1.4203847537918699</v>
      </c>
      <c r="GM157" s="1">
        <v>1.6615606979725199</v>
      </c>
      <c r="GN157" s="1">
        <v>2.45325071482588</v>
      </c>
      <c r="GO157" s="1">
        <v>1.94571672299675</v>
      </c>
      <c r="HB157"/>
    </row>
    <row r="158" spans="1:210">
      <c r="A158" s="13">
        <f t="shared" si="2"/>
        <v>41729</v>
      </c>
      <c r="N158"/>
      <c r="AB158"/>
      <c r="AC158" s="4">
        <v>41729</v>
      </c>
      <c r="AD158" s="1">
        <v>15.8481463436264</v>
      </c>
      <c r="AE158" s="1">
        <v>16.6138441584242</v>
      </c>
      <c r="AF158" s="1">
        <v>17.300718551307199</v>
      </c>
      <c r="AG158" s="1">
        <v>13.3284034178171</v>
      </c>
      <c r="AH158" s="1">
        <v>16.8858526233494</v>
      </c>
      <c r="AI158" s="1">
        <v>16.302075434797501</v>
      </c>
      <c r="AJ158" s="1">
        <v>13.6967714569658</v>
      </c>
      <c r="AK158" s="1">
        <v>14.653064483798699</v>
      </c>
      <c r="AL158" s="1">
        <v>13.9318506495978</v>
      </c>
      <c r="AM158" s="1">
        <v>16.170852092012701</v>
      </c>
      <c r="AN158" s="1">
        <v>19.3847279190752</v>
      </c>
      <c r="AO158" s="1">
        <v>17.843419133001099</v>
      </c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O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DB158"/>
      <c r="DD158" s="1">
        <v>9.3443850065949601</v>
      </c>
      <c r="DE158" s="1">
        <v>12.905615304145901</v>
      </c>
      <c r="DF158" s="1">
        <v>10.9589607662107</v>
      </c>
      <c r="DG158" s="1" t="e">
        <v>#N/A</v>
      </c>
      <c r="DH158" s="1">
        <v>13.5175584480439</v>
      </c>
      <c r="DI158" s="1">
        <v>11.6416858780995</v>
      </c>
      <c r="DJ158" s="1">
        <v>6.8953671888146202</v>
      </c>
      <c r="DK158" s="1">
        <v>11.3036164823275</v>
      </c>
      <c r="DL158" s="1">
        <v>5.7119179757989498</v>
      </c>
      <c r="DM158" s="1">
        <v>7.3812688921394098</v>
      </c>
      <c r="DN158" s="1">
        <v>12.7544190470917</v>
      </c>
      <c r="DO158" s="1">
        <v>9.7263450054840899</v>
      </c>
      <c r="EB158"/>
      <c r="EO158"/>
      <c r="EQ158" s="1">
        <v>8.4028479752352307</v>
      </c>
      <c r="ER158" s="1">
        <v>10.810226518612801</v>
      </c>
      <c r="ES158" s="1">
        <v>9.5191240693960495</v>
      </c>
      <c r="ET158" s="1">
        <v>16.891572243699802</v>
      </c>
      <c r="EU158" s="1">
        <v>11.6372790806429</v>
      </c>
      <c r="EV158" s="1">
        <v>10.9756442366184</v>
      </c>
      <c r="EW158" s="1">
        <v>5.9285673159655001</v>
      </c>
      <c r="EX158" s="1">
        <v>8.3711929937118192</v>
      </c>
      <c r="EY158" s="1">
        <v>6.3083181659308503</v>
      </c>
      <c r="EZ158" s="1">
        <v>8.96401693866434</v>
      </c>
      <c r="FA158" s="1">
        <v>11.7543285388812</v>
      </c>
      <c r="FB158" s="1">
        <v>9.0801401640300305</v>
      </c>
      <c r="FO158"/>
      <c r="GB158"/>
      <c r="GD158" s="1">
        <v>1.3546564501618401</v>
      </c>
      <c r="GE158" s="1">
        <v>1.4561927530362599</v>
      </c>
      <c r="GF158" s="1">
        <v>0.87273726295220799</v>
      </c>
      <c r="GG158" s="1">
        <v>2.3272548021345401</v>
      </c>
      <c r="GH158" s="1">
        <v>2.2219589261841</v>
      </c>
      <c r="GI158" s="1">
        <v>1.48267622803791</v>
      </c>
      <c r="GJ158" s="1">
        <v>1.1665118347410599</v>
      </c>
      <c r="GK158" s="1">
        <v>2.8471160998115099</v>
      </c>
      <c r="GL158" s="1">
        <v>1.43539857833197</v>
      </c>
      <c r="GM158" s="1">
        <v>1.60953208719837</v>
      </c>
      <c r="GN158" s="1">
        <v>2.5004870490905802</v>
      </c>
      <c r="GO158" s="1">
        <v>1.9670109177941499</v>
      </c>
      <c r="HB158"/>
    </row>
    <row r="159" spans="1:210">
      <c r="A159" s="13">
        <f t="shared" si="2"/>
        <v>41698</v>
      </c>
      <c r="N159"/>
      <c r="AB159"/>
      <c r="AC159" s="4">
        <v>41698</v>
      </c>
      <c r="AD159" s="1">
        <v>15.832498422815201</v>
      </c>
      <c r="AE159" s="1">
        <v>16.370881465550202</v>
      </c>
      <c r="AF159" s="1">
        <v>18.3476997418717</v>
      </c>
      <c r="AG159" s="1">
        <v>13.053905607003299</v>
      </c>
      <c r="AH159" s="1">
        <v>17.110135849750598</v>
      </c>
      <c r="AI159" s="1">
        <v>16.377407461349399</v>
      </c>
      <c r="AJ159" s="1">
        <v>13.0686506828687</v>
      </c>
      <c r="AK159" s="1">
        <v>14.6227166228543</v>
      </c>
      <c r="AL159" s="1">
        <v>13.422517690536001</v>
      </c>
      <c r="AM159" s="1">
        <v>15.796605338007</v>
      </c>
      <c r="AN159" s="1">
        <v>19.944298519394501</v>
      </c>
      <c r="AO159" s="1">
        <v>18.516106478682399</v>
      </c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O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DB159"/>
      <c r="DD159" s="1">
        <v>9.3566020950499098</v>
      </c>
      <c r="DE159" s="1">
        <v>12.776654987736</v>
      </c>
      <c r="DF159" s="1">
        <v>11.4630539072165</v>
      </c>
      <c r="DG159" s="1" t="e">
        <v>#N/A</v>
      </c>
      <c r="DH159" s="1">
        <v>13.5697829095526</v>
      </c>
      <c r="DI159" s="1">
        <v>11.5291250901911</v>
      </c>
      <c r="DJ159" s="1">
        <v>6.6063465521369498</v>
      </c>
      <c r="DK159" s="1">
        <v>11.269533727225999</v>
      </c>
      <c r="DL159" s="1">
        <v>5.4033721460969897</v>
      </c>
      <c r="DM159" s="1">
        <v>7.2275903331283997</v>
      </c>
      <c r="DN159" s="1">
        <v>13.0977096217542</v>
      </c>
      <c r="DO159" s="1">
        <v>9.9952920430280408</v>
      </c>
      <c r="EB159"/>
      <c r="EO159"/>
      <c r="EQ159" s="1">
        <v>8.47717949645277</v>
      </c>
      <c r="ER159" s="1">
        <v>10.678122507995701</v>
      </c>
      <c r="ES159" s="1">
        <v>9.9975405167011395</v>
      </c>
      <c r="ET159" s="1">
        <v>17.180482830978701</v>
      </c>
      <c r="EU159" s="1">
        <v>11.9358121482428</v>
      </c>
      <c r="EV159" s="1">
        <v>10.898599996237399</v>
      </c>
      <c r="EW159" s="1">
        <v>5.6721631154993304</v>
      </c>
      <c r="EX159" s="1">
        <v>8.4174586648125604</v>
      </c>
      <c r="EY159" s="1">
        <v>6.1520723340518497</v>
      </c>
      <c r="EZ159" s="1">
        <v>8.8613749654852096</v>
      </c>
      <c r="FA159" s="1">
        <v>12.0816006380141</v>
      </c>
      <c r="FB159" s="1">
        <v>9.3541899121277492</v>
      </c>
      <c r="FO159"/>
      <c r="GB159"/>
      <c r="GD159" s="1">
        <v>1.35731972235747</v>
      </c>
      <c r="GE159" s="1">
        <v>1.4304347112298299</v>
      </c>
      <c r="GF159" s="1">
        <v>0.90143651727607799</v>
      </c>
      <c r="GG159" s="1">
        <v>2.28442680294759</v>
      </c>
      <c r="GH159" s="1">
        <v>2.2211906894476598</v>
      </c>
      <c r="GI159" s="1">
        <v>1.4875613070125799</v>
      </c>
      <c r="GJ159" s="1">
        <v>1.1083048295974101</v>
      </c>
      <c r="GK159" s="1">
        <v>2.84852307079273</v>
      </c>
      <c r="GL159" s="1">
        <v>1.3769634393590799</v>
      </c>
      <c r="GM159" s="1">
        <v>1.56323750018948</v>
      </c>
      <c r="GN159" s="1">
        <v>2.5557303877540698</v>
      </c>
      <c r="GO159" s="1">
        <v>2.0313690021805599</v>
      </c>
      <c r="HB159"/>
    </row>
    <row r="160" spans="1:210">
      <c r="A160" s="13">
        <f t="shared" si="2"/>
        <v>41670</v>
      </c>
      <c r="N160"/>
      <c r="AB160"/>
      <c r="AC160" s="4">
        <v>41670</v>
      </c>
      <c r="AD160" s="1">
        <v>14.760488329587099</v>
      </c>
      <c r="AE160" s="1">
        <v>15.6828681614823</v>
      </c>
      <c r="AF160" s="1">
        <v>17.202461493335498</v>
      </c>
      <c r="AG160" s="1">
        <v>12.740769714218001</v>
      </c>
      <c r="AH160" s="1">
        <v>16.332831419178099</v>
      </c>
      <c r="AI160" s="1">
        <v>15.91869703205</v>
      </c>
      <c r="AJ160" s="1">
        <v>12.4668159856723</v>
      </c>
      <c r="AK160" s="1">
        <v>14.118381457127599</v>
      </c>
      <c r="AL160" s="1">
        <v>13.783400934322</v>
      </c>
      <c r="AM160" s="1">
        <v>15.496579532453399</v>
      </c>
      <c r="AN160" s="1">
        <v>18.8470758669215</v>
      </c>
      <c r="AO160" s="1">
        <v>17.539552398540099</v>
      </c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O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DB160"/>
      <c r="DD160" s="1">
        <v>8.7745174367918199</v>
      </c>
      <c r="DE160" s="1">
        <v>12.330102972876301</v>
      </c>
      <c r="DF160" s="1">
        <v>10.849956797502699</v>
      </c>
      <c r="DG160" s="1" t="e">
        <v>#N/A</v>
      </c>
      <c r="DH160" s="1">
        <v>13.0130660422424</v>
      </c>
      <c r="DI160" s="1">
        <v>11.1817380760855</v>
      </c>
      <c r="DJ160" s="1">
        <v>6.3078608276707104</v>
      </c>
      <c r="DK160" s="1">
        <v>10.865359134059601</v>
      </c>
      <c r="DL160" s="1">
        <v>5.4193637108567501</v>
      </c>
      <c r="DM160" s="1">
        <v>6.8877762651421</v>
      </c>
      <c r="DN160" s="1">
        <v>12.9461509190653</v>
      </c>
      <c r="DO160" s="1">
        <v>9.5351219187559995</v>
      </c>
      <c r="EB160"/>
      <c r="EO160"/>
      <c r="EQ160" s="1">
        <v>8.1741565101686007</v>
      </c>
      <c r="ER160" s="1">
        <v>10.2864231234286</v>
      </c>
      <c r="ES160" s="1">
        <v>9.5019663164407007</v>
      </c>
      <c r="ET160" s="1">
        <v>16.797909541691901</v>
      </c>
      <c r="EU160" s="1">
        <v>11.173108708961299</v>
      </c>
      <c r="EV160" s="1">
        <v>10.7704198987143</v>
      </c>
      <c r="EW160" s="1">
        <v>5.4359841500959103</v>
      </c>
      <c r="EX160" s="1">
        <v>8.1326411494446607</v>
      </c>
      <c r="EY160" s="1">
        <v>5.6912853843985598</v>
      </c>
      <c r="EZ160" s="1">
        <v>8.6984143984846103</v>
      </c>
      <c r="FA160" s="1">
        <v>11.360611436848099</v>
      </c>
      <c r="FB160" s="1">
        <v>8.97186238075858</v>
      </c>
      <c r="FO160"/>
      <c r="GB160"/>
      <c r="GD160" s="1">
        <v>1.27306176686914</v>
      </c>
      <c r="GE160" s="1">
        <v>1.3905300547491699</v>
      </c>
      <c r="GF160" s="1">
        <v>0.85174516432814495</v>
      </c>
      <c r="GG160" s="1">
        <v>2.2344666331730898</v>
      </c>
      <c r="GH160" s="1">
        <v>2.12290471790921</v>
      </c>
      <c r="GI160" s="1">
        <v>1.4470994923071501</v>
      </c>
      <c r="GJ160" s="1">
        <v>1.05186370305577</v>
      </c>
      <c r="GK160" s="1">
        <v>2.7623294736561599</v>
      </c>
      <c r="GL160" s="1">
        <v>1.2046979724329701</v>
      </c>
      <c r="GM160" s="1">
        <v>1.5170378834331999</v>
      </c>
      <c r="GN160" s="1">
        <v>2.39533899437038</v>
      </c>
      <c r="GO160" s="1">
        <v>1.92785143266443</v>
      </c>
      <c r="HB160"/>
    </row>
    <row r="161" spans="1:210">
      <c r="A161" s="13">
        <f t="shared" si="2"/>
        <v>41639</v>
      </c>
      <c r="N161"/>
      <c r="AB161"/>
      <c r="AC161" s="4">
        <v>41639</v>
      </c>
      <c r="AD161" s="1">
        <v>15.2256394226956</v>
      </c>
      <c r="AE161" s="1">
        <v>16.632362015376302</v>
      </c>
      <c r="AF161" s="1">
        <v>18.276070032568999</v>
      </c>
      <c r="AG161" s="1">
        <v>13.266386249003499</v>
      </c>
      <c r="AH161" s="1">
        <v>16.339420685165901</v>
      </c>
      <c r="AI161" s="1">
        <v>16.7824932635301</v>
      </c>
      <c r="AJ161" s="1">
        <v>13.132896057744</v>
      </c>
      <c r="AK161" s="1">
        <v>14.463247893254399</v>
      </c>
      <c r="AL161" s="1">
        <v>14.5992782830177</v>
      </c>
      <c r="AM161" s="1">
        <v>15.0126069015213</v>
      </c>
      <c r="AN161" s="1">
        <v>19.851647558023199</v>
      </c>
      <c r="AO161" s="1">
        <v>18.495210630026499</v>
      </c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O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DB161"/>
      <c r="DD161" s="1">
        <v>9.2265232181471806</v>
      </c>
      <c r="DE161" s="1">
        <v>13.056714503121301</v>
      </c>
      <c r="DF161" s="1">
        <v>11.786675876603899</v>
      </c>
      <c r="DG161" s="1" t="e">
        <v>#N/A</v>
      </c>
      <c r="DH161" s="1">
        <v>13.088963249858899</v>
      </c>
      <c r="DI161" s="1">
        <v>11.7201029928816</v>
      </c>
      <c r="DJ161" s="1">
        <v>6.7233261761468803</v>
      </c>
      <c r="DK161" s="1">
        <v>11.103685124754699</v>
      </c>
      <c r="DL161" s="1">
        <v>5.9152774830836901</v>
      </c>
      <c r="DM161" s="1">
        <v>6.8393116027069496</v>
      </c>
      <c r="DN161" s="1">
        <v>12.844783883476801</v>
      </c>
      <c r="DO161" s="1">
        <v>10.0641220353747</v>
      </c>
      <c r="EB161"/>
      <c r="EO161"/>
      <c r="EQ161" s="1">
        <v>8.3473294403440903</v>
      </c>
      <c r="ER161" s="1">
        <v>10.6868209343433</v>
      </c>
      <c r="ES161" s="1">
        <v>10.1235690019956</v>
      </c>
      <c r="ET161" s="1">
        <v>16.934945229184699</v>
      </c>
      <c r="EU161" s="1">
        <v>10.959623630411199</v>
      </c>
      <c r="EV161" s="1">
        <v>11.289061344273099</v>
      </c>
      <c r="EW161" s="1">
        <v>5.7168146815919902</v>
      </c>
      <c r="EX161" s="1">
        <v>8.3435169772408493</v>
      </c>
      <c r="EY161" s="1">
        <v>6.0793229498567198</v>
      </c>
      <c r="EZ161" s="1">
        <v>8.5774976795248392</v>
      </c>
      <c r="FA161" s="1">
        <v>11.853544514739401</v>
      </c>
      <c r="FB161" s="1">
        <v>9.3491256937950293</v>
      </c>
      <c r="FO161"/>
      <c r="GB161"/>
      <c r="GD161" s="1">
        <v>1.3302983385730001</v>
      </c>
      <c r="GE161" s="1">
        <v>1.46052094325491</v>
      </c>
      <c r="GF161" s="1">
        <v>0.92043379909496603</v>
      </c>
      <c r="GG161" s="1">
        <v>2.3190153008442</v>
      </c>
      <c r="GH161" s="1">
        <v>2.12782486870646</v>
      </c>
      <c r="GI161" s="1">
        <v>1.52052218811497</v>
      </c>
      <c r="GJ161" s="1">
        <v>1.12166768591097</v>
      </c>
      <c r="GK161" s="1">
        <v>2.8187196682261302</v>
      </c>
      <c r="GL161" s="1">
        <v>1.3308676920010101</v>
      </c>
      <c r="GM161" s="1">
        <v>1.4794252044324201</v>
      </c>
      <c r="GN161" s="1">
        <v>2.4865551577357898</v>
      </c>
      <c r="GO161" s="1">
        <v>2.0270845018346502</v>
      </c>
      <c r="HB161"/>
    </row>
    <row r="162" spans="1:210">
      <c r="A162" s="13">
        <f t="shared" si="2"/>
        <v>41607</v>
      </c>
      <c r="N162"/>
      <c r="AB162"/>
      <c r="AC162" s="4">
        <v>41607</v>
      </c>
      <c r="AD162" s="1">
        <v>14.667800049554801</v>
      </c>
      <c r="AE162" s="1">
        <v>16.4730830331685</v>
      </c>
      <c r="AF162" s="1">
        <v>18.432808992542899</v>
      </c>
      <c r="AG162" s="1">
        <v>13.056642280009999</v>
      </c>
      <c r="AH162" s="1">
        <v>16.2869775415734</v>
      </c>
      <c r="AI162" s="1">
        <v>16.161664391371801</v>
      </c>
      <c r="AJ162" s="1">
        <v>12.8399470335382</v>
      </c>
      <c r="AK162" s="1">
        <v>13.987110884526601</v>
      </c>
      <c r="AL162" s="1">
        <v>14.750639005096501</v>
      </c>
      <c r="AM162" s="1">
        <v>14.941813480754901</v>
      </c>
      <c r="AN162" s="1">
        <v>19.652879028458301</v>
      </c>
      <c r="AO162" s="1">
        <v>17.806571808360101</v>
      </c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O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DB162"/>
      <c r="DD162" s="1">
        <v>8.7463100004680303</v>
      </c>
      <c r="DE162" s="1">
        <v>13.1354881902241</v>
      </c>
      <c r="DF162" s="1">
        <v>11.865579446658399</v>
      </c>
      <c r="DG162" s="1" t="e">
        <v>#N/A</v>
      </c>
      <c r="DH162" s="1">
        <v>13.150569784179501</v>
      </c>
      <c r="DI162" s="1">
        <v>11.2978999252205</v>
      </c>
      <c r="DJ162" s="1">
        <v>6.5973674212237103</v>
      </c>
      <c r="DK162" s="1">
        <v>10.7417191047758</v>
      </c>
      <c r="DL162" s="1">
        <v>5.8070209902438696</v>
      </c>
      <c r="DM162" s="1">
        <v>6.7887792786850003</v>
      </c>
      <c r="DN162" s="1">
        <v>12.6524430426986</v>
      </c>
      <c r="DO162" s="1">
        <v>9.6746590775226409</v>
      </c>
      <c r="EB162"/>
      <c r="EO162"/>
      <c r="EQ162" s="1">
        <v>8.1086897712454302</v>
      </c>
      <c r="ER162" s="1">
        <v>10.699243906263201</v>
      </c>
      <c r="ES162" s="1">
        <v>10.0527439516696</v>
      </c>
      <c r="ET162" s="1">
        <v>16.599931864827902</v>
      </c>
      <c r="EU162" s="1">
        <v>10.8759209976461</v>
      </c>
      <c r="EV162" s="1">
        <v>10.927758001116599</v>
      </c>
      <c r="EW162" s="1">
        <v>5.6018218946579497</v>
      </c>
      <c r="EX162" s="1">
        <v>8.0629885753339607</v>
      </c>
      <c r="EY162" s="1">
        <v>6.0889413865744997</v>
      </c>
      <c r="EZ162" s="1">
        <v>8.5856948768611403</v>
      </c>
      <c r="FA162" s="1">
        <v>11.82770082043</v>
      </c>
      <c r="FB162" s="1">
        <v>9.0749384582446009</v>
      </c>
      <c r="FO162"/>
      <c r="GB162"/>
      <c r="GD162" s="1">
        <v>1.2741400737480799</v>
      </c>
      <c r="GE162" s="1">
        <v>1.47445302972811</v>
      </c>
      <c r="GF162" s="1">
        <v>0.90462594753148096</v>
      </c>
      <c r="GG162" s="1">
        <v>2.28269272142966</v>
      </c>
      <c r="GH162" s="1">
        <v>2.09966627746129</v>
      </c>
      <c r="GI162" s="1">
        <v>1.4631783444347399</v>
      </c>
      <c r="GJ162" s="1">
        <v>1.0797408327072999</v>
      </c>
      <c r="GK162" s="1">
        <v>2.7164359470620001</v>
      </c>
      <c r="GL162" s="1">
        <v>1.32641300660776</v>
      </c>
      <c r="GM162" s="1">
        <v>1.47532802294484</v>
      </c>
      <c r="GN162" s="1">
        <v>2.4617563757613601</v>
      </c>
      <c r="GO162" s="1">
        <v>1.94118755782132</v>
      </c>
      <c r="HB162"/>
    </row>
    <row r="163" spans="1:210">
      <c r="A163" s="13">
        <f t="shared" si="2"/>
        <v>41578</v>
      </c>
      <c r="N163"/>
      <c r="AB163"/>
      <c r="AC163" s="4">
        <v>41578</v>
      </c>
      <c r="AD163" s="1">
        <v>14.820540160291999</v>
      </c>
      <c r="AE163" s="1">
        <v>16.203835798498599</v>
      </c>
      <c r="AF163" s="1">
        <v>17.945115951618</v>
      </c>
      <c r="AG163" s="1">
        <v>12.6629613505606</v>
      </c>
      <c r="AH163" s="1">
        <v>15.6888102090806</v>
      </c>
      <c r="AI163" s="1">
        <v>15.721212440421899</v>
      </c>
      <c r="AJ163" s="1">
        <v>12.7976848232917</v>
      </c>
      <c r="AK163" s="1">
        <v>13.6058337748353</v>
      </c>
      <c r="AL163" s="1">
        <v>15.187949210480999</v>
      </c>
      <c r="AM163" s="1">
        <v>15.328851611288099</v>
      </c>
      <c r="AN163" s="1">
        <v>19.0149016675885</v>
      </c>
      <c r="AO163" s="1">
        <v>17.359202290122202</v>
      </c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O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DB163"/>
      <c r="DD163" s="1">
        <v>8.9218070721403198</v>
      </c>
      <c r="DE163" s="1">
        <v>12.9438436154737</v>
      </c>
      <c r="DF163" s="1">
        <v>11.552205894511401</v>
      </c>
      <c r="DG163" s="1" t="e">
        <v>#N/A</v>
      </c>
      <c r="DH163" s="1">
        <v>12.591082780650501</v>
      </c>
      <c r="DI163" s="1">
        <v>10.904618800333701</v>
      </c>
      <c r="DJ163" s="1">
        <v>6.6494309394048496</v>
      </c>
      <c r="DK163" s="1">
        <v>10.4954913092177</v>
      </c>
      <c r="DL163" s="1">
        <v>5.8929399476951101</v>
      </c>
      <c r="DM163" s="1">
        <v>6.86368417423175</v>
      </c>
      <c r="DN163" s="1">
        <v>12.1919027918984</v>
      </c>
      <c r="DO163" s="1">
        <v>9.5445143978693192</v>
      </c>
      <c r="EB163"/>
      <c r="EO163"/>
      <c r="EQ163" s="1">
        <v>8.1734110844944095</v>
      </c>
      <c r="ER163" s="1">
        <v>10.5520460431374</v>
      </c>
      <c r="ES163" s="1">
        <v>9.82189596736211</v>
      </c>
      <c r="ET163" s="1">
        <v>17.003031234224402</v>
      </c>
      <c r="EU163" s="1">
        <v>10.713117559356</v>
      </c>
      <c r="EV163" s="1">
        <v>10.7023578063393</v>
      </c>
      <c r="EW163" s="1">
        <v>5.6093150207768101</v>
      </c>
      <c r="EX163" s="1">
        <v>7.8570381341217699</v>
      </c>
      <c r="EY163" s="1">
        <v>6.1857889885631501</v>
      </c>
      <c r="EZ163" s="1">
        <v>8.7390524500200701</v>
      </c>
      <c r="FA163" s="1">
        <v>11.506666201978801</v>
      </c>
      <c r="FB163" s="1">
        <v>8.9304436602286295</v>
      </c>
      <c r="FO163"/>
      <c r="GB163"/>
      <c r="GD163" s="1">
        <v>1.2751503003877001</v>
      </c>
      <c r="GE163" s="1">
        <v>1.44800260045353</v>
      </c>
      <c r="GF163" s="1">
        <v>0.87974265895259895</v>
      </c>
      <c r="GG163" s="1">
        <v>2.2043659403149301</v>
      </c>
      <c r="GH163" s="1">
        <v>2.03874180599915</v>
      </c>
      <c r="GI163" s="1">
        <v>1.4199209172915901</v>
      </c>
      <c r="GJ163" s="1">
        <v>1.07988565275645</v>
      </c>
      <c r="GK163" s="1">
        <v>2.6404363166070799</v>
      </c>
      <c r="GL163" s="1">
        <v>1.36345042461017</v>
      </c>
      <c r="GM163" s="1">
        <v>1.5086395788498199</v>
      </c>
      <c r="GN163" s="1">
        <v>2.3691423072147599</v>
      </c>
      <c r="GO163" s="1">
        <v>1.9114151241387001</v>
      </c>
      <c r="HB163"/>
    </row>
    <row r="164" spans="1:210">
      <c r="A164" s="13">
        <f t="shared" si="2"/>
        <v>41547</v>
      </c>
      <c r="N164"/>
      <c r="AB164"/>
      <c r="AC164" s="4">
        <v>41547</v>
      </c>
      <c r="AD164" s="1">
        <v>14.3296325417709</v>
      </c>
      <c r="AE164" s="1">
        <v>15.635566403068999</v>
      </c>
      <c r="AF164" s="1">
        <v>17.2313406206205</v>
      </c>
      <c r="AG164" s="1">
        <v>12.273858311217101</v>
      </c>
      <c r="AH164" s="1">
        <v>15.094002679624399</v>
      </c>
      <c r="AI164" s="1">
        <v>15.133343557782</v>
      </c>
      <c r="AJ164" s="1">
        <v>12.234479561977199</v>
      </c>
      <c r="AK164" s="1">
        <v>13.074549464434901</v>
      </c>
      <c r="AL164" s="1">
        <v>14.4343078593144</v>
      </c>
      <c r="AM164" s="1">
        <v>14.877592656644801</v>
      </c>
      <c r="AN164" s="1">
        <v>18.378568291095899</v>
      </c>
      <c r="AO164" s="1">
        <v>16.923995811951698</v>
      </c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O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DB164"/>
      <c r="DD164" s="1">
        <v>8.5626080238159492</v>
      </c>
      <c r="DE164" s="1">
        <v>12.5012902342578</v>
      </c>
      <c r="DF164" s="1">
        <v>11.0972105999876</v>
      </c>
      <c r="DG164" s="1" t="e">
        <v>#N/A</v>
      </c>
      <c r="DH164" s="1">
        <v>12.085002921750201</v>
      </c>
      <c r="DI164" s="1">
        <v>10.581611124267701</v>
      </c>
      <c r="DJ164" s="1">
        <v>6.3574968398168901</v>
      </c>
      <c r="DK164" s="1">
        <v>9.8742767796037594</v>
      </c>
      <c r="DL164" s="1">
        <v>5.5148484612353004</v>
      </c>
      <c r="DM164" s="1">
        <v>6.6689787128757203</v>
      </c>
      <c r="DN164" s="1">
        <v>11.879711131966101</v>
      </c>
      <c r="DO164" s="1">
        <v>9.2683744128371295</v>
      </c>
      <c r="EB164"/>
      <c r="EO164"/>
      <c r="EQ164" s="1">
        <v>7.9057865789350901</v>
      </c>
      <c r="ER164" s="1">
        <v>10.2448487184251</v>
      </c>
      <c r="ES164" s="1">
        <v>9.4959150859914505</v>
      </c>
      <c r="ET164" s="1">
        <v>16.6961628151147</v>
      </c>
      <c r="EU164" s="1">
        <v>10.2741784478761</v>
      </c>
      <c r="EV164" s="1">
        <v>10.3384320289515</v>
      </c>
      <c r="EW164" s="1">
        <v>5.3940082662101902</v>
      </c>
      <c r="EX164" s="1">
        <v>7.5068885620735104</v>
      </c>
      <c r="EY164" s="1">
        <v>5.94219097460683</v>
      </c>
      <c r="EZ164" s="1">
        <v>8.5880363179792294</v>
      </c>
      <c r="FA164" s="1">
        <v>11.2649538047639</v>
      </c>
      <c r="FB164" s="1">
        <v>8.7348456494576592</v>
      </c>
      <c r="FO164"/>
      <c r="GB164"/>
      <c r="GD164" s="1">
        <v>1.2195175594413199</v>
      </c>
      <c r="GE164" s="1">
        <v>1.3869664699447399</v>
      </c>
      <c r="GF164" s="1">
        <v>0.84762904580113596</v>
      </c>
      <c r="GG164" s="1">
        <v>2.12892028385675</v>
      </c>
      <c r="GH164" s="1">
        <v>1.96581873398049</v>
      </c>
      <c r="GI164" s="1">
        <v>1.3619673837633</v>
      </c>
      <c r="GJ164" s="1">
        <v>1.0496913555815199</v>
      </c>
      <c r="GK164" s="1">
        <v>2.42394392125783</v>
      </c>
      <c r="GL164" s="1">
        <v>1.26982979165539</v>
      </c>
      <c r="GM164" s="1">
        <v>1.4578078077854599</v>
      </c>
      <c r="GN164" s="1">
        <v>2.29498071336939</v>
      </c>
      <c r="GO164" s="1">
        <v>1.8515577423799701</v>
      </c>
      <c r="HB164"/>
    </row>
    <row r="165" spans="1:210">
      <c r="A165" s="13">
        <f t="shared" si="2"/>
        <v>41516</v>
      </c>
      <c r="N165"/>
      <c r="AB165"/>
      <c r="AC165" s="4">
        <v>41516</v>
      </c>
      <c r="AD165" s="1">
        <v>13.813911679587401</v>
      </c>
      <c r="AE165" s="1">
        <v>15.5278014197409</v>
      </c>
      <c r="AF165" s="1">
        <v>16.643033942336601</v>
      </c>
      <c r="AG165" s="1">
        <v>11.97930052786</v>
      </c>
      <c r="AH165" s="1">
        <v>14.799417041934401</v>
      </c>
      <c r="AI165" s="1">
        <v>14.451926812530701</v>
      </c>
      <c r="AJ165" s="1">
        <v>12.0861996787711</v>
      </c>
      <c r="AK165" s="1">
        <v>12.8285666491843</v>
      </c>
      <c r="AL165" s="1">
        <v>14.7842683356692</v>
      </c>
      <c r="AM165" s="1">
        <v>14.832423119195299</v>
      </c>
      <c r="AN165" s="1">
        <v>17.487173061879901</v>
      </c>
      <c r="AO165" s="1">
        <v>16.077418592859601</v>
      </c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O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DB165"/>
      <c r="DD165" s="1">
        <v>8.2353934136519396</v>
      </c>
      <c r="DE165" s="1">
        <v>12.4019877679081</v>
      </c>
      <c r="DF165" s="1">
        <v>10.6839008864085</v>
      </c>
      <c r="DG165" s="1" t="e">
        <v>#N/A</v>
      </c>
      <c r="DH165" s="1">
        <v>12.0123749660352</v>
      </c>
      <c r="DI165" s="1">
        <v>10.143113825717499</v>
      </c>
      <c r="DJ165" s="1">
        <v>6.3027374848144699</v>
      </c>
      <c r="DK165" s="1">
        <v>9.6916263006285508</v>
      </c>
      <c r="DL165" s="1">
        <v>5.3801795327816704</v>
      </c>
      <c r="DM165" s="1">
        <v>6.6535795094396999</v>
      </c>
      <c r="DN165" s="1">
        <v>11.331100791619701</v>
      </c>
      <c r="DO165" s="1">
        <v>8.8112660567630492</v>
      </c>
      <c r="EB165"/>
      <c r="EO165"/>
      <c r="EQ165" s="1">
        <v>7.70278714178969</v>
      </c>
      <c r="ER165" s="1">
        <v>10.163160424011201</v>
      </c>
      <c r="ES165" s="1">
        <v>9.1656578638856505</v>
      </c>
      <c r="ET165" s="1">
        <v>16.298520605115002</v>
      </c>
      <c r="EU165" s="1">
        <v>10.124072375119599</v>
      </c>
      <c r="EV165" s="1">
        <v>9.9540104696580602</v>
      </c>
      <c r="EW165" s="1">
        <v>5.3339615168764203</v>
      </c>
      <c r="EX165" s="1">
        <v>7.3705993796632701</v>
      </c>
      <c r="EY165" s="1">
        <v>5.9820282094061099</v>
      </c>
      <c r="EZ165" s="1">
        <v>8.5871778843410809</v>
      </c>
      <c r="FA165" s="1">
        <v>10.771403323638999</v>
      </c>
      <c r="FB165" s="1">
        <v>8.4238244611768796</v>
      </c>
      <c r="FO165"/>
      <c r="GB165"/>
      <c r="GD165" s="1">
        <v>1.1762836948726301</v>
      </c>
      <c r="GE165" s="1">
        <v>1.3584540491459001</v>
      </c>
      <c r="GF165" s="1">
        <v>0.82713834448019596</v>
      </c>
      <c r="GG165" s="1">
        <v>2.0711041403556298</v>
      </c>
      <c r="GH165" s="1">
        <v>1.9169200737393399</v>
      </c>
      <c r="GI165" s="1">
        <v>1.2911245442494399</v>
      </c>
      <c r="GJ165" s="1">
        <v>1.0203212514183899</v>
      </c>
      <c r="GK165" s="1">
        <v>2.37853646681249</v>
      </c>
      <c r="GL165" s="1">
        <v>1.2812261293920699</v>
      </c>
      <c r="GM165" s="1">
        <v>1.4500699618845301</v>
      </c>
      <c r="GN165" s="1">
        <v>2.1899709556297999</v>
      </c>
      <c r="GO165" s="1">
        <v>1.75504930559257</v>
      </c>
      <c r="HB165"/>
    </row>
    <row r="166" spans="1:210">
      <c r="A166" s="13">
        <f t="shared" si="2"/>
        <v>41486</v>
      </c>
      <c r="N166"/>
      <c r="AB166"/>
      <c r="AC166" s="4">
        <v>41486</v>
      </c>
      <c r="AD166" s="1">
        <v>13.9306787828992</v>
      </c>
      <c r="AE166" s="1">
        <v>16.272902841551002</v>
      </c>
      <c r="AF166" s="1">
        <v>17.4377961404603</v>
      </c>
      <c r="AG166" s="1">
        <v>12.7344937300269</v>
      </c>
      <c r="AH166" s="1">
        <v>15.4903710939129</v>
      </c>
      <c r="AI166" s="1">
        <v>14.885042545207</v>
      </c>
      <c r="AJ166" s="1">
        <v>12.3067372538817</v>
      </c>
      <c r="AK166" s="1">
        <v>12.972448037737401</v>
      </c>
      <c r="AL166" s="1">
        <v>15.524893273900499</v>
      </c>
      <c r="AM166" s="1">
        <v>15.754525648534001</v>
      </c>
      <c r="AN166" s="1">
        <v>17.959108213142699</v>
      </c>
      <c r="AO166" s="1">
        <v>16.652601186552999</v>
      </c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O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DB166"/>
      <c r="DD166" s="1">
        <v>8.2297853017594598</v>
      </c>
      <c r="DE166" s="1">
        <v>12.8713175220838</v>
      </c>
      <c r="DF166" s="1">
        <v>11.245774305979801</v>
      </c>
      <c r="DG166" s="1" t="e">
        <v>#N/A</v>
      </c>
      <c r="DH166" s="1">
        <v>12.4466212583963</v>
      </c>
      <c r="DI166" s="1">
        <v>10.5247525663906</v>
      </c>
      <c r="DJ166" s="1">
        <v>6.4213125560153399</v>
      </c>
      <c r="DK166" s="1">
        <v>9.8670164269072007</v>
      </c>
      <c r="DL166" s="1">
        <v>5.6126855921891199</v>
      </c>
      <c r="DM166" s="1">
        <v>6.9806561756541603</v>
      </c>
      <c r="DN166" s="1">
        <v>11.683983754192999</v>
      </c>
      <c r="DO166" s="1">
        <v>9.2069384916179704</v>
      </c>
      <c r="EB166"/>
      <c r="EO166"/>
      <c r="EQ166" s="1">
        <v>7.4503637844086397</v>
      </c>
      <c r="ER166" s="1">
        <v>10.523303760862699</v>
      </c>
      <c r="ES166" s="1">
        <v>9.6114749864837403</v>
      </c>
      <c r="ET166" s="1">
        <v>17.341489686602301</v>
      </c>
      <c r="EU166" s="1">
        <v>10.7131313319485</v>
      </c>
      <c r="EV166" s="1">
        <v>10.2788125885568</v>
      </c>
      <c r="EW166" s="1">
        <v>5.4110627767406401</v>
      </c>
      <c r="EX166" s="1">
        <v>7.4079192974391104</v>
      </c>
      <c r="EY166" s="1">
        <v>6.1085814747146001</v>
      </c>
      <c r="EZ166" s="1">
        <v>8.8084007214331503</v>
      </c>
      <c r="FA166" s="1">
        <v>11.026835024219499</v>
      </c>
      <c r="FB166" s="1">
        <v>8.6091686430036596</v>
      </c>
      <c r="FO166"/>
      <c r="GB166"/>
      <c r="GD166" s="1">
        <v>1.17820947811231</v>
      </c>
      <c r="GE166" s="1">
        <v>1.41183237149567</v>
      </c>
      <c r="GF166" s="1">
        <v>0.87342981198290404</v>
      </c>
      <c r="GG166" s="1">
        <v>2.18608437621362</v>
      </c>
      <c r="GH166" s="1">
        <v>2.0111783324366099</v>
      </c>
      <c r="GI166" s="1">
        <v>1.3262414363696899</v>
      </c>
      <c r="GJ166" s="1">
        <v>1.0778098259681901</v>
      </c>
      <c r="GK166" s="1">
        <v>2.39824137846928</v>
      </c>
      <c r="GL166" s="1">
        <v>1.3367698128971199</v>
      </c>
      <c r="GM166" s="1">
        <v>1.53226556780345</v>
      </c>
      <c r="GN166" s="1">
        <v>2.2322541922786199</v>
      </c>
      <c r="GO166" s="1">
        <v>1.8361599348050699</v>
      </c>
      <c r="HB166"/>
    </row>
    <row r="167" spans="1:210">
      <c r="A167" s="13">
        <f t="shared" si="2"/>
        <v>41453</v>
      </c>
      <c r="N167"/>
      <c r="AB167"/>
      <c r="AC167" s="4">
        <v>41453</v>
      </c>
      <c r="AD167" s="1">
        <v>12.5434385602227</v>
      </c>
      <c r="AE167" s="1">
        <v>15.876720395452301</v>
      </c>
      <c r="AF167" s="1">
        <v>16.679621738055399</v>
      </c>
      <c r="AG167" s="1">
        <v>12.430493158620701</v>
      </c>
      <c r="AH167" s="1">
        <v>14.536306499187001</v>
      </c>
      <c r="AI167" s="1">
        <v>14.228193587009899</v>
      </c>
      <c r="AJ167" s="1">
        <v>11.6930754509119</v>
      </c>
      <c r="AK167" s="1">
        <v>12.278864405346701</v>
      </c>
      <c r="AL167" s="1">
        <v>17.097589103759901</v>
      </c>
      <c r="AM167" s="1">
        <v>15.1555868725822</v>
      </c>
      <c r="AN167" s="1">
        <v>17.404789069448899</v>
      </c>
      <c r="AO167" s="1">
        <v>15.9163358611177</v>
      </c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O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DB167"/>
      <c r="DD167" s="1">
        <v>7.5969103400141096</v>
      </c>
      <c r="DE167" s="1">
        <v>12.4060755820304</v>
      </c>
      <c r="DF167" s="1">
        <v>10.7740265261173</v>
      </c>
      <c r="DG167" s="1" t="e">
        <v>#N/A</v>
      </c>
      <c r="DH167" s="1">
        <v>11.7284680341387</v>
      </c>
      <c r="DI167" s="1">
        <v>10.1067865007613</v>
      </c>
      <c r="DJ167" s="1">
        <v>6.0761060962908804</v>
      </c>
      <c r="DK167" s="1">
        <v>9.2945657412490501</v>
      </c>
      <c r="DL167" s="1">
        <v>5.3953239531051302</v>
      </c>
      <c r="DM167" s="1">
        <v>6.7552010235128597</v>
      </c>
      <c r="DN167" s="1">
        <v>11.358487146754801</v>
      </c>
      <c r="DO167" s="1">
        <v>8.8267652792105409</v>
      </c>
      <c r="EB167"/>
      <c r="EO167"/>
      <c r="EQ167" s="1">
        <v>6.8945563547607502</v>
      </c>
      <c r="ER167" s="1">
        <v>10.2959832006913</v>
      </c>
      <c r="ES167" s="1">
        <v>9.2667515699636596</v>
      </c>
      <c r="ET167" s="1">
        <v>17.379832984726399</v>
      </c>
      <c r="EU167" s="1">
        <v>10.1095376550581</v>
      </c>
      <c r="EV167" s="1">
        <v>9.9138110775774795</v>
      </c>
      <c r="EW167" s="1">
        <v>5.1527827347630302</v>
      </c>
      <c r="EX167" s="1">
        <v>7.0304948447620701</v>
      </c>
      <c r="EY167" s="1">
        <v>6.1953127912164403</v>
      </c>
      <c r="EZ167" s="1">
        <v>8.6295728814911694</v>
      </c>
      <c r="FA167" s="1">
        <v>10.712332027269801</v>
      </c>
      <c r="FB167" s="1">
        <v>8.4283241831293498</v>
      </c>
      <c r="FO167"/>
      <c r="GB167"/>
      <c r="GD167" s="1">
        <v>1.09467808129508</v>
      </c>
      <c r="GE167" s="1">
        <v>1.3684764536875</v>
      </c>
      <c r="GF167" s="1">
        <v>0.83213324082460405</v>
      </c>
      <c r="GG167" s="1">
        <v>2.0978495023103001</v>
      </c>
      <c r="GH167" s="1">
        <v>1.8952782451194701</v>
      </c>
      <c r="GI167" s="1">
        <v>1.2596683428041699</v>
      </c>
      <c r="GJ167" s="1">
        <v>1.01998729321144</v>
      </c>
      <c r="GK167" s="1">
        <v>2.2944022810768798</v>
      </c>
      <c r="GL167" s="1">
        <v>1.30281981739615</v>
      </c>
      <c r="GM167" s="1">
        <v>1.47338737258185</v>
      </c>
      <c r="GN167" s="1">
        <v>2.1435336017732598</v>
      </c>
      <c r="GO167" s="1">
        <v>1.7959806378434999</v>
      </c>
      <c r="HB167"/>
    </row>
    <row r="168" spans="1:210">
      <c r="A168" s="13">
        <f t="shared" si="2"/>
        <v>41425</v>
      </c>
      <c r="N168"/>
      <c r="AB168"/>
      <c r="AC168" s="4">
        <v>41425</v>
      </c>
      <c r="AD168" s="1">
        <v>13.045799766438501</v>
      </c>
      <c r="AE168" s="1">
        <v>16.1511930817414</v>
      </c>
      <c r="AF168" s="1">
        <v>16.9364408047004</v>
      </c>
      <c r="AG168" s="1">
        <v>12.683924343653199</v>
      </c>
      <c r="AH168" s="1">
        <v>14.753126282015</v>
      </c>
      <c r="AI168" s="1">
        <v>14.5486221526126</v>
      </c>
      <c r="AJ168" s="1">
        <v>12.009937583087799</v>
      </c>
      <c r="AK168" s="1">
        <v>12.879564686670699</v>
      </c>
      <c r="AL168" s="1">
        <v>16.9427428656983</v>
      </c>
      <c r="AM168" s="1">
        <v>14.9973168021593</v>
      </c>
      <c r="AN168" s="1">
        <v>17.4987190242644</v>
      </c>
      <c r="AO168" s="1">
        <v>15.4631466824393</v>
      </c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O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DB168"/>
      <c r="DD168" s="1">
        <v>8.0889271244477907</v>
      </c>
      <c r="DE168" s="1">
        <v>12.6731403060361</v>
      </c>
      <c r="DF168" s="1">
        <v>10.9421444223498</v>
      </c>
      <c r="DG168" s="1" t="e">
        <v>#N/A</v>
      </c>
      <c r="DH168" s="1">
        <v>11.648700703736299</v>
      </c>
      <c r="DI168" s="1">
        <v>10.3381094592522</v>
      </c>
      <c r="DJ168" s="1">
        <v>6.2450584257143298</v>
      </c>
      <c r="DK168" s="1">
        <v>9.7175270313616107</v>
      </c>
      <c r="DL168" s="1">
        <v>5.01110935692836</v>
      </c>
      <c r="DM168" s="1">
        <v>6.7140433217349598</v>
      </c>
      <c r="DN168" s="1">
        <v>11.375995825396499</v>
      </c>
      <c r="DO168" s="1">
        <v>8.7262369736157002</v>
      </c>
      <c r="EB168"/>
      <c r="EO168"/>
      <c r="EQ168" s="1">
        <v>7.1493122815174504</v>
      </c>
      <c r="ER168" s="1">
        <v>10.442221069242899</v>
      </c>
      <c r="ES168" s="1">
        <v>9.4156821085206701</v>
      </c>
      <c r="ET168" s="1">
        <v>18.1402710896507</v>
      </c>
      <c r="EU168" s="1">
        <v>10.205226545868101</v>
      </c>
      <c r="EV168" s="1">
        <v>10.086324330703301</v>
      </c>
      <c r="EW168" s="1">
        <v>5.2666226976438102</v>
      </c>
      <c r="EX168" s="1">
        <v>7.4098494644824804</v>
      </c>
      <c r="EY168" s="1">
        <v>6.1841577124956704</v>
      </c>
      <c r="EZ168" s="1">
        <v>8.6024294531176793</v>
      </c>
      <c r="FA168" s="1">
        <v>10.7367246591153</v>
      </c>
      <c r="FB168" s="1">
        <v>8.2047993492169091</v>
      </c>
      <c r="FO168"/>
      <c r="GB168"/>
      <c r="GD168" s="1">
        <v>1.15667327610834</v>
      </c>
      <c r="GE168" s="1">
        <v>1.39912986913147</v>
      </c>
      <c r="GF168" s="1">
        <v>0.84220249332821395</v>
      </c>
      <c r="GG168" s="1">
        <v>2.1175551315581198</v>
      </c>
      <c r="GH168" s="1">
        <v>1.9136265587018</v>
      </c>
      <c r="GI168" s="1">
        <v>1.2831123487738001</v>
      </c>
      <c r="GJ168" s="1">
        <v>1.0430531097589999</v>
      </c>
      <c r="GK168" s="1">
        <v>2.3969553155232202</v>
      </c>
      <c r="GL168" s="1">
        <v>1.2959602195758899</v>
      </c>
      <c r="GM168" s="1">
        <v>1.45745430133488</v>
      </c>
      <c r="GN168" s="1">
        <v>2.1439194571515601</v>
      </c>
      <c r="GO168" s="1">
        <v>1.7275559657420401</v>
      </c>
      <c r="HB168"/>
    </row>
    <row r="169" spans="1:210">
      <c r="A169" s="13">
        <f t="shared" si="2"/>
        <v>41394</v>
      </c>
      <c r="N169"/>
      <c r="AB169"/>
      <c r="AC169" s="4">
        <v>41394</v>
      </c>
      <c r="AD169" s="1">
        <v>12.7372169723048</v>
      </c>
      <c r="AE169" s="1">
        <v>16.495148330901301</v>
      </c>
      <c r="AF169" s="1">
        <v>16.668433308462799</v>
      </c>
      <c r="AG169" s="1">
        <v>12.2348492305519</v>
      </c>
      <c r="AH169" s="1">
        <v>14.6025858278313</v>
      </c>
      <c r="AI169" s="1">
        <v>14.0527676767998</v>
      </c>
      <c r="AJ169" s="1">
        <v>11.861093908362299</v>
      </c>
      <c r="AK169" s="1">
        <v>12.4814716083159</v>
      </c>
      <c r="AL169" s="1">
        <v>18.521666263298499</v>
      </c>
      <c r="AM169" s="1">
        <v>16.573017221911599</v>
      </c>
      <c r="AN169" s="1">
        <v>17.49404166199</v>
      </c>
      <c r="AO169" s="1">
        <v>15.4846786944691</v>
      </c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O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DB169"/>
      <c r="DD169" s="1">
        <v>7.8839674260075103</v>
      </c>
      <c r="DE169" s="1">
        <v>12.879044945060899</v>
      </c>
      <c r="DF169" s="1">
        <v>10.6482396148826</v>
      </c>
      <c r="DG169" s="1" t="e">
        <v>#N/A</v>
      </c>
      <c r="DH169" s="1">
        <v>11.675935645179401</v>
      </c>
      <c r="DI169" s="1">
        <v>9.9314767025022199</v>
      </c>
      <c r="DJ169" s="1">
        <v>6.1285414612747404</v>
      </c>
      <c r="DK169" s="1">
        <v>9.4516853839355299</v>
      </c>
      <c r="DL169" s="1">
        <v>5.3878577217984898</v>
      </c>
      <c r="DM169" s="1">
        <v>7.3524568496640601</v>
      </c>
      <c r="DN169" s="1">
        <v>11.2908034781659</v>
      </c>
      <c r="DO169" s="1">
        <v>8.7417958270008995</v>
      </c>
      <c r="EB169"/>
      <c r="EO169"/>
      <c r="EQ169" s="1">
        <v>6.9877968395964096</v>
      </c>
      <c r="ER169" s="1">
        <v>10.5750566236156</v>
      </c>
      <c r="ES169" s="1">
        <v>9.2474927506119897</v>
      </c>
      <c r="ET169" s="1">
        <v>18.578447638787299</v>
      </c>
      <c r="EU169" s="1">
        <v>10.054467834312099</v>
      </c>
      <c r="EV169" s="1">
        <v>9.9183626183216091</v>
      </c>
      <c r="EW169" s="1">
        <v>5.1358154176174802</v>
      </c>
      <c r="EX169" s="1">
        <v>7.18435481469949</v>
      </c>
      <c r="EY169" s="1">
        <v>6.4682495830425903</v>
      </c>
      <c r="EZ169" s="1">
        <v>9.0003229230960304</v>
      </c>
      <c r="FA169" s="1">
        <v>10.6732167917031</v>
      </c>
      <c r="FB169" s="1">
        <v>8.2005219843417407</v>
      </c>
      <c r="FO169"/>
      <c r="GB169"/>
      <c r="GD169" s="1">
        <v>1.1300753192320001</v>
      </c>
      <c r="GE169" s="1">
        <v>1.4201638979901501</v>
      </c>
      <c r="GF169" s="1">
        <v>0.82503857648617795</v>
      </c>
      <c r="GG169" s="1">
        <v>2.01097771714536</v>
      </c>
      <c r="GH169" s="1">
        <v>1.88574820824183</v>
      </c>
      <c r="GI169" s="1">
        <v>1.2372976517994601</v>
      </c>
      <c r="GJ169" s="1">
        <v>1.0211707014579401</v>
      </c>
      <c r="GK169" s="1">
        <v>2.3125228409164098</v>
      </c>
      <c r="GL169" s="1">
        <v>1.40004897923599</v>
      </c>
      <c r="GM169" s="1">
        <v>1.59462936455944</v>
      </c>
      <c r="GN169" s="1">
        <v>2.1367245755238198</v>
      </c>
      <c r="GO169" s="1">
        <v>1.7167507195151901</v>
      </c>
      <c r="HB169"/>
    </row>
    <row r="170" spans="1:210">
      <c r="A170" s="13">
        <f t="shared" si="2"/>
        <v>41361</v>
      </c>
      <c r="N170"/>
      <c r="AB170"/>
      <c r="AC170" s="4">
        <v>41361</v>
      </c>
      <c r="AD170" s="1">
        <v>12.0791107690965</v>
      </c>
      <c r="AE170" s="1">
        <v>16.17927659275</v>
      </c>
      <c r="AF170" s="1">
        <v>16.389304497805501</v>
      </c>
      <c r="AG170" s="1">
        <v>12.174580086974499</v>
      </c>
      <c r="AH170" s="1">
        <v>14.213887700603699</v>
      </c>
      <c r="AI170" s="1">
        <v>14.092444948696301</v>
      </c>
      <c r="AJ170" s="1">
        <v>11.993603031450601</v>
      </c>
      <c r="AK170" s="1">
        <v>12.144292980911599</v>
      </c>
      <c r="AL170" s="1">
        <v>18.005874399562099</v>
      </c>
      <c r="AM170" s="1">
        <v>15.789681573385</v>
      </c>
      <c r="AN170" s="1">
        <v>17.3306108358017</v>
      </c>
      <c r="AO170" s="1">
        <v>15.303051153282301</v>
      </c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O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DB170"/>
      <c r="DD170" s="1">
        <v>7.6430997284198297</v>
      </c>
      <c r="DE170" s="1">
        <v>12.7816947450348</v>
      </c>
      <c r="DF170" s="1">
        <v>10.4589631756023</v>
      </c>
      <c r="DG170" s="1" t="e">
        <v>#N/A</v>
      </c>
      <c r="DH170" s="1">
        <v>11.2842327754966</v>
      </c>
      <c r="DI170" s="1">
        <v>10.025910478969701</v>
      </c>
      <c r="DJ170" s="1">
        <v>6.2257104305216604</v>
      </c>
      <c r="DK170" s="1">
        <v>9.2832843455713299</v>
      </c>
      <c r="DL170" s="1">
        <v>5.1353039836076597</v>
      </c>
      <c r="DM170" s="1">
        <v>7.2694799852324703</v>
      </c>
      <c r="DN170" s="1">
        <v>11.8286877916689</v>
      </c>
      <c r="DO170" s="1">
        <v>8.6846208552152593</v>
      </c>
      <c r="EB170"/>
      <c r="EO170"/>
      <c r="EQ170" s="1">
        <v>6.8461626861365499</v>
      </c>
      <c r="ER170" s="1">
        <v>10.333737188824999</v>
      </c>
      <c r="ES170" s="1">
        <v>9.0747770578399898</v>
      </c>
      <c r="ET170" s="1">
        <v>18.2471837181516</v>
      </c>
      <c r="EU170" s="1">
        <v>9.7805413550310707</v>
      </c>
      <c r="EV170" s="1">
        <v>9.9466928954423892</v>
      </c>
      <c r="EW170" s="1">
        <v>5.2064011640037302</v>
      </c>
      <c r="EX170" s="1">
        <v>6.9553589462009597</v>
      </c>
      <c r="EY170" s="1">
        <v>6.3015177431316998</v>
      </c>
      <c r="EZ170" s="1">
        <v>8.7678576755955202</v>
      </c>
      <c r="FA170" s="1">
        <v>10.5246789306329</v>
      </c>
      <c r="FB170" s="1">
        <v>8.2240767888590192</v>
      </c>
      <c r="FO170"/>
      <c r="GB170"/>
      <c r="GD170" s="1">
        <v>1.1142526216552799</v>
      </c>
      <c r="GE170" s="1">
        <v>1.38243925871698</v>
      </c>
      <c r="GF170" s="1">
        <v>0.80942376551955297</v>
      </c>
      <c r="GG170" s="1">
        <v>1.9619971306289099</v>
      </c>
      <c r="GH170" s="1">
        <v>1.8250960197050301</v>
      </c>
      <c r="GI170" s="1">
        <v>1.2374150845602401</v>
      </c>
      <c r="GJ170" s="1">
        <v>0.99945128222852997</v>
      </c>
      <c r="GK170" s="1">
        <v>2.2679962707428198</v>
      </c>
      <c r="GL170" s="1">
        <v>1.3303932096881901</v>
      </c>
      <c r="GM170" s="1">
        <v>1.5040897567748499</v>
      </c>
      <c r="GN170" s="1">
        <v>2.09633178406831</v>
      </c>
      <c r="GO170" s="1">
        <v>1.7085516103540901</v>
      </c>
      <c r="HB170"/>
    </row>
    <row r="171" spans="1:210">
      <c r="A171" s="13">
        <f t="shared" si="2"/>
        <v>41333</v>
      </c>
      <c r="N171"/>
      <c r="AB171"/>
      <c r="AC171" s="4">
        <v>41333</v>
      </c>
      <c r="AD171" s="1">
        <v>12.170201968108101</v>
      </c>
      <c r="AE171" s="1">
        <v>15.8041677560983</v>
      </c>
      <c r="AF171" s="1">
        <v>15.4535072926582</v>
      </c>
      <c r="AG171" s="1">
        <v>11.917457548799099</v>
      </c>
      <c r="AH171" s="1">
        <v>13.456417926926701</v>
      </c>
      <c r="AI171" s="1">
        <v>13.632231382128399</v>
      </c>
      <c r="AJ171" s="1">
        <v>11.868654238031301</v>
      </c>
      <c r="AK171" s="1">
        <v>11.7982352218286</v>
      </c>
      <c r="AL171" s="1">
        <v>17.759592230976999</v>
      </c>
      <c r="AM171" s="1">
        <v>15.003578997264899</v>
      </c>
      <c r="AN171" s="1">
        <v>16.758493872376999</v>
      </c>
      <c r="AO171" s="1">
        <v>14.526002910340001</v>
      </c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O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DB171"/>
      <c r="DD171" s="1">
        <v>7.5381033415111496</v>
      </c>
      <c r="DE171" s="1">
        <v>12.4540503322583</v>
      </c>
      <c r="DF171" s="1">
        <v>9.9937756680453305</v>
      </c>
      <c r="DG171" s="1" t="e">
        <v>#N/A</v>
      </c>
      <c r="DH171" s="1">
        <v>10.637082879792001</v>
      </c>
      <c r="DI171" s="1">
        <v>9.7331847337945803</v>
      </c>
      <c r="DJ171" s="1">
        <v>6.1600807545977796</v>
      </c>
      <c r="DK171" s="1">
        <v>9.0381635611017295</v>
      </c>
      <c r="DL171" s="1">
        <v>5.0506132121012204</v>
      </c>
      <c r="DM171" s="1">
        <v>6.9084209920497202</v>
      </c>
      <c r="DN171" s="1">
        <v>11.440606856102599</v>
      </c>
      <c r="DO171" s="1">
        <v>8.1159544836345106</v>
      </c>
      <c r="EB171"/>
      <c r="EO171"/>
      <c r="EQ171" s="1">
        <v>6.7580783517047696</v>
      </c>
      <c r="ER171" s="1">
        <v>10.180926269615099</v>
      </c>
      <c r="ES171" s="1">
        <v>8.6886730724540495</v>
      </c>
      <c r="ET171" s="1">
        <v>17.900243109969601</v>
      </c>
      <c r="EU171" s="1">
        <v>9.2915346879154104</v>
      </c>
      <c r="EV171" s="1">
        <v>9.6622929582651107</v>
      </c>
      <c r="EW171" s="1">
        <v>5.0635968932477704</v>
      </c>
      <c r="EX171" s="1">
        <v>6.7926608636109798</v>
      </c>
      <c r="EY171" s="1">
        <v>6.0938838971952096</v>
      </c>
      <c r="EZ171" s="1">
        <v>8.4785050400756301</v>
      </c>
      <c r="FA171" s="1">
        <v>10.1915705950135</v>
      </c>
      <c r="FB171" s="1">
        <v>7.8537842905047004</v>
      </c>
      <c r="FO171"/>
      <c r="GB171"/>
      <c r="GD171" s="1">
        <v>1.0897147369973199</v>
      </c>
      <c r="GE171" s="1">
        <v>1.37236603287835</v>
      </c>
      <c r="GF171" s="1">
        <v>0.74327595176497796</v>
      </c>
      <c r="GG171" s="1">
        <v>1.8835729145968001</v>
      </c>
      <c r="GH171" s="1">
        <v>1.7338861701344199</v>
      </c>
      <c r="GI171" s="1">
        <v>1.18446528393873</v>
      </c>
      <c r="GJ171" s="1">
        <v>0.97420801711867899</v>
      </c>
      <c r="GK171" s="1">
        <v>2.2031884953291501</v>
      </c>
      <c r="GL171" s="1">
        <v>1.23879093931343</v>
      </c>
      <c r="GM171" s="1">
        <v>1.42386012498424</v>
      </c>
      <c r="GN171" s="1">
        <v>1.9898544198672501</v>
      </c>
      <c r="GO171" s="1">
        <v>1.58926489294972</v>
      </c>
      <c r="HB171"/>
    </row>
    <row r="172" spans="1:210">
      <c r="A172" s="13">
        <f t="shared" si="2"/>
        <v>41305</v>
      </c>
      <c r="N172"/>
      <c r="AB172"/>
      <c r="AC172" s="4">
        <v>41305</v>
      </c>
      <c r="AD172" s="1">
        <v>12.5150343207193</v>
      </c>
      <c r="AE172" s="1">
        <v>15.4114557508268</v>
      </c>
      <c r="AF172" s="1">
        <v>15.3729549484506</v>
      </c>
      <c r="AG172" s="1">
        <v>11.89388370324</v>
      </c>
      <c r="AH172" s="1">
        <v>13.3374396045651</v>
      </c>
      <c r="AI172" s="1">
        <v>13.4415837859045</v>
      </c>
      <c r="AJ172" s="1">
        <v>11.7900276121887</v>
      </c>
      <c r="AK172" s="1">
        <v>11.822629296820701</v>
      </c>
      <c r="AL172" s="1">
        <v>17.122094771990401</v>
      </c>
      <c r="AM172" s="1">
        <v>14.7939381209906</v>
      </c>
      <c r="AN172" s="1">
        <v>16.784697476725299</v>
      </c>
      <c r="AO172" s="1">
        <v>14.4727524765516</v>
      </c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O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DB172"/>
      <c r="DD172" s="1">
        <v>7.7285889089681703</v>
      </c>
      <c r="DE172" s="1">
        <v>12.138532613701701</v>
      </c>
      <c r="DF172" s="1">
        <v>9.9818793192770201</v>
      </c>
      <c r="DG172" s="1" t="e">
        <v>#N/A</v>
      </c>
      <c r="DH172" s="1">
        <v>10.597605678605699</v>
      </c>
      <c r="DI172" s="1">
        <v>9.4895341312829196</v>
      </c>
      <c r="DJ172" s="1">
        <v>6.1932833927981701</v>
      </c>
      <c r="DK172" s="1">
        <v>9.0719522088275095</v>
      </c>
      <c r="DL172" s="1">
        <v>4.8789607396390204</v>
      </c>
      <c r="DM172" s="1">
        <v>6.8432328895530103</v>
      </c>
      <c r="DN172" s="1">
        <v>11.533658548236099</v>
      </c>
      <c r="DO172" s="1">
        <v>7.96566586333413</v>
      </c>
      <c r="EB172"/>
      <c r="EO172"/>
      <c r="EQ172" s="1">
        <v>6.95771964046547</v>
      </c>
      <c r="ER172" s="1">
        <v>10.0317711398997</v>
      </c>
      <c r="ES172" s="1">
        <v>8.6185990701139303</v>
      </c>
      <c r="ET172" s="1">
        <v>17.751990437733099</v>
      </c>
      <c r="EU172" s="1">
        <v>9.16576706248898</v>
      </c>
      <c r="EV172" s="1">
        <v>9.5906033688761791</v>
      </c>
      <c r="EW172" s="1">
        <v>5.0981926398160997</v>
      </c>
      <c r="EX172" s="1">
        <v>6.8638920583752796</v>
      </c>
      <c r="EY172" s="1">
        <v>5.8941183759938198</v>
      </c>
      <c r="EZ172" s="1">
        <v>8.3288225675999197</v>
      </c>
      <c r="FA172" s="1">
        <v>10.1568317114309</v>
      </c>
      <c r="FB172" s="1">
        <v>7.7042046292165498</v>
      </c>
      <c r="FO172"/>
      <c r="GB172"/>
      <c r="GD172" s="1">
        <v>1.1136329142104</v>
      </c>
      <c r="GE172" s="1">
        <v>1.34187344002257</v>
      </c>
      <c r="GF172" s="1">
        <v>0.74282459850604698</v>
      </c>
      <c r="GG172" s="1">
        <v>1.8833016121306501</v>
      </c>
      <c r="GH172" s="1">
        <v>1.7361328299713701</v>
      </c>
      <c r="GI172" s="1">
        <v>1.16854760684557</v>
      </c>
      <c r="GJ172" s="1">
        <v>0.983533337912043</v>
      </c>
      <c r="GK172" s="1">
        <v>2.2009695887744201</v>
      </c>
      <c r="GL172" s="1">
        <v>1.20810660468602</v>
      </c>
      <c r="GM172" s="1">
        <v>1.39323850895126</v>
      </c>
      <c r="GN172" s="1">
        <v>2.01782026513796</v>
      </c>
      <c r="GO172" s="1">
        <v>1.58543803958982</v>
      </c>
      <c r="HB172"/>
    </row>
    <row r="173" spans="1:210">
      <c r="A173" s="13">
        <f t="shared" si="2"/>
        <v>41274</v>
      </c>
      <c r="N173"/>
      <c r="AB173"/>
      <c r="AC173" s="4">
        <v>41274</v>
      </c>
      <c r="AD173" s="1">
        <v>12.1263606180558</v>
      </c>
      <c r="AE173" s="1">
        <v>14.6807265355596</v>
      </c>
      <c r="AF173" s="1">
        <v>14.595034360963499</v>
      </c>
      <c r="AG173" s="1">
        <v>11.355130817389799</v>
      </c>
      <c r="AH173" s="1">
        <v>12.4715989991328</v>
      </c>
      <c r="AI173" s="1">
        <v>12.850719075424101</v>
      </c>
      <c r="AJ173" s="1">
        <v>11.013176954180601</v>
      </c>
      <c r="AK173" s="1">
        <v>11.4691278388787</v>
      </c>
      <c r="AL173" s="1">
        <v>16.626672133202401</v>
      </c>
      <c r="AM173" s="1">
        <v>14.123709536353401</v>
      </c>
      <c r="AN173" s="1">
        <v>15.8974686785219</v>
      </c>
      <c r="AO173" s="1">
        <v>13.9702973510243</v>
      </c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O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DB173"/>
      <c r="DD173" s="1">
        <v>7.4679218639590301</v>
      </c>
      <c r="DE173" s="1">
        <v>11.5394405331486</v>
      </c>
      <c r="DF173" s="1">
        <v>9.4622356634405307</v>
      </c>
      <c r="DG173" s="1" t="e">
        <v>#N/A</v>
      </c>
      <c r="DH173" s="1">
        <v>9.9738256268782095</v>
      </c>
      <c r="DI173" s="1">
        <v>9.0242234281916307</v>
      </c>
      <c r="DJ173" s="1">
        <v>5.8163258922630501</v>
      </c>
      <c r="DK173" s="1">
        <v>9.0286084135659692</v>
      </c>
      <c r="DL173" s="1">
        <v>4.61436141263398</v>
      </c>
      <c r="DM173" s="1">
        <v>6.57509658183585</v>
      </c>
      <c r="DN173" s="1">
        <v>10.901730535014501</v>
      </c>
      <c r="DO173" s="1">
        <v>7.6339699345221597</v>
      </c>
      <c r="EB173"/>
      <c r="EO173"/>
      <c r="EQ173" s="1">
        <v>6.8261373405966603</v>
      </c>
      <c r="ER173" s="1">
        <v>9.6992421004994593</v>
      </c>
      <c r="ES173" s="1">
        <v>8.2437497845991192</v>
      </c>
      <c r="ET173" s="1">
        <v>17.559460350828701</v>
      </c>
      <c r="EU173" s="1">
        <v>8.5376992953821595</v>
      </c>
      <c r="EV173" s="1">
        <v>9.2383672636344993</v>
      </c>
      <c r="EW173" s="1">
        <v>4.86883864877331</v>
      </c>
      <c r="EX173" s="1">
        <v>6.6512476729923096</v>
      </c>
      <c r="EY173" s="1">
        <v>5.7840382295975701</v>
      </c>
      <c r="EZ173" s="1">
        <v>8.1559221496873402</v>
      </c>
      <c r="FA173" s="1">
        <v>9.6361728957359691</v>
      </c>
      <c r="FB173" s="1">
        <v>7.4342224641249102</v>
      </c>
      <c r="FO173"/>
      <c r="GB173"/>
      <c r="GD173" s="1">
        <v>1.0820509042484601</v>
      </c>
      <c r="GE173" s="1">
        <v>1.2878772892247199</v>
      </c>
      <c r="GF173" s="1">
        <v>0.70307730420832504</v>
      </c>
      <c r="GG173" s="1">
        <v>1.7919750761915501</v>
      </c>
      <c r="GH173" s="1">
        <v>1.64064701024986</v>
      </c>
      <c r="GI173" s="1">
        <v>1.1050376899580401</v>
      </c>
      <c r="GJ173" s="1">
        <v>0.89678412748312197</v>
      </c>
      <c r="GK173" s="1">
        <v>2.1543077611374102</v>
      </c>
      <c r="GL173" s="1">
        <v>1.1928757178679199</v>
      </c>
      <c r="GM173" s="1">
        <v>1.33585473100824</v>
      </c>
      <c r="GN173" s="1">
        <v>1.89601947465098</v>
      </c>
      <c r="GO173" s="1">
        <v>1.5141260089308</v>
      </c>
      <c r="HB173"/>
    </row>
    <row r="174" spans="1:210">
      <c r="A174" s="13">
        <f t="shared" si="2"/>
        <v>41243</v>
      </c>
      <c r="N174"/>
      <c r="AB174"/>
      <c r="AC174" s="4">
        <v>41243</v>
      </c>
      <c r="AD174" s="1">
        <v>11.814462138942099</v>
      </c>
      <c r="AE174" s="1">
        <v>15.0469618034347</v>
      </c>
      <c r="AF174" s="1">
        <v>15.323810102960101</v>
      </c>
      <c r="AG174" s="1">
        <v>11.0266907345038</v>
      </c>
      <c r="AH174" s="1">
        <v>12.5300427936705</v>
      </c>
      <c r="AI174" s="1">
        <v>12.6716050534625</v>
      </c>
      <c r="AJ174" s="1">
        <v>10.9291834272404</v>
      </c>
      <c r="AK174" s="1">
        <v>11.481180714546801</v>
      </c>
      <c r="AL174" s="1">
        <v>17.050260794406501</v>
      </c>
      <c r="AM174" s="1">
        <v>14.254826926764199</v>
      </c>
      <c r="AN174" s="1">
        <v>15.945503198560401</v>
      </c>
      <c r="AO174" s="1">
        <v>13.783174844541101</v>
      </c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O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DB174"/>
      <c r="DD174" s="1">
        <v>7.3173370633977104</v>
      </c>
      <c r="DE174" s="1">
        <v>11.886648876573</v>
      </c>
      <c r="DF174" s="1">
        <v>9.94491722249753</v>
      </c>
      <c r="DG174" s="1" t="e">
        <v>#N/A</v>
      </c>
      <c r="DH174" s="1">
        <v>10.065775930190499</v>
      </c>
      <c r="DI174" s="1">
        <v>8.9421469345210092</v>
      </c>
      <c r="DJ174" s="1">
        <v>5.7862762451829202</v>
      </c>
      <c r="DK174" s="1">
        <v>9.0098234094121192</v>
      </c>
      <c r="DL174" s="1">
        <v>4.6873989031501697</v>
      </c>
      <c r="DM174" s="1">
        <v>6.4945509102646604</v>
      </c>
      <c r="DN174" s="1">
        <v>10.877338199434501</v>
      </c>
      <c r="DO174" s="1">
        <v>7.47426161273824</v>
      </c>
      <c r="EB174"/>
      <c r="EO174"/>
      <c r="EQ174" s="1">
        <v>6.7320603640715699</v>
      </c>
      <c r="ER174" s="1">
        <v>9.8899619015635594</v>
      </c>
      <c r="ES174" s="1">
        <v>8.5623617408648496</v>
      </c>
      <c r="ET174" s="1">
        <v>17.499604716739899</v>
      </c>
      <c r="EU174" s="1">
        <v>8.5951804145494499</v>
      </c>
      <c r="EV174" s="1">
        <v>9.1416018250682907</v>
      </c>
      <c r="EW174" s="1">
        <v>4.7967040862050698</v>
      </c>
      <c r="EX174" s="1">
        <v>6.6797338714810399</v>
      </c>
      <c r="EY174" s="1">
        <v>5.82788951473173</v>
      </c>
      <c r="EZ174" s="1">
        <v>8.21191582989427</v>
      </c>
      <c r="FA174" s="1">
        <v>9.6333532111475293</v>
      </c>
      <c r="FB174" s="1">
        <v>7.3601381691116101</v>
      </c>
      <c r="FO174"/>
      <c r="GB174"/>
      <c r="GD174" s="1">
        <v>1.04831434178975</v>
      </c>
      <c r="GE174" s="1">
        <v>1.3158075474270501</v>
      </c>
      <c r="GF174" s="1">
        <v>0.73756913190618001</v>
      </c>
      <c r="GG174" s="1">
        <v>1.7267008626367499</v>
      </c>
      <c r="GH174" s="1">
        <v>1.65234060731938</v>
      </c>
      <c r="GI174" s="1">
        <v>1.0878487350503001</v>
      </c>
      <c r="GJ174" s="1">
        <v>0.89451554318534798</v>
      </c>
      <c r="GK174" s="1">
        <v>2.1639417483032601</v>
      </c>
      <c r="GL174" s="1">
        <v>1.20552840132225</v>
      </c>
      <c r="GM174" s="1">
        <v>1.3324303353992699</v>
      </c>
      <c r="GN174" s="1">
        <v>1.88961735964348</v>
      </c>
      <c r="GO174" s="1">
        <v>1.4840517837159799</v>
      </c>
      <c r="HB174"/>
    </row>
    <row r="175" spans="1:210">
      <c r="A175" s="13">
        <f t="shared" si="2"/>
        <v>41213</v>
      </c>
      <c r="N175"/>
      <c r="AB175"/>
      <c r="AC175" s="4">
        <v>41213</v>
      </c>
      <c r="AD175" s="1">
        <v>11.9897032376543</v>
      </c>
      <c r="AE175" s="1">
        <v>14.7920933425307</v>
      </c>
      <c r="AF175" s="1">
        <v>15.0918382427403</v>
      </c>
      <c r="AG175" s="1">
        <v>11.1475130880413</v>
      </c>
      <c r="AH175" s="1">
        <v>12.4851143773224</v>
      </c>
      <c r="AI175" s="1">
        <v>12.447154118043301</v>
      </c>
      <c r="AJ175" s="1">
        <v>11.093633340671101</v>
      </c>
      <c r="AK175" s="1">
        <v>11.447307735749099</v>
      </c>
      <c r="AL175" s="1">
        <v>17.2776137466712</v>
      </c>
      <c r="AM175" s="1">
        <v>14.8829855047119</v>
      </c>
      <c r="AN175" s="1">
        <v>15.650683764586001</v>
      </c>
      <c r="AO175" s="1">
        <v>13.678016037416601</v>
      </c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O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DB175"/>
      <c r="DD175" s="1">
        <v>7.4155287295947998</v>
      </c>
      <c r="DE175" s="1">
        <v>11.9216838517487</v>
      </c>
      <c r="DF175" s="1">
        <v>9.9736184351226491</v>
      </c>
      <c r="DG175" s="1" t="e">
        <v>#N/A</v>
      </c>
      <c r="DH175" s="1">
        <v>9.8972629929283809</v>
      </c>
      <c r="DI175" s="1">
        <v>8.9286514966276709</v>
      </c>
      <c r="DJ175" s="1">
        <v>5.9494225458033103</v>
      </c>
      <c r="DK175" s="1">
        <v>8.9739451786124604</v>
      </c>
      <c r="DL175" s="1">
        <v>4.7808187497836698</v>
      </c>
      <c r="DM175" s="1">
        <v>6.8169510965652398</v>
      </c>
      <c r="DN175" s="1">
        <v>10.62920219419</v>
      </c>
      <c r="DO175" s="1">
        <v>7.5853938668517404</v>
      </c>
      <c r="EB175"/>
      <c r="EO175"/>
      <c r="EQ175" s="1">
        <v>6.7372656374683704</v>
      </c>
      <c r="ER175" s="1">
        <v>9.7380126994191798</v>
      </c>
      <c r="ES175" s="1">
        <v>8.4515097583657699</v>
      </c>
      <c r="ET175" s="1">
        <v>17.265953910006701</v>
      </c>
      <c r="EU175" s="1">
        <v>8.5027860228602208</v>
      </c>
      <c r="EV175" s="1">
        <v>9.0418236322017993</v>
      </c>
      <c r="EW175" s="1">
        <v>4.8119662630191202</v>
      </c>
      <c r="EX175" s="1">
        <v>6.6589194212107703</v>
      </c>
      <c r="EY175" s="1">
        <v>5.8639510501915302</v>
      </c>
      <c r="EZ175" s="1">
        <v>8.2053381195428994</v>
      </c>
      <c r="FA175" s="1">
        <v>9.4936254842263601</v>
      </c>
      <c r="FB175" s="1">
        <v>7.4138695548405797</v>
      </c>
      <c r="FO175"/>
      <c r="GB175"/>
      <c r="GD175" s="1">
        <v>1.0509556963493101</v>
      </c>
      <c r="GE175" s="1">
        <v>1.29123136698525</v>
      </c>
      <c r="GF175" s="1">
        <v>0.72335839677165503</v>
      </c>
      <c r="GG175" s="1">
        <v>1.7400751588915699</v>
      </c>
      <c r="GH175" s="1">
        <v>1.65654956330976</v>
      </c>
      <c r="GI175" s="1">
        <v>1.07228995266814</v>
      </c>
      <c r="GJ175" s="1">
        <v>0.89765790911203303</v>
      </c>
      <c r="GK175" s="1">
        <v>2.1601617102219599</v>
      </c>
      <c r="GL175" s="1">
        <v>1.22126625379118</v>
      </c>
      <c r="GM175" s="1">
        <v>1.3936906943923999</v>
      </c>
      <c r="GN175" s="1">
        <v>1.8464011993567999</v>
      </c>
      <c r="GO175" s="1">
        <v>1.4800087674212701</v>
      </c>
      <c r="HB175"/>
    </row>
    <row r="176" spans="1:210">
      <c r="A176" s="13">
        <f t="shared" si="2"/>
        <v>41180</v>
      </c>
      <c r="N176"/>
      <c r="AB176"/>
      <c r="AC176" s="4">
        <v>41180</v>
      </c>
      <c r="AD176" s="1">
        <v>11.7127005242205</v>
      </c>
      <c r="AE176" s="1">
        <v>15.0217859318308</v>
      </c>
      <c r="AF176" s="1">
        <v>15.3756050165636</v>
      </c>
      <c r="AG176" s="1">
        <v>11.2109334209518</v>
      </c>
      <c r="AH176" s="1">
        <v>12.683100318040101</v>
      </c>
      <c r="AI176" s="1">
        <v>12.3653059444907</v>
      </c>
      <c r="AJ176" s="1">
        <v>11.4380297053475</v>
      </c>
      <c r="AK176" s="1">
        <v>11.971546286135201</v>
      </c>
      <c r="AL176" s="1">
        <v>18.934821190568801</v>
      </c>
      <c r="AM176" s="1">
        <v>14.694343708097399</v>
      </c>
      <c r="AN176" s="1">
        <v>16.291135445723601</v>
      </c>
      <c r="AO176" s="1">
        <v>14.021177966258801</v>
      </c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O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DB176"/>
      <c r="DD176" s="1">
        <v>7.4392864015973803</v>
      </c>
      <c r="DE176" s="1">
        <v>12.1506642982086</v>
      </c>
      <c r="DF176" s="1">
        <v>10.1448280246002</v>
      </c>
      <c r="DG176" s="1" t="e">
        <v>#N/A</v>
      </c>
      <c r="DH176" s="1">
        <v>9.9558783580967507</v>
      </c>
      <c r="DI176" s="1">
        <v>8.8518021811728893</v>
      </c>
      <c r="DJ176" s="1">
        <v>6.1476392005353198</v>
      </c>
      <c r="DK176" s="1">
        <v>9.4894519455117905</v>
      </c>
      <c r="DL176" s="1">
        <v>5.0665125082524902</v>
      </c>
      <c r="DM176" s="1">
        <v>6.7427993784801901</v>
      </c>
      <c r="DN176" s="1">
        <v>11.076160726109499</v>
      </c>
      <c r="DO176" s="1">
        <v>7.8556022298053199</v>
      </c>
      <c r="EB176"/>
      <c r="EO176"/>
      <c r="EQ176" s="1">
        <v>6.65182014577384</v>
      </c>
      <c r="ER176" s="1">
        <v>9.8411396607433304</v>
      </c>
      <c r="ES176" s="1">
        <v>8.5584926220666304</v>
      </c>
      <c r="ET176" s="1">
        <v>17.289613498059101</v>
      </c>
      <c r="EU176" s="1">
        <v>8.6690340508190697</v>
      </c>
      <c r="EV176" s="1">
        <v>8.9808559331346292</v>
      </c>
      <c r="EW176" s="1">
        <v>4.9253974353032799</v>
      </c>
      <c r="EX176" s="1">
        <v>7.0747239754122297</v>
      </c>
      <c r="EY176" s="1">
        <v>6.1253507007618504</v>
      </c>
      <c r="EZ176" s="1">
        <v>8.2015702432001003</v>
      </c>
      <c r="FA176" s="1">
        <v>9.8311315120158191</v>
      </c>
      <c r="FB176" s="1">
        <v>7.5598164178443898</v>
      </c>
      <c r="FO176"/>
      <c r="GB176"/>
      <c r="GD176" s="1">
        <v>1.0477880409662099</v>
      </c>
      <c r="GE176" s="1">
        <v>1.30883758495726</v>
      </c>
      <c r="GF176" s="1">
        <v>0.73432924888309403</v>
      </c>
      <c r="GG176" s="1">
        <v>1.7240728480174801</v>
      </c>
      <c r="GH176" s="1">
        <v>1.6939405868770301</v>
      </c>
      <c r="GI176" s="1">
        <v>1.0732006012251201</v>
      </c>
      <c r="GJ176" s="1">
        <v>0.90835925639828496</v>
      </c>
      <c r="GK176" s="1">
        <v>2.3173555934616199</v>
      </c>
      <c r="GL176" s="1">
        <v>1.2886730461416001</v>
      </c>
      <c r="GM176" s="1">
        <v>1.3791924684499799</v>
      </c>
      <c r="GN176" s="1">
        <v>1.92993711374932</v>
      </c>
      <c r="GO176" s="1">
        <v>1.5140763260628001</v>
      </c>
      <c r="HB176"/>
    </row>
    <row r="177" spans="1:210">
      <c r="A177" s="13">
        <f t="shared" si="2"/>
        <v>41152</v>
      </c>
      <c r="N177"/>
      <c r="AB177"/>
      <c r="AC177" s="4">
        <v>41152</v>
      </c>
      <c r="AD177" s="1">
        <v>11.3079529571978</v>
      </c>
      <c r="AE177" s="1">
        <v>14.9631499678227</v>
      </c>
      <c r="AF177" s="1">
        <v>15.325085188218701</v>
      </c>
      <c r="AG177" s="1">
        <v>11.021946946463901</v>
      </c>
      <c r="AH177" s="1">
        <v>12.278432038273801</v>
      </c>
      <c r="AI177" s="1">
        <v>12.179465679037</v>
      </c>
      <c r="AJ177" s="1">
        <v>11.137771944443401</v>
      </c>
      <c r="AK177" s="1">
        <v>11.8450472602454</v>
      </c>
      <c r="AL177" s="1">
        <v>18.518218222689999</v>
      </c>
      <c r="AM177" s="1">
        <v>14.538249201697001</v>
      </c>
      <c r="AN177" s="1">
        <v>15.719593555737299</v>
      </c>
      <c r="AO177" s="1">
        <v>13.429215899292</v>
      </c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O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DB177"/>
      <c r="DD177" s="1">
        <v>7.2113683646867397</v>
      </c>
      <c r="DE177" s="1">
        <v>12.044091463318701</v>
      </c>
      <c r="DF177" s="1">
        <v>10.1011543017979</v>
      </c>
      <c r="DG177" s="1" t="e">
        <v>#N/A</v>
      </c>
      <c r="DH177" s="1">
        <v>9.5956804089074499</v>
      </c>
      <c r="DI177" s="1">
        <v>8.6789634101991595</v>
      </c>
      <c r="DJ177" s="1">
        <v>6.0171975185884703</v>
      </c>
      <c r="DK177" s="1">
        <v>9.4203661029293801</v>
      </c>
      <c r="DL177" s="1">
        <v>4.9228267986893597</v>
      </c>
      <c r="DM177" s="1">
        <v>6.6663649285540396</v>
      </c>
      <c r="DN177" s="1">
        <v>10.6744488245143</v>
      </c>
      <c r="DO177" s="1">
        <v>7.4792044509807498</v>
      </c>
      <c r="EB177"/>
      <c r="EO177"/>
      <c r="EQ177" s="1">
        <v>6.4753074148096603</v>
      </c>
      <c r="ER177" s="1">
        <v>9.8096971231181005</v>
      </c>
      <c r="ES177" s="1">
        <v>8.4776664798645704</v>
      </c>
      <c r="ET177" s="1">
        <v>17.332964773751002</v>
      </c>
      <c r="EU177" s="1">
        <v>8.4072135121820004</v>
      </c>
      <c r="EV177" s="1">
        <v>8.8591216158006407</v>
      </c>
      <c r="EW177" s="1">
        <v>4.8289366365646798</v>
      </c>
      <c r="EX177" s="1">
        <v>7.0416928075575997</v>
      </c>
      <c r="EY177" s="1">
        <v>6.0010608933342597</v>
      </c>
      <c r="EZ177" s="1">
        <v>8.1959121229195802</v>
      </c>
      <c r="FA177" s="1">
        <v>9.4979092148675495</v>
      </c>
      <c r="FB177" s="1">
        <v>7.3402432152713004</v>
      </c>
      <c r="FO177"/>
      <c r="GB177"/>
      <c r="GD177" s="1">
        <v>1.0092682769244601</v>
      </c>
      <c r="GE177" s="1">
        <v>1.3044039929776401</v>
      </c>
      <c r="GF177" s="1">
        <v>0.72800688440698402</v>
      </c>
      <c r="GG177" s="1">
        <v>1.674802149295</v>
      </c>
      <c r="GH177" s="1">
        <v>1.63129006252963</v>
      </c>
      <c r="GI177" s="1">
        <v>1.05682498236524</v>
      </c>
      <c r="GJ177" s="1">
        <v>0.89290388946497401</v>
      </c>
      <c r="GK177" s="1">
        <v>2.2985154868376099</v>
      </c>
      <c r="GL177" s="1">
        <v>1.2433016164817801</v>
      </c>
      <c r="GM177" s="1">
        <v>1.36684281437611</v>
      </c>
      <c r="GN177" s="1">
        <v>1.8579120067438</v>
      </c>
      <c r="GO177" s="1">
        <v>1.4446421286509199</v>
      </c>
      <c r="HB177"/>
    </row>
    <row r="178" spans="1:210">
      <c r="A178" s="13">
        <f t="shared" si="2"/>
        <v>41121</v>
      </c>
      <c r="N178"/>
      <c r="AB178"/>
      <c r="AC178" s="4">
        <v>41121</v>
      </c>
      <c r="AD178" s="1">
        <v>11.225855580971</v>
      </c>
      <c r="AE178" s="1">
        <v>14.9849687987882</v>
      </c>
      <c r="AF178" s="1">
        <v>14.8015515281137</v>
      </c>
      <c r="AG178" s="1">
        <v>10.908596740825301</v>
      </c>
      <c r="AH178" s="1">
        <v>12.279871952953901</v>
      </c>
      <c r="AI178" s="1">
        <v>12.0626971018074</v>
      </c>
      <c r="AJ178" s="1">
        <v>11.005327684580401</v>
      </c>
      <c r="AK178" s="1">
        <v>11.352870142249699</v>
      </c>
      <c r="AL178" s="1">
        <v>19.1730988933964</v>
      </c>
      <c r="AM178" s="1">
        <v>15.2113266196569</v>
      </c>
      <c r="AN178" s="1">
        <v>15.5157438998007</v>
      </c>
      <c r="AO178" s="1">
        <v>13.257839543604099</v>
      </c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O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DB178"/>
      <c r="DD178" s="1">
        <v>7.1791864887942696</v>
      </c>
      <c r="DE178" s="1">
        <v>12.091294687632301</v>
      </c>
      <c r="DF178" s="1">
        <v>9.7424445032701108</v>
      </c>
      <c r="DG178" s="1" t="e">
        <v>#N/A</v>
      </c>
      <c r="DH178" s="1">
        <v>9.5227797975171296</v>
      </c>
      <c r="DI178" s="1">
        <v>8.5821986243025403</v>
      </c>
      <c r="DJ178" s="1">
        <v>6.0144975787337502</v>
      </c>
      <c r="DK178" s="1">
        <v>9.0488682731288996</v>
      </c>
      <c r="DL178" s="1">
        <v>5.05286461042067</v>
      </c>
      <c r="DM178" s="1">
        <v>6.9970352884957299</v>
      </c>
      <c r="DN178" s="1">
        <v>10.5704606378896</v>
      </c>
      <c r="DO178" s="1">
        <v>7.2694974258493197</v>
      </c>
      <c r="EB178"/>
      <c r="EO178"/>
      <c r="EQ178" s="1">
        <v>6.3899101460123404</v>
      </c>
      <c r="ER178" s="1">
        <v>9.7495149086952893</v>
      </c>
      <c r="ES178" s="1">
        <v>8.2056337900402099</v>
      </c>
      <c r="ET178" s="1">
        <v>17.1503553746001</v>
      </c>
      <c r="EU178" s="1">
        <v>8.3329434987832407</v>
      </c>
      <c r="EV178" s="1">
        <v>8.8262884426635804</v>
      </c>
      <c r="EW178" s="1">
        <v>4.6902849538099902</v>
      </c>
      <c r="EX178" s="1">
        <v>6.70813022101279</v>
      </c>
      <c r="EY178" s="1">
        <v>6.1239001284518002</v>
      </c>
      <c r="EZ178" s="1">
        <v>8.3367879772667894</v>
      </c>
      <c r="FA178" s="1">
        <v>9.4257224964338508</v>
      </c>
      <c r="FB178" s="1">
        <v>7.21195896122377</v>
      </c>
      <c r="FO178"/>
      <c r="GB178"/>
      <c r="GD178" s="1">
        <v>0.98177614404273295</v>
      </c>
      <c r="GE178" s="1">
        <v>1.3041030120958801</v>
      </c>
      <c r="GF178" s="1">
        <v>0.70430101560754899</v>
      </c>
      <c r="GG178" s="1">
        <v>1.64705773688787</v>
      </c>
      <c r="GH178" s="1">
        <v>1.6339245081504501</v>
      </c>
      <c r="GI178" s="1">
        <v>1.0460946969957301</v>
      </c>
      <c r="GJ178" s="1">
        <v>0.88014746223705398</v>
      </c>
      <c r="GK178" s="1">
        <v>2.1974443609099201</v>
      </c>
      <c r="GL178" s="1">
        <v>1.2778209060599901</v>
      </c>
      <c r="GM178" s="1">
        <v>1.40446741726719</v>
      </c>
      <c r="GN178" s="1">
        <v>1.83839244070094</v>
      </c>
      <c r="GO178" s="1">
        <v>1.3953514553245101</v>
      </c>
      <c r="HB178"/>
    </row>
    <row r="179" spans="1:210">
      <c r="A179" s="13">
        <f t="shared" si="2"/>
        <v>41089</v>
      </c>
      <c r="N179"/>
      <c r="AB179"/>
      <c r="AC179" s="4">
        <v>41089</v>
      </c>
      <c r="AD179" s="1">
        <v>10.884277101170801</v>
      </c>
      <c r="AE179" s="1">
        <v>14.681813549732</v>
      </c>
      <c r="AF179" s="1">
        <v>14.6008031139268</v>
      </c>
      <c r="AG179" s="1">
        <v>10.974721233024599</v>
      </c>
      <c r="AH179" s="1">
        <v>12.1763897921156</v>
      </c>
      <c r="AI179" s="1">
        <v>12.0350515388775</v>
      </c>
      <c r="AJ179" s="1">
        <v>10.010945956562599</v>
      </c>
      <c r="AK179" s="1">
        <v>11.219603754699801</v>
      </c>
      <c r="AL179" s="1">
        <v>18.754615095891701</v>
      </c>
      <c r="AM179" s="1">
        <v>14.9265138739981</v>
      </c>
      <c r="AN179" s="1">
        <v>15.9546044698145</v>
      </c>
      <c r="AO179" s="1">
        <v>13.075202357716799</v>
      </c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O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DB179"/>
      <c r="DD179" s="1">
        <v>7.0552539991797696</v>
      </c>
      <c r="DE179" s="1">
        <v>11.8979406985796</v>
      </c>
      <c r="DF179" s="1">
        <v>9.5440293263276406</v>
      </c>
      <c r="DG179" s="1" t="e">
        <v>#N/A</v>
      </c>
      <c r="DH179" s="1">
        <v>9.4164250680681292</v>
      </c>
      <c r="DI179" s="1">
        <v>8.4922382772633807</v>
      </c>
      <c r="DJ179" s="1">
        <v>5.6474824539830797</v>
      </c>
      <c r="DK179" s="1">
        <v>8.91787546009067</v>
      </c>
      <c r="DL179" s="1">
        <v>4.8812650968297504</v>
      </c>
      <c r="DM179" s="1">
        <v>6.8203547746070798</v>
      </c>
      <c r="DN179" s="1">
        <v>10.9820452706258</v>
      </c>
      <c r="DO179" s="1">
        <v>7.1817980004817503</v>
      </c>
      <c r="EB179"/>
      <c r="EO179"/>
      <c r="EQ179" s="1">
        <v>6.2609135348901104</v>
      </c>
      <c r="ER179" s="1">
        <v>9.5778736931143893</v>
      </c>
      <c r="ES179" s="1">
        <v>8.1169494311053008</v>
      </c>
      <c r="ET179" s="1">
        <v>16.982705304062701</v>
      </c>
      <c r="EU179" s="1">
        <v>8.2265090904924296</v>
      </c>
      <c r="EV179" s="1">
        <v>8.7870762557282003</v>
      </c>
      <c r="EW179" s="1">
        <v>4.4453499855236096</v>
      </c>
      <c r="EX179" s="1">
        <v>6.6159245137790599</v>
      </c>
      <c r="EY179" s="1">
        <v>6.0298829132162099</v>
      </c>
      <c r="EZ179" s="1">
        <v>8.3506830287228393</v>
      </c>
      <c r="FA179" s="1">
        <v>9.6485741702902299</v>
      </c>
      <c r="FB179" s="1">
        <v>7.1313824420348197</v>
      </c>
      <c r="FO179"/>
      <c r="GB179"/>
      <c r="GD179" s="1">
        <v>0.963457391432472</v>
      </c>
      <c r="GE179" s="1">
        <v>1.2839909038728601</v>
      </c>
      <c r="GF179" s="1">
        <v>0.69291761575677202</v>
      </c>
      <c r="GG179" s="1">
        <v>1.64523901105491</v>
      </c>
      <c r="GH179" s="1">
        <v>1.6322897670568299</v>
      </c>
      <c r="GI179" s="1">
        <v>1.03650083813896</v>
      </c>
      <c r="GJ179" s="1">
        <v>0.815573606064257</v>
      </c>
      <c r="GK179" s="1">
        <v>2.1938245321108498</v>
      </c>
      <c r="GL179" s="1">
        <v>1.21719238538223</v>
      </c>
      <c r="GM179" s="1">
        <v>1.35265665077555</v>
      </c>
      <c r="GN179" s="1">
        <v>1.9244854009696799</v>
      </c>
      <c r="GO179" s="1">
        <v>1.36766116654034</v>
      </c>
      <c r="HB179"/>
    </row>
    <row r="180" spans="1:210">
      <c r="A180" s="13">
        <f t="shared" si="2"/>
        <v>41060</v>
      </c>
      <c r="N180"/>
      <c r="AB180"/>
      <c r="AC180" s="4">
        <v>41060</v>
      </c>
      <c r="AD180" s="1">
        <v>10.3608370297689</v>
      </c>
      <c r="AE180" s="1">
        <v>14.245990030648599</v>
      </c>
      <c r="AF180" s="1">
        <v>14.1925189400291</v>
      </c>
      <c r="AG180" s="1">
        <v>10.4193304464573</v>
      </c>
      <c r="AH180" s="1">
        <v>11.593219071283301</v>
      </c>
      <c r="AI180" s="1">
        <v>11.8182671165795</v>
      </c>
      <c r="AJ180" s="1">
        <v>9.2986929100425204</v>
      </c>
      <c r="AK180" s="1">
        <v>10.910007130577201</v>
      </c>
      <c r="AL180" s="1">
        <v>17.9907261188573</v>
      </c>
      <c r="AM180" s="1">
        <v>14.3590600097014</v>
      </c>
      <c r="AN180" s="1">
        <v>16.342661109406599</v>
      </c>
      <c r="AO180" s="1">
        <v>12.2155993718542</v>
      </c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O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DB180"/>
      <c r="DD180" s="1">
        <v>6.7529465628915997</v>
      </c>
      <c r="DE180" s="1">
        <v>11.2400390445962</v>
      </c>
      <c r="DF180" s="1">
        <v>9.2448474834603491</v>
      </c>
      <c r="DG180" s="1" t="e">
        <v>#N/A</v>
      </c>
      <c r="DH180" s="1">
        <v>9.2706133891634401</v>
      </c>
      <c r="DI180" s="1">
        <v>8.3880215981684891</v>
      </c>
      <c r="DJ180" s="1">
        <v>5.2679582364236799</v>
      </c>
      <c r="DK180" s="1">
        <v>8.6665171597546706</v>
      </c>
      <c r="DL180" s="1">
        <v>4.6074099438488503</v>
      </c>
      <c r="DM180" s="1">
        <v>6.6514219698099302</v>
      </c>
      <c r="DN180" s="1">
        <v>11.1547309104273</v>
      </c>
      <c r="DO180" s="1">
        <v>6.7250426929124201</v>
      </c>
      <c r="EB180"/>
      <c r="EO180"/>
      <c r="EQ180" s="1">
        <v>6.0432018827126504</v>
      </c>
      <c r="ER180" s="1">
        <v>9.49424221813684</v>
      </c>
      <c r="ES180" s="1">
        <v>7.9197418988293302</v>
      </c>
      <c r="ET180" s="1">
        <v>16.474071932708402</v>
      </c>
      <c r="EU180" s="1">
        <v>7.8145966391695101</v>
      </c>
      <c r="EV180" s="1">
        <v>8.6399329144411308</v>
      </c>
      <c r="EW180" s="1">
        <v>4.1371167870165104</v>
      </c>
      <c r="EX180" s="1">
        <v>6.4703963222785603</v>
      </c>
      <c r="EY180" s="1">
        <v>5.8472989124495296</v>
      </c>
      <c r="EZ180" s="1">
        <v>8.2283124591944006</v>
      </c>
      <c r="FA180" s="1">
        <v>9.8419445371885494</v>
      </c>
      <c r="FB180" s="1">
        <v>6.7916429503453903</v>
      </c>
      <c r="FO180"/>
      <c r="GB180"/>
      <c r="GD180" s="1">
        <v>0.92719390111097399</v>
      </c>
      <c r="GE180" s="1">
        <v>1.2767365171509999</v>
      </c>
      <c r="GF180" s="1">
        <v>0.67094617593703698</v>
      </c>
      <c r="GG180" s="1">
        <v>1.5628640579994699</v>
      </c>
      <c r="GH180" s="1">
        <v>1.54748781974491</v>
      </c>
      <c r="GI180" s="1">
        <v>1.0129197450095699</v>
      </c>
      <c r="GJ180" s="1">
        <v>0.76049621399408596</v>
      </c>
      <c r="GK180" s="1">
        <v>2.1045018740124801</v>
      </c>
      <c r="GL180" s="1">
        <v>1.15636694271648</v>
      </c>
      <c r="GM180" s="1">
        <v>1.33033324186554</v>
      </c>
      <c r="GN180" s="1">
        <v>1.93127726066414</v>
      </c>
      <c r="GO180" s="1">
        <v>1.2693424221649801</v>
      </c>
      <c r="HB180"/>
    </row>
    <row r="181" spans="1:210">
      <c r="A181" s="13">
        <f t="shared" si="2"/>
        <v>41029</v>
      </c>
      <c r="N181"/>
      <c r="AB181"/>
      <c r="AC181" s="4">
        <v>41029</v>
      </c>
      <c r="AD181" s="1">
        <v>11.5855081019232</v>
      </c>
      <c r="AE181" s="1">
        <v>14.817149956059399</v>
      </c>
      <c r="AF181" s="1">
        <v>14.762512835935</v>
      </c>
      <c r="AG181" s="1">
        <v>11.3969128075017</v>
      </c>
      <c r="AH181" s="1">
        <v>12.0701349189764</v>
      </c>
      <c r="AI181" s="1">
        <v>12.800952703506001</v>
      </c>
      <c r="AJ181" s="1">
        <v>10.433014999774599</v>
      </c>
      <c r="AK181" s="1">
        <v>11.920002344974099</v>
      </c>
      <c r="AL181" s="1">
        <v>17.862571915493199</v>
      </c>
      <c r="AM181" s="1">
        <v>14.4744182634841</v>
      </c>
      <c r="AN181" s="1">
        <v>17.916472938273401</v>
      </c>
      <c r="AO181" s="1">
        <v>12.957355624754101</v>
      </c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O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DB181"/>
      <c r="DD181" s="1">
        <v>7.4548425171445798</v>
      </c>
      <c r="DE181" s="1">
        <v>11.679256821143699</v>
      </c>
      <c r="DF181" s="1">
        <v>9.5236205971543093</v>
      </c>
      <c r="DG181" s="1" t="e">
        <v>#N/A</v>
      </c>
      <c r="DH181" s="1">
        <v>9.6310614655475408</v>
      </c>
      <c r="DI181" s="1">
        <v>9.0310557422641597</v>
      </c>
      <c r="DJ181" s="1">
        <v>5.8386886678541199</v>
      </c>
      <c r="DK181" s="1">
        <v>9.4065609079185304</v>
      </c>
      <c r="DL181" s="1">
        <v>4.53286931376417</v>
      </c>
      <c r="DM181" s="1">
        <v>6.7066116180781199</v>
      </c>
      <c r="DN181" s="1">
        <v>12.2246695010091</v>
      </c>
      <c r="DO181" s="1">
        <v>7.1332004633038704</v>
      </c>
      <c r="EB181"/>
      <c r="EO181"/>
      <c r="EQ181" s="1">
        <v>6.4543606103262201</v>
      </c>
      <c r="ER181" s="1">
        <v>9.7444867054225597</v>
      </c>
      <c r="ES181" s="1">
        <v>8.1343491382487105</v>
      </c>
      <c r="ET181" s="1">
        <v>17.2842039204839</v>
      </c>
      <c r="EU181" s="1">
        <v>8.0242100684439404</v>
      </c>
      <c r="EV181" s="1">
        <v>9.1862616174271601</v>
      </c>
      <c r="EW181" s="1">
        <v>4.6225150857239496</v>
      </c>
      <c r="EX181" s="1">
        <v>7.1330141543550001</v>
      </c>
      <c r="EY181" s="1">
        <v>5.7179819104868503</v>
      </c>
      <c r="EZ181" s="1">
        <v>8.1503469179211194</v>
      </c>
      <c r="FA181" s="1">
        <v>10.597981044657701</v>
      </c>
      <c r="FB181" s="1">
        <v>7.0198437646452403</v>
      </c>
      <c r="FO181"/>
      <c r="GB181"/>
      <c r="GD181" s="1">
        <v>1.0305287867686499</v>
      </c>
      <c r="GE181" s="1">
        <v>1.3288590205159201</v>
      </c>
      <c r="GF181" s="1">
        <v>0.69127986409013498</v>
      </c>
      <c r="GG181" s="1">
        <v>1.7099803117021</v>
      </c>
      <c r="GH181" s="1">
        <v>1.6122648697151301</v>
      </c>
      <c r="GI181" s="1">
        <v>1.08867919358416</v>
      </c>
      <c r="GJ181" s="1">
        <v>0.89327675077999502</v>
      </c>
      <c r="GK181" s="1">
        <v>2.2685682908911402</v>
      </c>
      <c r="GL181" s="1">
        <v>1.1330351682011901</v>
      </c>
      <c r="GM181" s="1">
        <v>1.33886915042455</v>
      </c>
      <c r="GN181" s="1">
        <v>2.09173992712374</v>
      </c>
      <c r="GO181" s="1">
        <v>1.3387978224420101</v>
      </c>
      <c r="HB181"/>
    </row>
    <row r="182" spans="1:210">
      <c r="A182" s="13">
        <f t="shared" si="2"/>
        <v>40998</v>
      </c>
      <c r="N182"/>
      <c r="AB182"/>
      <c r="AC182" s="4">
        <v>40998</v>
      </c>
      <c r="AD182" s="1">
        <v>11.631261270486</v>
      </c>
      <c r="AE182" s="1">
        <v>14.9355374229735</v>
      </c>
      <c r="AF182" s="1">
        <v>14.716693286372699</v>
      </c>
      <c r="AG182" s="1">
        <v>11.849109038935699</v>
      </c>
      <c r="AH182" s="1">
        <v>12.2428623809078</v>
      </c>
      <c r="AI182" s="1">
        <v>13.1263535798346</v>
      </c>
      <c r="AJ182" s="1">
        <v>10.6211429479744</v>
      </c>
      <c r="AK182" s="1">
        <v>12.5938154184519</v>
      </c>
      <c r="AL182" s="1">
        <v>17.416776382310498</v>
      </c>
      <c r="AM182" s="1">
        <v>14.256474541577999</v>
      </c>
      <c r="AN182" s="1">
        <v>18.063285629068101</v>
      </c>
      <c r="AO182" s="1">
        <v>13.2228271557442</v>
      </c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O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DB182"/>
      <c r="DD182" s="1">
        <v>7.6731771233619002</v>
      </c>
      <c r="DE182" s="1">
        <v>12.1459694304642</v>
      </c>
      <c r="DF182" s="1">
        <v>9.4457586447257</v>
      </c>
      <c r="DG182" s="1" t="e">
        <v>#N/A</v>
      </c>
      <c r="DH182" s="1">
        <v>9.5617018436871106</v>
      </c>
      <c r="DI182" s="1">
        <v>9.25835008894569</v>
      </c>
      <c r="DJ182" s="1">
        <v>5.9898806683361396</v>
      </c>
      <c r="DK182" s="1">
        <v>10.022553065414501</v>
      </c>
      <c r="DL182" s="1">
        <v>4.49758413395476</v>
      </c>
      <c r="DM182" s="1">
        <v>6.5478321568498199</v>
      </c>
      <c r="DN182" s="1">
        <v>12.307998641786201</v>
      </c>
      <c r="DO182" s="1">
        <v>7.2524758110395897</v>
      </c>
      <c r="EB182"/>
      <c r="EO182"/>
      <c r="EQ182" s="1">
        <v>6.4580497912856503</v>
      </c>
      <c r="ER182" s="1">
        <v>9.8352947555355907</v>
      </c>
      <c r="ES182" s="1">
        <v>8.0891125696956507</v>
      </c>
      <c r="ET182" s="1">
        <v>17.011188003312601</v>
      </c>
      <c r="EU182" s="1">
        <v>8.0384470185381005</v>
      </c>
      <c r="EV182" s="1">
        <v>9.3180701375572905</v>
      </c>
      <c r="EW182" s="1">
        <v>4.7016280920342099</v>
      </c>
      <c r="EX182" s="1">
        <v>7.5137191771782597</v>
      </c>
      <c r="EY182" s="1">
        <v>5.6206338880098201</v>
      </c>
      <c r="EZ182" s="1">
        <v>8.1341677669424808</v>
      </c>
      <c r="FA182" s="1">
        <v>10.5838848247163</v>
      </c>
      <c r="FB182" s="1">
        <v>7.0946935994162903</v>
      </c>
      <c r="FO182"/>
      <c r="GB182"/>
      <c r="GD182" s="1">
        <v>1.03907823220483</v>
      </c>
      <c r="GE182" s="1">
        <v>1.34248984988084</v>
      </c>
      <c r="GF182" s="1">
        <v>0.68493798673417405</v>
      </c>
      <c r="GG182" s="1">
        <v>1.84394841093055</v>
      </c>
      <c r="GH182" s="1">
        <v>1.60185440457254</v>
      </c>
      <c r="GI182" s="1">
        <v>1.10595073707271</v>
      </c>
      <c r="GJ182" s="1">
        <v>0.88254124375527099</v>
      </c>
      <c r="GK182" s="1">
        <v>2.3493238214994099</v>
      </c>
      <c r="GL182" s="1">
        <v>1.09483099046635</v>
      </c>
      <c r="GM182" s="1">
        <v>1.3167930488136499</v>
      </c>
      <c r="GN182" s="1">
        <v>2.0777135699048199</v>
      </c>
      <c r="GO182" s="1">
        <v>1.35490215934548</v>
      </c>
      <c r="HB182"/>
    </row>
    <row r="183" spans="1:210">
      <c r="A183" s="13">
        <f t="shared" si="2"/>
        <v>40968</v>
      </c>
      <c r="N183"/>
      <c r="AB183"/>
      <c r="AC183" s="4">
        <v>40968</v>
      </c>
      <c r="AD183" s="1">
        <v>11.7078903755325</v>
      </c>
      <c r="AE183" s="1">
        <v>14.6698549520752</v>
      </c>
      <c r="AF183" s="1">
        <v>14.098348862662499</v>
      </c>
      <c r="AG183" s="1">
        <v>11.2119373548099</v>
      </c>
      <c r="AH183" s="1">
        <v>11.804218285387099</v>
      </c>
      <c r="AI183" s="1">
        <v>13.0455036450845</v>
      </c>
      <c r="AJ183" s="1">
        <v>11.0295972462807</v>
      </c>
      <c r="AK183" s="1">
        <v>12.2263530854749</v>
      </c>
      <c r="AL183" s="1">
        <v>17.4628812983476</v>
      </c>
      <c r="AM183" s="1">
        <v>14.1294530930822</v>
      </c>
      <c r="AN183" s="1">
        <v>15.174757315060701</v>
      </c>
      <c r="AO183" s="1">
        <v>13.030058883258899</v>
      </c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O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DB183"/>
      <c r="DD183" s="1">
        <v>7.85103387019827</v>
      </c>
      <c r="DE183" s="1">
        <v>11.8630742904699</v>
      </c>
      <c r="DF183" s="1">
        <v>9.0002905679262</v>
      </c>
      <c r="DG183" s="1" t="e">
        <v>#N/A</v>
      </c>
      <c r="DH183" s="1">
        <v>9.1987796536692894</v>
      </c>
      <c r="DI183" s="1">
        <v>9.1420037847501892</v>
      </c>
      <c r="DJ183" s="1">
        <v>6.2639815949295601</v>
      </c>
      <c r="DK183" s="1">
        <v>9.6115880639735796</v>
      </c>
      <c r="DL183" s="1">
        <v>4.6971288741128197</v>
      </c>
      <c r="DM183" s="1">
        <v>6.4516425990047601</v>
      </c>
      <c r="DN183" s="1">
        <v>10.1103375735648</v>
      </c>
      <c r="DO183" s="1">
        <v>7.11647314205974</v>
      </c>
      <c r="EB183"/>
      <c r="EO183"/>
      <c r="EQ183" s="1">
        <v>6.4937283749219601</v>
      </c>
      <c r="ER183" s="1">
        <v>9.6746436102423896</v>
      </c>
      <c r="ES183" s="1">
        <v>7.8840313782435301</v>
      </c>
      <c r="ET183" s="1">
        <v>16.761006155511001</v>
      </c>
      <c r="EU183" s="1">
        <v>7.7991475110274404</v>
      </c>
      <c r="EV183" s="1">
        <v>9.2398265570649301</v>
      </c>
      <c r="EW183" s="1">
        <v>4.9206601515540802</v>
      </c>
      <c r="EX183" s="1">
        <v>7.2362295978442699</v>
      </c>
      <c r="EY183" s="1">
        <v>5.8015773313555101</v>
      </c>
      <c r="EZ183" s="1">
        <v>7.9917965240776603</v>
      </c>
      <c r="FA183" s="1">
        <v>8.7549121468988798</v>
      </c>
      <c r="FB183" s="1">
        <v>6.9801448460413198</v>
      </c>
      <c r="FO183"/>
      <c r="GB183"/>
      <c r="GD183" s="1">
        <v>1.04910769385765</v>
      </c>
      <c r="GE183" s="1">
        <v>1.3170305940021201</v>
      </c>
      <c r="GF183" s="1">
        <v>0.65478719748916903</v>
      </c>
      <c r="GG183" s="1">
        <v>1.71238980658031</v>
      </c>
      <c r="GH183" s="1">
        <v>1.5483799436723</v>
      </c>
      <c r="GI183" s="1">
        <v>1.08893622308933</v>
      </c>
      <c r="GJ183" s="1">
        <v>0.92660342196578505</v>
      </c>
      <c r="GK183" s="1">
        <v>2.2725376697362099</v>
      </c>
      <c r="GL183" s="1">
        <v>1.15013301884234</v>
      </c>
      <c r="GM183" s="1">
        <v>1.24709650746553</v>
      </c>
      <c r="GN183" s="1">
        <v>1.4562664520248201</v>
      </c>
      <c r="GO183" s="1">
        <v>1.32104638531701</v>
      </c>
      <c r="HB183"/>
    </row>
    <row r="184" spans="1:210">
      <c r="A184" s="13">
        <f t="shared" si="2"/>
        <v>40939</v>
      </c>
      <c r="N184"/>
      <c r="AB184"/>
      <c r="AC184" s="4">
        <v>40939</v>
      </c>
      <c r="AD184" s="1">
        <v>11.809996768581501</v>
      </c>
      <c r="AE184" s="1">
        <v>14.0948380658484</v>
      </c>
      <c r="AF184" s="1">
        <v>13.8247124372978</v>
      </c>
      <c r="AG184" s="1">
        <v>10.7157636901107</v>
      </c>
      <c r="AH184" s="1">
        <v>11.6682888585088</v>
      </c>
      <c r="AI184" s="1">
        <v>12.8467520970724</v>
      </c>
      <c r="AJ184" s="1">
        <v>10.5045829601082</v>
      </c>
      <c r="AK184" s="1">
        <v>11.658323525668999</v>
      </c>
      <c r="AL184" s="1">
        <v>16.115769652350401</v>
      </c>
      <c r="AM184" s="1">
        <v>14.043864373879099</v>
      </c>
      <c r="AN184" s="1">
        <v>14.886940556947</v>
      </c>
      <c r="AO184" s="1">
        <v>12.377919101251299</v>
      </c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O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DB184"/>
      <c r="DD184" s="1">
        <v>7.7568188595994902</v>
      </c>
      <c r="DE184" s="1">
        <v>11.233175370715101</v>
      </c>
      <c r="DF184" s="1">
        <v>8.8744816988050292</v>
      </c>
      <c r="DG184" s="1" t="e">
        <v>#N/A</v>
      </c>
      <c r="DH184" s="1">
        <v>9.0520866882331905</v>
      </c>
      <c r="DI184" s="1">
        <v>8.9318606204420004</v>
      </c>
      <c r="DJ184" s="1">
        <v>5.94221311777099</v>
      </c>
      <c r="DK184" s="1">
        <v>9.1210491579868798</v>
      </c>
      <c r="DL184" s="1">
        <v>4.5329878376466999</v>
      </c>
      <c r="DM184" s="1">
        <v>6.5409097134807004</v>
      </c>
      <c r="DN184" s="1">
        <v>9.9156536915808893</v>
      </c>
      <c r="DO184" s="1">
        <v>6.7342365924653897</v>
      </c>
      <c r="EB184"/>
      <c r="EO184"/>
      <c r="EQ184" s="1">
        <v>6.4800476906508999</v>
      </c>
      <c r="ER184" s="1">
        <v>9.4232661799730906</v>
      </c>
      <c r="ES184" s="1">
        <v>7.80311123951686</v>
      </c>
      <c r="ET184" s="1">
        <v>16.2199511239656</v>
      </c>
      <c r="EU184" s="1">
        <v>7.81213391917204</v>
      </c>
      <c r="EV184" s="1">
        <v>9.2091280317315292</v>
      </c>
      <c r="EW184" s="1">
        <v>4.70977582119282</v>
      </c>
      <c r="EX184" s="1">
        <v>6.8425243489454299</v>
      </c>
      <c r="EY184" s="1">
        <v>5.6702329797346502</v>
      </c>
      <c r="EZ184" s="1">
        <v>7.8721458100864199</v>
      </c>
      <c r="FA184" s="1">
        <v>8.65447529073613</v>
      </c>
      <c r="FB184" s="1">
        <v>6.7454676577010604</v>
      </c>
      <c r="FO184"/>
      <c r="GB184"/>
      <c r="GD184" s="1">
        <v>1.0592126512600799</v>
      </c>
      <c r="GE184" s="1">
        <v>1.2799250713038299</v>
      </c>
      <c r="GF184" s="1">
        <v>0.64196093631616402</v>
      </c>
      <c r="GG184" s="1">
        <v>1.62440456357629</v>
      </c>
      <c r="GH184" s="1">
        <v>1.55911743960032</v>
      </c>
      <c r="GI184" s="1">
        <v>1.0676199687007999</v>
      </c>
      <c r="GJ184" s="1">
        <v>0.87979903654602098</v>
      </c>
      <c r="GK184" s="1">
        <v>2.14164733518867</v>
      </c>
      <c r="GL184" s="1">
        <v>1.12245382402386</v>
      </c>
      <c r="GM184" s="1">
        <v>1.2352700661248599</v>
      </c>
      <c r="GN184" s="1">
        <v>1.42796250489799</v>
      </c>
      <c r="GO184" s="1">
        <v>1.2678973311872399</v>
      </c>
      <c r="HB184"/>
    </row>
    <row r="185" spans="1:210">
      <c r="A185" s="13">
        <f t="shared" si="2"/>
        <v>40907</v>
      </c>
      <c r="N185"/>
      <c r="AB185"/>
      <c r="AC185" s="4">
        <v>40907</v>
      </c>
      <c r="AD185" s="1">
        <v>10.224743586538001</v>
      </c>
      <c r="AE185" s="1">
        <v>13.9329804492659</v>
      </c>
      <c r="AF185" s="1">
        <v>13.3327101945246</v>
      </c>
      <c r="AG185" s="1">
        <v>9.8163595919483999</v>
      </c>
      <c r="AH185" s="1">
        <v>11.317427648337601</v>
      </c>
      <c r="AI185" s="1">
        <v>12.057682555682501</v>
      </c>
      <c r="AJ185" s="1">
        <v>10.216527633762</v>
      </c>
      <c r="AK185" s="1">
        <v>11.265454041146899</v>
      </c>
      <c r="AL185" s="1">
        <v>16.467454898298001</v>
      </c>
      <c r="AM185" s="1">
        <v>14.491386531625601</v>
      </c>
      <c r="AN185" s="1">
        <v>14.100029972652401</v>
      </c>
      <c r="AO185" s="1">
        <v>11.7498621799737</v>
      </c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O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DB185"/>
      <c r="DD185" s="1">
        <v>7.00975005158298</v>
      </c>
      <c r="DE185" s="1">
        <v>11.1680278486558</v>
      </c>
      <c r="DF185" s="1">
        <v>8.6424857472158898</v>
      </c>
      <c r="DG185" s="1" t="e">
        <v>#N/A</v>
      </c>
      <c r="DH185" s="1">
        <v>8.9686418236151102</v>
      </c>
      <c r="DI185" s="1">
        <v>8.2736308203674405</v>
      </c>
      <c r="DJ185" s="1">
        <v>5.7998674197087396</v>
      </c>
      <c r="DK185" s="1">
        <v>8.8067507381535801</v>
      </c>
      <c r="DL185" s="1">
        <v>4.60716792240218</v>
      </c>
      <c r="DM185" s="1">
        <v>6.7446909157284303</v>
      </c>
      <c r="DN185" s="1">
        <v>9.3247331349929592</v>
      </c>
      <c r="DO185" s="1">
        <v>6.42376737706436</v>
      </c>
      <c r="EB185"/>
      <c r="EO185"/>
      <c r="EQ185" s="1">
        <v>5.7785671169927397</v>
      </c>
      <c r="ER185" s="1">
        <v>9.33509812517425</v>
      </c>
      <c r="ES185" s="1">
        <v>7.5614014810446903</v>
      </c>
      <c r="ET185" s="1">
        <v>15.9202106521277</v>
      </c>
      <c r="EU185" s="1">
        <v>7.5416760356980204</v>
      </c>
      <c r="EV185" s="1">
        <v>8.7028414637223506</v>
      </c>
      <c r="EW185" s="1">
        <v>4.6067947373307803</v>
      </c>
      <c r="EX185" s="1">
        <v>6.5364362417561397</v>
      </c>
      <c r="EY185" s="1">
        <v>5.7044151472206099</v>
      </c>
      <c r="EZ185" s="1">
        <v>8.0236687234871198</v>
      </c>
      <c r="FA185" s="1">
        <v>8.1551951628629205</v>
      </c>
      <c r="FB185" s="1">
        <v>6.5247388773997699</v>
      </c>
      <c r="FO185"/>
      <c r="GB185"/>
      <c r="GD185" s="1">
        <v>0.94655417667712105</v>
      </c>
      <c r="GE185" s="1">
        <v>1.2780050766390001</v>
      </c>
      <c r="GF185" s="1">
        <v>0.61956927731453004</v>
      </c>
      <c r="GG185" s="1">
        <v>1.5073659911696</v>
      </c>
      <c r="GH185" s="1">
        <v>1.5144940302735499</v>
      </c>
      <c r="GI185" s="1">
        <v>0.99031660717578096</v>
      </c>
      <c r="GJ185" s="1">
        <v>0.907156109380436</v>
      </c>
      <c r="GK185" s="1">
        <v>2.0209647880822299</v>
      </c>
      <c r="GL185" s="1">
        <v>1.1626323229992099</v>
      </c>
      <c r="GM185" s="1">
        <v>1.27384824426979</v>
      </c>
      <c r="GN185" s="1">
        <v>1.3632932009105301</v>
      </c>
      <c r="GO185" s="1">
        <v>1.2036999604829901</v>
      </c>
      <c r="HB185"/>
    </row>
    <row r="186" spans="1:210">
      <c r="A186" s="13">
        <f t="shared" si="2"/>
        <v>40877</v>
      </c>
      <c r="N186"/>
      <c r="AB186"/>
      <c r="AC186" s="4">
        <v>40877</v>
      </c>
      <c r="AD186" s="1">
        <v>10.5629636329038</v>
      </c>
      <c r="AE186" s="1">
        <v>13.6609351976849</v>
      </c>
      <c r="AF186" s="1">
        <v>13.3738773259472</v>
      </c>
      <c r="AG186" s="1">
        <v>9.8032668572652604</v>
      </c>
      <c r="AH186" s="1">
        <v>10.895389960078299</v>
      </c>
      <c r="AI186" s="1">
        <v>11.977710575213401</v>
      </c>
      <c r="AJ186" s="1">
        <v>10.2826320640433</v>
      </c>
      <c r="AK186" s="1">
        <v>11.387933348156601</v>
      </c>
      <c r="AL186" s="1">
        <v>16.364195300861901</v>
      </c>
      <c r="AM186" s="1">
        <v>13.905335457799</v>
      </c>
      <c r="AN186" s="1">
        <v>14.983230361232099</v>
      </c>
      <c r="AO186" s="1">
        <v>11.550376920534299</v>
      </c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O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DB186"/>
      <c r="DD186" s="1">
        <v>7.0835612558569903</v>
      </c>
      <c r="DE186" s="1">
        <v>10.9480962312223</v>
      </c>
      <c r="DF186" s="1">
        <v>8.6952321521148495</v>
      </c>
      <c r="DG186" s="1" t="e">
        <v>#N/A</v>
      </c>
      <c r="DH186" s="1">
        <v>8.6274731782136005</v>
      </c>
      <c r="DI186" s="1">
        <v>7.9903273034023998</v>
      </c>
      <c r="DJ186" s="1">
        <v>5.8203629973985</v>
      </c>
      <c r="DK186" s="1">
        <v>8.9198877819999396</v>
      </c>
      <c r="DL186" s="1">
        <v>4.4016607263788297</v>
      </c>
      <c r="DM186" s="1">
        <v>6.4275269025405901</v>
      </c>
      <c r="DN186" s="1">
        <v>9.9283578787442401</v>
      </c>
      <c r="DO186" s="1">
        <v>6.4204508763804196</v>
      </c>
      <c r="EB186"/>
      <c r="EO186"/>
      <c r="EQ186" s="1">
        <v>5.9344644821721202</v>
      </c>
      <c r="ER186" s="1">
        <v>9.2276579785249595</v>
      </c>
      <c r="ES186" s="1">
        <v>7.4822384158849102</v>
      </c>
      <c r="ET186" s="1">
        <v>15.7012694887965</v>
      </c>
      <c r="EU186" s="1">
        <v>7.2575353750747702</v>
      </c>
      <c r="EV186" s="1">
        <v>8.6779742789874206</v>
      </c>
      <c r="EW186" s="1">
        <v>4.5885009003271904</v>
      </c>
      <c r="EX186" s="1">
        <v>6.5786118160525398</v>
      </c>
      <c r="EY186" s="1">
        <v>5.5848095226601799</v>
      </c>
      <c r="EZ186" s="1">
        <v>7.8492677664826198</v>
      </c>
      <c r="FA186" s="1">
        <v>9.0452497086341204</v>
      </c>
      <c r="FB186" s="1">
        <v>6.4382249654752002</v>
      </c>
      <c r="FO186"/>
      <c r="GB186"/>
      <c r="GD186" s="1">
        <v>1.0347183091048</v>
      </c>
      <c r="GE186" s="1">
        <v>1.24487956047451</v>
      </c>
      <c r="GF186" s="1">
        <v>0.62295124700666304</v>
      </c>
      <c r="GG186" s="1">
        <v>1.4751813626032999</v>
      </c>
      <c r="GH186" s="1">
        <v>1.4539952746389</v>
      </c>
      <c r="GI186" s="1">
        <v>0.97541371702228197</v>
      </c>
      <c r="GJ186" s="1">
        <v>0.91730452955721797</v>
      </c>
      <c r="GK186" s="1">
        <v>2.0250988465305402</v>
      </c>
      <c r="GL186" s="1">
        <v>1.12358736174976</v>
      </c>
      <c r="GM186" s="1">
        <v>1.2667202715575401</v>
      </c>
      <c r="GN186" s="1">
        <v>1.5852610771277</v>
      </c>
      <c r="GO186" s="1">
        <v>1.18981550353273</v>
      </c>
      <c r="HB186"/>
    </row>
    <row r="187" spans="1:210">
      <c r="A187" s="13">
        <f t="shared" si="2"/>
        <v>40847</v>
      </c>
      <c r="N187"/>
      <c r="AB187"/>
      <c r="AC187" s="4">
        <v>40847</v>
      </c>
      <c r="AD187" s="1">
        <v>10.6193325285508</v>
      </c>
      <c r="AE187" s="1">
        <v>13.5746029270968</v>
      </c>
      <c r="AF187" s="1">
        <v>13.556512584189599</v>
      </c>
      <c r="AG187" s="1">
        <v>10.325059764088101</v>
      </c>
      <c r="AH187" s="1">
        <v>10.8625530161593</v>
      </c>
      <c r="AI187" s="1">
        <v>12.0456285007874</v>
      </c>
      <c r="AJ187" s="1">
        <v>10.067823429500701</v>
      </c>
      <c r="AK187" s="1">
        <v>11.6676575430368</v>
      </c>
      <c r="AL187" s="1">
        <v>16.182653656408998</v>
      </c>
      <c r="AM187" s="1">
        <v>13.777416060696501</v>
      </c>
      <c r="AN187" s="1">
        <v>15.245117498948799</v>
      </c>
      <c r="AO187" s="1">
        <v>11.7969031642936</v>
      </c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O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DB187"/>
      <c r="DD187" s="1">
        <v>7.1767783264374696</v>
      </c>
      <c r="DE187" s="1">
        <v>10.972684686875599</v>
      </c>
      <c r="DF187" s="1">
        <v>8.7744132319830701</v>
      </c>
      <c r="DG187" s="1" t="e">
        <v>#N/A</v>
      </c>
      <c r="DH187" s="1">
        <v>8.6614603691812508</v>
      </c>
      <c r="DI187" s="1">
        <v>8.0345924395509201</v>
      </c>
      <c r="DJ187" s="1">
        <v>5.7712617874712402</v>
      </c>
      <c r="DK187" s="1">
        <v>9.1841167678138902</v>
      </c>
      <c r="DL187" s="1">
        <v>4.3763470551615198</v>
      </c>
      <c r="DM187" s="1">
        <v>6.36049462301599</v>
      </c>
      <c r="DN187" s="1">
        <v>10.1227294486463</v>
      </c>
      <c r="DO187" s="1">
        <v>6.3892343800939901</v>
      </c>
      <c r="EB187"/>
      <c r="EO187"/>
      <c r="EQ187" s="1">
        <v>6.0010630154049096</v>
      </c>
      <c r="ER187" s="1">
        <v>9.1761814226079892</v>
      </c>
      <c r="ES187" s="1">
        <v>7.5556111845337401</v>
      </c>
      <c r="ET187" s="1">
        <v>15.7440112643626</v>
      </c>
      <c r="EU187" s="1">
        <v>7.2390274261821199</v>
      </c>
      <c r="EV187" s="1">
        <v>8.6851157348925501</v>
      </c>
      <c r="EW187" s="1">
        <v>4.5188421248447304</v>
      </c>
      <c r="EX187" s="1">
        <v>6.7394072626487098</v>
      </c>
      <c r="EY187" s="1">
        <v>5.6300899543454301</v>
      </c>
      <c r="EZ187" s="1">
        <v>7.8724176050778398</v>
      </c>
      <c r="FA187" s="1">
        <v>9.1846510260795693</v>
      </c>
      <c r="FB187" s="1">
        <v>6.4743236375813202</v>
      </c>
      <c r="FO187"/>
      <c r="GB187"/>
      <c r="GD187" s="1">
        <v>1.0392284028788801</v>
      </c>
      <c r="GE187" s="1">
        <v>1.23499917896928</v>
      </c>
      <c r="GF187" s="1">
        <v>0.63043200415289902</v>
      </c>
      <c r="GG187" s="1">
        <v>1.5430176939526099</v>
      </c>
      <c r="GH187" s="1">
        <v>1.45638615682095</v>
      </c>
      <c r="GI187" s="1">
        <v>0.98584198213058505</v>
      </c>
      <c r="GJ187" s="1">
        <v>0.89748789812197205</v>
      </c>
      <c r="GK187" s="1">
        <v>2.0786791943227501</v>
      </c>
      <c r="GL187" s="1">
        <v>1.11753886497056</v>
      </c>
      <c r="GM187" s="1">
        <v>1.27088784826185</v>
      </c>
      <c r="GN187" s="1">
        <v>1.6089396979756401</v>
      </c>
      <c r="GO187" s="1">
        <v>1.2225340242752201</v>
      </c>
      <c r="HB187"/>
    </row>
    <row r="188" spans="1:210">
      <c r="A188" s="13">
        <f t="shared" si="2"/>
        <v>40816</v>
      </c>
      <c r="N188"/>
      <c r="AB188"/>
      <c r="AC188" s="4">
        <v>40816</v>
      </c>
      <c r="AD188" s="1">
        <v>8.4770217267743107</v>
      </c>
      <c r="AE188" s="1">
        <v>12.563899879696001</v>
      </c>
      <c r="AF188" s="1">
        <v>12.476091525232</v>
      </c>
      <c r="AG188" s="1">
        <v>9.0149430455576702</v>
      </c>
      <c r="AH188" s="1">
        <v>10.371185825301</v>
      </c>
      <c r="AI188" s="1">
        <v>10.528362094309999</v>
      </c>
      <c r="AJ188" s="1">
        <v>8.3023880707507391</v>
      </c>
      <c r="AK188" s="1">
        <v>10.5626155934774</v>
      </c>
      <c r="AL188" s="1">
        <v>15.045625702477301</v>
      </c>
      <c r="AM188" s="1">
        <v>13.215644437430401</v>
      </c>
      <c r="AN188" s="1">
        <v>14.1037178714693</v>
      </c>
      <c r="AO188" s="1">
        <v>10.543181461345901</v>
      </c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O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DB188"/>
      <c r="DD188" s="1">
        <v>5.7664566750103896</v>
      </c>
      <c r="DE188" s="1">
        <v>10.2886260229028</v>
      </c>
      <c r="DF188" s="1">
        <v>7.9444337968871199</v>
      </c>
      <c r="DG188" s="1" t="e">
        <v>#N/A</v>
      </c>
      <c r="DH188" s="1">
        <v>8.2559686593084702</v>
      </c>
      <c r="DI188" s="1">
        <v>7.0604920106118696</v>
      </c>
      <c r="DJ188" s="1">
        <v>4.8693651330118</v>
      </c>
      <c r="DK188" s="1">
        <v>8.3968019639452507</v>
      </c>
      <c r="DL188" s="1">
        <v>4.3551203098334001</v>
      </c>
      <c r="DM188" s="1">
        <v>6.1093086788505397</v>
      </c>
      <c r="DN188" s="1">
        <v>9.1814576022773693</v>
      </c>
      <c r="DO188" s="1">
        <v>5.7304397776059304</v>
      </c>
      <c r="EB188"/>
      <c r="EO188"/>
      <c r="EQ188" s="1">
        <v>5.1970556334838003</v>
      </c>
      <c r="ER188" s="1">
        <v>8.6473478926551302</v>
      </c>
      <c r="ES188" s="1">
        <v>7.0272195706011704</v>
      </c>
      <c r="ET188" s="1">
        <v>14.7843916379568</v>
      </c>
      <c r="EU188" s="1">
        <v>6.9106680783762204</v>
      </c>
      <c r="EV188" s="1">
        <v>7.95240531023597</v>
      </c>
      <c r="EW188" s="1">
        <v>3.8096295263320599</v>
      </c>
      <c r="EX188" s="1">
        <v>6.05772054101715</v>
      </c>
      <c r="EY188" s="1">
        <v>5.4888652831981801</v>
      </c>
      <c r="EZ188" s="1">
        <v>7.7117051752566104</v>
      </c>
      <c r="FA188" s="1">
        <v>8.5509409662477704</v>
      </c>
      <c r="FB188" s="1">
        <v>6.0124661476638899</v>
      </c>
      <c r="FO188"/>
      <c r="GB188"/>
      <c r="GD188" s="1">
        <v>0.88604443904818897</v>
      </c>
      <c r="GE188" s="1">
        <v>1.15209279914591</v>
      </c>
      <c r="GF188" s="1">
        <v>0.58563729902890904</v>
      </c>
      <c r="GG188" s="1">
        <v>1.3486556228972699</v>
      </c>
      <c r="GH188" s="1">
        <v>1.38830505928184</v>
      </c>
      <c r="GI188" s="1">
        <v>0.87267838372088802</v>
      </c>
      <c r="GJ188" s="1">
        <v>0.72395574799956597</v>
      </c>
      <c r="GK188" s="1">
        <v>1.8872126696754601</v>
      </c>
      <c r="GL188" s="1">
        <v>1.10476696230618</v>
      </c>
      <c r="GM188" s="1">
        <v>1.2269209975100099</v>
      </c>
      <c r="GN188" s="1">
        <v>1.4550100829155901</v>
      </c>
      <c r="GO188" s="1">
        <v>1.0971058547574299</v>
      </c>
      <c r="HB188"/>
    </row>
    <row r="189" spans="1:210">
      <c r="A189" s="13">
        <f t="shared" si="2"/>
        <v>40786</v>
      </c>
      <c r="N189"/>
      <c r="AB189"/>
      <c r="AC189" s="4">
        <v>40786</v>
      </c>
      <c r="AD189" s="1">
        <v>10.3717558395934</v>
      </c>
      <c r="AE189" s="1">
        <v>13.266363166866199</v>
      </c>
      <c r="AF189" s="1">
        <v>12.9229696146705</v>
      </c>
      <c r="AG189" s="1">
        <v>9.9912355885118007</v>
      </c>
      <c r="AH189" s="1">
        <v>10.9215038688278</v>
      </c>
      <c r="AI189" s="1">
        <v>11.5706582798461</v>
      </c>
      <c r="AJ189" s="1">
        <v>9.5014897391306992</v>
      </c>
      <c r="AK189" s="1">
        <v>10.962602073270199</v>
      </c>
      <c r="AL189" s="1">
        <v>15.3393608210236</v>
      </c>
      <c r="AM189" s="1">
        <v>13.255672501629</v>
      </c>
      <c r="AN189" s="1">
        <v>15.7904095558235</v>
      </c>
      <c r="AO189" s="1">
        <v>11.637431095755799</v>
      </c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O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DB189"/>
      <c r="DD189" s="1">
        <v>7.2182818474067298</v>
      </c>
      <c r="DE189" s="1">
        <v>10.532115752180999</v>
      </c>
      <c r="DF189" s="1">
        <v>8.2515010837228306</v>
      </c>
      <c r="DG189" s="1" t="e">
        <v>#N/A</v>
      </c>
      <c r="DH189" s="1">
        <v>8.7642363442491291</v>
      </c>
      <c r="DI189" s="1">
        <v>7.8213109593764401</v>
      </c>
      <c r="DJ189" s="1">
        <v>5.5778824009695196</v>
      </c>
      <c r="DK189" s="1">
        <v>8.7180335011225605</v>
      </c>
      <c r="DL189" s="1">
        <v>4.4545635920556599</v>
      </c>
      <c r="DM189" s="1">
        <v>6.1184808399566597</v>
      </c>
      <c r="DN189" s="1">
        <v>10.228877044784999</v>
      </c>
      <c r="DO189" s="1">
        <v>6.4023818713862903</v>
      </c>
      <c r="EB189"/>
      <c r="EO189"/>
      <c r="EQ189" s="1">
        <v>6.0596063023698896</v>
      </c>
      <c r="ER189" s="1">
        <v>9.0304128880521901</v>
      </c>
      <c r="ES189" s="1">
        <v>7.1183059140065303</v>
      </c>
      <c r="ET189" s="1">
        <v>15.7502816889344</v>
      </c>
      <c r="EU189" s="1">
        <v>7.2481033462878202</v>
      </c>
      <c r="EV189" s="1">
        <v>8.4918182702772498</v>
      </c>
      <c r="EW189" s="1">
        <v>4.3390540791810004</v>
      </c>
      <c r="EX189" s="1">
        <v>6.3134957611844804</v>
      </c>
      <c r="EY189" s="1">
        <v>5.57754376872471</v>
      </c>
      <c r="EZ189" s="1">
        <v>7.7395451148199603</v>
      </c>
      <c r="FA189" s="1">
        <v>9.3676104076053903</v>
      </c>
      <c r="FB189" s="1">
        <v>6.44464350566252</v>
      </c>
      <c r="FO189"/>
      <c r="GB189"/>
      <c r="GD189" s="1">
        <v>1.09837991524534</v>
      </c>
      <c r="GE189" s="1">
        <v>1.22507236664731</v>
      </c>
      <c r="GF189" s="1">
        <v>0.60636080434564799</v>
      </c>
      <c r="GG189" s="1">
        <v>1.49300021918398</v>
      </c>
      <c r="GH189" s="1">
        <v>1.4478450983233999</v>
      </c>
      <c r="GI189" s="1">
        <v>0.96213131758667803</v>
      </c>
      <c r="GJ189" s="1">
        <v>0.83311420435946504</v>
      </c>
      <c r="GK189" s="1">
        <v>1.9562104085249401</v>
      </c>
      <c r="GL189" s="1">
        <v>1.1309649721699</v>
      </c>
      <c r="GM189" s="1">
        <v>1.2326860113676701</v>
      </c>
      <c r="GN189" s="1">
        <v>1.60517494986315</v>
      </c>
      <c r="GO189" s="1">
        <v>1.21086782061323</v>
      </c>
      <c r="HB189"/>
    </row>
    <row r="190" spans="1:210">
      <c r="A190" s="13">
        <f t="shared" si="2"/>
        <v>40753</v>
      </c>
      <c r="N190"/>
      <c r="AB190"/>
      <c r="AC190" s="4">
        <v>40753</v>
      </c>
      <c r="AD190" s="1">
        <v>11.139789657846601</v>
      </c>
      <c r="AE190" s="1">
        <v>13.4091979350885</v>
      </c>
      <c r="AF190" s="1">
        <v>13.519797025961999</v>
      </c>
      <c r="AG190" s="1">
        <v>11.134613713975099</v>
      </c>
      <c r="AH190" s="1">
        <v>11.324579270778001</v>
      </c>
      <c r="AI190" s="1">
        <v>12.4856978590807</v>
      </c>
      <c r="AJ190" s="1">
        <v>10.6861915768134</v>
      </c>
      <c r="AK190" s="1">
        <v>11.706879963104299</v>
      </c>
      <c r="AL190" s="1">
        <v>15.3534104749495</v>
      </c>
      <c r="AM190" s="1">
        <v>13.1381051479832</v>
      </c>
      <c r="AN190" s="1">
        <v>16.272736427892799</v>
      </c>
      <c r="AO190" s="1">
        <v>12.893717498615899</v>
      </c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O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DB190"/>
      <c r="DD190" s="1">
        <v>7.9521525434531499</v>
      </c>
      <c r="DE190" s="1">
        <v>10.7608075694507</v>
      </c>
      <c r="DF190" s="1">
        <v>8.7158327461600607</v>
      </c>
      <c r="DG190" s="1" t="e">
        <v>#N/A</v>
      </c>
      <c r="DH190" s="1">
        <v>9.1375929912232792</v>
      </c>
      <c r="DI190" s="1">
        <v>8.3826711330805299</v>
      </c>
      <c r="DJ190" s="1">
        <v>6.22545047194909</v>
      </c>
      <c r="DK190" s="1">
        <v>9.2955537613353201</v>
      </c>
      <c r="DL190" s="1">
        <v>4.5562881442216199</v>
      </c>
      <c r="DM190" s="1">
        <v>6.0722602913731896</v>
      </c>
      <c r="DN190" s="1">
        <v>10.630003355377999</v>
      </c>
      <c r="DO190" s="1">
        <v>7.1146847801796103</v>
      </c>
      <c r="EB190"/>
      <c r="EO190"/>
      <c r="EQ190" s="1">
        <v>6.2299742699654104</v>
      </c>
      <c r="ER190" s="1">
        <v>9.1219389658322108</v>
      </c>
      <c r="ES190" s="1">
        <v>7.3572584595898904</v>
      </c>
      <c r="ET190" s="1">
        <v>15.5852244300325</v>
      </c>
      <c r="EU190" s="1">
        <v>7.4674822389068201</v>
      </c>
      <c r="EV190" s="1">
        <v>8.9084206222888493</v>
      </c>
      <c r="EW190" s="1">
        <v>4.8695716933801299</v>
      </c>
      <c r="EX190" s="1">
        <v>6.8188071429557198</v>
      </c>
      <c r="EY190" s="1">
        <v>5.5496471383528396</v>
      </c>
      <c r="EZ190" s="1">
        <v>7.6115011155115999</v>
      </c>
      <c r="FA190" s="1">
        <v>9.5866079505869397</v>
      </c>
      <c r="FB190" s="1">
        <v>6.9031184800674996</v>
      </c>
      <c r="FO190"/>
      <c r="GB190"/>
      <c r="GD190" s="1">
        <v>1.1828977672874701</v>
      </c>
      <c r="GE190" s="1">
        <v>1.2492136507218801</v>
      </c>
      <c r="GF190" s="1">
        <v>0.63454053814969202</v>
      </c>
      <c r="GG190" s="1">
        <v>1.6453347341381701</v>
      </c>
      <c r="GH190" s="1">
        <v>1.5021039045756199</v>
      </c>
      <c r="GI190" s="1">
        <v>1.0400482933431601</v>
      </c>
      <c r="GJ190" s="1">
        <v>0.91816030384345604</v>
      </c>
      <c r="GK190" s="1">
        <v>2.1071242735269902</v>
      </c>
      <c r="GL190" s="1">
        <v>1.17123239846514</v>
      </c>
      <c r="GM190" s="1">
        <v>1.2214972034540199</v>
      </c>
      <c r="GN190" s="1">
        <v>1.6538658427256501</v>
      </c>
      <c r="GO190" s="1">
        <v>1.3362187199052999</v>
      </c>
      <c r="HB190"/>
    </row>
    <row r="191" spans="1:210">
      <c r="A191" s="13">
        <f t="shared" si="2"/>
        <v>40724</v>
      </c>
      <c r="N191"/>
      <c r="AB191"/>
      <c r="AC191" s="4">
        <v>40724</v>
      </c>
      <c r="AD191" s="1">
        <v>11.6120099549283</v>
      </c>
      <c r="AE191" s="1">
        <v>13.846849613159501</v>
      </c>
      <c r="AF191" s="1">
        <v>13.615444613509901</v>
      </c>
      <c r="AG191" s="1">
        <v>11.545770754014899</v>
      </c>
      <c r="AH191" s="1">
        <v>11.895747467690301</v>
      </c>
      <c r="AI191" s="1">
        <v>13.677894201059299</v>
      </c>
      <c r="AJ191" s="1">
        <v>10.6759781098808</v>
      </c>
      <c r="AK191" s="1">
        <v>11.883378953481101</v>
      </c>
      <c r="AL191" s="1">
        <v>16.3829816726257</v>
      </c>
      <c r="AM191" s="1">
        <v>13.312153060520499</v>
      </c>
      <c r="AN191" s="1">
        <v>16.561860202747301</v>
      </c>
      <c r="AO191" s="1">
        <v>13.6173059864365</v>
      </c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O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DB191"/>
      <c r="DD191" s="1">
        <v>8.0261471903447301</v>
      </c>
      <c r="DE191" s="1">
        <v>10.762387105192399</v>
      </c>
      <c r="DF191" s="1">
        <v>8.7623239575790102</v>
      </c>
      <c r="DG191" s="1" t="e">
        <v>#N/A</v>
      </c>
      <c r="DH191" s="1">
        <v>9.6203201815266297</v>
      </c>
      <c r="DI191" s="1">
        <v>8.8981706016125699</v>
      </c>
      <c r="DJ191" s="1">
        <v>6.1299051520819798</v>
      </c>
      <c r="DK191" s="1">
        <v>9.4569285783675596</v>
      </c>
      <c r="DL191" s="1">
        <v>4.8202464992330096</v>
      </c>
      <c r="DM191" s="1">
        <v>6.1176802972098097</v>
      </c>
      <c r="DN191" s="1">
        <v>10.806605495763501</v>
      </c>
      <c r="DO191" s="1">
        <v>7.4412631332550498</v>
      </c>
      <c r="EB191"/>
      <c r="EO191"/>
      <c r="EQ191" s="1">
        <v>6.4152792510063001</v>
      </c>
      <c r="ER191" s="1">
        <v>9.3390694487486599</v>
      </c>
      <c r="ES191" s="1">
        <v>7.3798153972967002</v>
      </c>
      <c r="ET191" s="1">
        <v>15.621279038745501</v>
      </c>
      <c r="EU191" s="1">
        <v>7.7552029186678402</v>
      </c>
      <c r="EV191" s="1">
        <v>9.5239392506905105</v>
      </c>
      <c r="EW191" s="1">
        <v>4.9057713002325896</v>
      </c>
      <c r="EX191" s="1">
        <v>6.8614016408434502</v>
      </c>
      <c r="EY191" s="1">
        <v>5.8055175512564299</v>
      </c>
      <c r="EZ191" s="1">
        <v>7.6774372462500198</v>
      </c>
      <c r="FA191" s="1">
        <v>9.5944647217597208</v>
      </c>
      <c r="FB191" s="1">
        <v>7.1647386194358802</v>
      </c>
      <c r="FO191"/>
      <c r="GB191"/>
      <c r="GD191" s="1">
        <v>1.24611346946257</v>
      </c>
      <c r="GE191" s="1">
        <v>1.28896967116981</v>
      </c>
      <c r="GF191" s="1">
        <v>0.63737630394050204</v>
      </c>
      <c r="GG191" s="1">
        <v>1.69707359305423</v>
      </c>
      <c r="GH191" s="1">
        <v>1.5773992537736099</v>
      </c>
      <c r="GI191" s="1">
        <v>1.1384766260560999</v>
      </c>
      <c r="GJ191" s="1">
        <v>0.94476228003665397</v>
      </c>
      <c r="GK191" s="1">
        <v>2.1116347800726798</v>
      </c>
      <c r="GL191" s="1">
        <v>1.25670369291742</v>
      </c>
      <c r="GM191" s="1">
        <v>1.23715790652141</v>
      </c>
      <c r="GN191" s="1">
        <v>1.67424392648304</v>
      </c>
      <c r="GO191" s="1">
        <v>1.4061132216294201</v>
      </c>
      <c r="HB191"/>
    </row>
    <row r="192" spans="1:210">
      <c r="A192" s="13">
        <f t="shared" si="2"/>
        <v>40694</v>
      </c>
      <c r="N192"/>
      <c r="AB192"/>
      <c r="AC192" s="4">
        <v>40694</v>
      </c>
      <c r="AD192" s="1">
        <v>11.871235035688001</v>
      </c>
      <c r="AE192" s="1">
        <v>14.2931257958099</v>
      </c>
      <c r="AF192" s="1">
        <v>13.9028496994211</v>
      </c>
      <c r="AG192" s="1">
        <v>11.580026175469801</v>
      </c>
      <c r="AH192" s="1">
        <v>12.1657781146082</v>
      </c>
      <c r="AI192" s="1">
        <v>14.0059994921317</v>
      </c>
      <c r="AJ192" s="1">
        <v>10.9364610791802</v>
      </c>
      <c r="AK192" s="1">
        <v>12.299317781960999</v>
      </c>
      <c r="AL192" s="1">
        <v>16.870921580248901</v>
      </c>
      <c r="AM192" s="1">
        <v>13.3671433218261</v>
      </c>
      <c r="AN192" s="1">
        <v>16.6504880929315</v>
      </c>
      <c r="AO192" s="1">
        <v>13.9720082816032</v>
      </c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O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DB192"/>
      <c r="DD192" s="1">
        <v>8.4526169463168408</v>
      </c>
      <c r="DE192" s="1">
        <v>11.7936429817966</v>
      </c>
      <c r="DF192" s="1">
        <v>8.8438434279090092</v>
      </c>
      <c r="DG192" s="1" t="e">
        <v>#N/A</v>
      </c>
      <c r="DH192" s="1">
        <v>9.85286186258638</v>
      </c>
      <c r="DI192" s="1">
        <v>9.0683906123434994</v>
      </c>
      <c r="DJ192" s="1">
        <v>6.2707736695273697</v>
      </c>
      <c r="DK192" s="1">
        <v>9.8072243000373298</v>
      </c>
      <c r="DL192" s="1">
        <v>4.9666716074828496</v>
      </c>
      <c r="DM192" s="1">
        <v>6.1519145818823997</v>
      </c>
      <c r="DN192" s="1">
        <v>10.8653887140854</v>
      </c>
      <c r="DO192" s="1">
        <v>7.5665316694618401</v>
      </c>
      <c r="EB192"/>
      <c r="EO192"/>
      <c r="EQ192" s="1">
        <v>6.5176724016602003</v>
      </c>
      <c r="ER192" s="1">
        <v>9.6029517738252892</v>
      </c>
      <c r="ES192" s="1">
        <v>7.5060816029786999</v>
      </c>
      <c r="ET192" s="1">
        <v>15.9970855517959</v>
      </c>
      <c r="EU192" s="1">
        <v>7.9154030309594701</v>
      </c>
      <c r="EV192" s="1">
        <v>9.6735855001154594</v>
      </c>
      <c r="EW192" s="1">
        <v>5.01161029122468</v>
      </c>
      <c r="EX192" s="1">
        <v>7.1459454427930096</v>
      </c>
      <c r="EY192" s="1">
        <v>5.9026483227822801</v>
      </c>
      <c r="EZ192" s="1">
        <v>7.7339801316942998</v>
      </c>
      <c r="FA192" s="1">
        <v>9.7016696542999306</v>
      </c>
      <c r="FB192" s="1">
        <v>7.3088870401238202</v>
      </c>
      <c r="FO192"/>
      <c r="GB192"/>
      <c r="GD192" s="1">
        <v>1.26297417379862</v>
      </c>
      <c r="GE192" s="1">
        <v>1.3341137349883101</v>
      </c>
      <c r="GF192" s="1">
        <v>0.651751405372204</v>
      </c>
      <c r="GG192" s="1">
        <v>1.7226325506354101</v>
      </c>
      <c r="GH192" s="1">
        <v>1.60943371753666</v>
      </c>
      <c r="GI192" s="1">
        <v>1.1558047426365801</v>
      </c>
      <c r="GJ192" s="1">
        <v>0.96775107340771005</v>
      </c>
      <c r="GK192" s="1">
        <v>2.1711561559187902</v>
      </c>
      <c r="GL192" s="1">
        <v>1.2966646149615699</v>
      </c>
      <c r="GM192" s="1">
        <v>1.2434449812943</v>
      </c>
      <c r="GN192" s="1">
        <v>1.68978806399144</v>
      </c>
      <c r="GO192" s="1">
        <v>1.4342489172941599</v>
      </c>
      <c r="HB192"/>
    </row>
    <row r="193" spans="1:210">
      <c r="A193" s="13">
        <f t="shared" si="2"/>
        <v>40662</v>
      </c>
      <c r="N193"/>
      <c r="AB193"/>
      <c r="AC193" s="4">
        <v>40662</v>
      </c>
      <c r="AD193" s="1">
        <v>12.5983448379744</v>
      </c>
      <c r="AE193" s="1">
        <v>14.1845671675921</v>
      </c>
      <c r="AF193" s="1">
        <v>14.1261406165496</v>
      </c>
      <c r="AG193" s="1">
        <v>12.020802862436</v>
      </c>
      <c r="AH193" s="1">
        <v>12.017704200429201</v>
      </c>
      <c r="AI193" s="1">
        <v>14.637594343923499</v>
      </c>
      <c r="AJ193" s="1">
        <v>11.758579895839</v>
      </c>
      <c r="AK193" s="1">
        <v>12.656574393464499</v>
      </c>
      <c r="AL193" s="1">
        <v>17.041304296614499</v>
      </c>
      <c r="AM193" s="1">
        <v>13.2115065366189</v>
      </c>
      <c r="AN193" s="1">
        <v>16.889200688515398</v>
      </c>
      <c r="AO193" s="1">
        <v>14.4790060090337</v>
      </c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O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DB193"/>
      <c r="DD193" s="1">
        <v>8.8265165338791292</v>
      </c>
      <c r="DE193" s="1">
        <v>11.6402126360721</v>
      </c>
      <c r="DF193" s="1">
        <v>9.1210442318387894</v>
      </c>
      <c r="DG193" s="1" t="e">
        <v>#N/A</v>
      </c>
      <c r="DH193" s="1">
        <v>9.4711764296183496</v>
      </c>
      <c r="DI193" s="1">
        <v>9.4921875354335405</v>
      </c>
      <c r="DJ193" s="1">
        <v>6.7097362766581101</v>
      </c>
      <c r="DK193" s="1">
        <v>10.0544872368472</v>
      </c>
      <c r="DL193" s="1">
        <v>4.8941445373543404</v>
      </c>
      <c r="DM193" s="1">
        <v>5.9756446013338502</v>
      </c>
      <c r="DN193" s="1">
        <v>10.883339518374299</v>
      </c>
      <c r="DO193" s="1">
        <v>7.82564845157306</v>
      </c>
      <c r="EB193"/>
      <c r="EO193"/>
      <c r="EQ193" s="1">
        <v>6.8438419591073698</v>
      </c>
      <c r="ER193" s="1">
        <v>9.5197877650637306</v>
      </c>
      <c r="ES193" s="1">
        <v>7.5790466237524603</v>
      </c>
      <c r="ET193" s="1">
        <v>16.0039277047943</v>
      </c>
      <c r="EU193" s="1">
        <v>7.8856673730820699</v>
      </c>
      <c r="EV193" s="1">
        <v>10.054172978256901</v>
      </c>
      <c r="EW193" s="1">
        <v>5.3619457732857496</v>
      </c>
      <c r="EX193" s="1">
        <v>7.3665001072839704</v>
      </c>
      <c r="EY193" s="1">
        <v>6.0574244506560397</v>
      </c>
      <c r="EZ193" s="1">
        <v>7.6387540902472102</v>
      </c>
      <c r="FA193" s="1">
        <v>9.7300374982785502</v>
      </c>
      <c r="FB193" s="1">
        <v>7.1601969040950904</v>
      </c>
      <c r="FO193"/>
      <c r="GB193"/>
      <c r="GD193" s="1">
        <v>1.3185823209260501</v>
      </c>
      <c r="GE193" s="1">
        <v>1.33071639321437</v>
      </c>
      <c r="GF193" s="1">
        <v>0.66478469075063795</v>
      </c>
      <c r="GG193" s="1">
        <v>1.7773888959765201</v>
      </c>
      <c r="GH193" s="1">
        <v>1.5819740190804701</v>
      </c>
      <c r="GI193" s="1">
        <v>1.1980337415097799</v>
      </c>
      <c r="GJ193" s="1">
        <v>1.0230238355497501</v>
      </c>
      <c r="GK193" s="1">
        <v>2.2381555183333801</v>
      </c>
      <c r="GL193" s="1">
        <v>1.32261492603</v>
      </c>
      <c r="GM193" s="1">
        <v>1.2373430121309199</v>
      </c>
      <c r="GN193" s="1">
        <v>1.6797083717521599</v>
      </c>
      <c r="GO193" s="1">
        <v>1.4951067218495699</v>
      </c>
      <c r="HB193"/>
    </row>
    <row r="194" spans="1:210">
      <c r="A194" s="13">
        <f t="shared" si="2"/>
        <v>40633</v>
      </c>
      <c r="N194"/>
      <c r="AB194"/>
      <c r="AC194" s="4">
        <v>40633</v>
      </c>
      <c r="AD194" s="1">
        <v>12.815287992296399</v>
      </c>
      <c r="AE194" s="1">
        <v>13.823965615970099</v>
      </c>
      <c r="AF194" s="1">
        <v>13.4949898567119</v>
      </c>
      <c r="AG194" s="1">
        <v>12.0914831569282</v>
      </c>
      <c r="AH194" s="1">
        <v>11.6158284865061</v>
      </c>
      <c r="AI194" s="1">
        <v>14.6530238174493</v>
      </c>
      <c r="AJ194" s="1">
        <v>12.710259274758201</v>
      </c>
      <c r="AK194" s="1">
        <v>12.631447703518599</v>
      </c>
      <c r="AL194" s="1">
        <v>17.486226584586198</v>
      </c>
      <c r="AM194" s="1">
        <v>12.7573129271225</v>
      </c>
      <c r="AN194" s="1">
        <v>16.468776684283799</v>
      </c>
      <c r="AO194" s="1">
        <v>14.2020918232545</v>
      </c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O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DB194"/>
      <c r="DD194" s="1">
        <v>8.5930379346549604</v>
      </c>
      <c r="DE194" s="1">
        <v>11.107780135568399</v>
      </c>
      <c r="DF194" s="1">
        <v>8.7917697735357301</v>
      </c>
      <c r="DG194" s="1" t="e">
        <v>#N/A</v>
      </c>
      <c r="DH194" s="1">
        <v>9.1596480655822106</v>
      </c>
      <c r="DI194" s="1">
        <v>9.3005393432305308</v>
      </c>
      <c r="DJ194" s="1">
        <v>7.0270372850694702</v>
      </c>
      <c r="DK194" s="1">
        <v>9.9924673847835397</v>
      </c>
      <c r="DL194" s="1">
        <v>4.7153104450499104</v>
      </c>
      <c r="DM194" s="1">
        <v>5.7592356163594403</v>
      </c>
      <c r="DN194" s="1">
        <v>10.7341676753872</v>
      </c>
      <c r="DO194" s="1">
        <v>7.7692992666853096</v>
      </c>
      <c r="EB194"/>
      <c r="EO194"/>
      <c r="EQ194" s="1">
        <v>6.9138548862579601</v>
      </c>
      <c r="ER194" s="1">
        <v>9.2847833793149608</v>
      </c>
      <c r="ES194" s="1">
        <v>7.2889477382652501</v>
      </c>
      <c r="ET194" s="1">
        <v>15.445409121840299</v>
      </c>
      <c r="EU194" s="1">
        <v>7.6107429521261496</v>
      </c>
      <c r="EV194" s="1">
        <v>10.0163772004511</v>
      </c>
      <c r="EW194" s="1">
        <v>5.6520274545029396</v>
      </c>
      <c r="EX194" s="1">
        <v>7.31674057971337</v>
      </c>
      <c r="EY194" s="1">
        <v>5.9519174281101703</v>
      </c>
      <c r="EZ194" s="1">
        <v>7.4761931043392504</v>
      </c>
      <c r="FA194" s="1">
        <v>9.4331884124466807</v>
      </c>
      <c r="FB194" s="1">
        <v>7.1373678554937303</v>
      </c>
      <c r="FO194"/>
      <c r="GB194"/>
      <c r="GD194" s="1">
        <v>1.31750815522015</v>
      </c>
      <c r="GE194" s="1">
        <v>1.29806435496434</v>
      </c>
      <c r="GF194" s="1">
        <v>0.63484983394972205</v>
      </c>
      <c r="GG194" s="1">
        <v>1.7683048956694101</v>
      </c>
      <c r="GH194" s="1">
        <v>1.5308532416894201</v>
      </c>
      <c r="GI194" s="1">
        <v>1.18561219719246</v>
      </c>
      <c r="GJ194" s="1">
        <v>1.06872678807387</v>
      </c>
      <c r="GK194" s="1">
        <v>2.21074008123135</v>
      </c>
      <c r="GL194" s="1">
        <v>1.28209759210878</v>
      </c>
      <c r="GM194" s="1">
        <v>1.1863534052590501</v>
      </c>
      <c r="GN194" s="1">
        <v>1.6591513406812399</v>
      </c>
      <c r="GO194" s="1">
        <v>1.4891426089322799</v>
      </c>
      <c r="HB194"/>
    </row>
    <row r="195" spans="1:210">
      <c r="A195" s="13">
        <f t="shared" si="2"/>
        <v>40602</v>
      </c>
      <c r="N195"/>
      <c r="AB195"/>
      <c r="AC195" s="4">
        <v>40602</v>
      </c>
      <c r="AD195" s="1">
        <v>12.773060999894</v>
      </c>
      <c r="AE195" s="1">
        <v>13.867307046220899</v>
      </c>
      <c r="AF195" s="1">
        <v>13.653696423098401</v>
      </c>
      <c r="AG195" s="1">
        <v>12.2500974075244</v>
      </c>
      <c r="AH195" s="1">
        <v>11.5038536461474</v>
      </c>
      <c r="AI195" s="1">
        <v>14.696329300027701</v>
      </c>
      <c r="AJ195" s="1">
        <v>13.2422792256643</v>
      </c>
      <c r="AK195" s="1">
        <v>13.1427125179773</v>
      </c>
      <c r="AL195" s="1">
        <v>16.788369721158698</v>
      </c>
      <c r="AM195" s="1">
        <v>12.808357943167399</v>
      </c>
      <c r="AN195" s="1">
        <v>16.115485513307402</v>
      </c>
      <c r="AO195" s="1">
        <v>14.717726999033699</v>
      </c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O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DB195"/>
      <c r="DD195" s="1">
        <v>8.5066521350096895</v>
      </c>
      <c r="DE195" s="1">
        <v>11.269366792528899</v>
      </c>
      <c r="DF195" s="1">
        <v>8.8539189135223708</v>
      </c>
      <c r="DG195" s="1" t="e">
        <v>#N/A</v>
      </c>
      <c r="DH195" s="1">
        <v>8.9574364628080296</v>
      </c>
      <c r="DI195" s="1">
        <v>9.23842191051504</v>
      </c>
      <c r="DJ195" s="1">
        <v>7.2006836759660002</v>
      </c>
      <c r="DK195" s="1">
        <v>10.6713290426207</v>
      </c>
      <c r="DL195" s="1">
        <v>4.51997361937328</v>
      </c>
      <c r="DM195" s="1">
        <v>5.7185993604308196</v>
      </c>
      <c r="DN195" s="1">
        <v>10.648351019678101</v>
      </c>
      <c r="DO195" s="1">
        <v>7.9533522816496101</v>
      </c>
      <c r="EB195"/>
      <c r="EO195"/>
      <c r="EQ195" s="1">
        <v>6.8601233301175704</v>
      </c>
      <c r="ER195" s="1">
        <v>9.3013174249787092</v>
      </c>
      <c r="ES195" s="1">
        <v>7.4931844982455198</v>
      </c>
      <c r="ET195" s="1">
        <v>15.793809492806201</v>
      </c>
      <c r="EU195" s="1">
        <v>7.55687210176972</v>
      </c>
      <c r="EV195" s="1">
        <v>10.041692907372401</v>
      </c>
      <c r="EW195" s="1">
        <v>5.7643537386473902</v>
      </c>
      <c r="EX195" s="1">
        <v>7.6692949817796103</v>
      </c>
      <c r="EY195" s="1">
        <v>5.7230586731100699</v>
      </c>
      <c r="EZ195" s="1">
        <v>7.4839623315982902</v>
      </c>
      <c r="FA195" s="1">
        <v>9.3224683575832294</v>
      </c>
      <c r="FB195" s="1">
        <v>7.3118474750726001</v>
      </c>
      <c r="FO195"/>
      <c r="GB195"/>
      <c r="GD195" s="1">
        <v>1.2998533231687599</v>
      </c>
      <c r="GE195" s="1">
        <v>1.3016671964142099</v>
      </c>
      <c r="GF195" s="1">
        <v>0.65036374592490598</v>
      </c>
      <c r="GG195" s="1">
        <v>1.7998236613774501</v>
      </c>
      <c r="GH195" s="1">
        <v>1.5025994053985701</v>
      </c>
      <c r="GI195" s="1">
        <v>1.1845840681200299</v>
      </c>
      <c r="GJ195" s="1">
        <v>1.1018407450316401</v>
      </c>
      <c r="GK195" s="1">
        <v>2.3003592659508798</v>
      </c>
      <c r="GL195" s="1">
        <v>1.2112205622163299</v>
      </c>
      <c r="GM195" s="1">
        <v>1.1870495582702301</v>
      </c>
      <c r="GN195" s="1">
        <v>1.6886876579376999</v>
      </c>
      <c r="GO195" s="1">
        <v>1.5190027919535101</v>
      </c>
      <c r="HB195"/>
    </row>
    <row r="196" spans="1:210">
      <c r="A196" s="13">
        <f t="shared" si="2"/>
        <v>40574</v>
      </c>
      <c r="N196"/>
      <c r="AB196"/>
      <c r="AC196" s="4">
        <v>40574</v>
      </c>
      <c r="AD196" s="1">
        <v>12.763398811937201</v>
      </c>
      <c r="AE196" s="1">
        <v>13.519854816846999</v>
      </c>
      <c r="AF196" s="1">
        <v>13.653621792343699</v>
      </c>
      <c r="AG196" s="1">
        <v>12.0134125192381</v>
      </c>
      <c r="AH196" s="1">
        <v>11.158654922802601</v>
      </c>
      <c r="AI196" s="1">
        <v>14.6127291840049</v>
      </c>
      <c r="AJ196" s="1">
        <v>12.6237699614431</v>
      </c>
      <c r="AK196" s="1">
        <v>13.111022930597899</v>
      </c>
      <c r="AL196" s="1">
        <v>16.343252932473501</v>
      </c>
      <c r="AM196" s="1">
        <v>12.6359393339115</v>
      </c>
      <c r="AN196" s="1">
        <v>15.8675296082268</v>
      </c>
      <c r="AO196" s="1">
        <v>13.726917656374599</v>
      </c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O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DB196"/>
      <c r="DD196" s="1">
        <v>8.5471358670677908</v>
      </c>
      <c r="DE196" s="1">
        <v>10.7974006031962</v>
      </c>
      <c r="DF196" s="1">
        <v>8.7549800583364394</v>
      </c>
      <c r="DG196" s="1" t="e">
        <v>#N/A</v>
      </c>
      <c r="DH196" s="1">
        <v>8.6720951377145603</v>
      </c>
      <c r="DI196" s="1">
        <v>9.1237594989212294</v>
      </c>
      <c r="DJ196" s="1">
        <v>6.84917924719986</v>
      </c>
      <c r="DK196" s="1">
        <v>10.6353248988584</v>
      </c>
      <c r="DL196" s="1">
        <v>4.4234678291282998</v>
      </c>
      <c r="DM196" s="1">
        <v>5.8064939990648901</v>
      </c>
      <c r="DN196" s="1">
        <v>10.434077511434699</v>
      </c>
      <c r="DO196" s="1">
        <v>7.2408235388707096</v>
      </c>
      <c r="EB196"/>
      <c r="EO196"/>
      <c r="EQ196" s="1">
        <v>6.8881074187281701</v>
      </c>
      <c r="ER196" s="1">
        <v>9.0643344170481797</v>
      </c>
      <c r="ES196" s="1">
        <v>7.4636279756348696</v>
      </c>
      <c r="ET196" s="1">
        <v>15.466520406668399</v>
      </c>
      <c r="EU196" s="1">
        <v>7.3485915233223604</v>
      </c>
      <c r="EV196" s="1">
        <v>10.076290676121101</v>
      </c>
      <c r="EW196" s="1">
        <v>5.4730339776469696</v>
      </c>
      <c r="EX196" s="1">
        <v>7.6886615007858499</v>
      </c>
      <c r="EY196" s="1">
        <v>5.6431331000757901</v>
      </c>
      <c r="EZ196" s="1">
        <v>7.18949360671904</v>
      </c>
      <c r="FA196" s="1">
        <v>9.1952314598200999</v>
      </c>
      <c r="FB196" s="1">
        <v>6.9682098020733099</v>
      </c>
      <c r="FO196"/>
      <c r="GB196"/>
      <c r="GD196" s="1">
        <v>1.29144646055948</v>
      </c>
      <c r="GE196" s="1">
        <v>1.2698386205018899</v>
      </c>
      <c r="GF196" s="1">
        <v>0.64340193524574796</v>
      </c>
      <c r="GG196" s="1">
        <v>1.8199640752952999</v>
      </c>
      <c r="GH196" s="1">
        <v>1.48306697075824</v>
      </c>
      <c r="GI196" s="1">
        <v>1.1705575452650201</v>
      </c>
      <c r="GJ196" s="1">
        <v>1.04464106628257</v>
      </c>
      <c r="GK196" s="1">
        <v>2.2956815962484902</v>
      </c>
      <c r="GL196" s="1">
        <v>1.19024755094624</v>
      </c>
      <c r="GM196" s="1">
        <v>1.1587718962728699</v>
      </c>
      <c r="GN196" s="1">
        <v>1.66837335810493</v>
      </c>
      <c r="GO196" s="1">
        <v>1.40068364891069</v>
      </c>
      <c r="HB196"/>
    </row>
    <row r="197" spans="1:210">
      <c r="A197" s="13">
        <f t="shared" si="2"/>
        <v>40543</v>
      </c>
      <c r="N197"/>
      <c r="AB197"/>
      <c r="AC197" s="4">
        <v>40543</v>
      </c>
      <c r="AD197" s="1">
        <v>13.7451111620411</v>
      </c>
      <c r="AE197" s="1">
        <v>13.8093088988952</v>
      </c>
      <c r="AF197" s="1">
        <v>13.8789002945741</v>
      </c>
      <c r="AG197" s="1">
        <v>11.6704362072515</v>
      </c>
      <c r="AH197" s="1">
        <v>11.055702924674801</v>
      </c>
      <c r="AI197" s="1">
        <v>14.373945833300199</v>
      </c>
      <c r="AJ197" s="1">
        <v>12.688377126136199</v>
      </c>
      <c r="AK197" s="1">
        <v>13.1580992787129</v>
      </c>
      <c r="AL197" s="1">
        <v>16.609172943262799</v>
      </c>
      <c r="AM197" s="1">
        <v>12.458145796589999</v>
      </c>
      <c r="AN197" s="1">
        <v>16.3725634284237</v>
      </c>
      <c r="AO197" s="1">
        <v>13.609384263782999</v>
      </c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O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DB197"/>
      <c r="DD197" s="1">
        <v>9.0275087656621196</v>
      </c>
      <c r="DE197" s="1">
        <v>10.7615735224777</v>
      </c>
      <c r="DF197" s="1">
        <v>8.8959788104025304</v>
      </c>
      <c r="DG197" s="1" t="e">
        <v>#N/A</v>
      </c>
      <c r="DH197" s="1">
        <v>8.5771927993472197</v>
      </c>
      <c r="DI197" s="1">
        <v>8.8833230907744305</v>
      </c>
      <c r="DJ197" s="1">
        <v>6.6649573419742296</v>
      </c>
      <c r="DK197" s="1">
        <v>10.5742548436805</v>
      </c>
      <c r="DL197" s="1">
        <v>4.5285369513804703</v>
      </c>
      <c r="DM197" s="1">
        <v>5.7730801739831898</v>
      </c>
      <c r="DN197" s="1">
        <v>10.7285700877124</v>
      </c>
      <c r="DO197" s="1">
        <v>7.0835496705866801</v>
      </c>
      <c r="EB197"/>
      <c r="EO197"/>
      <c r="EQ197" s="1">
        <v>7.1883919287081097</v>
      </c>
      <c r="ER197" s="1">
        <v>9.2478290328657309</v>
      </c>
      <c r="ES197" s="1">
        <v>7.50580729144807</v>
      </c>
      <c r="ET197" s="1">
        <v>14.205392785826</v>
      </c>
      <c r="EU197" s="1">
        <v>7.3453964485651699</v>
      </c>
      <c r="EV197" s="1">
        <v>10.0166262774349</v>
      </c>
      <c r="EW197" s="1">
        <v>5.4337591475462599</v>
      </c>
      <c r="EX197" s="1">
        <v>7.6873164447599001</v>
      </c>
      <c r="EY197" s="1">
        <v>5.7987427622495398</v>
      </c>
      <c r="EZ197" s="1">
        <v>7.1449423312929703</v>
      </c>
      <c r="FA197" s="1">
        <v>9.3144561537133495</v>
      </c>
      <c r="FB197" s="1">
        <v>6.89201582247538</v>
      </c>
      <c r="FO197"/>
      <c r="GB197"/>
      <c r="GD197" s="1">
        <v>1.34366432547866</v>
      </c>
      <c r="GE197" s="1">
        <v>1.31371688528926</v>
      </c>
      <c r="GF197" s="1">
        <v>0.64757601125743403</v>
      </c>
      <c r="GG197" s="1">
        <v>1.8499260724286799</v>
      </c>
      <c r="GH197" s="1">
        <v>1.4803195862388501</v>
      </c>
      <c r="GI197" s="1">
        <v>1.1340525169214699</v>
      </c>
      <c r="GJ197" s="1">
        <v>1.0326439521912001</v>
      </c>
      <c r="GK197" s="1">
        <v>2.2720634731950802</v>
      </c>
      <c r="GL197" s="1">
        <v>1.24820896385867</v>
      </c>
      <c r="GM197" s="1">
        <v>1.1513236056554701</v>
      </c>
      <c r="GN197" s="1">
        <v>1.70599234409272</v>
      </c>
      <c r="GO197" s="1">
        <v>1.3749995181667301</v>
      </c>
      <c r="HB197"/>
    </row>
    <row r="198" spans="1:210">
      <c r="A198" s="13">
        <f t="shared" si="2"/>
        <v>40512</v>
      </c>
      <c r="N198"/>
      <c r="AB198"/>
      <c r="AC198" s="4">
        <v>40512</v>
      </c>
      <c r="AD198" s="1">
        <v>13.522828435094199</v>
      </c>
      <c r="AE198" s="1">
        <v>13.3213269085912</v>
      </c>
      <c r="AF198" s="1">
        <v>13.501165664877201</v>
      </c>
      <c r="AG198" s="1">
        <v>10.788522108644999</v>
      </c>
      <c r="AH198" s="1">
        <v>10.445562647626501</v>
      </c>
      <c r="AI198" s="1">
        <v>13.5034931996188</v>
      </c>
      <c r="AJ198" s="1">
        <v>11.8646895689941</v>
      </c>
      <c r="AK198" s="1">
        <v>12.4489715938687</v>
      </c>
      <c r="AL198" s="1">
        <v>16.257058994021801</v>
      </c>
      <c r="AM198" s="1">
        <v>12.0960545473345</v>
      </c>
      <c r="AN198" s="1">
        <v>16.087693334290002</v>
      </c>
      <c r="AO198" s="1">
        <v>13.1364175845926</v>
      </c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O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DB198"/>
      <c r="DD198" s="1">
        <v>8.7374020388401696</v>
      </c>
      <c r="DE198" s="1">
        <v>10.2553221797486</v>
      </c>
      <c r="DF198" s="1">
        <v>8.70932192242722</v>
      </c>
      <c r="DG198" s="1" t="e">
        <v>#N/A</v>
      </c>
      <c r="DH198" s="1">
        <v>8.1460759490246399</v>
      </c>
      <c r="DI198" s="1">
        <v>8.30207272030448</v>
      </c>
      <c r="DJ198" s="1">
        <v>6.2421681437296996</v>
      </c>
      <c r="DK198" s="1">
        <v>10.085091936436299</v>
      </c>
      <c r="DL198" s="1">
        <v>4.2254509619462803</v>
      </c>
      <c r="DM198" s="1">
        <v>5.5814423312435997</v>
      </c>
      <c r="DN198" s="1">
        <v>10.666066048506</v>
      </c>
      <c r="DO198" s="1">
        <v>6.8350129392427901</v>
      </c>
      <c r="EB198"/>
      <c r="EO198"/>
      <c r="EQ198" s="1">
        <v>7.0444058015484403</v>
      </c>
      <c r="ER198" s="1">
        <v>8.9797886782756002</v>
      </c>
      <c r="ES198" s="1">
        <v>7.2082287510739</v>
      </c>
      <c r="ET198" s="1">
        <v>14.2489039701797</v>
      </c>
      <c r="EU198" s="1">
        <v>6.9361972387147404</v>
      </c>
      <c r="EV198" s="1">
        <v>9.6162843139409198</v>
      </c>
      <c r="EW198" s="1">
        <v>5.11690462791936</v>
      </c>
      <c r="EX198" s="1">
        <v>7.2003658813182998</v>
      </c>
      <c r="EY198" s="1">
        <v>5.5579205977361399</v>
      </c>
      <c r="EZ198" s="1">
        <v>7.0348451346856198</v>
      </c>
      <c r="FA198" s="1">
        <v>9.1723816500008901</v>
      </c>
      <c r="FB198" s="1">
        <v>6.6672697302908199</v>
      </c>
      <c r="FO198"/>
      <c r="GB198"/>
      <c r="GD198" s="1">
        <v>1.2124019825349099</v>
      </c>
      <c r="GE198" s="1">
        <v>1.2570481354570899</v>
      </c>
      <c r="GF198" s="1">
        <v>0.62714406830899505</v>
      </c>
      <c r="GG198" s="1">
        <v>1.6819582349161399</v>
      </c>
      <c r="GH198" s="1">
        <v>1.3842688806496399</v>
      </c>
      <c r="GI198" s="1">
        <v>1.0429526229983399</v>
      </c>
      <c r="GJ198" s="1">
        <v>0.95227384099913204</v>
      </c>
      <c r="GK198" s="1">
        <v>2.15741021771708</v>
      </c>
      <c r="GL198" s="1">
        <v>1.1462186189980399</v>
      </c>
      <c r="GM198" s="1">
        <v>1.1228172221836501</v>
      </c>
      <c r="GN198" s="1">
        <v>1.67197858053258</v>
      </c>
      <c r="GO198" s="1">
        <v>1.3098906484336501</v>
      </c>
      <c r="HB198"/>
    </row>
    <row r="199" spans="1:210">
      <c r="A199" s="13">
        <f t="shared" si="2"/>
        <v>40480</v>
      </c>
      <c r="N199"/>
      <c r="AB199"/>
      <c r="AC199" s="4">
        <v>40480</v>
      </c>
      <c r="AD199" s="1">
        <v>13.604659003857901</v>
      </c>
      <c r="AE199" s="1">
        <v>13.5751307665303</v>
      </c>
      <c r="AF199" s="1">
        <v>13.270315670666401</v>
      </c>
      <c r="AG199" s="1">
        <v>11.0503795294852</v>
      </c>
      <c r="AH199" s="1">
        <v>10.887098315039999</v>
      </c>
      <c r="AI199" s="1">
        <v>13.6662160818597</v>
      </c>
      <c r="AJ199" s="1">
        <v>11.3238838729434</v>
      </c>
      <c r="AK199" s="1">
        <v>12.8240562504943</v>
      </c>
      <c r="AL199" s="1">
        <v>16.709906809029601</v>
      </c>
      <c r="AM199" s="1">
        <v>12.4448624045282</v>
      </c>
      <c r="AN199" s="1">
        <v>16.3417079415042</v>
      </c>
      <c r="AO199" s="1">
        <v>13.926543701787899</v>
      </c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O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DB199"/>
      <c r="DD199" s="1">
        <v>8.9734770823266405</v>
      </c>
      <c r="DE199" s="1">
        <v>10.844263056590499</v>
      </c>
      <c r="DF199" s="1">
        <v>8.5512127024127995</v>
      </c>
      <c r="DG199" s="1" t="e">
        <v>#N/A</v>
      </c>
      <c r="DH199" s="1">
        <v>8.5464170198589997</v>
      </c>
      <c r="DI199" s="1">
        <v>8.3017362633562204</v>
      </c>
      <c r="DJ199" s="1">
        <v>6.0038816933146197</v>
      </c>
      <c r="DK199" s="1">
        <v>10.3652898066546</v>
      </c>
      <c r="DL199" s="1">
        <v>4.3238247462094801</v>
      </c>
      <c r="DM199" s="1">
        <v>5.76681576792447</v>
      </c>
      <c r="DN199" s="1">
        <v>10.628530083276299</v>
      </c>
      <c r="DO199" s="1">
        <v>7.1893246840179801</v>
      </c>
      <c r="EB199"/>
      <c r="EO199"/>
      <c r="EQ199" s="1">
        <v>7.13001553395278</v>
      </c>
      <c r="ER199" s="1">
        <v>9.2963976435665998</v>
      </c>
      <c r="ES199" s="1">
        <v>7.0576481035343397</v>
      </c>
      <c r="ET199" s="1">
        <v>14.3728260390246</v>
      </c>
      <c r="EU199" s="1">
        <v>7.2207249351179197</v>
      </c>
      <c r="EV199" s="1">
        <v>9.7028394880066795</v>
      </c>
      <c r="EW199" s="1">
        <v>4.9420645308700504</v>
      </c>
      <c r="EX199" s="1">
        <v>7.4404284317219096</v>
      </c>
      <c r="EY199" s="1">
        <v>5.6626134987810799</v>
      </c>
      <c r="EZ199" s="1">
        <v>7.25223212941974</v>
      </c>
      <c r="FA199" s="1">
        <v>9.1988299845094108</v>
      </c>
      <c r="FB199" s="1">
        <v>6.8320530334325298</v>
      </c>
      <c r="FO199"/>
      <c r="GB199"/>
      <c r="GD199" s="1">
        <v>1.2047357080711101</v>
      </c>
      <c r="GE199" s="1">
        <v>1.3230109841223301</v>
      </c>
      <c r="GF199" s="1">
        <v>0.60927994643184302</v>
      </c>
      <c r="GG199" s="1">
        <v>1.58487529506336</v>
      </c>
      <c r="GH199" s="1">
        <v>1.4452181502567001</v>
      </c>
      <c r="GI199" s="1">
        <v>1.04220116677471</v>
      </c>
      <c r="GJ199" s="1">
        <v>0.91711163235879201</v>
      </c>
      <c r="GK199" s="1">
        <v>2.2298559198624401</v>
      </c>
      <c r="GL199" s="1">
        <v>1.1703719545712301</v>
      </c>
      <c r="GM199" s="1">
        <v>1.1605960066088099</v>
      </c>
      <c r="GN199" s="1">
        <v>1.6588304878687601</v>
      </c>
      <c r="GO199" s="1">
        <v>1.35367467284301</v>
      </c>
      <c r="HB199"/>
    </row>
    <row r="200" spans="1:210">
      <c r="A200" s="13">
        <f t="shared" ref="A200:A247" si="3">AC200</f>
        <v>40451</v>
      </c>
      <c r="N200"/>
      <c r="AB200"/>
      <c r="AC200" s="4">
        <v>40451</v>
      </c>
      <c r="AD200" s="1">
        <v>13.245298926162</v>
      </c>
      <c r="AE200" s="1">
        <v>13.2965849223589</v>
      </c>
      <c r="AF200" s="1">
        <v>13.1773605600753</v>
      </c>
      <c r="AG200" s="1">
        <v>11.002529858090501</v>
      </c>
      <c r="AH200" s="1">
        <v>10.8334842153448</v>
      </c>
      <c r="AI200" s="1">
        <v>13.507137511569301</v>
      </c>
      <c r="AJ200" s="1">
        <v>10.7332424232983</v>
      </c>
      <c r="AK200" s="1">
        <v>12.272859538751399</v>
      </c>
      <c r="AL200" s="1">
        <v>16.702618325269899</v>
      </c>
      <c r="AM200" s="1">
        <v>12.210967348170101</v>
      </c>
      <c r="AN200" s="1">
        <v>15.7306057390846</v>
      </c>
      <c r="AO200" s="1">
        <v>13.085462663396701</v>
      </c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O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DB200"/>
      <c r="DD200" s="1">
        <v>8.4149788506651593</v>
      </c>
      <c r="DE200" s="1">
        <v>10.5014113035259</v>
      </c>
      <c r="DF200" s="1">
        <v>8.4017421540454897</v>
      </c>
      <c r="DG200" s="1" t="e">
        <v>#N/A</v>
      </c>
      <c r="DH200" s="1">
        <v>8.5081828791070802</v>
      </c>
      <c r="DI200" s="1">
        <v>8.5215080949694499</v>
      </c>
      <c r="DJ200" s="1">
        <v>5.7424474700427703</v>
      </c>
      <c r="DK200" s="1">
        <v>9.8040262546230199</v>
      </c>
      <c r="DL200" s="1">
        <v>4.4168041490409502</v>
      </c>
      <c r="DM200" s="1">
        <v>5.7303629752971803</v>
      </c>
      <c r="DN200" s="1">
        <v>10.150975845866</v>
      </c>
      <c r="DO200" s="1">
        <v>6.6603235132411003</v>
      </c>
      <c r="EB200"/>
      <c r="EO200"/>
      <c r="EQ200" s="1">
        <v>6.9344986381247704</v>
      </c>
      <c r="ER200" s="1">
        <v>9.1338858244001901</v>
      </c>
      <c r="ES200" s="1">
        <v>6.9749831628615802</v>
      </c>
      <c r="ET200" s="1">
        <v>14.2959625653359</v>
      </c>
      <c r="EU200" s="1">
        <v>7.1311923246872899</v>
      </c>
      <c r="EV200" s="1">
        <v>9.6174208557860492</v>
      </c>
      <c r="EW200" s="1">
        <v>4.7111706399376203</v>
      </c>
      <c r="EX200" s="1">
        <v>7.0586885038172698</v>
      </c>
      <c r="EY200" s="1">
        <v>5.6343764381730503</v>
      </c>
      <c r="EZ200" s="1">
        <v>7.18115592436141</v>
      </c>
      <c r="FA200" s="1">
        <v>8.8682487956955391</v>
      </c>
      <c r="FB200" s="1">
        <v>6.4988548490966096</v>
      </c>
      <c r="FO200"/>
      <c r="GB200"/>
      <c r="GD200" s="1">
        <v>1.1407887606260301</v>
      </c>
      <c r="GE200" s="1">
        <v>1.2688333246022301</v>
      </c>
      <c r="GF200" s="1">
        <v>0.60494960075606197</v>
      </c>
      <c r="GG200" s="1">
        <v>1.5594459674307799</v>
      </c>
      <c r="GH200" s="1">
        <v>1.43148422158519</v>
      </c>
      <c r="GI200" s="1">
        <v>1.01854953388577</v>
      </c>
      <c r="GJ200" s="1">
        <v>0.85030573710776702</v>
      </c>
      <c r="GK200" s="1">
        <v>2.11594724976471</v>
      </c>
      <c r="GL200" s="1">
        <v>1.1742654572764999</v>
      </c>
      <c r="GM200" s="1">
        <v>1.1485596269734599</v>
      </c>
      <c r="GN200" s="1">
        <v>1.54935757875941</v>
      </c>
      <c r="GO200" s="1">
        <v>1.2560662792259201</v>
      </c>
      <c r="HB200"/>
    </row>
    <row r="201" spans="1:210">
      <c r="A201" s="13">
        <f t="shared" si="3"/>
        <v>40421</v>
      </c>
      <c r="N201"/>
      <c r="AB201"/>
      <c r="AC201" s="4">
        <v>40421</v>
      </c>
      <c r="AD201" s="1">
        <v>12.3426221687265</v>
      </c>
      <c r="AE201" s="1">
        <v>12.7744621681517</v>
      </c>
      <c r="AF201" s="1">
        <v>11.8806203119261</v>
      </c>
      <c r="AG201" s="1">
        <v>10.511538179250399</v>
      </c>
      <c r="AH201" s="1">
        <v>10.0024050297312</v>
      </c>
      <c r="AI201" s="1">
        <v>12.271439543482501</v>
      </c>
      <c r="AJ201" s="1">
        <v>9.6649138181324705</v>
      </c>
      <c r="AK201" s="1">
        <v>10.9947186729735</v>
      </c>
      <c r="AL201" s="1">
        <v>15.6405386824984</v>
      </c>
      <c r="AM201" s="1">
        <v>11.890553225432001</v>
      </c>
      <c r="AN201" s="1">
        <v>14.646653428979899</v>
      </c>
      <c r="AO201" s="1">
        <v>12.4038195013063</v>
      </c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O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DB201"/>
      <c r="DD201" s="1">
        <v>7.9016364332854598</v>
      </c>
      <c r="DE201" s="1">
        <v>10.126248069385101</v>
      </c>
      <c r="DF201" s="1">
        <v>7.5324639313664896</v>
      </c>
      <c r="DG201" s="1" t="e">
        <v>#N/A</v>
      </c>
      <c r="DH201" s="1">
        <v>8.0966155423211905</v>
      </c>
      <c r="DI201" s="1">
        <v>7.7992621767507497</v>
      </c>
      <c r="DJ201" s="1">
        <v>5.1853433993904696</v>
      </c>
      <c r="DK201" s="1">
        <v>8.8343823169100109</v>
      </c>
      <c r="DL201" s="1">
        <v>4.14704625178911</v>
      </c>
      <c r="DM201" s="1">
        <v>5.5837031365281602</v>
      </c>
      <c r="DN201" s="1">
        <v>9.3616230597991699</v>
      </c>
      <c r="DO201" s="1">
        <v>6.3436944539556901</v>
      </c>
      <c r="EB201"/>
      <c r="EO201"/>
      <c r="EQ201" s="1">
        <v>6.5137549736444003</v>
      </c>
      <c r="ER201" s="1">
        <v>8.8277434044952692</v>
      </c>
      <c r="ES201" s="1">
        <v>6.2839875719556701</v>
      </c>
      <c r="ET201" s="1">
        <v>14.638078654974599</v>
      </c>
      <c r="EU201" s="1">
        <v>6.6240034804581898</v>
      </c>
      <c r="EV201" s="1">
        <v>8.9846426102263397</v>
      </c>
      <c r="EW201" s="1">
        <v>4.3520296951975004</v>
      </c>
      <c r="EX201" s="1">
        <v>6.2673152456938697</v>
      </c>
      <c r="EY201" s="1">
        <v>5.3991567477995703</v>
      </c>
      <c r="EZ201" s="1">
        <v>7.0989186860113502</v>
      </c>
      <c r="FA201" s="1">
        <v>8.3118240039001403</v>
      </c>
      <c r="FB201" s="1">
        <v>6.1989907161356603</v>
      </c>
      <c r="FO201"/>
      <c r="GB201"/>
      <c r="GD201" s="1">
        <v>1.0470526422275901</v>
      </c>
      <c r="GE201" s="1">
        <v>1.2167102682191899</v>
      </c>
      <c r="GF201" s="1">
        <v>0.54203761023406605</v>
      </c>
      <c r="GG201" s="1">
        <v>1.4796745356282901</v>
      </c>
      <c r="GH201" s="1">
        <v>1.31210349457927</v>
      </c>
      <c r="GI201" s="1">
        <v>0.917276415798847</v>
      </c>
      <c r="GJ201" s="1">
        <v>0.78787588652643403</v>
      </c>
      <c r="GK201" s="1">
        <v>1.89685324072338</v>
      </c>
      <c r="GL201" s="1">
        <v>1.0802799675619199</v>
      </c>
      <c r="GM201" s="1">
        <v>1.12845154012074</v>
      </c>
      <c r="GN201" s="1">
        <v>1.4136632388799699</v>
      </c>
      <c r="GO201" s="1">
        <v>1.1732740911056401</v>
      </c>
      <c r="HB201"/>
    </row>
    <row r="202" spans="1:210">
      <c r="A202" s="13">
        <f t="shared" si="3"/>
        <v>40389</v>
      </c>
      <c r="N202"/>
      <c r="AB202"/>
      <c r="AC202" s="4">
        <v>40389</v>
      </c>
      <c r="AD202" s="1">
        <v>12.9316742754117</v>
      </c>
      <c r="AE202" s="1">
        <v>13.1136856430028</v>
      </c>
      <c r="AF202" s="1">
        <v>12.1905450860803</v>
      </c>
      <c r="AG202" s="1">
        <v>11.6897489914696</v>
      </c>
      <c r="AH202" s="1">
        <v>10.2648324404242</v>
      </c>
      <c r="AI202" s="1">
        <v>13.4288863403716</v>
      </c>
      <c r="AJ202" s="1">
        <v>10.1491815065182</v>
      </c>
      <c r="AK202" s="1">
        <v>11.9417959443209</v>
      </c>
      <c r="AL202" s="1">
        <v>15.5227658413045</v>
      </c>
      <c r="AM202" s="1">
        <v>11.884599016807901</v>
      </c>
      <c r="AN202" s="1">
        <v>14.9481293615321</v>
      </c>
      <c r="AO202" s="1">
        <v>13.366707676571099</v>
      </c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O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DB202"/>
      <c r="DD202" s="1">
        <v>8.2303458210460896</v>
      </c>
      <c r="DE202" s="1">
        <v>10.576983618467599</v>
      </c>
      <c r="DF202" s="1">
        <v>7.6599416245274803</v>
      </c>
      <c r="DG202" s="1" t="e">
        <v>#N/A</v>
      </c>
      <c r="DH202" s="1">
        <v>8.3825408569910795</v>
      </c>
      <c r="DI202" s="1">
        <v>8.4306149596598505</v>
      </c>
      <c r="DJ202" s="1">
        <v>5.47171243331701</v>
      </c>
      <c r="DK202" s="1">
        <v>9.6304672961026796</v>
      </c>
      <c r="DL202" s="1">
        <v>4.0558872243319497</v>
      </c>
      <c r="DM202" s="1">
        <v>5.5384271933968998</v>
      </c>
      <c r="DN202" s="1">
        <v>9.50361783046848</v>
      </c>
      <c r="DO202" s="1">
        <v>6.9212548318294704</v>
      </c>
      <c r="EB202"/>
      <c r="EO202"/>
      <c r="EQ202" s="1">
        <v>6.6852993507162903</v>
      </c>
      <c r="ER202" s="1">
        <v>9.0596710684239792</v>
      </c>
      <c r="ES202" s="1">
        <v>6.4430547885848002</v>
      </c>
      <c r="ET202" s="1">
        <v>15.020091302540701</v>
      </c>
      <c r="EU202" s="1">
        <v>6.8411724764972401</v>
      </c>
      <c r="EV202" s="1">
        <v>9.7585156361073597</v>
      </c>
      <c r="EW202" s="1">
        <v>4.5566376258670998</v>
      </c>
      <c r="EX202" s="1">
        <v>6.91378860546304</v>
      </c>
      <c r="EY202" s="1">
        <v>5.39852616670946</v>
      </c>
      <c r="EZ202" s="1">
        <v>7.0436619559978801</v>
      </c>
      <c r="FA202" s="1">
        <v>8.4145311886016696</v>
      </c>
      <c r="FB202" s="1">
        <v>6.5764410569016398</v>
      </c>
      <c r="FO202"/>
      <c r="GB202"/>
      <c r="GD202" s="1">
        <v>1.06398528385491</v>
      </c>
      <c r="GE202" s="1">
        <v>1.2455654713751501</v>
      </c>
      <c r="GF202" s="1">
        <v>0.55778687781215497</v>
      </c>
      <c r="GG202" s="1">
        <v>1.6008645074021799</v>
      </c>
      <c r="GH202" s="1">
        <v>1.3413956597211401</v>
      </c>
      <c r="GI202" s="1">
        <v>0.99672384535635905</v>
      </c>
      <c r="GJ202" s="1">
        <v>0.82384157244114598</v>
      </c>
      <c r="GK202" s="1">
        <v>2.0800453125032901</v>
      </c>
      <c r="GL202" s="1">
        <v>1.06099361095336</v>
      </c>
      <c r="GM202" s="1">
        <v>1.1199377675853599</v>
      </c>
      <c r="GN202" s="1">
        <v>1.4334749695082301</v>
      </c>
      <c r="GO202" s="1">
        <v>1.2615991974295699</v>
      </c>
      <c r="HB202"/>
    </row>
    <row r="203" spans="1:210">
      <c r="A203" s="13">
        <f t="shared" si="3"/>
        <v>40359</v>
      </c>
      <c r="N203"/>
      <c r="AB203"/>
      <c r="AC203" s="4">
        <v>40359</v>
      </c>
      <c r="AD203" s="1">
        <v>11.811381136086601</v>
      </c>
      <c r="AE203" s="1">
        <v>12.5490976197023</v>
      </c>
      <c r="AF203" s="1">
        <v>11.6596069980341</v>
      </c>
      <c r="AG203" s="1">
        <v>11.1818365991869</v>
      </c>
      <c r="AH203" s="1">
        <v>10.206816143857599</v>
      </c>
      <c r="AI203" s="1">
        <v>12.7092400137866</v>
      </c>
      <c r="AJ203" s="1">
        <v>9.4210222613747199</v>
      </c>
      <c r="AK203" s="1">
        <v>11.407911383657501</v>
      </c>
      <c r="AL203" s="1">
        <v>14.291278628776</v>
      </c>
      <c r="AM203" s="1">
        <v>11.170479155887</v>
      </c>
      <c r="AN203" s="1">
        <v>13.951510296739601</v>
      </c>
      <c r="AO203" s="1">
        <v>12.432402459921001</v>
      </c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O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DB203"/>
      <c r="DD203" s="1">
        <v>7.5852843852115903</v>
      </c>
      <c r="DE203" s="1">
        <v>9.7241744976483506</v>
      </c>
      <c r="DF203" s="1">
        <v>7.3750259496852202</v>
      </c>
      <c r="DG203" s="1" t="e">
        <v>#N/A</v>
      </c>
      <c r="DH203" s="1">
        <v>8.4370409567411606</v>
      </c>
      <c r="DI203" s="1">
        <v>8.1591683326851392</v>
      </c>
      <c r="DJ203" s="1">
        <v>5.1487488500681398</v>
      </c>
      <c r="DK203" s="1">
        <v>9.2883339527230593</v>
      </c>
      <c r="DL203" s="1">
        <v>3.74549127912465</v>
      </c>
      <c r="DM203" s="1">
        <v>5.1602128767551303</v>
      </c>
      <c r="DN203" s="1">
        <v>8.8090143545904507</v>
      </c>
      <c r="DO203" s="1">
        <v>6.3329189721338102</v>
      </c>
      <c r="EB203"/>
      <c r="EO203"/>
      <c r="EQ203" s="1">
        <v>6.1464704491130302</v>
      </c>
      <c r="ER203" s="1">
        <v>8.7076285260050508</v>
      </c>
      <c r="ES203" s="1">
        <v>6.1964915576756399</v>
      </c>
      <c r="ET203" s="1">
        <v>13.221461379285699</v>
      </c>
      <c r="EU203" s="1">
        <v>6.8528044544328699</v>
      </c>
      <c r="EV203" s="1">
        <v>9.3745912512694503</v>
      </c>
      <c r="EW203" s="1">
        <v>4.2436768255818</v>
      </c>
      <c r="EX203" s="1">
        <v>6.5473964868960604</v>
      </c>
      <c r="EY203" s="1">
        <v>5.2066916778322501</v>
      </c>
      <c r="EZ203" s="1">
        <v>6.7750034368374896</v>
      </c>
      <c r="FA203" s="1">
        <v>7.9994193450777296</v>
      </c>
      <c r="FB203" s="1">
        <v>6.2349727531754899</v>
      </c>
      <c r="FO203"/>
      <c r="GB203"/>
      <c r="GD203" s="1">
        <v>0.96210769630797699</v>
      </c>
      <c r="GE203" s="1">
        <v>1.1684630781863099</v>
      </c>
      <c r="GF203" s="1">
        <v>0.53479104331381599</v>
      </c>
      <c r="GG203" s="1">
        <v>1.47852444642945</v>
      </c>
      <c r="GH203" s="1">
        <v>1.3440526712240299</v>
      </c>
      <c r="GI203" s="1">
        <v>0.92579864398315603</v>
      </c>
      <c r="GJ203" s="1">
        <v>0.74404679850871702</v>
      </c>
      <c r="GK203" s="1">
        <v>1.9656020094641999</v>
      </c>
      <c r="GL203" s="1">
        <v>0.97597428061626501</v>
      </c>
      <c r="GM203" s="1">
        <v>1.0535647634532499</v>
      </c>
      <c r="GN203" s="1">
        <v>1.31962845228374</v>
      </c>
      <c r="GO203" s="1">
        <v>1.1637516902613001</v>
      </c>
      <c r="HB203"/>
    </row>
    <row r="204" spans="1:210">
      <c r="A204" s="13">
        <f t="shared" si="3"/>
        <v>40326</v>
      </c>
      <c r="N204"/>
      <c r="AB204"/>
      <c r="AC204" s="4">
        <v>40326</v>
      </c>
      <c r="AD204" s="1">
        <v>12.898730165197</v>
      </c>
      <c r="AE204" s="1">
        <v>12.985226300511</v>
      </c>
      <c r="AF204" s="1">
        <v>13.160889037705999</v>
      </c>
      <c r="AG204" s="1">
        <v>12.491936091811199</v>
      </c>
      <c r="AH204" s="1">
        <v>10.4538196733699</v>
      </c>
      <c r="AI204" s="1">
        <v>13.9256559732983</v>
      </c>
      <c r="AJ204" s="1">
        <v>10.2157511789322</v>
      </c>
      <c r="AK204" s="1">
        <v>12.5703661115234</v>
      </c>
      <c r="AL204" s="1">
        <v>13.3853159594979</v>
      </c>
      <c r="AM204" s="1">
        <v>11.368765924874101</v>
      </c>
      <c r="AN204" s="1">
        <v>15.3336000662693</v>
      </c>
      <c r="AO204" s="1">
        <v>13.4131449689354</v>
      </c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O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DB204"/>
      <c r="DD204" s="1">
        <v>7.9892200562670803</v>
      </c>
      <c r="DE204" s="1">
        <v>10.047638723043599</v>
      </c>
      <c r="DF204" s="1">
        <v>8.3892104677541006</v>
      </c>
      <c r="DG204" s="1" t="e">
        <v>#N/A</v>
      </c>
      <c r="DH204" s="1">
        <v>8.4985349794851608</v>
      </c>
      <c r="DI204" s="1">
        <v>8.9809213398884893</v>
      </c>
      <c r="DJ204" s="1">
        <v>5.4773347363628702</v>
      </c>
      <c r="DK204" s="1">
        <v>10.085869077910999</v>
      </c>
      <c r="DL204" s="1">
        <v>3.5136821469060102</v>
      </c>
      <c r="DM204" s="1">
        <v>5.2252772832191603</v>
      </c>
      <c r="DN204" s="1">
        <v>9.6771763062609306</v>
      </c>
      <c r="DO204" s="1">
        <v>6.70084332147652</v>
      </c>
      <c r="EB204"/>
      <c r="EO204"/>
      <c r="EQ204" s="1">
        <v>6.4735245442883702</v>
      </c>
      <c r="ER204" s="1">
        <v>8.9591705416757801</v>
      </c>
      <c r="ES204" s="1">
        <v>6.9601362773803803</v>
      </c>
      <c r="ET204" s="1">
        <v>13.818843725807399</v>
      </c>
      <c r="EU204" s="1">
        <v>6.9790946795473596</v>
      </c>
      <c r="EV204" s="1">
        <v>9.9624744718298999</v>
      </c>
      <c r="EW204" s="1">
        <v>4.3997617689482196</v>
      </c>
      <c r="EX204" s="1">
        <v>7.2410192971765097</v>
      </c>
      <c r="EY204" s="1">
        <v>5.0265264325813304</v>
      </c>
      <c r="EZ204" s="1">
        <v>6.8008717652762103</v>
      </c>
      <c r="FA204" s="1">
        <v>8.7442208950607601</v>
      </c>
      <c r="FB204" s="1">
        <v>6.5885520787269503</v>
      </c>
      <c r="FO204"/>
      <c r="GB204"/>
      <c r="GD204" s="1">
        <v>1.0282024379283601</v>
      </c>
      <c r="GE204" s="1">
        <v>1.2132885668837099</v>
      </c>
      <c r="GF204" s="1">
        <v>0.60339959960874301</v>
      </c>
      <c r="GG204" s="1">
        <v>1.56323004948865</v>
      </c>
      <c r="GH204" s="1">
        <v>1.36893069138065</v>
      </c>
      <c r="GI204" s="1">
        <v>1.0044572894663799</v>
      </c>
      <c r="GJ204" s="1">
        <v>0.78961427043560795</v>
      </c>
      <c r="GK204" s="1">
        <v>2.15534997444307</v>
      </c>
      <c r="GL204" s="1">
        <v>0.91444477985627703</v>
      </c>
      <c r="GM204" s="1">
        <v>1.06328771245001</v>
      </c>
      <c r="GN204" s="1">
        <v>1.4294015882156099</v>
      </c>
      <c r="GO204" s="1">
        <v>1.25330439628822</v>
      </c>
      <c r="HB204"/>
    </row>
    <row r="205" spans="1:210">
      <c r="A205" s="13">
        <f t="shared" si="3"/>
        <v>40298</v>
      </c>
      <c r="N205"/>
      <c r="AB205"/>
      <c r="AC205" s="4">
        <v>40298</v>
      </c>
      <c r="AD205" s="1">
        <v>14.37869807327</v>
      </c>
      <c r="AE205" s="1">
        <v>13.772748938998699</v>
      </c>
      <c r="AF205" s="1">
        <v>14.3179365086784</v>
      </c>
      <c r="AG205" s="1">
        <v>14.2076094980143</v>
      </c>
      <c r="AH205" s="1">
        <v>11.345883286572199</v>
      </c>
      <c r="AI205" s="1">
        <v>15.7578333744554</v>
      </c>
      <c r="AJ205" s="1">
        <v>11.841010727107999</v>
      </c>
      <c r="AK205" s="1">
        <v>13.9552431513127</v>
      </c>
      <c r="AL205" s="1">
        <v>14.324212256973</v>
      </c>
      <c r="AM205" s="1">
        <v>12.120826909448301</v>
      </c>
      <c r="AN205" s="1">
        <v>16.8559298152902</v>
      </c>
      <c r="AO205" s="1">
        <v>14.922772956437701</v>
      </c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O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DB205"/>
      <c r="DD205" s="1">
        <v>8.8982232498106093</v>
      </c>
      <c r="DE205" s="1">
        <v>10.5782514575966</v>
      </c>
      <c r="DF205" s="1">
        <v>9.1556262605738201</v>
      </c>
      <c r="DG205" s="1" t="e">
        <v>#N/A</v>
      </c>
      <c r="DH205" s="1">
        <v>9.0915888424572699</v>
      </c>
      <c r="DI205" s="1">
        <v>9.7952742633980794</v>
      </c>
      <c r="DJ205" s="1">
        <v>6.2712035421447796</v>
      </c>
      <c r="DK205" s="1">
        <v>11.018335542031799</v>
      </c>
      <c r="DL205" s="1">
        <v>3.7157036424287999</v>
      </c>
      <c r="DM205" s="1">
        <v>5.5771107522307402</v>
      </c>
      <c r="DN205" s="1">
        <v>10.5976486726709</v>
      </c>
      <c r="DO205" s="1">
        <v>7.3323142457725297</v>
      </c>
      <c r="EB205"/>
      <c r="EO205"/>
      <c r="EQ205" s="1">
        <v>7.0223407286240498</v>
      </c>
      <c r="ER205" s="1">
        <v>9.3042707494720709</v>
      </c>
      <c r="ES205" s="1">
        <v>7.4741136376678696</v>
      </c>
      <c r="ET205" s="1">
        <v>14.7515849155889</v>
      </c>
      <c r="EU205" s="1">
        <v>7.5744823219298096</v>
      </c>
      <c r="EV205" s="1">
        <v>10.796948779499299</v>
      </c>
      <c r="EW205" s="1">
        <v>5.0491471318108498</v>
      </c>
      <c r="EX205" s="1">
        <v>8.0832900817345195</v>
      </c>
      <c r="EY205" s="1">
        <v>5.2005225425424699</v>
      </c>
      <c r="EZ205" s="1">
        <v>7.0372415049169899</v>
      </c>
      <c r="FA205" s="1">
        <v>9.3792907647015493</v>
      </c>
      <c r="FB205" s="1">
        <v>7.2416183998306796</v>
      </c>
      <c r="FO205"/>
      <c r="GB205"/>
      <c r="GD205" s="1">
        <v>1.1334145195378</v>
      </c>
      <c r="GE205" s="1">
        <v>1.2838338134870899</v>
      </c>
      <c r="GF205" s="1">
        <v>0.64794399000382596</v>
      </c>
      <c r="GG205" s="1">
        <v>1.7441263297180001</v>
      </c>
      <c r="GH205" s="1">
        <v>1.4830543611400999</v>
      </c>
      <c r="GI205" s="1">
        <v>1.118568514096</v>
      </c>
      <c r="GJ205" s="1">
        <v>0.91715777045454505</v>
      </c>
      <c r="GK205" s="1">
        <v>2.38097578178684</v>
      </c>
      <c r="GL205" s="1">
        <v>0.96135417950011703</v>
      </c>
      <c r="GM205" s="1">
        <v>1.12388124280422</v>
      </c>
      <c r="GN205" s="1">
        <v>1.54907864791949</v>
      </c>
      <c r="GO205" s="1">
        <v>1.36589129828837</v>
      </c>
      <c r="HB205"/>
    </row>
    <row r="206" spans="1:210">
      <c r="A206" s="13">
        <f t="shared" si="3"/>
        <v>40268</v>
      </c>
      <c r="N206"/>
      <c r="AB206"/>
      <c r="AC206" s="4">
        <v>40268</v>
      </c>
      <c r="AD206" s="1">
        <v>15.195336513080999</v>
      </c>
      <c r="AE206" s="1">
        <v>14.2245455487515</v>
      </c>
      <c r="AF206" s="1">
        <v>14.458415535556499</v>
      </c>
      <c r="AG206" s="1">
        <v>15.491399977443001</v>
      </c>
      <c r="AH206" s="1">
        <v>11.8165728592818</v>
      </c>
      <c r="AI206" s="1">
        <v>16.081800741065901</v>
      </c>
      <c r="AJ206" s="1">
        <v>11.8938955778882</v>
      </c>
      <c r="AK206" s="1">
        <v>14.480087461671401</v>
      </c>
      <c r="AL206" s="1">
        <v>14.4967379909569</v>
      </c>
      <c r="AM206" s="1">
        <v>11.7959525428942</v>
      </c>
      <c r="AN206" s="1">
        <v>16.890886720773999</v>
      </c>
      <c r="AO206" s="1">
        <v>14.4422432010651</v>
      </c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O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DB206"/>
      <c r="DD206" s="1">
        <v>8.9032741016669306</v>
      </c>
      <c r="DE206" s="1">
        <v>10.855248678348101</v>
      </c>
      <c r="DF206" s="1">
        <v>9.0265568006314805</v>
      </c>
      <c r="DG206" s="1" t="e">
        <v>#N/A</v>
      </c>
      <c r="DH206" s="1">
        <v>9.5375712738497107</v>
      </c>
      <c r="DI206" s="1">
        <v>9.7183748744637892</v>
      </c>
      <c r="DJ206" s="1">
        <v>6.1834399883698703</v>
      </c>
      <c r="DK206" s="1">
        <v>11.2603493817338</v>
      </c>
      <c r="DL206" s="1">
        <v>3.72843168675338</v>
      </c>
      <c r="DM206" s="1">
        <v>5.5380157328208597</v>
      </c>
      <c r="DN206" s="1">
        <v>10.1928338655025</v>
      </c>
      <c r="DO206" s="1">
        <v>6.9629133656585802</v>
      </c>
      <c r="EB206"/>
      <c r="EO206"/>
      <c r="EQ206" s="1">
        <v>7.2667054890545097</v>
      </c>
      <c r="ER206" s="1">
        <v>9.4921514258223407</v>
      </c>
      <c r="ES206" s="1">
        <v>7.5172557369842004</v>
      </c>
      <c r="ET206" s="1">
        <v>14.5078623965678</v>
      </c>
      <c r="EU206" s="1">
        <v>7.7906686926089899</v>
      </c>
      <c r="EV206" s="1">
        <v>11.000017272042401</v>
      </c>
      <c r="EW206" s="1">
        <v>4.9899241239261602</v>
      </c>
      <c r="EX206" s="1">
        <v>8.2308314847994506</v>
      </c>
      <c r="EY206" s="1">
        <v>5.2537751473751104</v>
      </c>
      <c r="EZ206" s="1">
        <v>6.9571214267385102</v>
      </c>
      <c r="FA206" s="1">
        <v>9.2183084258248993</v>
      </c>
      <c r="FB206" s="1">
        <v>7.0534318571174497</v>
      </c>
      <c r="FO206"/>
      <c r="GB206"/>
      <c r="GD206" s="1">
        <v>1.13984735972982</v>
      </c>
      <c r="GE206" s="1">
        <v>1.3102011609953801</v>
      </c>
      <c r="GF206" s="1">
        <v>0.64308539635724904</v>
      </c>
      <c r="GG206" s="1">
        <v>1.7646418485597899</v>
      </c>
      <c r="GH206" s="1">
        <v>1.5612742676741</v>
      </c>
      <c r="GI206" s="1">
        <v>1.0878662871978999</v>
      </c>
      <c r="GJ206" s="1">
        <v>0.89336179302845597</v>
      </c>
      <c r="GK206" s="1">
        <v>2.3779657398845</v>
      </c>
      <c r="GL206" s="1">
        <v>0.97411296080927401</v>
      </c>
      <c r="GM206" s="1">
        <v>1.0992187647678899</v>
      </c>
      <c r="GN206" s="1">
        <v>1.4810126925924501</v>
      </c>
      <c r="GO206" s="1">
        <v>1.3017882874758999</v>
      </c>
      <c r="HB206"/>
    </row>
    <row r="207" spans="1:210">
      <c r="A207" s="13">
        <f t="shared" si="3"/>
        <v>40235</v>
      </c>
      <c r="N207"/>
      <c r="AB207"/>
      <c r="AC207" s="4">
        <v>40235</v>
      </c>
      <c r="AD207" s="1">
        <v>14.494422535112401</v>
      </c>
      <c r="AE207" s="1">
        <v>13.840556629082601</v>
      </c>
      <c r="AF207" s="1">
        <v>13.898560285101899</v>
      </c>
      <c r="AG207" s="1">
        <v>14.6150956880071</v>
      </c>
      <c r="AH207" s="1">
        <v>11.6328682380265</v>
      </c>
      <c r="AI207" s="1">
        <v>15.1113053215785</v>
      </c>
      <c r="AJ207" s="1">
        <v>11.6333445296801</v>
      </c>
      <c r="AK207" s="1">
        <v>13.8798487269378</v>
      </c>
      <c r="AL207" s="1">
        <v>13.8147015928902</v>
      </c>
      <c r="AM207" s="1">
        <v>11.538343696959</v>
      </c>
      <c r="AN207" s="1">
        <v>15.9822685100143</v>
      </c>
      <c r="AO207" s="1">
        <v>13.3427274954282</v>
      </c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O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DB207"/>
      <c r="DD207" s="1">
        <v>8.2664582772946194</v>
      </c>
      <c r="DE207" s="1">
        <v>10.742422501907599</v>
      </c>
      <c r="DF207" s="1">
        <v>8.6674328151862206</v>
      </c>
      <c r="DG207" s="1" t="e">
        <v>#N/A</v>
      </c>
      <c r="DH207" s="1">
        <v>9.4334361383714995</v>
      </c>
      <c r="DI207" s="1">
        <v>9.0793785047489592</v>
      </c>
      <c r="DJ207" s="1">
        <v>6.0093767372698803</v>
      </c>
      <c r="DK207" s="1">
        <v>10.6583829194893</v>
      </c>
      <c r="DL207" s="1">
        <v>3.54167468013318</v>
      </c>
      <c r="DM207" s="1">
        <v>5.3746211951320797</v>
      </c>
      <c r="DN207" s="1">
        <v>9.5206207346995608</v>
      </c>
      <c r="DO207" s="1">
        <v>6.2514423619413702</v>
      </c>
      <c r="EB207"/>
      <c r="EO207"/>
      <c r="EQ207" s="1">
        <v>6.9186267980119496</v>
      </c>
      <c r="ER207" s="1">
        <v>9.2453116934851192</v>
      </c>
      <c r="ES207" s="1">
        <v>7.4298133871426701</v>
      </c>
      <c r="ET207" s="1">
        <v>13.1214453152825</v>
      </c>
      <c r="EU207" s="1">
        <v>7.5364482507787001</v>
      </c>
      <c r="EV207" s="1">
        <v>10.591332761424701</v>
      </c>
      <c r="EW207" s="1">
        <v>4.89466769301412</v>
      </c>
      <c r="EX207" s="1">
        <v>7.83751414672032</v>
      </c>
      <c r="EY207" s="1">
        <v>5.0939056110776102</v>
      </c>
      <c r="EZ207" s="1">
        <v>6.8260387594071199</v>
      </c>
      <c r="FA207" s="1">
        <v>8.7585992993364297</v>
      </c>
      <c r="FB207" s="1">
        <v>6.6818816415096398</v>
      </c>
      <c r="FO207"/>
      <c r="GB207"/>
      <c r="GD207" s="1">
        <v>1.07147609499908</v>
      </c>
      <c r="GE207" s="1">
        <v>1.23771237355243</v>
      </c>
      <c r="GF207" s="1">
        <v>0.61799045830966604</v>
      </c>
      <c r="GG207" s="1">
        <v>1.6445255217147601</v>
      </c>
      <c r="GH207" s="1">
        <v>1.53075493176499</v>
      </c>
      <c r="GI207" s="1">
        <v>1.0074696224850801</v>
      </c>
      <c r="GJ207" s="1">
        <v>0.87588982027263096</v>
      </c>
      <c r="GK207" s="1">
        <v>2.26508556273961</v>
      </c>
      <c r="GL207" s="1">
        <v>0.92059199592141505</v>
      </c>
      <c r="GM207" s="1">
        <v>1.04625842745353</v>
      </c>
      <c r="GN207" s="1">
        <v>1.36576421085072</v>
      </c>
      <c r="GO207" s="1">
        <v>1.1947093472092301</v>
      </c>
      <c r="HB207"/>
    </row>
    <row r="208" spans="1:210">
      <c r="A208" s="13">
        <f t="shared" si="3"/>
        <v>40207</v>
      </c>
      <c r="N208"/>
      <c r="AB208"/>
      <c r="AC208" s="4">
        <v>40207</v>
      </c>
      <c r="AD208" s="1">
        <v>14.365154619522199</v>
      </c>
      <c r="AE208" s="1">
        <v>13.783694727120601</v>
      </c>
      <c r="AF208" s="1">
        <v>13.734260808835399</v>
      </c>
      <c r="AG208" s="1">
        <v>14.3804646762504</v>
      </c>
      <c r="AH208" s="1">
        <v>11.6124711796416</v>
      </c>
      <c r="AI208" s="1">
        <v>14.8536658695614</v>
      </c>
      <c r="AJ208" s="1">
        <v>11.6556105943425</v>
      </c>
      <c r="AK208" s="1">
        <v>13.616602309965799</v>
      </c>
      <c r="AL208" s="1">
        <v>13.610953352378299</v>
      </c>
      <c r="AM208" s="1">
        <v>11.7008422270568</v>
      </c>
      <c r="AN208" s="1">
        <v>15.619493958000501</v>
      </c>
      <c r="AO208" s="1">
        <v>12.97142862658</v>
      </c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O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DB208"/>
      <c r="DD208" s="1">
        <v>8.1538145465032201</v>
      </c>
      <c r="DE208" s="1">
        <v>10.338835891244599</v>
      </c>
      <c r="DF208" s="1">
        <v>8.5616703694340703</v>
      </c>
      <c r="DG208" s="1" t="e">
        <v>#N/A</v>
      </c>
      <c r="DH208" s="1">
        <v>9.4850663866324094</v>
      </c>
      <c r="DI208" s="1">
        <v>8.9055644401476002</v>
      </c>
      <c r="DJ208" s="1">
        <v>5.9799042111035599</v>
      </c>
      <c r="DK208" s="1">
        <v>10.4183764776574</v>
      </c>
      <c r="DL208" s="1">
        <v>3.4921099813329901</v>
      </c>
      <c r="DM208" s="1">
        <v>5.4825462460490098</v>
      </c>
      <c r="DN208" s="1">
        <v>9.2191301588649903</v>
      </c>
      <c r="DO208" s="1">
        <v>5.9914719304237796</v>
      </c>
      <c r="EB208"/>
      <c r="EO208"/>
      <c r="EQ208" s="1">
        <v>6.9493459281704597</v>
      </c>
      <c r="ER208" s="1">
        <v>9.2503408007251195</v>
      </c>
      <c r="ES208" s="1">
        <v>7.3732739350969903</v>
      </c>
      <c r="ET208" s="1">
        <v>13.1116851140045</v>
      </c>
      <c r="EU208" s="1">
        <v>7.19250005790368</v>
      </c>
      <c r="EV208" s="1">
        <v>10.557833719682201</v>
      </c>
      <c r="EW208" s="1">
        <v>4.8504767084487801</v>
      </c>
      <c r="EX208" s="1">
        <v>7.6373259810396803</v>
      </c>
      <c r="EY208" s="1">
        <v>5.0656182611415401</v>
      </c>
      <c r="EZ208" s="1">
        <v>6.8475967185438202</v>
      </c>
      <c r="FA208" s="1">
        <v>8.5005864397623601</v>
      </c>
      <c r="FB208" s="1">
        <v>6.4805852762575196</v>
      </c>
      <c r="FO208"/>
      <c r="GB208"/>
      <c r="GD208" s="1">
        <v>1.03444159443398</v>
      </c>
      <c r="GE208" s="1">
        <v>1.2164045660016001</v>
      </c>
      <c r="GF208" s="1">
        <v>0.59903020841271704</v>
      </c>
      <c r="GG208" s="1">
        <v>1.5514956599957199</v>
      </c>
      <c r="GH208" s="1">
        <v>1.54726798752082</v>
      </c>
      <c r="GI208" s="1">
        <v>0.99101065367480501</v>
      </c>
      <c r="GJ208" s="1">
        <v>0.86913026616220701</v>
      </c>
      <c r="GK208" s="1">
        <v>2.22794517713452</v>
      </c>
      <c r="GL208" s="1">
        <v>0.91942482180503704</v>
      </c>
      <c r="GM208" s="1">
        <v>1.06133540201844</v>
      </c>
      <c r="GN208" s="1">
        <v>1.3157746664794601</v>
      </c>
      <c r="GO208" s="1">
        <v>1.133266729994</v>
      </c>
      <c r="HB208"/>
    </row>
    <row r="209" spans="1:210">
      <c r="A209" s="13">
        <f t="shared" si="3"/>
        <v>40178</v>
      </c>
      <c r="N209"/>
      <c r="AB209"/>
      <c r="AC209" s="4">
        <v>40178</v>
      </c>
      <c r="AD209" s="1">
        <v>16.150911976427199</v>
      </c>
      <c r="AE209" s="1">
        <v>14.302050145575601</v>
      </c>
      <c r="AF209" s="1">
        <v>14.366981243326601</v>
      </c>
      <c r="AG209" s="1">
        <v>14.7217578606068</v>
      </c>
      <c r="AH209" s="1">
        <v>11.6945550430625</v>
      </c>
      <c r="AI209" s="1">
        <v>15.4902602467549</v>
      </c>
      <c r="AJ209" s="1">
        <v>12.4451373801743</v>
      </c>
      <c r="AK209" s="1">
        <v>16.1844569306956</v>
      </c>
      <c r="AL209" s="1">
        <v>14.5244579112821</v>
      </c>
      <c r="AM209" s="1">
        <v>12.225381127209801</v>
      </c>
      <c r="AN209" s="1">
        <v>16.220380534718899</v>
      </c>
      <c r="AO209" s="1">
        <v>13.877524645551199</v>
      </c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O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DB209"/>
      <c r="DD209" s="1">
        <v>9.3125377962902594</v>
      </c>
      <c r="DE209" s="1">
        <v>10.669251519256299</v>
      </c>
      <c r="DF209" s="1">
        <v>8.8989012713867304</v>
      </c>
      <c r="DG209" s="1" t="e">
        <v>#N/A</v>
      </c>
      <c r="DH209" s="1">
        <v>9.4331340242968906</v>
      </c>
      <c r="DI209" s="1">
        <v>9.2058674173393502</v>
      </c>
      <c r="DJ209" s="1">
        <v>6.3210883609711601</v>
      </c>
      <c r="DK209" s="1">
        <v>11.919579993567201</v>
      </c>
      <c r="DL209" s="1">
        <v>3.90137122417454</v>
      </c>
      <c r="DM209" s="1">
        <v>5.7543474416713902</v>
      </c>
      <c r="DN209" s="1">
        <v>9.1957890727516798</v>
      </c>
      <c r="DO209" s="1">
        <v>6.2516449725198697</v>
      </c>
      <c r="EB209"/>
      <c r="EO209"/>
      <c r="EQ209" s="1">
        <v>7.6222940199099698</v>
      </c>
      <c r="ER209" s="1">
        <v>9.4367674613156591</v>
      </c>
      <c r="ES209" s="1">
        <v>7.6362409460457599</v>
      </c>
      <c r="ET209" s="1">
        <v>13.7120288137159</v>
      </c>
      <c r="EU209" s="1">
        <v>7.2480992345880404</v>
      </c>
      <c r="EV209" s="1">
        <v>10.8993651409669</v>
      </c>
      <c r="EW209" s="1">
        <v>5.0936608255400202</v>
      </c>
      <c r="EX209" s="1">
        <v>9.0186876636692208</v>
      </c>
      <c r="EY209" s="1">
        <v>5.3019606423104904</v>
      </c>
      <c r="EZ209" s="1">
        <v>6.9341355474646296</v>
      </c>
      <c r="FA209" s="1">
        <v>8.6943704943392</v>
      </c>
      <c r="FB209" s="1">
        <v>6.7321195686233404</v>
      </c>
      <c r="FO209"/>
      <c r="GB209"/>
      <c r="GD209" s="1">
        <v>1.16066343971637</v>
      </c>
      <c r="GE209" s="1">
        <v>1.2501229172374899</v>
      </c>
      <c r="GF209" s="1">
        <v>0.61612749473542905</v>
      </c>
      <c r="GG209" s="1">
        <v>1.5648423406900001</v>
      </c>
      <c r="GH209" s="1">
        <v>1.55828701989756</v>
      </c>
      <c r="GI209" s="1">
        <v>1.02027419330045</v>
      </c>
      <c r="GJ209" s="1">
        <v>0.94863328452099904</v>
      </c>
      <c r="GK209" s="1">
        <v>2.5156826740012801</v>
      </c>
      <c r="GL209" s="1">
        <v>1.01859437952655</v>
      </c>
      <c r="GM209" s="1">
        <v>1.1084369827231899</v>
      </c>
      <c r="GN209" s="1">
        <v>1.3405355143634401</v>
      </c>
      <c r="GO209" s="1">
        <v>1.1903400434429601</v>
      </c>
      <c r="HB209"/>
    </row>
    <row r="210" spans="1:210">
      <c r="A210" s="13">
        <f t="shared" si="3"/>
        <v>40147</v>
      </c>
      <c r="N210"/>
      <c r="AB210"/>
      <c r="AC210" s="4">
        <v>40147</v>
      </c>
      <c r="AD210" s="1">
        <v>17.414519701235101</v>
      </c>
      <c r="AE210" s="1">
        <v>14.592885091486901</v>
      </c>
      <c r="AF210" s="1">
        <v>14.718748696562599</v>
      </c>
      <c r="AG210" s="1">
        <v>14.3717277409178</v>
      </c>
      <c r="AH210" s="1">
        <v>11.4453089673341</v>
      </c>
      <c r="AI210" s="1">
        <v>15.6926021345677</v>
      </c>
      <c r="AJ210" s="1">
        <v>12.9568405161193</v>
      </c>
      <c r="AK210" s="1">
        <v>15.7541998577237</v>
      </c>
      <c r="AL210" s="1">
        <v>13.9574537464248</v>
      </c>
      <c r="AM210" s="1">
        <v>11.6519487903485</v>
      </c>
      <c r="AN210" s="1">
        <v>16.2216443243017</v>
      </c>
      <c r="AO210" s="1">
        <v>13.2246472761923</v>
      </c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O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DB210"/>
      <c r="DD210" s="1">
        <v>9.5019178896528196</v>
      </c>
      <c r="DE210" s="1">
        <v>10.787947892841</v>
      </c>
      <c r="DF210" s="1">
        <v>9.0935979675425607</v>
      </c>
      <c r="DG210" s="1" t="e">
        <v>#N/A</v>
      </c>
      <c r="DH210" s="1">
        <v>9.3516951581507701</v>
      </c>
      <c r="DI210" s="1">
        <v>9.1971608169260808</v>
      </c>
      <c r="DJ210" s="1">
        <v>6.49350614358426</v>
      </c>
      <c r="DK210" s="1">
        <v>11.290167320234501</v>
      </c>
      <c r="DL210" s="1">
        <v>3.6916684265233899</v>
      </c>
      <c r="DM210" s="1">
        <v>5.6304816640026196</v>
      </c>
      <c r="DN210" s="1">
        <v>9.3537055064044203</v>
      </c>
      <c r="DO210" s="1">
        <v>5.9076270412134502</v>
      </c>
      <c r="EB210"/>
      <c r="EO210"/>
      <c r="EQ210" s="1">
        <v>7.8306782960327599</v>
      </c>
      <c r="ER210" s="1">
        <v>9.5386743349459806</v>
      </c>
      <c r="ES210" s="1">
        <v>7.6549509066817096</v>
      </c>
      <c r="ET210" s="1">
        <v>13.2405506197991</v>
      </c>
      <c r="EU210" s="1">
        <v>7.2862992027527502</v>
      </c>
      <c r="EV210" s="1">
        <v>11.014411609803799</v>
      </c>
      <c r="EW210" s="1">
        <v>5.3195237574776399</v>
      </c>
      <c r="EX210" s="1">
        <v>8.7005640573148302</v>
      </c>
      <c r="EY210" s="1">
        <v>5.1848551653109904</v>
      </c>
      <c r="EZ210" s="1">
        <v>6.8311919123636304</v>
      </c>
      <c r="FA210" s="1">
        <v>9.1790287099712007</v>
      </c>
      <c r="FB210" s="1">
        <v>6.5501512627625198</v>
      </c>
      <c r="FO210"/>
      <c r="GB210"/>
      <c r="GD210" s="1">
        <v>1.1615436750003301</v>
      </c>
      <c r="GE210" s="1">
        <v>1.23827625703738</v>
      </c>
      <c r="GF210" s="1">
        <v>0.60397644886271096</v>
      </c>
      <c r="GG210" s="1">
        <v>1.55384691170217</v>
      </c>
      <c r="GH210" s="1">
        <v>1.51387105432058</v>
      </c>
      <c r="GI210" s="1">
        <v>1.01759273860203</v>
      </c>
      <c r="GJ210" s="1">
        <v>1.00792806824722</v>
      </c>
      <c r="GK210" s="1">
        <v>2.3950790664683201</v>
      </c>
      <c r="GL210" s="1">
        <v>0.97823868880768905</v>
      </c>
      <c r="GM210" s="1">
        <v>1.05683307086388</v>
      </c>
      <c r="GN210" s="1">
        <v>1.5311850261566999</v>
      </c>
      <c r="GO210" s="1">
        <v>1.09800858939051</v>
      </c>
      <c r="HB210"/>
    </row>
    <row r="211" spans="1:210">
      <c r="A211" s="13">
        <f t="shared" si="3"/>
        <v>40116</v>
      </c>
      <c r="N211"/>
      <c r="AB211"/>
      <c r="AC211" s="4">
        <v>40116</v>
      </c>
      <c r="AD211" s="1">
        <v>16.720644168396699</v>
      </c>
      <c r="AE211" s="1">
        <v>14.3779072503298</v>
      </c>
      <c r="AF211" s="1">
        <v>14.192070491020701</v>
      </c>
      <c r="AG211" s="1">
        <v>14.417661053713701</v>
      </c>
      <c r="AH211" s="1">
        <v>10.761936405484199</v>
      </c>
      <c r="AI211" s="1">
        <v>14.623478484143201</v>
      </c>
      <c r="AJ211" s="1">
        <v>13.082962767712599</v>
      </c>
      <c r="AK211" s="1">
        <v>15.5302655902473</v>
      </c>
      <c r="AL211" s="1">
        <v>13.1816284750715</v>
      </c>
      <c r="AM211" s="1">
        <v>11.1933717439998</v>
      </c>
      <c r="AN211" s="1">
        <v>15.177017823373699</v>
      </c>
      <c r="AO211" s="1">
        <v>13.230305654522599</v>
      </c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O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DB211"/>
      <c r="DD211" s="1">
        <v>8.6980409610390605</v>
      </c>
      <c r="DE211" s="1">
        <v>10.265702598572201</v>
      </c>
      <c r="DF211" s="1">
        <v>8.5923692914564391</v>
      </c>
      <c r="DG211" s="1" t="e">
        <v>#N/A</v>
      </c>
      <c r="DH211" s="1">
        <v>8.7497098975708898</v>
      </c>
      <c r="DI211" s="1">
        <v>8.4582550279132906</v>
      </c>
      <c r="DJ211" s="1">
        <v>6.5193805524389496</v>
      </c>
      <c r="DK211" s="1">
        <v>10.845483419376899</v>
      </c>
      <c r="DL211" s="1">
        <v>3.46427222945657</v>
      </c>
      <c r="DM211" s="1">
        <v>5.4060303358952</v>
      </c>
      <c r="DN211" s="1">
        <v>8.6862108704987993</v>
      </c>
      <c r="DO211" s="1">
        <v>5.7180608288626296</v>
      </c>
      <c r="EB211"/>
      <c r="EO211"/>
      <c r="EQ211" s="1">
        <v>7.6151516166214801</v>
      </c>
      <c r="ER211" s="1">
        <v>9.4432650619842207</v>
      </c>
      <c r="ES211" s="1">
        <v>7.3744259778328498</v>
      </c>
      <c r="ET211" s="1">
        <v>12.870092194718801</v>
      </c>
      <c r="EU211" s="1">
        <v>7.1267490047798203</v>
      </c>
      <c r="EV211" s="1">
        <v>10.592169467927199</v>
      </c>
      <c r="EW211" s="1">
        <v>5.3654582196961096</v>
      </c>
      <c r="EX211" s="1">
        <v>8.5172682770511905</v>
      </c>
      <c r="EY211" s="1">
        <v>5.0192634235839098</v>
      </c>
      <c r="EZ211" s="1">
        <v>6.6635528647123499</v>
      </c>
      <c r="FA211" s="1">
        <v>8.7243600631008107</v>
      </c>
      <c r="FB211" s="1">
        <v>6.4354247925218404</v>
      </c>
      <c r="FO211"/>
      <c r="GB211"/>
      <c r="GD211" s="1">
        <v>1.0565397929836899</v>
      </c>
      <c r="GE211" s="1">
        <v>1.1728357301560799</v>
      </c>
      <c r="GF211" s="1">
        <v>0.57168217340387695</v>
      </c>
      <c r="GG211" s="1">
        <v>1.4819291375088699</v>
      </c>
      <c r="GH211" s="1">
        <v>1.4298910830882301</v>
      </c>
      <c r="GI211" s="1">
        <v>0.93510043546261501</v>
      </c>
      <c r="GJ211" s="1">
        <v>0.99447112964795503</v>
      </c>
      <c r="GK211" s="1">
        <v>2.3119718429880201</v>
      </c>
      <c r="GL211" s="1">
        <v>0.91480497301326602</v>
      </c>
      <c r="GM211" s="1">
        <v>1.0179396797536999</v>
      </c>
      <c r="GN211" s="1">
        <v>1.41945235909509</v>
      </c>
      <c r="GO211" s="1">
        <v>1.12050987772413</v>
      </c>
      <c r="HB211"/>
    </row>
    <row r="212" spans="1:210">
      <c r="A212" s="13">
        <f t="shared" si="3"/>
        <v>40086</v>
      </c>
      <c r="N212"/>
      <c r="AB212"/>
      <c r="AC212" s="4">
        <v>40086</v>
      </c>
      <c r="AD212" s="1">
        <v>19.920425177506001</v>
      </c>
      <c r="AE212" s="1">
        <v>15.173754308267901</v>
      </c>
      <c r="AF212" s="1">
        <v>14.5379906608742</v>
      </c>
      <c r="AG212" s="1">
        <v>16.071213267884001</v>
      </c>
      <c r="AH212" s="1">
        <v>11.378862412163</v>
      </c>
      <c r="AI212" s="1">
        <v>15.6379634945152</v>
      </c>
      <c r="AJ212" s="1">
        <v>13.4213929649981</v>
      </c>
      <c r="AK212" s="1">
        <v>16.600453994803701</v>
      </c>
      <c r="AL212" s="1">
        <v>13.560489039894501</v>
      </c>
      <c r="AM212" s="1">
        <v>11.6480713762238</v>
      </c>
      <c r="AN212" s="1">
        <v>16.643693593426001</v>
      </c>
      <c r="AO212" s="1">
        <v>14.115254781625101</v>
      </c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O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DB212"/>
      <c r="DD212" s="1">
        <v>9.5478218561349806</v>
      </c>
      <c r="DE212" s="1">
        <v>10.9503245417224</v>
      </c>
      <c r="DF212" s="1">
        <v>8.7101825056404305</v>
      </c>
      <c r="DG212" s="1" t="e">
        <v>#N/A</v>
      </c>
      <c r="DH212" s="1">
        <v>9.1860646381345692</v>
      </c>
      <c r="DI212" s="1">
        <v>8.9802431183515399</v>
      </c>
      <c r="DJ212" s="1">
        <v>6.5012426449301897</v>
      </c>
      <c r="DK212" s="1">
        <v>11.728515077545</v>
      </c>
      <c r="DL212" s="1">
        <v>3.75451515870175</v>
      </c>
      <c r="DM212" s="1">
        <v>5.6386659930453202</v>
      </c>
      <c r="DN212" s="1">
        <v>9.4116157905658309</v>
      </c>
      <c r="DO212" s="1">
        <v>6.0835107255738903</v>
      </c>
      <c r="EB212"/>
      <c r="EO212"/>
      <c r="EQ212" s="1">
        <v>8.3891204923320402</v>
      </c>
      <c r="ER212" s="1">
        <v>9.80551650669765</v>
      </c>
      <c r="ES212" s="1">
        <v>7.5040274393298896</v>
      </c>
      <c r="ET212" s="1">
        <v>12.9907656981848</v>
      </c>
      <c r="EU212" s="1">
        <v>7.3627644360317497</v>
      </c>
      <c r="EV212" s="1">
        <v>11.1275465567398</v>
      </c>
      <c r="EW212" s="1">
        <v>5.4601640935604596</v>
      </c>
      <c r="EX212" s="1">
        <v>9.0356306404211999</v>
      </c>
      <c r="EY212" s="1">
        <v>5.1928810972148201</v>
      </c>
      <c r="EZ212" s="1">
        <v>6.81074248104375</v>
      </c>
      <c r="FA212" s="1">
        <v>9.2818899263308605</v>
      </c>
      <c r="FB212" s="1">
        <v>6.6730543795791704</v>
      </c>
      <c r="FO212"/>
      <c r="GB212"/>
      <c r="GD212" s="1">
        <v>1.11741877792975</v>
      </c>
      <c r="GE212" s="1">
        <v>1.2036580023380901</v>
      </c>
      <c r="GF212" s="1">
        <v>0.57507847674807999</v>
      </c>
      <c r="GG212" s="1">
        <v>1.5662522165614701</v>
      </c>
      <c r="GH212" s="1">
        <v>1.5010497343567399</v>
      </c>
      <c r="GI212" s="1">
        <v>0.98587734080035005</v>
      </c>
      <c r="GJ212" s="1">
        <v>0.97338943284715096</v>
      </c>
      <c r="GK212" s="1">
        <v>2.3600038579935698</v>
      </c>
      <c r="GL212" s="1">
        <v>0.97094748801043096</v>
      </c>
      <c r="GM212" s="1">
        <v>1.0563460065575401</v>
      </c>
      <c r="GN212" s="1">
        <v>1.51711302208495</v>
      </c>
      <c r="GO212" s="1">
        <v>1.1677975390959201</v>
      </c>
      <c r="HB212"/>
    </row>
    <row r="213" spans="1:210">
      <c r="A213" s="13">
        <f t="shared" si="3"/>
        <v>40056</v>
      </c>
      <c r="N213"/>
      <c r="AB213"/>
      <c r="AC213" s="4">
        <v>40056</v>
      </c>
      <c r="AD213" s="1">
        <v>19.818309831083798</v>
      </c>
      <c r="AE213" s="1">
        <v>14.822964771101599</v>
      </c>
      <c r="AF213" s="1">
        <v>14.3930964385289</v>
      </c>
      <c r="AG213" s="1">
        <v>16.548980627751099</v>
      </c>
      <c r="AH213" s="1">
        <v>11.3543131521444</v>
      </c>
      <c r="AI213" s="1">
        <v>14.9450556882251</v>
      </c>
      <c r="AJ213" s="1">
        <v>13.239273945380299</v>
      </c>
      <c r="AK213" s="1">
        <v>16.405708632450601</v>
      </c>
      <c r="AL213" s="1">
        <v>13.1858083222094</v>
      </c>
      <c r="AM213" s="1">
        <v>11.5653051842138</v>
      </c>
      <c r="AN213" s="1">
        <v>15.8963326544645</v>
      </c>
      <c r="AO213" s="1">
        <v>13.443489074090101</v>
      </c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O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DB213"/>
      <c r="DD213" s="1">
        <v>9.1699116837342505</v>
      </c>
      <c r="DE213" s="1">
        <v>10.6919721365478</v>
      </c>
      <c r="DF213" s="1">
        <v>8.5267669432623503</v>
      </c>
      <c r="DG213" s="1" t="e">
        <v>#N/A</v>
      </c>
      <c r="DH213" s="1">
        <v>9.1639290789066692</v>
      </c>
      <c r="DI213" s="1">
        <v>8.3911358134451302</v>
      </c>
      <c r="DJ213" s="1">
        <v>6.3176951894401299</v>
      </c>
      <c r="DK213" s="1">
        <v>11.441864325384399</v>
      </c>
      <c r="DL213" s="1">
        <v>3.6235508884140399</v>
      </c>
      <c r="DM213" s="1">
        <v>5.6120501739811397</v>
      </c>
      <c r="DN213" s="1">
        <v>8.9221364830687904</v>
      </c>
      <c r="DO213" s="1">
        <v>5.7960363293741102</v>
      </c>
      <c r="EB213"/>
      <c r="EO213"/>
      <c r="EQ213" s="1">
        <v>8.2139046200029693</v>
      </c>
      <c r="ER213" s="1">
        <v>9.6470520741458508</v>
      </c>
      <c r="ES213" s="1">
        <v>7.4776362825125604</v>
      </c>
      <c r="ET213" s="1">
        <v>12.793238686453501</v>
      </c>
      <c r="EU213" s="1">
        <v>7.3862498606622404</v>
      </c>
      <c r="EV213" s="1">
        <v>10.8103897640366</v>
      </c>
      <c r="EW213" s="1">
        <v>5.4394293507137004</v>
      </c>
      <c r="EX213" s="1">
        <v>8.8609678845279092</v>
      </c>
      <c r="EY213" s="1">
        <v>5.0953406720257899</v>
      </c>
      <c r="EZ213" s="1">
        <v>6.8476905623814002</v>
      </c>
      <c r="FA213" s="1">
        <v>9.0109021298067802</v>
      </c>
      <c r="FB213" s="1">
        <v>6.4059796553406301</v>
      </c>
      <c r="FO213"/>
      <c r="GB213"/>
      <c r="GD213" s="1">
        <v>1.0520932802098</v>
      </c>
      <c r="GE213" s="1">
        <v>1.1649846964719901</v>
      </c>
      <c r="GF213" s="1">
        <v>0.567181269443915</v>
      </c>
      <c r="GG213" s="1">
        <v>1.48154402246446</v>
      </c>
      <c r="GH213" s="1">
        <v>1.4899146643273999</v>
      </c>
      <c r="GI213" s="1">
        <v>0.928829038494146</v>
      </c>
      <c r="GJ213" s="1">
        <v>0.94474251632081296</v>
      </c>
      <c r="GK213" s="1">
        <v>2.2801273662449</v>
      </c>
      <c r="GL213" s="1">
        <v>0.944756887144789</v>
      </c>
      <c r="GM213" s="1">
        <v>1.0370582638064301</v>
      </c>
      <c r="GN213" s="1">
        <v>1.4326436964182701</v>
      </c>
      <c r="GO213" s="1">
        <v>1.0860075748773901</v>
      </c>
      <c r="HB213"/>
    </row>
    <row r="214" spans="1:210">
      <c r="A214" s="13">
        <f t="shared" si="3"/>
        <v>40025</v>
      </c>
      <c r="N214"/>
      <c r="AB214"/>
      <c r="AC214" s="4">
        <v>40025</v>
      </c>
      <c r="AD214" s="1">
        <v>21.0454411058837</v>
      </c>
      <c r="AE214" s="1">
        <v>15.070339828838399</v>
      </c>
      <c r="AF214" s="1">
        <v>14.361486950346</v>
      </c>
      <c r="AG214" s="1">
        <v>14.806089272500801</v>
      </c>
      <c r="AH214" s="1">
        <v>11.223182735000901</v>
      </c>
      <c r="AI214" s="1">
        <v>14.375026683212701</v>
      </c>
      <c r="AJ214" s="1">
        <v>13.707020036604501</v>
      </c>
      <c r="AK214" s="1">
        <v>16.585105831510301</v>
      </c>
      <c r="AL214" s="1">
        <v>13.5309595121355</v>
      </c>
      <c r="AM214" s="1">
        <v>11.581242996571699</v>
      </c>
      <c r="AN214" s="1">
        <v>15.2030896552361</v>
      </c>
      <c r="AO214" s="1">
        <v>13.1344761394733</v>
      </c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O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DB214"/>
      <c r="DD214" s="1">
        <v>9.4141311206083795</v>
      </c>
      <c r="DE214" s="1">
        <v>10.9246110145745</v>
      </c>
      <c r="DF214" s="1">
        <v>8.4132454945647499</v>
      </c>
      <c r="DG214" s="1" t="e">
        <v>#N/A</v>
      </c>
      <c r="DH214" s="1">
        <v>9.0215628450290897</v>
      </c>
      <c r="DI214" s="1">
        <v>8.0750249177452105</v>
      </c>
      <c r="DJ214" s="1">
        <v>6.4660689420359097</v>
      </c>
      <c r="DK214" s="1">
        <v>11.647716117660501</v>
      </c>
      <c r="DL214" s="1">
        <v>3.7122333488607002</v>
      </c>
      <c r="DM214" s="1">
        <v>5.47100535214053</v>
      </c>
      <c r="DN214" s="1">
        <v>8.5657971039304002</v>
      </c>
      <c r="DO214" s="1">
        <v>5.5561534900518499</v>
      </c>
      <c r="EB214"/>
      <c r="EO214"/>
      <c r="EQ214" s="1">
        <v>8.1527593656882509</v>
      </c>
      <c r="ER214" s="1">
        <v>9.9085663064351408</v>
      </c>
      <c r="ES214" s="1">
        <v>7.4462618167030703</v>
      </c>
      <c r="ET214" s="1">
        <v>12.4240755842882</v>
      </c>
      <c r="EU214" s="1">
        <v>7.5489912161119799</v>
      </c>
      <c r="EV214" s="1">
        <v>10.6639826312128</v>
      </c>
      <c r="EW214" s="1">
        <v>5.54129093087945</v>
      </c>
      <c r="EX214" s="1">
        <v>8.9346353461939998</v>
      </c>
      <c r="EY214" s="1">
        <v>5.1867457547920397</v>
      </c>
      <c r="EZ214" s="1">
        <v>6.8470055218240002</v>
      </c>
      <c r="FA214" s="1">
        <v>8.8163903752179706</v>
      </c>
      <c r="FB214" s="1">
        <v>6.3260658130778902</v>
      </c>
      <c r="FO214"/>
      <c r="GB214"/>
      <c r="GD214" s="1">
        <v>1.0336667425188799</v>
      </c>
      <c r="GE214" s="1">
        <v>1.16394379813899</v>
      </c>
      <c r="GF214" s="1">
        <v>0.55328239521192601</v>
      </c>
      <c r="GG214" s="1">
        <v>1.3854261223758699</v>
      </c>
      <c r="GH214" s="1">
        <v>1.47532840639709</v>
      </c>
      <c r="GI214" s="1">
        <v>0.89144826056112003</v>
      </c>
      <c r="GJ214" s="1">
        <v>0.95227514330802498</v>
      </c>
      <c r="GK214" s="1">
        <v>2.25195467253134</v>
      </c>
      <c r="GL214" s="1">
        <v>0.96685154111277705</v>
      </c>
      <c r="GM214" s="1">
        <v>1.0205933352030601</v>
      </c>
      <c r="GN214" s="1">
        <v>1.3654628070336201</v>
      </c>
      <c r="GO214" s="1">
        <v>1.04107868447295</v>
      </c>
      <c r="HB214"/>
    </row>
    <row r="215" spans="1:210">
      <c r="A215" s="13">
        <f t="shared" si="3"/>
        <v>39994</v>
      </c>
      <c r="N215"/>
      <c r="AB215"/>
      <c r="AC215" s="4">
        <v>39994</v>
      </c>
      <c r="AD215" s="1">
        <v>20.406724073231601</v>
      </c>
      <c r="AE215" s="1">
        <v>14.9901984244656</v>
      </c>
      <c r="AF215" s="1">
        <v>13.5838732586187</v>
      </c>
      <c r="AG215" s="1">
        <v>14.4320352330578</v>
      </c>
      <c r="AH215" s="1">
        <v>10.7522470286734</v>
      </c>
      <c r="AI215" s="1">
        <v>13.151535880234601</v>
      </c>
      <c r="AJ215" s="1">
        <v>13.615384904578899</v>
      </c>
      <c r="AK215" s="1">
        <v>15.981373092629701</v>
      </c>
      <c r="AL215" s="1">
        <v>12.8243332851287</v>
      </c>
      <c r="AM215" s="1">
        <v>11.2157206612236</v>
      </c>
      <c r="AN215" s="1">
        <v>14.363067139657399</v>
      </c>
      <c r="AO215" s="1">
        <v>12.3955757196865</v>
      </c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O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DB215"/>
      <c r="DD215" s="1">
        <v>8.5015152812816197</v>
      </c>
      <c r="DE215" s="1">
        <v>10.4104340168271</v>
      </c>
      <c r="DF215" s="1">
        <v>7.8535787998726896</v>
      </c>
      <c r="DG215" s="1" t="e">
        <v>#N/A</v>
      </c>
      <c r="DH215" s="1">
        <v>8.7329421377639704</v>
      </c>
      <c r="DI215" s="1">
        <v>7.3942035342060004</v>
      </c>
      <c r="DJ215" s="1">
        <v>6.3453098665824097</v>
      </c>
      <c r="DK215" s="1">
        <v>10.9968331806542</v>
      </c>
      <c r="DL215" s="1">
        <v>3.5687915420363701</v>
      </c>
      <c r="DM215" s="1">
        <v>5.2919796554533303</v>
      </c>
      <c r="DN215" s="1">
        <v>8.2015635578182806</v>
      </c>
      <c r="DO215" s="1">
        <v>5.3857770302661896</v>
      </c>
      <c r="EB215"/>
      <c r="EO215"/>
      <c r="EQ215" s="1">
        <v>7.6755096658592104</v>
      </c>
      <c r="ER215" s="1">
        <v>9.5175686691035608</v>
      </c>
      <c r="ES215" s="1">
        <v>7.0645129285597399</v>
      </c>
      <c r="ET215" s="1">
        <v>11.748708230600201</v>
      </c>
      <c r="EU215" s="1">
        <v>7.3100120282643202</v>
      </c>
      <c r="EV215" s="1">
        <v>9.9634202178374895</v>
      </c>
      <c r="EW215" s="1">
        <v>5.5139149573250696</v>
      </c>
      <c r="EX215" s="1">
        <v>8.4472050122855808</v>
      </c>
      <c r="EY215" s="1">
        <v>5.0765416097990101</v>
      </c>
      <c r="EZ215" s="1">
        <v>6.7306354307595697</v>
      </c>
      <c r="FA215" s="1">
        <v>8.4587860253094007</v>
      </c>
      <c r="FB215" s="1">
        <v>6.0742862500721104</v>
      </c>
      <c r="FO215"/>
      <c r="GB215"/>
      <c r="GD215" s="1">
        <v>0.89955842273925801</v>
      </c>
      <c r="GE215" s="1">
        <v>1.0772506592195701</v>
      </c>
      <c r="GF215" s="1">
        <v>0.51621755970236305</v>
      </c>
      <c r="GG215" s="1">
        <v>1.22199655916181</v>
      </c>
      <c r="GH215" s="1">
        <v>1.4136820867137401</v>
      </c>
      <c r="GI215" s="1">
        <v>0.80531660717895504</v>
      </c>
      <c r="GJ215" s="1">
        <v>0.91800019640261199</v>
      </c>
      <c r="GK215" s="1">
        <v>2.0910923012407201</v>
      </c>
      <c r="GL215" s="1">
        <v>0.92182832335468201</v>
      </c>
      <c r="GM215" s="1">
        <v>0.97583784244592098</v>
      </c>
      <c r="GN215" s="1">
        <v>1.29341026273131</v>
      </c>
      <c r="GO215" s="1">
        <v>0.973045345086897</v>
      </c>
      <c r="HB215"/>
    </row>
    <row r="216" spans="1:210">
      <c r="A216" s="13">
        <f t="shared" si="3"/>
        <v>39962</v>
      </c>
      <c r="N216"/>
      <c r="AB216"/>
      <c r="AC216" s="4">
        <v>39962</v>
      </c>
      <c r="AD216" s="1">
        <v>22.274377541109899</v>
      </c>
      <c r="AE216" s="1">
        <v>20.027347712040399</v>
      </c>
      <c r="AF216" s="1">
        <v>13.7523525880816</v>
      </c>
      <c r="AG216" s="1">
        <v>15.130574288580901</v>
      </c>
      <c r="AH216" s="1">
        <v>10.525569053446601</v>
      </c>
      <c r="AI216" s="1">
        <v>13.422302940516801</v>
      </c>
      <c r="AJ216" s="1">
        <v>14.7961716984479</v>
      </c>
      <c r="AK216" s="1">
        <v>15.7261558201936</v>
      </c>
      <c r="AL216" s="1">
        <v>12.818203456009201</v>
      </c>
      <c r="AM216" s="1">
        <v>10.7735536903861</v>
      </c>
      <c r="AN216" s="1">
        <v>14.750553470921201</v>
      </c>
      <c r="AO216" s="1">
        <v>12.390826546312599</v>
      </c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O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DB216"/>
      <c r="DD216" s="1">
        <v>9.0723620634267892</v>
      </c>
      <c r="DE216" s="1">
        <v>11.8598748560578</v>
      </c>
      <c r="DF216" s="1">
        <v>7.8737464906455603</v>
      </c>
      <c r="DG216" s="1" t="e">
        <v>#N/A</v>
      </c>
      <c r="DH216" s="1">
        <v>8.4055721929729206</v>
      </c>
      <c r="DI216" s="1">
        <v>7.55972991000968</v>
      </c>
      <c r="DJ216" s="1">
        <v>6.84115643514611</v>
      </c>
      <c r="DK216" s="1">
        <v>10.9143687625991</v>
      </c>
      <c r="DL216" s="1">
        <v>3.5557229794456502</v>
      </c>
      <c r="DM216" s="1">
        <v>5.0735800632363901</v>
      </c>
      <c r="DN216" s="1">
        <v>8.5902514590673498</v>
      </c>
      <c r="DO216" s="1">
        <v>5.3585396999538304</v>
      </c>
      <c r="EB216"/>
      <c r="EO216"/>
      <c r="EQ216" s="1">
        <v>8.1849062346144308</v>
      </c>
      <c r="ER216" s="1">
        <v>10.110440313752401</v>
      </c>
      <c r="ES216" s="1">
        <v>7.2399860852612603</v>
      </c>
      <c r="ET216" s="1">
        <v>12.2317301454458</v>
      </c>
      <c r="EU216" s="1">
        <v>7.1078710490652801</v>
      </c>
      <c r="EV216" s="1">
        <v>10.1051374655418</v>
      </c>
      <c r="EW216" s="1">
        <v>5.88146522549608</v>
      </c>
      <c r="EX216" s="1">
        <v>8.1990730724670406</v>
      </c>
      <c r="EY216" s="1">
        <v>5.0749632709452497</v>
      </c>
      <c r="EZ216" s="1">
        <v>6.5835156776478998</v>
      </c>
      <c r="FA216" s="1">
        <v>8.7489062874618106</v>
      </c>
      <c r="FB216" s="1">
        <v>6.0769977354101501</v>
      </c>
      <c r="FO216"/>
      <c r="GB216"/>
      <c r="GD216" s="1">
        <v>0.96058187945206996</v>
      </c>
      <c r="GE216" s="1">
        <v>0.954775245806192</v>
      </c>
      <c r="GF216" s="1">
        <v>0.51770142132782404</v>
      </c>
      <c r="GG216" s="1">
        <v>1.1980370617312901</v>
      </c>
      <c r="GH216" s="1">
        <v>1.3908794686766299</v>
      </c>
      <c r="GI216" s="1">
        <v>0.81601626815810702</v>
      </c>
      <c r="GJ216" s="1">
        <v>0.98313562100740004</v>
      </c>
      <c r="GK216" s="1">
        <v>2.01397337492747</v>
      </c>
      <c r="GL216" s="1">
        <v>0.91581656516528398</v>
      </c>
      <c r="GM216" s="1">
        <v>0.93048849061171002</v>
      </c>
      <c r="GN216" s="1">
        <v>1.3571780465552401</v>
      </c>
      <c r="GO216" s="1">
        <v>0.96088995806462296</v>
      </c>
      <c r="HB216"/>
    </row>
    <row r="217" spans="1:210">
      <c r="A217" s="13">
        <f t="shared" si="3"/>
        <v>39933</v>
      </c>
      <c r="N217"/>
      <c r="AB217"/>
      <c r="AC217" s="4">
        <v>39933</v>
      </c>
      <c r="AD217" s="1">
        <v>20.450719197078499</v>
      </c>
      <c r="AE217" s="1">
        <v>18.518848416799301</v>
      </c>
      <c r="AF217" s="1">
        <v>14.983013900571301</v>
      </c>
      <c r="AG217" s="1">
        <v>13.400019529772701</v>
      </c>
      <c r="AH217" s="1">
        <v>9.9212772820957191</v>
      </c>
      <c r="AI217" s="1">
        <v>12.953869284808899</v>
      </c>
      <c r="AJ217" s="1">
        <v>13.7266362577731</v>
      </c>
      <c r="AK217" s="1">
        <v>15.726817268163799</v>
      </c>
      <c r="AL217" s="1">
        <v>13.1455266071225</v>
      </c>
      <c r="AM217" s="1">
        <v>10.3099254310749</v>
      </c>
      <c r="AN217" s="1">
        <v>13.9015476634185</v>
      </c>
      <c r="AO217" s="1">
        <v>12.0744656461115</v>
      </c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O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DB217"/>
      <c r="DD217" s="1">
        <v>8.42689849800513</v>
      </c>
      <c r="DE217" s="1">
        <v>11.0859473721041</v>
      </c>
      <c r="DF217" s="1">
        <v>8.4387170209664308</v>
      </c>
      <c r="DG217" s="1" t="e">
        <v>#N/A</v>
      </c>
      <c r="DH217" s="1">
        <v>7.9557918194073798</v>
      </c>
      <c r="DI217" s="1">
        <v>7.5510297456858497</v>
      </c>
      <c r="DJ217" s="1">
        <v>6.2581063118625799</v>
      </c>
      <c r="DK217" s="1">
        <v>10.9160501622918</v>
      </c>
      <c r="DL217" s="1">
        <v>3.5555453205529202</v>
      </c>
      <c r="DM217" s="1">
        <v>4.8646447452703603</v>
      </c>
      <c r="DN217" s="1">
        <v>8.1373046952520696</v>
      </c>
      <c r="DO217" s="1">
        <v>5.2627001024939704</v>
      </c>
      <c r="EB217"/>
      <c r="EO217"/>
      <c r="EQ217" s="1">
        <v>7.7612530246458702</v>
      </c>
      <c r="ER217" s="1">
        <v>9.7344519936485803</v>
      </c>
      <c r="ES217" s="1">
        <v>7.7037568129924301</v>
      </c>
      <c r="ET217" s="1">
        <v>12.24636707426</v>
      </c>
      <c r="EU217" s="1">
        <v>6.8213180357379004</v>
      </c>
      <c r="EV217" s="1">
        <v>9.7874265248429104</v>
      </c>
      <c r="EW217" s="1">
        <v>5.3043766160320196</v>
      </c>
      <c r="EX217" s="1">
        <v>8.2653691136242209</v>
      </c>
      <c r="EY217" s="1">
        <v>4.9189451141396701</v>
      </c>
      <c r="EZ217" s="1">
        <v>6.4442463780441903</v>
      </c>
      <c r="FA217" s="1">
        <v>8.42978723429637</v>
      </c>
      <c r="FB217" s="1">
        <v>6.2925154801065801</v>
      </c>
      <c r="FO217"/>
      <c r="GB217"/>
      <c r="GD217" s="1">
        <v>0.86114904983093499</v>
      </c>
      <c r="GE217" s="1">
        <v>0.89321181491396895</v>
      </c>
      <c r="GF217" s="1">
        <v>0.53916231562739403</v>
      </c>
      <c r="GG217" s="1">
        <v>1.0933605981218</v>
      </c>
      <c r="GH217" s="1">
        <v>1.3075403058449999</v>
      </c>
      <c r="GI217" s="1">
        <v>0.78882867559946801</v>
      </c>
      <c r="GJ217" s="1">
        <v>0.94548612499906204</v>
      </c>
      <c r="GK217" s="1">
        <v>1.9784639502302499</v>
      </c>
      <c r="GL217" s="1">
        <v>0.92127389132102799</v>
      </c>
      <c r="GM217" s="1">
        <v>0.89857368710348595</v>
      </c>
      <c r="GN217" s="1">
        <v>1.2852429378232799</v>
      </c>
      <c r="GO217" s="1">
        <v>0.93704083961993301</v>
      </c>
      <c r="HB217"/>
    </row>
    <row r="218" spans="1:210">
      <c r="A218" s="13">
        <f t="shared" si="3"/>
        <v>39903</v>
      </c>
      <c r="N218"/>
      <c r="AB218"/>
      <c r="AC218" s="4">
        <v>39903</v>
      </c>
      <c r="AD218" s="1">
        <v>15.832936209841</v>
      </c>
      <c r="AE218" s="1">
        <v>18.029677768781099</v>
      </c>
      <c r="AF218" s="1">
        <v>14.255682634313599</v>
      </c>
      <c r="AG218" s="1">
        <v>10.423456128944499</v>
      </c>
      <c r="AH218" s="1">
        <v>10.071123145890301</v>
      </c>
      <c r="AI218" s="1">
        <v>10.540363484685001</v>
      </c>
      <c r="AJ218" s="1">
        <v>12.1050037244877</v>
      </c>
      <c r="AK218" s="1">
        <v>14.4688288708622</v>
      </c>
      <c r="AL218" s="1">
        <v>12.9902447015068</v>
      </c>
      <c r="AM218" s="1">
        <v>10.2475994017045</v>
      </c>
      <c r="AN218" s="1">
        <v>12.0456297012969</v>
      </c>
      <c r="AO218" s="1">
        <v>9.9699428844547207</v>
      </c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O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DB218"/>
      <c r="DD218" s="1">
        <v>7.0058987043527496</v>
      </c>
      <c r="DE218" s="1">
        <v>10.366494364447499</v>
      </c>
      <c r="DF218" s="1">
        <v>7.7826709756170702</v>
      </c>
      <c r="DG218" s="1" t="e">
        <v>#N/A</v>
      </c>
      <c r="DH218" s="1">
        <v>8.0489803768243107</v>
      </c>
      <c r="DI218" s="1">
        <v>6.1434659509954601</v>
      </c>
      <c r="DJ218" s="1">
        <v>5.6806478965002301</v>
      </c>
      <c r="DK218" s="1">
        <v>9.8573732472430997</v>
      </c>
      <c r="DL218" s="1">
        <v>3.4760376091565299</v>
      </c>
      <c r="DM218" s="1">
        <v>4.8175950000582901</v>
      </c>
      <c r="DN218" s="1">
        <v>7.0657495230047296</v>
      </c>
      <c r="DO218" s="1">
        <v>4.2583493284133196</v>
      </c>
      <c r="EB218"/>
      <c r="EO218"/>
      <c r="EQ218" s="1">
        <v>6.8240573504309596</v>
      </c>
      <c r="ER218" s="1">
        <v>9.4026773261174998</v>
      </c>
      <c r="ES218" s="1">
        <v>7.3744103041492197</v>
      </c>
      <c r="ET218" s="1">
        <v>10.6747498288084</v>
      </c>
      <c r="EU218" s="1">
        <v>6.9276616545740204</v>
      </c>
      <c r="EV218" s="1">
        <v>8.8257466048163007</v>
      </c>
      <c r="EW218" s="1">
        <v>4.8788214343519698</v>
      </c>
      <c r="EX218" s="1">
        <v>7.5206551992680897</v>
      </c>
      <c r="EY218" s="1">
        <v>4.8868088356180097</v>
      </c>
      <c r="EZ218" s="1">
        <v>6.3774310139679704</v>
      </c>
      <c r="FA218" s="1">
        <v>7.6843430621934301</v>
      </c>
      <c r="FB218" s="1">
        <v>5.6339039643305497</v>
      </c>
      <c r="FO218"/>
      <c r="GB218"/>
      <c r="GD218" s="1">
        <v>0.69293876745703598</v>
      </c>
      <c r="GE218" s="1">
        <v>0.83642231008440704</v>
      </c>
      <c r="GF218" s="1">
        <v>0.50489855575636</v>
      </c>
      <c r="GG218" s="1">
        <v>0.91759590426744397</v>
      </c>
      <c r="GH218" s="1">
        <v>1.33158528246929</v>
      </c>
      <c r="GI218" s="1">
        <v>0.65670789976208399</v>
      </c>
      <c r="GJ218" s="1">
        <v>0.90286367789869904</v>
      </c>
      <c r="GK218" s="1">
        <v>1.76702969743052</v>
      </c>
      <c r="GL218" s="1">
        <v>0.88656267294310098</v>
      </c>
      <c r="GM218" s="1">
        <v>0.88168206493472401</v>
      </c>
      <c r="GN218" s="1">
        <v>1.08947964346287</v>
      </c>
      <c r="GO218" s="1">
        <v>0.77838059878847998</v>
      </c>
      <c r="HB218"/>
    </row>
    <row r="219" spans="1:210">
      <c r="A219" s="13">
        <f t="shared" si="3"/>
        <v>39871</v>
      </c>
      <c r="N219"/>
      <c r="AB219"/>
      <c r="AC219" s="4">
        <v>39871</v>
      </c>
      <c r="AD219" s="1">
        <v>11.766891831535901</v>
      </c>
      <c r="AE219" s="1">
        <v>17.2695387374118</v>
      </c>
      <c r="AF219" s="1">
        <v>12.804691900209001</v>
      </c>
      <c r="AG219" s="1">
        <v>8.9940769375623493</v>
      </c>
      <c r="AH219" s="1">
        <v>9.6946374935726691</v>
      </c>
      <c r="AI219" s="1">
        <v>9.0045676766113392</v>
      </c>
      <c r="AJ219" s="1">
        <v>10.8312987119675</v>
      </c>
      <c r="AK219" s="1">
        <v>12.9361887511817</v>
      </c>
      <c r="AL219" s="1">
        <v>12.2930781872077</v>
      </c>
      <c r="AM219" s="1">
        <v>9.8542478622378695</v>
      </c>
      <c r="AN219" s="1">
        <v>10.9234072628802</v>
      </c>
      <c r="AO219" s="1">
        <v>8.9876596183496407</v>
      </c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O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DB219"/>
      <c r="DD219" s="1">
        <v>5.58302960010273</v>
      </c>
      <c r="DE219" s="1">
        <v>10.1463784015379</v>
      </c>
      <c r="DF219" s="1">
        <v>7.1800706714890703</v>
      </c>
      <c r="DG219" s="1" t="e">
        <v>#N/A</v>
      </c>
      <c r="DH219" s="1">
        <v>7.7330630067557697</v>
      </c>
      <c r="DI219" s="1">
        <v>5.4970797448462303</v>
      </c>
      <c r="DJ219" s="1">
        <v>5.2867955940548503</v>
      </c>
      <c r="DK219" s="1">
        <v>8.8627163673474403</v>
      </c>
      <c r="DL219" s="1">
        <v>3.31649649272729</v>
      </c>
      <c r="DM219" s="1">
        <v>4.7385385892711902</v>
      </c>
      <c r="DN219" s="1">
        <v>6.5443582481217897</v>
      </c>
      <c r="DO219" s="1">
        <v>3.7935075142433101</v>
      </c>
      <c r="EB219"/>
      <c r="EO219"/>
      <c r="EQ219" s="1">
        <v>5.8677832000829504</v>
      </c>
      <c r="ER219" s="1">
        <v>9.0200840086468297</v>
      </c>
      <c r="ES219" s="1">
        <v>6.8965212270220002</v>
      </c>
      <c r="ET219" s="1">
        <v>10.4375632354187</v>
      </c>
      <c r="EU219" s="1">
        <v>6.5933493338810498</v>
      </c>
      <c r="EV219" s="1">
        <v>8.0941366512474495</v>
      </c>
      <c r="EW219" s="1">
        <v>4.6413715113262297</v>
      </c>
      <c r="EX219" s="1">
        <v>6.6837395344223696</v>
      </c>
      <c r="EY219" s="1">
        <v>4.74797050103217</v>
      </c>
      <c r="EZ219" s="1">
        <v>6.2464187869679204</v>
      </c>
      <c r="FA219" s="1">
        <v>7.1976655153789002</v>
      </c>
      <c r="FB219" s="1">
        <v>5.2105713867024797</v>
      </c>
      <c r="FO219"/>
      <c r="GB219"/>
      <c r="GD219" s="1">
        <v>0.58674593070164804</v>
      </c>
      <c r="GE219" s="1">
        <v>0.796420672450594</v>
      </c>
      <c r="GF219" s="1">
        <v>0.45069796017390001</v>
      </c>
      <c r="GG219" s="1">
        <v>0.78594954770515901</v>
      </c>
      <c r="GH219" s="1">
        <v>1.28344414499478</v>
      </c>
      <c r="GI219" s="1">
        <v>0.59879464998503695</v>
      </c>
      <c r="GJ219" s="1">
        <v>0.84458939663094901</v>
      </c>
      <c r="GK219" s="1">
        <v>1.5732878709781799</v>
      </c>
      <c r="GL219" s="1">
        <v>0.83793672042999701</v>
      </c>
      <c r="GM219" s="1">
        <v>0.84690784079627601</v>
      </c>
      <c r="GN219" s="1">
        <v>0.99986722087398905</v>
      </c>
      <c r="GO219" s="1">
        <v>0.71442542162170497</v>
      </c>
      <c r="HB219"/>
    </row>
    <row r="220" spans="1:210">
      <c r="A220" s="13">
        <f t="shared" si="3"/>
        <v>39843</v>
      </c>
      <c r="N220"/>
      <c r="AB220"/>
      <c r="AC220" s="4">
        <v>39843</v>
      </c>
      <c r="AD220" s="1">
        <v>11.5563240088429</v>
      </c>
      <c r="AE220" s="1">
        <v>17.3303474933088</v>
      </c>
      <c r="AF220" s="1">
        <v>12.320292131442001</v>
      </c>
      <c r="AG220" s="1">
        <v>10.756609138944</v>
      </c>
      <c r="AH220" s="1">
        <v>10.9009580184828</v>
      </c>
      <c r="AI220" s="1">
        <v>10.4308779381037</v>
      </c>
      <c r="AJ220" s="1">
        <v>11.784847139390401</v>
      </c>
      <c r="AK220" s="1">
        <v>13.114652315305801</v>
      </c>
      <c r="AL220" s="1">
        <v>12.396666576818401</v>
      </c>
      <c r="AM220" s="1">
        <v>11.0541164708909</v>
      </c>
      <c r="AN220" s="1">
        <v>11.849063096114</v>
      </c>
      <c r="AO220" s="1">
        <v>9.8660006661917805</v>
      </c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O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DB220"/>
      <c r="DD220" s="1">
        <v>5.5519299997783902</v>
      </c>
      <c r="DE220" s="1">
        <v>9.4697129111872496</v>
      </c>
      <c r="DF220" s="1">
        <v>7.2485268627189896</v>
      </c>
      <c r="DG220" s="1" t="e">
        <v>#N/A</v>
      </c>
      <c r="DH220" s="1">
        <v>8.8664964545341398</v>
      </c>
      <c r="DI220" s="1">
        <v>6.5073694191098204</v>
      </c>
      <c r="DJ220" s="1">
        <v>5.73921145256337</v>
      </c>
      <c r="DK220" s="1">
        <v>8.6460916506222993</v>
      </c>
      <c r="DL220" s="1">
        <v>3.4286721777914302</v>
      </c>
      <c r="DM220" s="1">
        <v>5.3801091687891196</v>
      </c>
      <c r="DN220" s="1">
        <v>7.2609725814242898</v>
      </c>
      <c r="DO220" s="1">
        <v>4.2189808159678197</v>
      </c>
      <c r="EB220"/>
      <c r="EO220"/>
      <c r="EQ220" s="1">
        <v>6.1638539216346198</v>
      </c>
      <c r="ER220" s="1">
        <v>9.1634346093249199</v>
      </c>
      <c r="ES220" s="1">
        <v>6.7053870701278901</v>
      </c>
      <c r="ET220" s="1">
        <v>10.8020528275497</v>
      </c>
      <c r="EU220" s="1">
        <v>7.3821185823474798</v>
      </c>
      <c r="EV220" s="1">
        <v>8.9364174074542504</v>
      </c>
      <c r="EW220" s="1">
        <v>4.9261789553755202</v>
      </c>
      <c r="EX220" s="1">
        <v>6.9507028601720098</v>
      </c>
      <c r="EY220" s="1">
        <v>4.8685714405798004</v>
      </c>
      <c r="EZ220" s="1">
        <v>6.6336856728088698</v>
      </c>
      <c r="FA220" s="1">
        <v>7.5257570086026702</v>
      </c>
      <c r="FB220" s="1">
        <v>5.4322525838043996</v>
      </c>
      <c r="FO220"/>
      <c r="GB220"/>
      <c r="GD220" s="1">
        <v>0.63637508874326898</v>
      </c>
      <c r="GE220" s="1">
        <v>0.84257853583867104</v>
      </c>
      <c r="GF220" s="1">
        <v>0.44984137076539699</v>
      </c>
      <c r="GG220" s="1">
        <v>0.92332632484444899</v>
      </c>
      <c r="GH220" s="1">
        <v>1.4655495276831101</v>
      </c>
      <c r="GI220" s="1">
        <v>0.70796888633324295</v>
      </c>
      <c r="GJ220" s="1">
        <v>0.95499043959472396</v>
      </c>
      <c r="GK220" s="1">
        <v>1.5794596570145401</v>
      </c>
      <c r="GL220" s="1">
        <v>0.85838488728724205</v>
      </c>
      <c r="GM220" s="1">
        <v>0.96180073595106697</v>
      </c>
      <c r="GN220" s="1">
        <v>1.08775234239051</v>
      </c>
      <c r="GO220" s="1">
        <v>0.80576346997184201</v>
      </c>
      <c r="HB220"/>
    </row>
    <row r="221" spans="1:210">
      <c r="A221" s="13">
        <f t="shared" si="3"/>
        <v>39813</v>
      </c>
      <c r="N221"/>
      <c r="AB221"/>
      <c r="AC221" s="4">
        <v>39813</v>
      </c>
      <c r="AD221" s="1">
        <v>10.807215715797501</v>
      </c>
      <c r="AE221" s="1">
        <v>16.363980100987099</v>
      </c>
      <c r="AF221" s="1">
        <v>13.239004169710499</v>
      </c>
      <c r="AG221" s="1">
        <v>10.5017920579992</v>
      </c>
      <c r="AH221" s="1">
        <v>10.8778589350964</v>
      </c>
      <c r="AI221" s="1">
        <v>10.8487400572103</v>
      </c>
      <c r="AJ221" s="1">
        <v>9.5155542081951996</v>
      </c>
      <c r="AK221" s="1">
        <v>12.3062163921284</v>
      </c>
      <c r="AL221" s="1">
        <v>11.087999399605501</v>
      </c>
      <c r="AM221" s="1">
        <v>11.0597515956647</v>
      </c>
      <c r="AN221" s="1">
        <v>12.9775999230783</v>
      </c>
      <c r="AO221" s="1">
        <v>10.46150913944</v>
      </c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O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DB221"/>
      <c r="DD221" s="1">
        <v>5.4944721684166602</v>
      </c>
      <c r="DE221" s="1">
        <v>10.179757893224</v>
      </c>
      <c r="DF221" s="1">
        <v>7.7927795319937196</v>
      </c>
      <c r="DG221" s="1" t="e">
        <v>#N/A</v>
      </c>
      <c r="DH221" s="1">
        <v>8.7909875480387996</v>
      </c>
      <c r="DI221" s="1">
        <v>6.7058580411137996</v>
      </c>
      <c r="DJ221" s="1">
        <v>5.33532805389682</v>
      </c>
      <c r="DK221" s="1">
        <v>8.5317737481336593</v>
      </c>
      <c r="DL221" s="1">
        <v>3.6693533403240299</v>
      </c>
      <c r="DM221" s="1">
        <v>5.4445028415187799</v>
      </c>
      <c r="DN221" s="1">
        <v>7.8994857378274901</v>
      </c>
      <c r="DO221" s="1">
        <v>4.6520717521867798</v>
      </c>
      <c r="EB221"/>
      <c r="EO221"/>
      <c r="EQ221" s="1">
        <v>5.9477437492615204</v>
      </c>
      <c r="ER221" s="1">
        <v>9.3181302040199405</v>
      </c>
      <c r="ES221" s="1">
        <v>7.1937315992053401</v>
      </c>
      <c r="ET221" s="1">
        <v>11.5742277405159</v>
      </c>
      <c r="EU221" s="1">
        <v>7.4771760542268897</v>
      </c>
      <c r="EV221" s="1">
        <v>8.8186283694137604</v>
      </c>
      <c r="EW221" s="1">
        <v>4.6764456706231003</v>
      </c>
      <c r="EX221" s="1">
        <v>6.6077856998418403</v>
      </c>
      <c r="EY221" s="1">
        <v>5.1218118473379901</v>
      </c>
      <c r="EZ221" s="1">
        <v>6.6381021756904603</v>
      </c>
      <c r="FA221" s="1">
        <v>8.1142437810383807</v>
      </c>
      <c r="FB221" s="1">
        <v>5.6964971365099899</v>
      </c>
      <c r="FO221"/>
      <c r="GB221"/>
      <c r="GD221" s="1">
        <v>0.66661783931749097</v>
      </c>
      <c r="GE221" s="1">
        <v>0.89230653827901996</v>
      </c>
      <c r="GF221" s="1">
        <v>0.498485229339581</v>
      </c>
      <c r="GG221" s="1">
        <v>1.1418566018810601</v>
      </c>
      <c r="GH221" s="1">
        <v>1.48004507407911</v>
      </c>
      <c r="GI221" s="1">
        <v>0.78097894168672799</v>
      </c>
      <c r="GJ221" s="1">
        <v>0.91931493684383303</v>
      </c>
      <c r="GK221" s="1">
        <v>1.5637346862960999</v>
      </c>
      <c r="GL221" s="1">
        <v>0.98380021248244098</v>
      </c>
      <c r="GM221" s="1">
        <v>0.97663726300361797</v>
      </c>
      <c r="GN221" s="1">
        <v>1.19634991034884</v>
      </c>
      <c r="GO221" s="1">
        <v>0.89745469012934098</v>
      </c>
      <c r="HB221"/>
    </row>
    <row r="222" spans="1:210">
      <c r="A222" s="13">
        <f t="shared" si="3"/>
        <v>39780</v>
      </c>
      <c r="N222"/>
      <c r="AB222"/>
      <c r="AC222" s="4">
        <v>39780</v>
      </c>
      <c r="AD222" s="1">
        <v>8.3885077475680401</v>
      </c>
      <c r="AE222" s="1">
        <v>15.4936273303828</v>
      </c>
      <c r="AF222" s="1">
        <v>12.4928718371337</v>
      </c>
      <c r="AG222" s="1">
        <v>11.291110840316</v>
      </c>
      <c r="AH222" s="1">
        <v>10.188490180752</v>
      </c>
      <c r="AI222" s="1">
        <v>9.6433458452755492</v>
      </c>
      <c r="AJ222" s="1">
        <v>8.3698240194852502</v>
      </c>
      <c r="AK222" s="1">
        <v>11.511525463851999</v>
      </c>
      <c r="AL222" s="1">
        <v>10.9662098809308</v>
      </c>
      <c r="AM222" s="1">
        <v>10.907082395558801</v>
      </c>
      <c r="AN222" s="1">
        <v>11.435547942028901</v>
      </c>
      <c r="AO222" s="1">
        <v>9.8212410793778293</v>
      </c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O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DB222"/>
      <c r="DD222" s="1">
        <v>4.82518715119972</v>
      </c>
      <c r="DE222" s="1">
        <v>10.012676469130399</v>
      </c>
      <c r="DF222" s="1">
        <v>7.2865997840869401</v>
      </c>
      <c r="DG222" s="1" t="e">
        <v>#N/A</v>
      </c>
      <c r="DH222" s="1">
        <v>8.22904402791759</v>
      </c>
      <c r="DI222" s="1">
        <v>6.3067082544482496</v>
      </c>
      <c r="DJ222" s="1">
        <v>5.3542932277381796</v>
      </c>
      <c r="DK222" s="1">
        <v>7.8411770133968002</v>
      </c>
      <c r="DL222" s="1">
        <v>3.6898496781581498</v>
      </c>
      <c r="DM222" s="1">
        <v>5.4001174859713101</v>
      </c>
      <c r="DN222" s="1">
        <v>6.9492288604695798</v>
      </c>
      <c r="DO222" s="1">
        <v>4.4114910903815696</v>
      </c>
      <c r="EB222"/>
      <c r="EO222"/>
      <c r="EQ222" s="1">
        <v>5.1503779833199701</v>
      </c>
      <c r="ER222" s="1">
        <v>8.9513028076862309</v>
      </c>
      <c r="ES222" s="1">
        <v>6.72628169521745</v>
      </c>
      <c r="ET222" s="1">
        <v>11.9530458443756</v>
      </c>
      <c r="EU222" s="1">
        <v>7.1317945192260899</v>
      </c>
      <c r="EV222" s="1">
        <v>8.4182012103902899</v>
      </c>
      <c r="EW222" s="1">
        <v>4.28985498622019</v>
      </c>
      <c r="EX222" s="1">
        <v>6.1833490486903697</v>
      </c>
      <c r="EY222" s="1">
        <v>5.0695917541692097</v>
      </c>
      <c r="EZ222" s="1">
        <v>6.5414883365950303</v>
      </c>
      <c r="FA222" s="1">
        <v>7.4447560388411897</v>
      </c>
      <c r="FB222" s="1">
        <v>5.5639321476189201</v>
      </c>
      <c r="FO222"/>
      <c r="GB222"/>
      <c r="GD222" s="1">
        <v>0.62057456890699703</v>
      </c>
      <c r="GE222" s="1">
        <v>0.88093233316648401</v>
      </c>
      <c r="GF222" s="1">
        <v>0.46542620875860902</v>
      </c>
      <c r="GG222" s="1">
        <v>1.11508410812286</v>
      </c>
      <c r="GH222" s="1">
        <v>1.3932449864735399</v>
      </c>
      <c r="GI222" s="1">
        <v>0.73283419263515803</v>
      </c>
      <c r="GJ222" s="1">
        <v>0.81456180032212899</v>
      </c>
      <c r="GK222" s="1">
        <v>1.50735173504005</v>
      </c>
      <c r="GL222" s="1">
        <v>0.97090955659945799</v>
      </c>
      <c r="GM222" s="1">
        <v>0.97608411973992304</v>
      </c>
      <c r="GN222" s="1">
        <v>1.0651286994734299</v>
      </c>
      <c r="GO222" s="1">
        <v>0.85293279212624196</v>
      </c>
      <c r="HB222"/>
    </row>
    <row r="223" spans="1:210">
      <c r="A223" s="13">
        <f t="shared" si="3"/>
        <v>39752</v>
      </c>
      <c r="N223"/>
      <c r="AB223"/>
      <c r="AC223" s="4">
        <v>39752</v>
      </c>
      <c r="AD223" s="1">
        <v>8.9397024475195597</v>
      </c>
      <c r="AE223" s="1">
        <v>15.435111380081899</v>
      </c>
      <c r="AF223" s="1">
        <v>12.5293607557341</v>
      </c>
      <c r="AG223" s="1">
        <v>12.4159575571249</v>
      </c>
      <c r="AH223" s="1">
        <v>11.043104072540199</v>
      </c>
      <c r="AI223" s="1">
        <v>9.9831717077386806</v>
      </c>
      <c r="AJ223" s="1">
        <v>7.65544730331459</v>
      </c>
      <c r="AK223" s="1">
        <v>12.091642469176801</v>
      </c>
      <c r="AL223" s="1">
        <v>10.1090509550348</v>
      </c>
      <c r="AM223" s="1">
        <v>10.514154980233201</v>
      </c>
      <c r="AN223" s="1">
        <v>12.4209605462583</v>
      </c>
      <c r="AO223" s="1">
        <v>10.1674019571745</v>
      </c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O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DB223"/>
      <c r="DD223" s="1">
        <v>5.4733353821795596</v>
      </c>
      <c r="DE223" s="1">
        <v>10.067868020450501</v>
      </c>
      <c r="DF223" s="1">
        <v>7.6351204761435296</v>
      </c>
      <c r="DG223" s="1" t="e">
        <v>#N/A</v>
      </c>
      <c r="DH223" s="1">
        <v>8.9683301522933494</v>
      </c>
      <c r="DI223" s="1">
        <v>6.6299531518697998</v>
      </c>
      <c r="DJ223" s="1">
        <v>4.7242041550548404</v>
      </c>
      <c r="DK223" s="1">
        <v>8.6448172928240599</v>
      </c>
      <c r="DL223" s="1">
        <v>3.4265198139904798</v>
      </c>
      <c r="DM223" s="1">
        <v>5.1643119374487396</v>
      </c>
      <c r="DN223" s="1">
        <v>7.4912861998280302</v>
      </c>
      <c r="DO223" s="1">
        <v>4.98944272990191</v>
      </c>
      <c r="EB223"/>
      <c r="EO223"/>
      <c r="EQ223" s="1">
        <v>5.3016506886668804</v>
      </c>
      <c r="ER223" s="1">
        <v>9.1164351164779305</v>
      </c>
      <c r="ES223" s="1">
        <v>6.8240254653079804</v>
      </c>
      <c r="ET223" s="1">
        <v>12.7178027304221</v>
      </c>
      <c r="EU223" s="1">
        <v>7.7581210764067201</v>
      </c>
      <c r="EV223" s="1">
        <v>8.6204944650770194</v>
      </c>
      <c r="EW223" s="1">
        <v>3.7779855127120201</v>
      </c>
      <c r="EX223" s="1">
        <v>6.7114722886129998</v>
      </c>
      <c r="EY223" s="1">
        <v>4.8719134305496299</v>
      </c>
      <c r="EZ223" s="1">
        <v>6.2422365347998197</v>
      </c>
      <c r="FA223" s="1">
        <v>7.6834241391593299</v>
      </c>
      <c r="FB223" s="1">
        <v>5.6534727938808098</v>
      </c>
      <c r="FO223"/>
      <c r="GB223"/>
      <c r="GD223" s="1">
        <v>0.70420885095547503</v>
      </c>
      <c r="GE223" s="1">
        <v>0.91058513755205706</v>
      </c>
      <c r="GF223" s="1">
        <v>0.49144977668539702</v>
      </c>
      <c r="GG223" s="1">
        <v>1.3512213388715499</v>
      </c>
      <c r="GH223" s="1">
        <v>1.5123405067561599</v>
      </c>
      <c r="GI223" s="1">
        <v>0.77735997742969598</v>
      </c>
      <c r="GJ223" s="1">
        <v>0.73757494792547895</v>
      </c>
      <c r="GK223" s="1">
        <v>1.6255136647782999</v>
      </c>
      <c r="GL223" s="1">
        <v>0.90748223138587603</v>
      </c>
      <c r="GM223" s="1">
        <v>0.96007772426114801</v>
      </c>
      <c r="GN223" s="1">
        <v>1.17340211059091</v>
      </c>
      <c r="GO223" s="1">
        <v>0.93408908377381505</v>
      </c>
      <c r="HB223"/>
    </row>
    <row r="224" spans="1:210">
      <c r="A224" s="13">
        <f t="shared" si="3"/>
        <v>39721</v>
      </c>
      <c r="N224"/>
      <c r="AB224"/>
      <c r="AC224" s="4">
        <v>39721</v>
      </c>
      <c r="AD224" s="1">
        <v>8.7775640304400309</v>
      </c>
      <c r="AE224" s="1">
        <v>17.413271879465199</v>
      </c>
      <c r="AF224" s="1">
        <v>13.7429360065421</v>
      </c>
      <c r="AG224" s="1">
        <v>13.466637995732601</v>
      </c>
      <c r="AH224" s="1">
        <v>12.520464346207399</v>
      </c>
      <c r="AI224" s="1">
        <v>11.511792689616501</v>
      </c>
      <c r="AJ224" s="1">
        <v>7.5858909103375103</v>
      </c>
      <c r="AK224" s="1">
        <v>13.679745303343999</v>
      </c>
      <c r="AL224" s="1">
        <v>10.6837430513561</v>
      </c>
      <c r="AM224" s="1">
        <v>11.703886482537699</v>
      </c>
      <c r="AN224" s="1">
        <v>14.0315477118587</v>
      </c>
      <c r="AO224" s="1">
        <v>12.143576147087201</v>
      </c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O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DB224"/>
      <c r="DD224" s="1">
        <v>5.9747426539381996</v>
      </c>
      <c r="DE224" s="1">
        <v>12.051286195185799</v>
      </c>
      <c r="DF224" s="1">
        <v>8.7045381767682706</v>
      </c>
      <c r="DG224" s="1" t="e">
        <v>#N/A</v>
      </c>
      <c r="DH224" s="1">
        <v>10.1621223993226</v>
      </c>
      <c r="DI224" s="1">
        <v>8.3516717047219799</v>
      </c>
      <c r="DJ224" s="1">
        <v>4.9699948851961304</v>
      </c>
      <c r="DK224" s="1">
        <v>9.6991042316440303</v>
      </c>
      <c r="DL224" s="1">
        <v>3.8158522855101098</v>
      </c>
      <c r="DM224" s="1">
        <v>5.7889953053997001</v>
      </c>
      <c r="DN224" s="1">
        <v>8.74408215982786</v>
      </c>
      <c r="DO224" s="1">
        <v>6.2344077841898802</v>
      </c>
      <c r="EB224"/>
      <c r="EO224"/>
      <c r="EQ224" s="1">
        <v>5.1212084692497601</v>
      </c>
      <c r="ER224" s="1">
        <v>9.9341873799801803</v>
      </c>
      <c r="ES224" s="1">
        <v>7.4635654366876896</v>
      </c>
      <c r="ET224" s="1">
        <v>14.715946954374701</v>
      </c>
      <c r="EU224" s="1">
        <v>8.6654720538142609</v>
      </c>
      <c r="EV224" s="1">
        <v>9.3279124990137099</v>
      </c>
      <c r="EW224" s="1">
        <v>3.75321315006958</v>
      </c>
      <c r="EX224" s="1">
        <v>7.6475797077050398</v>
      </c>
      <c r="EY224" s="1">
        <v>5.0186280997788204</v>
      </c>
      <c r="EZ224" s="1">
        <v>6.6956557529146101</v>
      </c>
      <c r="FA224" s="1">
        <v>8.5866197239982096</v>
      </c>
      <c r="FB224" s="1">
        <v>6.4594887288976199</v>
      </c>
      <c r="FO224"/>
      <c r="GB224"/>
      <c r="GD224" s="1">
        <v>0.81860437162427302</v>
      </c>
      <c r="GE224" s="1">
        <v>1.02027279066409</v>
      </c>
      <c r="GF224" s="1">
        <v>0.567167954761023</v>
      </c>
      <c r="GG224" s="1">
        <v>1.6755275558150899</v>
      </c>
      <c r="GH224" s="1">
        <v>1.71678945836626</v>
      </c>
      <c r="GI224" s="1">
        <v>0.93872420920617095</v>
      </c>
      <c r="GJ224" s="1">
        <v>0.74684867725611404</v>
      </c>
      <c r="GK224" s="1">
        <v>1.87955548918771</v>
      </c>
      <c r="GL224" s="1">
        <v>1.0116741528161</v>
      </c>
      <c r="GM224" s="1">
        <v>1.0788351403740799</v>
      </c>
      <c r="GN224" s="1">
        <v>1.39650327536995</v>
      </c>
      <c r="GO224" s="1">
        <v>1.1561825657410001</v>
      </c>
      <c r="HB224"/>
    </row>
    <row r="225" spans="1:210">
      <c r="A225" s="13">
        <f t="shared" si="3"/>
        <v>39689</v>
      </c>
      <c r="N225"/>
      <c r="AB225"/>
      <c r="AC225" s="4">
        <v>39689</v>
      </c>
      <c r="AD225" s="1">
        <v>11.929431150776001</v>
      </c>
      <c r="AE225" s="1">
        <v>17.998265908515101</v>
      </c>
      <c r="AF225" s="1">
        <v>14.556005331047899</v>
      </c>
      <c r="AG225" s="1">
        <v>15.5369417656674</v>
      </c>
      <c r="AH225" s="1">
        <v>13.450686290347299</v>
      </c>
      <c r="AI225" s="1">
        <v>12.9062890915901</v>
      </c>
      <c r="AJ225" s="1">
        <v>8.2307435948395309</v>
      </c>
      <c r="AK225" s="1">
        <v>15.655316294874799</v>
      </c>
      <c r="AL225" s="1">
        <v>12.314038246870901</v>
      </c>
      <c r="AM225" s="1">
        <v>13.287625656129199</v>
      </c>
      <c r="AN225" s="1">
        <v>15.2413562671425</v>
      </c>
      <c r="AO225" s="1">
        <v>14.037718557478501</v>
      </c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O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DB225"/>
      <c r="DD225" s="1">
        <v>8.2941654218238305</v>
      </c>
      <c r="DE225" s="1">
        <v>12.3684053743213</v>
      </c>
      <c r="DF225" s="1">
        <v>9.1353986285303108</v>
      </c>
      <c r="DG225" s="1" t="e">
        <v>#N/A</v>
      </c>
      <c r="DH225" s="1">
        <v>10.893383734995</v>
      </c>
      <c r="DI225" s="1">
        <v>9.5238599930186894</v>
      </c>
      <c r="DJ225" s="1">
        <v>5.5571221185251796</v>
      </c>
      <c r="DK225" s="1">
        <v>11.2445712278132</v>
      </c>
      <c r="DL225" s="1">
        <v>4.44692163220222</v>
      </c>
      <c r="DM225" s="1">
        <v>6.6155691594232797</v>
      </c>
      <c r="DN225" s="1">
        <v>9.5722225246220596</v>
      </c>
      <c r="DO225" s="1">
        <v>7.06891935190938</v>
      </c>
      <c r="EB225"/>
      <c r="EO225"/>
      <c r="EQ225" s="1">
        <v>6.6204042612754099</v>
      </c>
      <c r="ER225" s="1">
        <v>10.1006426862835</v>
      </c>
      <c r="ES225" s="1">
        <v>7.8665687002193101</v>
      </c>
      <c r="ET225" s="1">
        <v>14.962829043989499</v>
      </c>
      <c r="EU225" s="1">
        <v>9.1943161125033495</v>
      </c>
      <c r="EV225" s="1">
        <v>10.083146544024199</v>
      </c>
      <c r="EW225" s="1">
        <v>4.1037274443284097</v>
      </c>
      <c r="EX225" s="1">
        <v>8.8886329236144608</v>
      </c>
      <c r="EY225" s="1">
        <v>5.4659731069641504</v>
      </c>
      <c r="EZ225" s="1">
        <v>7.2835428459974301</v>
      </c>
      <c r="FA225" s="1">
        <v>9.1322606057315792</v>
      </c>
      <c r="FB225" s="1">
        <v>7.1418349871056197</v>
      </c>
      <c r="FO225"/>
      <c r="GB225"/>
      <c r="GD225" s="1">
        <v>1.1679765304277701</v>
      </c>
      <c r="GE225" s="1">
        <v>1.01019898194686</v>
      </c>
      <c r="GF225" s="1">
        <v>0.60650557144362205</v>
      </c>
      <c r="GG225" s="1">
        <v>1.6546785674232101</v>
      </c>
      <c r="GH225" s="1">
        <v>1.8356425789306501</v>
      </c>
      <c r="GI225" s="1">
        <v>1.0691918216933001</v>
      </c>
      <c r="GJ225" s="1">
        <v>0.77758920178125401</v>
      </c>
      <c r="GK225" s="1">
        <v>2.18317578359067</v>
      </c>
      <c r="GL225" s="1">
        <v>1.17055816105882</v>
      </c>
      <c r="GM225" s="1">
        <v>1.2343253201570199</v>
      </c>
      <c r="GN225" s="1">
        <v>1.48594854592968</v>
      </c>
      <c r="GO225" s="1">
        <v>1.3405513255447199</v>
      </c>
      <c r="HB225"/>
    </row>
    <row r="226" spans="1:210">
      <c r="A226" s="13">
        <f t="shared" si="3"/>
        <v>39660</v>
      </c>
      <c r="N226"/>
      <c r="AB226"/>
      <c r="AC226" s="4">
        <v>39660</v>
      </c>
      <c r="AD226" s="1">
        <v>12.6112971024688</v>
      </c>
      <c r="AE226" s="1">
        <v>16.455973197986701</v>
      </c>
      <c r="AF226" s="1">
        <v>13.5725260417528</v>
      </c>
      <c r="AG226" s="1">
        <v>14.592704504932801</v>
      </c>
      <c r="AH226" s="1">
        <v>13.3287571270267</v>
      </c>
      <c r="AI226" s="1">
        <v>12.787923022576001</v>
      </c>
      <c r="AJ226" s="1">
        <v>8.3280008232809593</v>
      </c>
      <c r="AK226" s="1">
        <v>15.428736043640299</v>
      </c>
      <c r="AL226" s="1">
        <v>12.003452355962599</v>
      </c>
      <c r="AM226" s="1">
        <v>13.5371503130057</v>
      </c>
      <c r="AN226" s="1">
        <v>14.940407714858299</v>
      </c>
      <c r="AO226" s="1">
        <v>13.4442402635162</v>
      </c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O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DB226"/>
      <c r="DD226" s="1">
        <v>8.7471020084444806</v>
      </c>
      <c r="DE226" s="1">
        <v>12.012943082075401</v>
      </c>
      <c r="DF226" s="1">
        <v>8.5220736227529699</v>
      </c>
      <c r="DG226" s="1" t="e">
        <v>#N/A</v>
      </c>
      <c r="DH226" s="1">
        <v>10.8067757225857</v>
      </c>
      <c r="DI226" s="1">
        <v>9.3927846007801001</v>
      </c>
      <c r="DJ226" s="1">
        <v>5.65523726688716</v>
      </c>
      <c r="DK226" s="1">
        <v>10.9349215184904</v>
      </c>
      <c r="DL226" s="1">
        <v>4.1994391281953796</v>
      </c>
      <c r="DM226" s="1">
        <v>6.7363676518354403</v>
      </c>
      <c r="DN226" s="1">
        <v>9.2970655996563494</v>
      </c>
      <c r="DO226" s="1">
        <v>7.0393779872372297</v>
      </c>
      <c r="EB226"/>
      <c r="EO226"/>
      <c r="EQ226" s="1">
        <v>6.95584411574883</v>
      </c>
      <c r="ER226" s="1">
        <v>9.8423215611492108</v>
      </c>
      <c r="ES226" s="1">
        <v>7.40834635615722</v>
      </c>
      <c r="ET226" s="1">
        <v>14.8318518660582</v>
      </c>
      <c r="EU226" s="1">
        <v>9.24607975800288</v>
      </c>
      <c r="EV226" s="1">
        <v>9.9559236304057208</v>
      </c>
      <c r="EW226" s="1">
        <v>4.1670973468548498</v>
      </c>
      <c r="EX226" s="1">
        <v>8.7119945008268491</v>
      </c>
      <c r="EY226" s="1">
        <v>5.1875053783843903</v>
      </c>
      <c r="EZ226" s="1">
        <v>7.3819635676734796</v>
      </c>
      <c r="FA226" s="1">
        <v>9.0668075463774507</v>
      </c>
      <c r="FB226" s="1">
        <v>6.9575352571325597</v>
      </c>
      <c r="FO226"/>
      <c r="GB226"/>
      <c r="GD226" s="1">
        <v>1.2252407541027699</v>
      </c>
      <c r="GE226" s="1">
        <v>0.97898237818376799</v>
      </c>
      <c r="GF226" s="1">
        <v>0.568903131627992</v>
      </c>
      <c r="GG226" s="1">
        <v>1.6423054917069899</v>
      </c>
      <c r="GH226" s="1">
        <v>1.8219590963825201</v>
      </c>
      <c r="GI226" s="1">
        <v>1.0655368096281099</v>
      </c>
      <c r="GJ226" s="1">
        <v>0.792569425688749</v>
      </c>
      <c r="GK226" s="1">
        <v>2.1243143297796498</v>
      </c>
      <c r="GL226" s="1">
        <v>1.13595437465141</v>
      </c>
      <c r="GM226" s="1">
        <v>1.26806753415259</v>
      </c>
      <c r="GN226" s="1">
        <v>1.4542804492149899</v>
      </c>
      <c r="GO226" s="1">
        <v>1.27450508975431</v>
      </c>
      <c r="HB226"/>
    </row>
    <row r="227" spans="1:210">
      <c r="A227" s="13">
        <f t="shared" si="3"/>
        <v>39629</v>
      </c>
      <c r="N227"/>
      <c r="AB227"/>
      <c r="AC227" s="4">
        <v>39629</v>
      </c>
      <c r="AD227" s="1">
        <v>14.1831736274483</v>
      </c>
      <c r="AE227" s="1">
        <v>15.460443425209</v>
      </c>
      <c r="AF227" s="1">
        <v>13.443044745801901</v>
      </c>
      <c r="AG227" s="1">
        <v>11.6183193946475</v>
      </c>
      <c r="AH227" s="1">
        <v>12.712173023255099</v>
      </c>
      <c r="AI227" s="1">
        <v>12.726806570495199</v>
      </c>
      <c r="AJ227" s="1">
        <v>9.9500224954610008</v>
      </c>
      <c r="AK227" s="1">
        <v>15.6867275117548</v>
      </c>
      <c r="AL227" s="1">
        <v>12.8330206948828</v>
      </c>
      <c r="AM227" s="1">
        <v>14.933982066832099</v>
      </c>
      <c r="AN227" s="1">
        <v>14.158455637540101</v>
      </c>
      <c r="AO227" s="1">
        <v>13.984483801004201</v>
      </c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O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DB227"/>
      <c r="DD227" s="1">
        <v>9.8218585254782909</v>
      </c>
      <c r="DE227" s="1">
        <v>10.8435002746946</v>
      </c>
      <c r="DF227" s="1">
        <v>8.3802858779888005</v>
      </c>
      <c r="DG227" s="1" t="e">
        <v>#N/A</v>
      </c>
      <c r="DH227" s="1">
        <v>10.3840583516004</v>
      </c>
      <c r="DI227" s="1">
        <v>9.3279550143679693</v>
      </c>
      <c r="DJ227" s="1">
        <v>6.6189384496214299</v>
      </c>
      <c r="DK227" s="1">
        <v>11.0027696265952</v>
      </c>
      <c r="DL227" s="1">
        <v>4.5188231874423996</v>
      </c>
      <c r="DM227" s="1">
        <v>7.2796855663145603</v>
      </c>
      <c r="DN227" s="1">
        <v>9.1299975322050795</v>
      </c>
      <c r="DO227" s="1">
        <v>7.3372267199427696</v>
      </c>
      <c r="EB227"/>
      <c r="EO227"/>
      <c r="EQ227" s="1">
        <v>7.7048777493982303</v>
      </c>
      <c r="ER227" s="1">
        <v>9.4821376802806707</v>
      </c>
      <c r="ES227" s="1">
        <v>7.3301300154423297</v>
      </c>
      <c r="ET227" s="1">
        <v>14.381346081252399</v>
      </c>
      <c r="EU227" s="1">
        <v>8.7783333676926798</v>
      </c>
      <c r="EV227" s="1">
        <v>9.9409593360440596</v>
      </c>
      <c r="EW227" s="1">
        <v>4.9505914621610403</v>
      </c>
      <c r="EX227" s="1">
        <v>8.8505430398471496</v>
      </c>
      <c r="EY227" s="1">
        <v>5.4340672500862901</v>
      </c>
      <c r="EZ227" s="1">
        <v>7.8403632607545299</v>
      </c>
      <c r="FA227" s="1">
        <v>8.7507216828230501</v>
      </c>
      <c r="FB227" s="1">
        <v>7.2194288913812201</v>
      </c>
      <c r="FO227"/>
      <c r="GB227"/>
      <c r="GD227" s="1">
        <v>1.4077457944545999</v>
      </c>
      <c r="GE227" s="1">
        <v>0.941645333191099</v>
      </c>
      <c r="GF227" s="1">
        <v>0.56636123803064597</v>
      </c>
      <c r="GG227" s="1">
        <v>1.5106973902890199</v>
      </c>
      <c r="GH227" s="1">
        <v>1.7335986787923801</v>
      </c>
      <c r="GI227" s="1">
        <v>1.0639934219445299</v>
      </c>
      <c r="GJ227" s="1">
        <v>0.94959407588188705</v>
      </c>
      <c r="GK227" s="1">
        <v>2.1774954538256499</v>
      </c>
      <c r="GL227" s="1">
        <v>1.2219718611655801</v>
      </c>
      <c r="GM227" s="1">
        <v>1.3784897272883501</v>
      </c>
      <c r="GN227" s="1">
        <v>1.3915288038415501</v>
      </c>
      <c r="GO227" s="1">
        <v>1.3555501548673801</v>
      </c>
      <c r="HB227"/>
    </row>
    <row r="228" spans="1:210">
      <c r="A228" s="13">
        <f t="shared" si="3"/>
        <v>39598</v>
      </c>
      <c r="N228"/>
      <c r="AB228"/>
      <c r="AC228" s="4">
        <v>39598</v>
      </c>
      <c r="AD228" s="1">
        <v>15.405312832897399</v>
      </c>
      <c r="AE228" s="1">
        <v>16.897620776979402</v>
      </c>
      <c r="AF228" s="1">
        <v>14.7893059837754</v>
      </c>
      <c r="AG228" s="1">
        <v>13.311458237219099</v>
      </c>
      <c r="AH228" s="1">
        <v>13.389719649918</v>
      </c>
      <c r="AI228" s="1">
        <v>14.329133018625299</v>
      </c>
      <c r="AJ228" s="1">
        <v>10.371652523021799</v>
      </c>
      <c r="AK228" s="1">
        <v>17.511837446803099</v>
      </c>
      <c r="AL228" s="1">
        <v>14.412316132859599</v>
      </c>
      <c r="AM228" s="1">
        <v>15.3009443086152</v>
      </c>
      <c r="AN228" s="1">
        <v>15.780579562045199</v>
      </c>
      <c r="AO228" s="1">
        <v>15.799802901527199</v>
      </c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O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DB228"/>
      <c r="DD228" s="1">
        <v>10.4083448346595</v>
      </c>
      <c r="DE228" s="1">
        <v>11.9705478077907</v>
      </c>
      <c r="DF228" s="1">
        <v>9.1459101018740405</v>
      </c>
      <c r="DG228" s="1" t="e">
        <v>#N/A</v>
      </c>
      <c r="DH228" s="1">
        <v>10.7369051147733</v>
      </c>
      <c r="DI228" s="1">
        <v>10.560066628286799</v>
      </c>
      <c r="DJ228" s="1">
        <v>6.8471783855514099</v>
      </c>
      <c r="DK228" s="1">
        <v>12.454154751926801</v>
      </c>
      <c r="DL228" s="1">
        <v>5.1064641064175103</v>
      </c>
      <c r="DM228" s="1">
        <v>7.4967550464554096</v>
      </c>
      <c r="DN228" s="1">
        <v>10.3886184149305</v>
      </c>
      <c r="DO228" s="1">
        <v>8.2474875202321201</v>
      </c>
      <c r="EB228"/>
      <c r="EO228"/>
      <c r="EQ228" s="1">
        <v>8.3033325408610494</v>
      </c>
      <c r="ER228" s="1">
        <v>10.161813972952601</v>
      </c>
      <c r="ES228" s="1">
        <v>8.0064640069310897</v>
      </c>
      <c r="ET228" s="1">
        <v>15.5341313365725</v>
      </c>
      <c r="EU228" s="1">
        <v>9.2551753053231902</v>
      </c>
      <c r="EV228" s="1">
        <v>10.8131179827406</v>
      </c>
      <c r="EW228" s="1">
        <v>5.0208139133588698</v>
      </c>
      <c r="EX228" s="1">
        <v>9.9529593442225508</v>
      </c>
      <c r="EY228" s="1">
        <v>5.8779067284646898</v>
      </c>
      <c r="EZ228" s="1">
        <v>7.9483796813707102</v>
      </c>
      <c r="FA228" s="1">
        <v>9.7187566059019694</v>
      </c>
      <c r="FB228" s="1">
        <v>7.8405521313457402</v>
      </c>
      <c r="FO228"/>
      <c r="GB228"/>
      <c r="GD228" s="1">
        <v>1.44433422982099</v>
      </c>
      <c r="GE228" s="1">
        <v>1.04052403670625</v>
      </c>
      <c r="GF228" s="1">
        <v>0.62453157558731198</v>
      </c>
      <c r="GG228" s="1">
        <v>1.8375653832321399</v>
      </c>
      <c r="GH228" s="1">
        <v>1.8139406909912199</v>
      </c>
      <c r="GI228" s="1">
        <v>1.21028025334762</v>
      </c>
      <c r="GJ228" s="1">
        <v>1.0217830065918501</v>
      </c>
      <c r="GK228" s="1">
        <v>2.4100362138478402</v>
      </c>
      <c r="GL228" s="1">
        <v>1.38590653765989</v>
      </c>
      <c r="GM228" s="1">
        <v>1.3942263216373301</v>
      </c>
      <c r="GN228" s="1">
        <v>1.5869005624854999</v>
      </c>
      <c r="GO228" s="1">
        <v>1.5280141211610101</v>
      </c>
      <c r="HB228"/>
    </row>
    <row r="229" spans="1:210">
      <c r="A229" s="13">
        <f t="shared" si="3"/>
        <v>39568</v>
      </c>
      <c r="N229"/>
      <c r="AB229"/>
      <c r="AC229" s="4">
        <v>39568</v>
      </c>
      <c r="AD229" s="1">
        <v>15.010659154168501</v>
      </c>
      <c r="AE229" s="1">
        <v>16.488198297914199</v>
      </c>
      <c r="AF229" s="1">
        <v>15.0175463019348</v>
      </c>
      <c r="AG229" s="1">
        <v>13.513837431393799</v>
      </c>
      <c r="AH229" s="1">
        <v>13.351838422255501</v>
      </c>
      <c r="AI229" s="1">
        <v>14.295733146087001</v>
      </c>
      <c r="AJ229" s="1">
        <v>10.8410557967846</v>
      </c>
      <c r="AK229" s="1">
        <v>16.756184839083399</v>
      </c>
      <c r="AL229" s="1">
        <v>13.880426363140201</v>
      </c>
      <c r="AM229" s="1">
        <v>15.118884838098101</v>
      </c>
      <c r="AN229" s="1">
        <v>15.9704913678901</v>
      </c>
      <c r="AO229" s="1">
        <v>15.3352063657565</v>
      </c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O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DB229"/>
      <c r="DD229" s="1">
        <v>10.0434946051717</v>
      </c>
      <c r="DE229" s="1">
        <v>11.7094276284598</v>
      </c>
      <c r="DF229" s="1">
        <v>9.2071164257889908</v>
      </c>
      <c r="DG229" s="1" t="e">
        <v>#N/A</v>
      </c>
      <c r="DH229" s="1">
        <v>10.742596941840301</v>
      </c>
      <c r="DI229" s="1">
        <v>10.4963854831279</v>
      </c>
      <c r="DJ229" s="1">
        <v>7.0844924183199103</v>
      </c>
      <c r="DK229" s="1">
        <v>12.062289344811299</v>
      </c>
      <c r="DL229" s="1">
        <v>4.9189053648251102</v>
      </c>
      <c r="DM229" s="1">
        <v>7.4944571657806698</v>
      </c>
      <c r="DN229" s="1">
        <v>10.587750965050899</v>
      </c>
      <c r="DO229" s="1">
        <v>7.7712644763620702</v>
      </c>
      <c r="EB229"/>
      <c r="EO229"/>
      <c r="EQ229" s="1">
        <v>7.8514320617031599</v>
      </c>
      <c r="ER229" s="1">
        <v>10.0487978922077</v>
      </c>
      <c r="ES229" s="1">
        <v>8.0351513351028103</v>
      </c>
      <c r="ET229" s="1">
        <v>15.5136544024149</v>
      </c>
      <c r="EU229" s="1">
        <v>9.1804138373020407</v>
      </c>
      <c r="EV229" s="1">
        <v>10.5455991691099</v>
      </c>
      <c r="EW229" s="1">
        <v>5.2739048672938997</v>
      </c>
      <c r="EX229" s="1">
        <v>9.41055549639721</v>
      </c>
      <c r="EY229" s="1">
        <v>5.6353965089562204</v>
      </c>
      <c r="EZ229" s="1">
        <v>7.9070769409500299</v>
      </c>
      <c r="FA229" s="1">
        <v>9.6382543087882002</v>
      </c>
      <c r="FB229" s="1">
        <v>7.7652228725914298</v>
      </c>
      <c r="FO229"/>
      <c r="GB229"/>
      <c r="GD229" s="1">
        <v>1.37543531957942</v>
      </c>
      <c r="GE229" s="1">
        <v>1.04190757181291</v>
      </c>
      <c r="GF229" s="1">
        <v>0.63215204687079496</v>
      </c>
      <c r="GG229" s="1">
        <v>1.92160763802363</v>
      </c>
      <c r="GH229" s="1">
        <v>1.8031092220778699</v>
      </c>
      <c r="GI229" s="1">
        <v>1.19951889260721</v>
      </c>
      <c r="GJ229" s="1">
        <v>1.0741738900500699</v>
      </c>
      <c r="GK229" s="1">
        <v>2.2867259206946602</v>
      </c>
      <c r="GL229" s="1">
        <v>1.33972503587321</v>
      </c>
      <c r="GM229" s="1">
        <v>1.38354134535725</v>
      </c>
      <c r="GN229" s="1">
        <v>1.6410638077834101</v>
      </c>
      <c r="GO229" s="1">
        <v>1.4978907992378201</v>
      </c>
      <c r="HB229"/>
    </row>
    <row r="230" spans="1:210">
      <c r="A230" s="13">
        <f t="shared" si="3"/>
        <v>39538</v>
      </c>
      <c r="N230"/>
      <c r="AB230"/>
      <c r="AC230" s="4">
        <v>39538</v>
      </c>
      <c r="AD230" s="1">
        <v>14.7949375625975</v>
      </c>
      <c r="AE230" s="1">
        <v>16.550126930554001</v>
      </c>
      <c r="AF230" s="1">
        <v>14.0420592733342</v>
      </c>
      <c r="AG230" s="1">
        <v>11.341722034782499</v>
      </c>
      <c r="AH230" s="1">
        <v>13.2593884010414</v>
      </c>
      <c r="AI230" s="1">
        <v>13.827230843360899</v>
      </c>
      <c r="AJ230" s="1">
        <v>10.3001268296285</v>
      </c>
      <c r="AK230" s="1">
        <v>15.840209504939599</v>
      </c>
      <c r="AL230" s="1">
        <v>13.3085604393195</v>
      </c>
      <c r="AM230" s="1">
        <v>14.3982600319556</v>
      </c>
      <c r="AN230" s="1">
        <v>15.305141672196701</v>
      </c>
      <c r="AO230" s="1">
        <v>14.9281038929334</v>
      </c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O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DB230"/>
      <c r="DD230" s="1">
        <v>9.5423868546573303</v>
      </c>
      <c r="DE230" s="1">
        <v>11.7182593609087</v>
      </c>
      <c r="DF230" s="1">
        <v>8.8258590350663404</v>
      </c>
      <c r="DG230" s="1" t="e">
        <v>#N/A</v>
      </c>
      <c r="DH230" s="1">
        <v>11.041702626259299</v>
      </c>
      <c r="DI230" s="1">
        <v>10.185741486554599</v>
      </c>
      <c r="DJ230" s="1">
        <v>6.6220234517284302</v>
      </c>
      <c r="DK230" s="1">
        <v>11.4313682628199</v>
      </c>
      <c r="DL230" s="1">
        <v>4.7443415095151202</v>
      </c>
      <c r="DM230" s="1">
        <v>7.2198094903639003</v>
      </c>
      <c r="DN230" s="1">
        <v>10.3523300825841</v>
      </c>
      <c r="DO230" s="1">
        <v>7.2627276895044499</v>
      </c>
      <c r="EB230"/>
      <c r="EO230"/>
      <c r="EQ230" s="1">
        <v>7.6425359199023504</v>
      </c>
      <c r="ER230" s="1">
        <v>9.6255620814258709</v>
      </c>
      <c r="ES230" s="1">
        <v>7.61167186217651</v>
      </c>
      <c r="ET230" s="1">
        <v>15.003833914566499</v>
      </c>
      <c r="EU230" s="1">
        <v>9.0351290365494705</v>
      </c>
      <c r="EV230" s="1">
        <v>10.3918111340279</v>
      </c>
      <c r="EW230" s="1">
        <v>5.0496879954673597</v>
      </c>
      <c r="EX230" s="1">
        <v>8.8818967992515407</v>
      </c>
      <c r="EY230" s="1">
        <v>5.4780221673752001</v>
      </c>
      <c r="EZ230" s="1">
        <v>7.67828284941712</v>
      </c>
      <c r="FA230" s="1">
        <v>9.4038398708872197</v>
      </c>
      <c r="FB230" s="1">
        <v>7.6396400990947599</v>
      </c>
      <c r="FO230"/>
      <c r="GB230"/>
      <c r="GD230" s="1">
        <v>1.34740021277975</v>
      </c>
      <c r="GE230" s="1">
        <v>1.04208744427147</v>
      </c>
      <c r="GF230" s="1">
        <v>0.59653769545923396</v>
      </c>
      <c r="GG230" s="1">
        <v>1.79801969438715</v>
      </c>
      <c r="GH230" s="1">
        <v>1.81945944780094</v>
      </c>
      <c r="GI230" s="1">
        <v>1.1829359285834999</v>
      </c>
      <c r="GJ230" s="1">
        <v>1.01833655506486</v>
      </c>
      <c r="GK230" s="1">
        <v>2.1654288807999502</v>
      </c>
      <c r="GL230" s="1">
        <v>1.2950452733793001</v>
      </c>
      <c r="GM230" s="1">
        <v>1.3142220701563001</v>
      </c>
      <c r="GN230" s="1">
        <v>1.5996313815452601</v>
      </c>
      <c r="GO230" s="1">
        <v>1.45682257737178</v>
      </c>
      <c r="HB230"/>
    </row>
    <row r="231" spans="1:210">
      <c r="A231" s="13">
        <f t="shared" si="3"/>
        <v>39507</v>
      </c>
      <c r="N231"/>
      <c r="AB231"/>
      <c r="AC231" s="4">
        <v>39507</v>
      </c>
      <c r="AD231" s="1">
        <v>15.6682735110581</v>
      </c>
      <c r="AE231" s="1">
        <v>16.364424336055102</v>
      </c>
      <c r="AF231" s="1">
        <v>13.755047954731999</v>
      </c>
      <c r="AG231" s="1">
        <v>10.907869391432801</v>
      </c>
      <c r="AH231" s="1">
        <v>13.8592575200617</v>
      </c>
      <c r="AI231" s="1">
        <v>13.603101243217299</v>
      </c>
      <c r="AJ231" s="1">
        <v>10.8019122761941</v>
      </c>
      <c r="AK231" s="1">
        <v>15.7981470792796</v>
      </c>
      <c r="AL231" s="1">
        <v>12.7715748300079</v>
      </c>
      <c r="AM231" s="1">
        <v>14.4120916453787</v>
      </c>
      <c r="AN231" s="1">
        <v>15.1861368881451</v>
      </c>
      <c r="AO231" s="1">
        <v>15.600345216611901</v>
      </c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O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DB231"/>
      <c r="DD231" s="1">
        <v>10.3140422304437</v>
      </c>
      <c r="DE231" s="1">
        <v>11.4014722881063</v>
      </c>
      <c r="DF231" s="1">
        <v>8.6831276188973607</v>
      </c>
      <c r="DG231" s="1" t="e">
        <v>#N/A</v>
      </c>
      <c r="DH231" s="1">
        <v>11.518719483523</v>
      </c>
      <c r="DI231" s="1">
        <v>10.746400783980301</v>
      </c>
      <c r="DJ231" s="1">
        <v>7.0328528639847399</v>
      </c>
      <c r="DK231" s="1">
        <v>11.516543643349699</v>
      </c>
      <c r="DL231" s="1">
        <v>4.5559406190067397</v>
      </c>
      <c r="DM231" s="1">
        <v>7.3127131084761103</v>
      </c>
      <c r="DN231" s="1">
        <v>10.2235048023174</v>
      </c>
      <c r="DO231" s="1">
        <v>7.3140448304239403</v>
      </c>
      <c r="EB231"/>
      <c r="EO231"/>
      <c r="EQ231" s="1">
        <v>8.1260540914255301</v>
      </c>
      <c r="ER231" s="1">
        <v>10.117399354593701</v>
      </c>
      <c r="ES231" s="1">
        <v>7.5546609374801799</v>
      </c>
      <c r="ET231" s="1">
        <v>14.341169726668999</v>
      </c>
      <c r="EU231" s="1">
        <v>9.2841103136735192</v>
      </c>
      <c r="EV231" s="1">
        <v>10.3089862774916</v>
      </c>
      <c r="EW231" s="1">
        <v>5.3006635751420701</v>
      </c>
      <c r="EX231" s="1">
        <v>8.8591364055086199</v>
      </c>
      <c r="EY231" s="1">
        <v>5.3411142888683196</v>
      </c>
      <c r="EZ231" s="1">
        <v>7.7033425005867704</v>
      </c>
      <c r="FA231" s="1">
        <v>9.2243575099766293</v>
      </c>
      <c r="FB231" s="1">
        <v>7.8278695005755097</v>
      </c>
      <c r="FO231"/>
      <c r="GB231"/>
      <c r="GD231" s="1">
        <v>1.3916978034288401</v>
      </c>
      <c r="GE231" s="1">
        <v>1.0482515579145599</v>
      </c>
      <c r="GF231" s="1">
        <v>0.589049892082257</v>
      </c>
      <c r="GG231" s="1">
        <v>1.8047794312401499</v>
      </c>
      <c r="GH231" s="1">
        <v>1.90440006540546</v>
      </c>
      <c r="GI231" s="1">
        <v>1.1632121781564899</v>
      </c>
      <c r="GJ231" s="1">
        <v>1.1321847892531101</v>
      </c>
      <c r="GK231" s="1">
        <v>2.1895956926576199</v>
      </c>
      <c r="GL231" s="1">
        <v>1.2527223818328901</v>
      </c>
      <c r="GM231" s="1">
        <v>1.314786260704</v>
      </c>
      <c r="GN231" s="1">
        <v>1.59143529112593</v>
      </c>
      <c r="GO231" s="1">
        <v>1.4557644403488701</v>
      </c>
      <c r="HB231"/>
    </row>
    <row r="232" spans="1:210">
      <c r="A232" s="13">
        <f t="shared" si="3"/>
        <v>39478</v>
      </c>
      <c r="N232"/>
      <c r="AB232"/>
      <c r="AC232" s="4">
        <v>39478</v>
      </c>
      <c r="AD232" s="1">
        <v>15.236552883012401</v>
      </c>
      <c r="AE232" s="1">
        <v>16.4604416969593</v>
      </c>
      <c r="AF232" s="1">
        <v>14.209533816644001</v>
      </c>
      <c r="AG232" s="1">
        <v>11.632870530757399</v>
      </c>
      <c r="AH232" s="1">
        <v>14.2402675502994</v>
      </c>
      <c r="AI232" s="1">
        <v>14.1344068301202</v>
      </c>
      <c r="AJ232" s="1">
        <v>10.162965542049101</v>
      </c>
      <c r="AK232" s="1">
        <v>16.660166041162899</v>
      </c>
      <c r="AL232" s="1">
        <v>13.7009460950721</v>
      </c>
      <c r="AM232" s="1">
        <v>15.086821442782499</v>
      </c>
      <c r="AN232" s="1">
        <v>15.5402596019198</v>
      </c>
      <c r="AO232" s="1">
        <v>15.432802396585201</v>
      </c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O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DB232"/>
      <c r="DD232" s="1">
        <v>10.004098857324999</v>
      </c>
      <c r="DE232" s="1">
        <v>11.4845186363537</v>
      </c>
      <c r="DF232" s="1">
        <v>9.1553423782901202</v>
      </c>
      <c r="DG232" s="1" t="e">
        <v>#N/A</v>
      </c>
      <c r="DH232" s="1">
        <v>11.8604136713823</v>
      </c>
      <c r="DI232" s="1">
        <v>10.9292829587684</v>
      </c>
      <c r="DJ232" s="1">
        <v>6.6372392046479103</v>
      </c>
      <c r="DK232" s="1">
        <v>12.098389055896901</v>
      </c>
      <c r="DL232" s="1">
        <v>5.0460789458887696</v>
      </c>
      <c r="DM232" s="1">
        <v>7.5032302288452302</v>
      </c>
      <c r="DN232" s="1">
        <v>10.230200575383201</v>
      </c>
      <c r="DO232" s="1">
        <v>7.2620460820267798</v>
      </c>
      <c r="EB232"/>
      <c r="EO232"/>
      <c r="EQ232" s="1">
        <v>7.9096656670796799</v>
      </c>
      <c r="ER232" s="1">
        <v>10.089382870202799</v>
      </c>
      <c r="ES232" s="1">
        <v>7.8939319556806904</v>
      </c>
      <c r="ET232" s="1">
        <v>14.3762712119114</v>
      </c>
      <c r="EU232" s="1">
        <v>9.4206843023268405</v>
      </c>
      <c r="EV232" s="1">
        <v>10.491996277350101</v>
      </c>
      <c r="EW232" s="1">
        <v>4.9378149358759904</v>
      </c>
      <c r="EX232" s="1">
        <v>9.4018469256526505</v>
      </c>
      <c r="EY232" s="1">
        <v>5.6493390701045598</v>
      </c>
      <c r="EZ232" s="1">
        <v>7.8826975773311299</v>
      </c>
      <c r="FA232" s="1">
        <v>9.5260719001986605</v>
      </c>
      <c r="FB232" s="1">
        <v>7.8476209528023899</v>
      </c>
      <c r="FO232"/>
      <c r="GB232"/>
      <c r="GD232" s="1">
        <v>1.3529621688103699</v>
      </c>
      <c r="GE232" s="1">
        <v>1.06584315863685</v>
      </c>
      <c r="GF232" s="1">
        <v>0.63322331828036804</v>
      </c>
      <c r="GG232" s="1">
        <v>2.00985672875577</v>
      </c>
      <c r="GH232" s="1">
        <v>1.97954207676117</v>
      </c>
      <c r="GI232" s="1">
        <v>1.21710012372761</v>
      </c>
      <c r="GJ232" s="1">
        <v>1.0468589920515501</v>
      </c>
      <c r="GK232" s="1">
        <v>2.3114176111112799</v>
      </c>
      <c r="GL232" s="1">
        <v>1.39253462217436</v>
      </c>
      <c r="GM232" s="1">
        <v>1.37162787680283</v>
      </c>
      <c r="GN232" s="1">
        <v>1.67320897429094</v>
      </c>
      <c r="GO232" s="1">
        <v>1.4702834179239599</v>
      </c>
      <c r="HB232"/>
    </row>
    <row r="233" spans="1:210">
      <c r="A233" s="13">
        <f t="shared" si="3"/>
        <v>39447</v>
      </c>
      <c r="N233"/>
      <c r="AB233"/>
      <c r="AC233" s="4">
        <v>39447</v>
      </c>
      <c r="AD233" s="1">
        <v>15.6980867161575</v>
      </c>
      <c r="AE233" s="1">
        <v>17.481495500225702</v>
      </c>
      <c r="AF233" s="1">
        <v>13.4941040988454</v>
      </c>
      <c r="AG233" s="1">
        <v>11.1320249653287</v>
      </c>
      <c r="AH233" s="1">
        <v>15.1149572270339</v>
      </c>
      <c r="AI233" s="1">
        <v>14.9337440756484</v>
      </c>
      <c r="AJ233" s="1">
        <v>11.7869851894829</v>
      </c>
      <c r="AK233" s="1">
        <v>18.909488979409701</v>
      </c>
      <c r="AL233" s="1">
        <v>14.888708397763899</v>
      </c>
      <c r="AM233" s="1">
        <v>16.3880092850026</v>
      </c>
      <c r="AN233" s="1">
        <v>16.889968280541702</v>
      </c>
      <c r="AO233" s="1">
        <v>16.3743133774658</v>
      </c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O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DB233"/>
      <c r="DD233" s="1">
        <v>10.307105385826899</v>
      </c>
      <c r="DE233" s="1">
        <v>12.2051736624004</v>
      </c>
      <c r="DF233" s="1">
        <v>8.6910118648581101</v>
      </c>
      <c r="DG233" s="1" t="e">
        <v>#N/A</v>
      </c>
      <c r="DH233" s="1">
        <v>12.342322008388299</v>
      </c>
      <c r="DI233" s="1">
        <v>10.999430689433799</v>
      </c>
      <c r="DJ233" s="1">
        <v>7.6634427577644297</v>
      </c>
      <c r="DK233" s="1">
        <v>13.592346510475799</v>
      </c>
      <c r="DL233" s="1">
        <v>5.6113235129686796</v>
      </c>
      <c r="DM233" s="1">
        <v>8.0571805127469105</v>
      </c>
      <c r="DN233" s="1">
        <v>10.964348517789</v>
      </c>
      <c r="DO233" s="1">
        <v>7.7440364424670101</v>
      </c>
      <c r="EB233"/>
      <c r="EO233"/>
      <c r="EQ233" s="1">
        <v>8.1358909595025803</v>
      </c>
      <c r="ER233" s="1">
        <v>10.5866620622054</v>
      </c>
      <c r="ES233" s="1">
        <v>7.5562876143317999</v>
      </c>
      <c r="ET233" s="1">
        <v>14.528682445803399</v>
      </c>
      <c r="EU233" s="1">
        <v>9.9147245009780107</v>
      </c>
      <c r="EV233" s="1">
        <v>10.9662250638602</v>
      </c>
      <c r="EW233" s="1">
        <v>5.6583587127222801</v>
      </c>
      <c r="EX233" s="1">
        <v>10.835434932367701</v>
      </c>
      <c r="EY233" s="1">
        <v>6.0437222525640903</v>
      </c>
      <c r="EZ233" s="1">
        <v>8.3223900708577201</v>
      </c>
      <c r="FA233" s="1">
        <v>10.114261314899201</v>
      </c>
      <c r="FB233" s="1">
        <v>8.2010095661118694</v>
      </c>
      <c r="FO233"/>
      <c r="GB233"/>
      <c r="GD233" s="1">
        <v>1.41904542150457</v>
      </c>
      <c r="GE233" s="1">
        <v>1.1418736691172999</v>
      </c>
      <c r="GF233" s="1">
        <v>0.61552309041863895</v>
      </c>
      <c r="GG233" s="1">
        <v>2.03735087659991</v>
      </c>
      <c r="GH233" s="1">
        <v>2.0987679702031898</v>
      </c>
      <c r="GI233" s="1">
        <v>1.2926725199648099</v>
      </c>
      <c r="GJ233" s="1">
        <v>1.18191199511211</v>
      </c>
      <c r="GK233" s="1">
        <v>2.65300142646795</v>
      </c>
      <c r="GL233" s="1">
        <v>1.53674041567025</v>
      </c>
      <c r="GM233" s="1">
        <v>1.4806751297022001</v>
      </c>
      <c r="GN233" s="1">
        <v>1.7693379767231401</v>
      </c>
      <c r="GO233" s="1">
        <v>1.57656875830486</v>
      </c>
      <c r="HB233"/>
    </row>
    <row r="234" spans="1:210">
      <c r="A234" s="13">
        <f t="shared" si="3"/>
        <v>39416</v>
      </c>
      <c r="N234"/>
      <c r="AB234"/>
      <c r="AC234" s="4">
        <v>39416</v>
      </c>
      <c r="AD234" s="1">
        <v>15.386582590841201</v>
      </c>
      <c r="AE234" s="1">
        <v>18.065817190865399</v>
      </c>
      <c r="AF234" s="1">
        <v>13.9429718752165</v>
      </c>
      <c r="AG234" s="1">
        <v>11.126517387473999</v>
      </c>
      <c r="AH234" s="1">
        <v>15.689407707369201</v>
      </c>
      <c r="AI234" s="1">
        <v>15.115983564873099</v>
      </c>
      <c r="AJ234" s="1">
        <v>11.209548204427</v>
      </c>
      <c r="AK234" s="1">
        <v>18.818172557868898</v>
      </c>
      <c r="AL234" s="1">
        <v>14.485196646141</v>
      </c>
      <c r="AM234" s="1">
        <v>16.326399318220101</v>
      </c>
      <c r="AN234" s="1">
        <v>17.7823822624628</v>
      </c>
      <c r="AO234" s="1">
        <v>17.390572678518801</v>
      </c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O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DB234"/>
      <c r="DD234" s="1">
        <v>9.9056768546929099</v>
      </c>
      <c r="DE234" s="1">
        <v>12.573491157935299</v>
      </c>
      <c r="DF234" s="1">
        <v>8.8433875688216297</v>
      </c>
      <c r="DG234" s="1" t="e">
        <v>#N/A</v>
      </c>
      <c r="DH234" s="1">
        <v>12.9177342867003</v>
      </c>
      <c r="DI234" s="1">
        <v>11.1959679435816</v>
      </c>
      <c r="DJ234" s="1">
        <v>7.26440026450957</v>
      </c>
      <c r="DK234" s="1">
        <v>13.4865588425541</v>
      </c>
      <c r="DL234" s="1">
        <v>5.3876745359893503</v>
      </c>
      <c r="DM234" s="1">
        <v>8.0453881736971091</v>
      </c>
      <c r="DN234" s="1">
        <v>11.476791365600601</v>
      </c>
      <c r="DO234" s="1">
        <v>8.4412506217588295</v>
      </c>
      <c r="EB234"/>
      <c r="EO234"/>
      <c r="EQ234" s="1">
        <v>7.9626329938784401</v>
      </c>
      <c r="ER234" s="1">
        <v>10.844179299953</v>
      </c>
      <c r="ES234" s="1">
        <v>7.6120772328560502</v>
      </c>
      <c r="ET234" s="1">
        <v>15.089970225766599</v>
      </c>
      <c r="EU234" s="1">
        <v>10.3167601287492</v>
      </c>
      <c r="EV234" s="1">
        <v>11.073723692870599</v>
      </c>
      <c r="EW234" s="1">
        <v>5.5281445998901102</v>
      </c>
      <c r="EX234" s="1">
        <v>10.7963756300634</v>
      </c>
      <c r="EY234" s="1">
        <v>5.8859378995560698</v>
      </c>
      <c r="EZ234" s="1">
        <v>8.3379150526037709</v>
      </c>
      <c r="FA234" s="1">
        <v>10.506158454608901</v>
      </c>
      <c r="FB234" s="1">
        <v>8.6156395346528196</v>
      </c>
      <c r="FO234"/>
      <c r="GB234"/>
      <c r="GD234" s="1">
        <v>1.29493168752592</v>
      </c>
      <c r="GE234" s="1">
        <v>1.15910778090178</v>
      </c>
      <c r="GF234" s="1">
        <v>0.63267688270892097</v>
      </c>
      <c r="GG234" s="1">
        <v>2.11450317784896</v>
      </c>
      <c r="GH234" s="1">
        <v>2.1300902708226301</v>
      </c>
      <c r="GI234" s="1">
        <v>1.30936826839396</v>
      </c>
      <c r="GJ234" s="1">
        <v>1.17584051323199</v>
      </c>
      <c r="GK234" s="1">
        <v>2.6209234936330899</v>
      </c>
      <c r="GL234" s="1">
        <v>1.4748840690140701</v>
      </c>
      <c r="GM234" s="1">
        <v>1.4425473982069901</v>
      </c>
      <c r="GN234" s="1">
        <v>1.8667905300630101</v>
      </c>
      <c r="GO234" s="1">
        <v>1.6479260258456201</v>
      </c>
      <c r="HB234"/>
    </row>
    <row r="235" spans="1:210">
      <c r="A235" s="13">
        <f t="shared" si="3"/>
        <v>39386</v>
      </c>
      <c r="N235"/>
      <c r="AB235"/>
      <c r="AC235" s="4">
        <v>39386</v>
      </c>
      <c r="AD235" s="1">
        <v>16.403046887260999</v>
      </c>
      <c r="AE235" s="1">
        <v>18.132953536205399</v>
      </c>
      <c r="AF235" s="1">
        <v>13.978491572414899</v>
      </c>
      <c r="AG235" s="1">
        <v>11.430737180131899</v>
      </c>
      <c r="AH235" s="1">
        <v>15.640697900762101</v>
      </c>
      <c r="AI235" s="1">
        <v>15.9510360644174</v>
      </c>
      <c r="AJ235" s="1">
        <v>12.1115526972177</v>
      </c>
      <c r="AK235" s="1">
        <v>20.848209692601898</v>
      </c>
      <c r="AL235" s="1">
        <v>15.765789947130999</v>
      </c>
      <c r="AM235" s="1">
        <v>16.465844800705099</v>
      </c>
      <c r="AN235" s="1">
        <v>19.182565294685102</v>
      </c>
      <c r="AO235" s="1">
        <v>18.362528113544801</v>
      </c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O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DB235"/>
      <c r="DD235" s="1">
        <v>10.4189727620961</v>
      </c>
      <c r="DE235" s="1">
        <v>12.5367379412014</v>
      </c>
      <c r="DF235" s="1">
        <v>8.9781342251905905</v>
      </c>
      <c r="DG235" s="1" t="e">
        <v>#N/A</v>
      </c>
      <c r="DH235" s="1">
        <v>13.1381654159199</v>
      </c>
      <c r="DI235" s="1">
        <v>11.825071768996001</v>
      </c>
      <c r="DJ235" s="1">
        <v>7.7183582206403001</v>
      </c>
      <c r="DK235" s="1">
        <v>15.074895628143199</v>
      </c>
      <c r="DL235" s="1">
        <v>5.9504179582840999</v>
      </c>
      <c r="DM235" s="1">
        <v>8.0022822079583396</v>
      </c>
      <c r="DN235" s="1">
        <v>12.347823549838299</v>
      </c>
      <c r="DO235" s="1">
        <v>8.5536112193427396</v>
      </c>
      <c r="EB235"/>
      <c r="EO235"/>
      <c r="EQ235" s="1">
        <v>8.3701051445149304</v>
      </c>
      <c r="ER235" s="1">
        <v>10.965314813127099</v>
      </c>
      <c r="ES235" s="1">
        <v>7.73564332821093</v>
      </c>
      <c r="ET235" s="1">
        <v>15.652851712920899</v>
      </c>
      <c r="EU235" s="1">
        <v>10.368571179032999</v>
      </c>
      <c r="EV235" s="1">
        <v>11.507149258904199</v>
      </c>
      <c r="EW235" s="1">
        <v>5.8952635333831997</v>
      </c>
      <c r="EX235" s="1">
        <v>11.9797735243727</v>
      </c>
      <c r="EY235" s="1">
        <v>6.3369867455204902</v>
      </c>
      <c r="EZ235" s="1">
        <v>8.3941180671301208</v>
      </c>
      <c r="FA235" s="1">
        <v>11.148530097051401</v>
      </c>
      <c r="FB235" s="1">
        <v>8.9395746354287908</v>
      </c>
      <c r="FO235"/>
      <c r="GB235"/>
      <c r="GD235" s="1">
        <v>1.3945584324864799</v>
      </c>
      <c r="GE235" s="1">
        <v>1.15793171593027</v>
      </c>
      <c r="GF235" s="1">
        <v>0.65582753013652995</v>
      </c>
      <c r="GG235" s="1">
        <v>2.2760322624226799</v>
      </c>
      <c r="GH235" s="1">
        <v>2.1262419365548202</v>
      </c>
      <c r="GI235" s="1">
        <v>1.3833122934786599</v>
      </c>
      <c r="GJ235" s="1">
        <v>1.2280848494799901</v>
      </c>
      <c r="GK235" s="1">
        <v>2.88601052962645</v>
      </c>
      <c r="GL235" s="1">
        <v>1.6292207953898801</v>
      </c>
      <c r="GM235" s="1">
        <v>1.4629064601383699</v>
      </c>
      <c r="GN235" s="1">
        <v>2.0216270288471501</v>
      </c>
      <c r="GO235" s="1">
        <v>1.7522561461725401</v>
      </c>
      <c r="HB235"/>
    </row>
    <row r="236" spans="1:210">
      <c r="A236" s="13">
        <f t="shared" si="3"/>
        <v>39353</v>
      </c>
      <c r="N236"/>
      <c r="AB236"/>
      <c r="AC236" s="4">
        <v>39353</v>
      </c>
      <c r="AD236" s="1">
        <v>15.5559539892829</v>
      </c>
      <c r="AE236" s="1">
        <v>17.909715722380401</v>
      </c>
      <c r="AF236" s="1">
        <v>14.188937502081201</v>
      </c>
      <c r="AG236" s="1">
        <v>11.3276723614769</v>
      </c>
      <c r="AH236" s="1">
        <v>15.6383460219417</v>
      </c>
      <c r="AI236" s="1">
        <v>16.0989320747783</v>
      </c>
      <c r="AJ236" s="1">
        <v>12.276137175490501</v>
      </c>
      <c r="AK236" s="1">
        <v>20.088868540905899</v>
      </c>
      <c r="AL236" s="1">
        <v>16.2302530076071</v>
      </c>
      <c r="AM236" s="1">
        <v>15.4738041404893</v>
      </c>
      <c r="AN236" s="1">
        <v>17.8596614350663</v>
      </c>
      <c r="AO236" s="1">
        <v>18.789844982298501</v>
      </c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O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DB236"/>
      <c r="DD236" s="1">
        <v>9.4124805178280706</v>
      </c>
      <c r="DE236" s="1">
        <v>12.635417173319899</v>
      </c>
      <c r="DF236" s="1">
        <v>9.2643002627394697</v>
      </c>
      <c r="DG236" s="1" t="e">
        <v>#N/A</v>
      </c>
      <c r="DH236" s="1">
        <v>13.0412335874882</v>
      </c>
      <c r="DI236" s="1">
        <v>11.9578831549622</v>
      </c>
      <c r="DJ236" s="1">
        <v>7.7789246643298799</v>
      </c>
      <c r="DK236" s="1">
        <v>14.476134660642201</v>
      </c>
      <c r="DL236" s="1">
        <v>6.1510182292863202</v>
      </c>
      <c r="DM236" s="1">
        <v>7.7242031599340502</v>
      </c>
      <c r="DN236" s="1">
        <v>11.0338384917696</v>
      </c>
      <c r="DO236" s="1">
        <v>8.7106665117711604</v>
      </c>
      <c r="EB236"/>
      <c r="EO236"/>
      <c r="EQ236" s="1">
        <v>8.0524514882661204</v>
      </c>
      <c r="ER236" s="1">
        <v>10.8270294798342</v>
      </c>
      <c r="ES236" s="1">
        <v>7.7492640343363304</v>
      </c>
      <c r="ET236" s="1">
        <v>16.210041700880499</v>
      </c>
      <c r="EU236" s="1">
        <v>10.259522768013801</v>
      </c>
      <c r="EV236" s="1">
        <v>11.6151315765861</v>
      </c>
      <c r="EW236" s="1">
        <v>5.9670746684838196</v>
      </c>
      <c r="EX236" s="1">
        <v>11.5364980628153</v>
      </c>
      <c r="EY236" s="1">
        <v>6.48670006523498</v>
      </c>
      <c r="EZ236" s="1">
        <v>8.1770667621161994</v>
      </c>
      <c r="FA236" s="1">
        <v>11.035796893046999</v>
      </c>
      <c r="FB236" s="1">
        <v>9.0055428928991503</v>
      </c>
      <c r="FO236"/>
      <c r="GB236"/>
      <c r="GD236" s="1">
        <v>1.3399281271650401</v>
      </c>
      <c r="GE236" s="1">
        <v>1.15207763369536</v>
      </c>
      <c r="GF236" s="1">
        <v>0.65968440915928395</v>
      </c>
      <c r="GG236" s="1">
        <v>2.3336335708829599</v>
      </c>
      <c r="GH236" s="1">
        <v>2.12191287747389</v>
      </c>
      <c r="GI236" s="1">
        <v>1.39272143231437</v>
      </c>
      <c r="GJ236" s="1">
        <v>1.2917475575586701</v>
      </c>
      <c r="GK236" s="1">
        <v>2.7279153931851701</v>
      </c>
      <c r="GL236" s="1">
        <v>1.6873237414634199</v>
      </c>
      <c r="GM236" s="1">
        <v>1.4148182648157099</v>
      </c>
      <c r="GN236" s="1">
        <v>1.9815348154505901</v>
      </c>
      <c r="GO236" s="1">
        <v>1.79507897419889</v>
      </c>
      <c r="HB236"/>
    </row>
    <row r="237" spans="1:210">
      <c r="A237" s="13">
        <f t="shared" si="3"/>
        <v>39325</v>
      </c>
      <c r="N237"/>
      <c r="AB237"/>
      <c r="AC237" s="4">
        <v>39325</v>
      </c>
      <c r="AD237" s="1">
        <v>14.5227299109799</v>
      </c>
      <c r="AE237" s="1">
        <v>17.209616737046201</v>
      </c>
      <c r="AF237" s="1">
        <v>14.569863500429999</v>
      </c>
      <c r="AG237" s="1">
        <v>11.037652373488999</v>
      </c>
      <c r="AH237" s="1">
        <v>15.350119190159401</v>
      </c>
      <c r="AI237" s="1">
        <v>15.7045811712619</v>
      </c>
      <c r="AJ237" s="1">
        <v>11.388986457230301</v>
      </c>
      <c r="AK237" s="1">
        <v>19.7385046302728</v>
      </c>
      <c r="AL237" s="1">
        <v>15.691306469214499</v>
      </c>
      <c r="AM237" s="1">
        <v>15.0972215749449</v>
      </c>
      <c r="AN237" s="1">
        <v>17.199657911222801</v>
      </c>
      <c r="AO237" s="1">
        <v>18.925016243567502</v>
      </c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O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DB237"/>
      <c r="DD237" s="1">
        <v>8.9016775927142593</v>
      </c>
      <c r="DE237" s="1">
        <v>11.8499702159757</v>
      </c>
      <c r="DF237" s="1">
        <v>9.4844130832136404</v>
      </c>
      <c r="DG237" s="1" t="e">
        <v>#N/A</v>
      </c>
      <c r="DH237" s="1">
        <v>12.762148918853599</v>
      </c>
      <c r="DI237" s="1">
        <v>11.738417967615399</v>
      </c>
      <c r="DJ237" s="1">
        <v>7.2805478276995599</v>
      </c>
      <c r="DK237" s="1">
        <v>13.9353197956355</v>
      </c>
      <c r="DL237" s="1">
        <v>5.91613954206366</v>
      </c>
      <c r="DM237" s="1">
        <v>7.5272562583053597</v>
      </c>
      <c r="DN237" s="1">
        <v>10.8001221829371</v>
      </c>
      <c r="DO237" s="1">
        <v>8.9704561856518303</v>
      </c>
      <c r="EB237"/>
      <c r="EO237"/>
      <c r="EQ237" s="1">
        <v>7.6477789025349896</v>
      </c>
      <c r="ER237" s="1">
        <v>10.4656764889861</v>
      </c>
      <c r="ES237" s="1">
        <v>7.9884043694998699</v>
      </c>
      <c r="ET237" s="1">
        <v>15.797995780034899</v>
      </c>
      <c r="EU237" s="1">
        <v>9.9809214922311291</v>
      </c>
      <c r="EV237" s="1">
        <v>11.3863400757518</v>
      </c>
      <c r="EW237" s="1">
        <v>5.6494553686103801</v>
      </c>
      <c r="EX237" s="1">
        <v>11.275078350324801</v>
      </c>
      <c r="EY237" s="1">
        <v>6.3254759949777801</v>
      </c>
      <c r="EZ237" s="1">
        <v>8.04535164625843</v>
      </c>
      <c r="FA237" s="1">
        <v>10.5694342844244</v>
      </c>
      <c r="FB237" s="1">
        <v>9.0253885960494404</v>
      </c>
      <c r="FO237"/>
      <c r="GB237"/>
      <c r="GD237" s="1">
        <v>1.2415582763203099</v>
      </c>
      <c r="GE237" s="1">
        <v>1.1093382695890699</v>
      </c>
      <c r="GF237" s="1">
        <v>0.69554579361355895</v>
      </c>
      <c r="GG237" s="1">
        <v>2.3031409096348199</v>
      </c>
      <c r="GH237" s="1">
        <v>1.9222850832037499</v>
      </c>
      <c r="GI237" s="1">
        <v>1.3562264034882301</v>
      </c>
      <c r="GJ237" s="1">
        <v>1.21913997468172</v>
      </c>
      <c r="GK237" s="1">
        <v>2.6595054175529702</v>
      </c>
      <c r="GL237" s="1">
        <v>1.62217126557223</v>
      </c>
      <c r="GM237" s="1">
        <v>1.38313410198848</v>
      </c>
      <c r="GN237" s="1">
        <v>1.89328616435765</v>
      </c>
      <c r="GO237" s="1">
        <v>1.8026927686166401</v>
      </c>
      <c r="HB237"/>
    </row>
    <row r="238" spans="1:210">
      <c r="A238" s="13">
        <f t="shared" si="3"/>
        <v>39294</v>
      </c>
      <c r="N238"/>
      <c r="AB238"/>
      <c r="AC238" s="4">
        <v>39294</v>
      </c>
      <c r="AD238" s="1">
        <v>14.6597161388021</v>
      </c>
      <c r="AE238" s="1">
        <v>17.115642552160999</v>
      </c>
      <c r="AF238" s="1">
        <v>14.340528809171699</v>
      </c>
      <c r="AG238" s="1">
        <v>10.880709390296699</v>
      </c>
      <c r="AH238" s="1">
        <v>15.114809569288999</v>
      </c>
      <c r="AI238" s="1">
        <v>15.943368350514</v>
      </c>
      <c r="AJ238" s="1">
        <v>11.357805600708099</v>
      </c>
      <c r="AK238" s="1">
        <v>19.618220361420001</v>
      </c>
      <c r="AL238" s="1">
        <v>16.013253340241299</v>
      </c>
      <c r="AM238" s="1">
        <v>14.966977845088399</v>
      </c>
      <c r="AN238" s="1">
        <v>16.8599137353869</v>
      </c>
      <c r="AO238" s="1">
        <v>19.5772446748825</v>
      </c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O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DB238"/>
      <c r="DD238" s="1">
        <v>9.1393512194998507</v>
      </c>
      <c r="DE238" s="1">
        <v>11.9653046252684</v>
      </c>
      <c r="DF238" s="1">
        <v>9.2629089777753393</v>
      </c>
      <c r="DG238" s="1" t="e">
        <v>#N/A</v>
      </c>
      <c r="DH238" s="1">
        <v>12.639855812465701</v>
      </c>
      <c r="DI238" s="1">
        <v>11.4387724859243</v>
      </c>
      <c r="DJ238" s="1">
        <v>7.2743262616254896</v>
      </c>
      <c r="DK238" s="1">
        <v>13.681419087113801</v>
      </c>
      <c r="DL238" s="1">
        <v>5.9853219501766999</v>
      </c>
      <c r="DM238" s="1">
        <v>7.4359428656538196</v>
      </c>
      <c r="DN238" s="1">
        <v>10.6122861313127</v>
      </c>
      <c r="DO238" s="1">
        <v>9.31228077712497</v>
      </c>
      <c r="EB238"/>
      <c r="EO238"/>
      <c r="EQ238" s="1">
        <v>7.7300937234443401</v>
      </c>
      <c r="ER238" s="1">
        <v>10.439100825598601</v>
      </c>
      <c r="ES238" s="1">
        <v>7.7791286252432199</v>
      </c>
      <c r="ET238" s="1">
        <v>15.2809051156087</v>
      </c>
      <c r="EU238" s="1">
        <v>9.9077164635487591</v>
      </c>
      <c r="EV238" s="1">
        <v>11.453857617852</v>
      </c>
      <c r="EW238" s="1">
        <v>5.6345258716308404</v>
      </c>
      <c r="EX238" s="1">
        <v>11.0237432162921</v>
      </c>
      <c r="EY238" s="1">
        <v>6.3945267143728399</v>
      </c>
      <c r="EZ238" s="1">
        <v>7.92634645617603</v>
      </c>
      <c r="FA238" s="1">
        <v>10.2081378334031</v>
      </c>
      <c r="FB238" s="1">
        <v>9.1712348044449605</v>
      </c>
      <c r="FO238"/>
      <c r="GB238"/>
      <c r="GD238" s="1">
        <v>1.2526472063877701</v>
      </c>
      <c r="GE238" s="1">
        <v>1.0942439977371601</v>
      </c>
      <c r="GF238" s="1">
        <v>0.69001948324366502</v>
      </c>
      <c r="GG238" s="1">
        <v>2.2853210510712998</v>
      </c>
      <c r="GH238" s="1">
        <v>1.9133098816140199</v>
      </c>
      <c r="GI238" s="1">
        <v>1.37003226701915</v>
      </c>
      <c r="GJ238" s="1">
        <v>1.22054349854869</v>
      </c>
      <c r="GK238" s="1">
        <v>2.6164161966647601</v>
      </c>
      <c r="GL238" s="1">
        <v>1.63653505808771</v>
      </c>
      <c r="GM238" s="1">
        <v>1.3640860675975099</v>
      </c>
      <c r="GN238" s="1">
        <v>1.84928009477294</v>
      </c>
      <c r="GO238" s="1">
        <v>1.85499231941361</v>
      </c>
      <c r="HB238"/>
    </row>
    <row r="239" spans="1:210">
      <c r="A239" s="13">
        <f t="shared" si="3"/>
        <v>39262</v>
      </c>
      <c r="N239"/>
      <c r="AB239"/>
      <c r="AC239" s="4">
        <v>39262</v>
      </c>
      <c r="AD239" s="1">
        <v>15.401261001458</v>
      </c>
      <c r="AE239" s="1">
        <v>17.808613802006899</v>
      </c>
      <c r="AF239" s="1">
        <v>15.338111668107199</v>
      </c>
      <c r="AG239" s="1">
        <v>11.8209841321063</v>
      </c>
      <c r="AH239" s="1">
        <v>16.136048008671199</v>
      </c>
      <c r="AI239" s="1">
        <v>16.146715411922301</v>
      </c>
      <c r="AJ239" s="1">
        <v>11.5762385300955</v>
      </c>
      <c r="AK239" s="1">
        <v>19.984933301010301</v>
      </c>
      <c r="AL239" s="1">
        <v>16.895680155408701</v>
      </c>
      <c r="AM239" s="1">
        <v>15.658897700067801</v>
      </c>
      <c r="AN239" s="1">
        <v>17.429536789451301</v>
      </c>
      <c r="AO239" s="1">
        <v>20.770315363602201</v>
      </c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O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DB239"/>
      <c r="DD239" s="1">
        <v>9.6424663501834509</v>
      </c>
      <c r="DE239" s="1">
        <v>12.5465811018056</v>
      </c>
      <c r="DF239" s="1">
        <v>10.101554701404</v>
      </c>
      <c r="DG239" s="1" t="e">
        <v>#N/A</v>
      </c>
      <c r="DH239" s="1">
        <v>13.377323795586801</v>
      </c>
      <c r="DI239" s="1">
        <v>11.1203323530953</v>
      </c>
      <c r="DJ239" s="1">
        <v>7.3072234623086203</v>
      </c>
      <c r="DK239" s="1">
        <v>14.208294754893901</v>
      </c>
      <c r="DL239" s="1">
        <v>6.4081617660304904</v>
      </c>
      <c r="DM239" s="1">
        <v>7.7289329741859003</v>
      </c>
      <c r="DN239" s="1">
        <v>11.0434157492701</v>
      </c>
      <c r="DO239" s="1">
        <v>10.0577992870804</v>
      </c>
      <c r="EB239"/>
      <c r="EO239"/>
      <c r="EQ239" s="1">
        <v>7.98815249333654</v>
      </c>
      <c r="ER239" s="1">
        <v>10.721433824518201</v>
      </c>
      <c r="ES239" s="1">
        <v>8.28332930564717</v>
      </c>
      <c r="ET239" s="1">
        <v>16.1264731576922</v>
      </c>
      <c r="EU239" s="1">
        <v>10.5774491799133</v>
      </c>
      <c r="EV239" s="1">
        <v>11.576796251207501</v>
      </c>
      <c r="EW239" s="1">
        <v>5.6444727043039702</v>
      </c>
      <c r="EX239" s="1">
        <v>11.3158405662458</v>
      </c>
      <c r="EY239" s="1">
        <v>6.6329233086688504</v>
      </c>
      <c r="EZ239" s="1">
        <v>8.1759013186426799</v>
      </c>
      <c r="FA239" s="1">
        <v>10.637343155309701</v>
      </c>
      <c r="FB239" s="1">
        <v>9.6146948528229395</v>
      </c>
      <c r="FO239"/>
      <c r="GB239"/>
      <c r="GD239" s="1">
        <v>1.2903651882138101</v>
      </c>
      <c r="GE239" s="1">
        <v>1.1462923606261399</v>
      </c>
      <c r="GF239" s="1">
        <v>0.73005469045482996</v>
      </c>
      <c r="GG239" s="1">
        <v>2.4878329009989901</v>
      </c>
      <c r="GH239" s="1">
        <v>2.0339217424350902</v>
      </c>
      <c r="GI239" s="1">
        <v>1.39110078856582</v>
      </c>
      <c r="GJ239" s="1">
        <v>1.25616241293577</v>
      </c>
      <c r="GK239" s="1">
        <v>2.6790792433174002</v>
      </c>
      <c r="GL239" s="1">
        <v>1.7061008656914101</v>
      </c>
      <c r="GM239" s="1">
        <v>1.42103742604869</v>
      </c>
      <c r="GN239" s="1">
        <v>1.9005749012003299</v>
      </c>
      <c r="GO239" s="1">
        <v>1.96134835928729</v>
      </c>
      <c r="HB239"/>
    </row>
    <row r="240" spans="1:210">
      <c r="A240" s="13">
        <f t="shared" si="3"/>
        <v>39233</v>
      </c>
      <c r="N240"/>
      <c r="AB240"/>
      <c r="AC240" s="4">
        <v>39233</v>
      </c>
      <c r="AD240" s="1">
        <v>15.672701040253999</v>
      </c>
      <c r="AE240" s="1">
        <v>18.2754121903277</v>
      </c>
      <c r="AF240" s="1">
        <v>15.6691984115421</v>
      </c>
      <c r="AG240" s="1">
        <v>12.450537144240901</v>
      </c>
      <c r="AH240" s="1">
        <v>16.921119664366</v>
      </c>
      <c r="AI240" s="1">
        <v>16.395183726301301</v>
      </c>
      <c r="AJ240" s="1">
        <v>11.624999734487499</v>
      </c>
      <c r="AK240" s="1">
        <v>20.186335663801401</v>
      </c>
      <c r="AL240" s="1">
        <v>17.475694880843601</v>
      </c>
      <c r="AM240" s="1">
        <v>16.5645289196388</v>
      </c>
      <c r="AN240" s="1">
        <v>17.981365046228401</v>
      </c>
      <c r="AO240" s="1">
        <v>21.201483014154899</v>
      </c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O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DB240"/>
      <c r="DD240" s="1">
        <v>9.4085267174826406</v>
      </c>
      <c r="DE240" s="1">
        <v>13.6852475890731</v>
      </c>
      <c r="DF240" s="1">
        <v>10.420703310673099</v>
      </c>
      <c r="DG240" s="1" t="e">
        <v>#N/A</v>
      </c>
      <c r="DH240" s="1">
        <v>13.733789345719099</v>
      </c>
      <c r="DI240" s="1">
        <v>11.4057317183879</v>
      </c>
      <c r="DJ240" s="1">
        <v>7.31854952535579</v>
      </c>
      <c r="DK240" s="1">
        <v>14.3126993876699</v>
      </c>
      <c r="DL240" s="1">
        <v>6.7529351130017004</v>
      </c>
      <c r="DM240" s="1">
        <v>8.2191981918227999</v>
      </c>
      <c r="DN240" s="1">
        <v>11.597284455680301</v>
      </c>
      <c r="DO240" s="1">
        <v>10.3635712743203</v>
      </c>
      <c r="EB240"/>
      <c r="EO240"/>
      <c r="EQ240" s="1">
        <v>8.1982550684417195</v>
      </c>
      <c r="ER240" s="1">
        <v>10.8887741516779</v>
      </c>
      <c r="ES240" s="1">
        <v>8.3159972363072807</v>
      </c>
      <c r="ET240" s="1">
        <v>17.396028230511298</v>
      </c>
      <c r="EU240" s="1">
        <v>11.184060399963601</v>
      </c>
      <c r="EV240" s="1">
        <v>11.7092894094553</v>
      </c>
      <c r="EW240" s="1">
        <v>5.6779395382443303</v>
      </c>
      <c r="EX240" s="1">
        <v>11.4103819424611</v>
      </c>
      <c r="EY240" s="1">
        <v>6.8175827031734304</v>
      </c>
      <c r="EZ240" s="1">
        <v>8.5028624831149493</v>
      </c>
      <c r="FA240" s="1">
        <v>10.774727695943</v>
      </c>
      <c r="FB240" s="1">
        <v>9.8433371003834598</v>
      </c>
      <c r="FO240"/>
      <c r="GB240"/>
      <c r="GD240" s="1">
        <v>1.3046962046433499</v>
      </c>
      <c r="GE240" s="1">
        <v>1.1723000172109701</v>
      </c>
      <c r="GF240" s="1">
        <v>0.74428557039632504</v>
      </c>
      <c r="GG240" s="1">
        <v>2.63512124800911</v>
      </c>
      <c r="GH240" s="1">
        <v>2.2874871074571699</v>
      </c>
      <c r="GI240" s="1">
        <v>1.4074914456141501</v>
      </c>
      <c r="GJ240" s="1">
        <v>1.20844599033976</v>
      </c>
      <c r="GK240" s="1">
        <v>2.6802359311178501</v>
      </c>
      <c r="GL240" s="1">
        <v>1.7584859184685599</v>
      </c>
      <c r="GM240" s="1">
        <v>1.491205065126</v>
      </c>
      <c r="GN240" s="1">
        <v>1.9031262319359199</v>
      </c>
      <c r="GO240" s="1">
        <v>2.0196070378241702</v>
      </c>
      <c r="HB240"/>
    </row>
    <row r="241" spans="1:210">
      <c r="A241" s="13">
        <f t="shared" si="3"/>
        <v>39202</v>
      </c>
      <c r="N241"/>
      <c r="AB241"/>
      <c r="AC241" s="4">
        <v>39202</v>
      </c>
      <c r="AD241" s="1">
        <v>14.816533098807801</v>
      </c>
      <c r="AE241" s="1">
        <v>18.015356550701799</v>
      </c>
      <c r="AF241" s="1">
        <v>15.4467550153894</v>
      </c>
      <c r="AG241" s="1">
        <v>12.314990673024599</v>
      </c>
      <c r="AH241" s="1">
        <v>16.894386138685199</v>
      </c>
      <c r="AI241" s="1">
        <v>15.8514608258089</v>
      </c>
      <c r="AJ241" s="1">
        <v>11.0788778935844</v>
      </c>
      <c r="AK241" s="1">
        <v>19.802137728672299</v>
      </c>
      <c r="AL241" s="1">
        <v>16.3956531496565</v>
      </c>
      <c r="AM241" s="1">
        <v>16.511743537939001</v>
      </c>
      <c r="AN241" s="1">
        <v>17.635344874263399</v>
      </c>
      <c r="AO241" s="1">
        <v>20.732601330972301</v>
      </c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O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DB241"/>
      <c r="DD241" s="1">
        <v>8.8033319617467995</v>
      </c>
      <c r="DE241" s="1">
        <v>13.527927087872699</v>
      </c>
      <c r="DF241" s="1">
        <v>10.1721545539872</v>
      </c>
      <c r="DG241" s="1" t="e">
        <v>#N/A</v>
      </c>
      <c r="DH241" s="1">
        <v>13.525078250362499</v>
      </c>
      <c r="DI241" s="1">
        <v>10.9976496750661</v>
      </c>
      <c r="DJ241" s="1">
        <v>7.1758015405292896</v>
      </c>
      <c r="DK241" s="1">
        <v>13.829509977659701</v>
      </c>
      <c r="DL241" s="1">
        <v>6.1014333623891499</v>
      </c>
      <c r="DM241" s="1">
        <v>8.3623400572165494</v>
      </c>
      <c r="DN241" s="1">
        <v>11.135612473342899</v>
      </c>
      <c r="DO241" s="1">
        <v>10.344270410914399</v>
      </c>
      <c r="EB241"/>
      <c r="EO241"/>
      <c r="EQ241" s="1">
        <v>7.5254755324304696</v>
      </c>
      <c r="ER241" s="1">
        <v>10.841023740044101</v>
      </c>
      <c r="ES241" s="1">
        <v>8.2338747247970208</v>
      </c>
      <c r="ET241" s="1">
        <v>17.385980335164199</v>
      </c>
      <c r="EU241" s="1">
        <v>11.1693559797042</v>
      </c>
      <c r="EV241" s="1">
        <v>11.3214878976856</v>
      </c>
      <c r="EW241" s="1">
        <v>5.4882166547495599</v>
      </c>
      <c r="EX241" s="1">
        <v>11.1173950492961</v>
      </c>
      <c r="EY241" s="1">
        <v>6.4162558436439801</v>
      </c>
      <c r="EZ241" s="1">
        <v>8.5880692580317</v>
      </c>
      <c r="FA241" s="1">
        <v>10.526810571969399</v>
      </c>
      <c r="FB241" s="1">
        <v>9.7767922165213506</v>
      </c>
      <c r="FO241"/>
      <c r="GB241"/>
      <c r="GD241" s="1">
        <v>1.24062359113955</v>
      </c>
      <c r="GE241" s="1">
        <v>1.1711671903529299</v>
      </c>
      <c r="GF241" s="1">
        <v>0.73942587437485197</v>
      </c>
      <c r="GG241" s="1">
        <v>2.62573043132977</v>
      </c>
      <c r="GH241" s="1">
        <v>2.2744748340594301</v>
      </c>
      <c r="GI241" s="1">
        <v>1.3549949836616</v>
      </c>
      <c r="GJ241" s="1">
        <v>1.1576987507634999</v>
      </c>
      <c r="GK241" s="1">
        <v>2.62187145752777</v>
      </c>
      <c r="GL241" s="1">
        <v>1.6200871686815601</v>
      </c>
      <c r="GM241" s="1">
        <v>1.4916159094288099</v>
      </c>
      <c r="GN241" s="1">
        <v>1.87500575027297</v>
      </c>
      <c r="GO241" s="1">
        <v>1.99089731742558</v>
      </c>
      <c r="HB241"/>
    </row>
    <row r="242" spans="1:210">
      <c r="A242" s="13">
        <f t="shared" si="3"/>
        <v>39171</v>
      </c>
      <c r="N242"/>
      <c r="AB242"/>
      <c r="AC242" s="4">
        <v>39171</v>
      </c>
      <c r="AD242" s="1">
        <v>15.0343785140279</v>
      </c>
      <c r="AE242" s="1">
        <v>17.6354850595764</v>
      </c>
      <c r="AF242" s="1">
        <v>15.434228634007701</v>
      </c>
      <c r="AG242" s="1">
        <v>11.999505246411699</v>
      </c>
      <c r="AH242" s="1">
        <v>16.184117845528199</v>
      </c>
      <c r="AI242" s="1">
        <v>15.410760167345799</v>
      </c>
      <c r="AJ242" s="1">
        <v>10.8889432146636</v>
      </c>
      <c r="AK242" s="1">
        <v>18.882876175254601</v>
      </c>
      <c r="AL242" s="1">
        <v>16.862705880734101</v>
      </c>
      <c r="AM242" s="1">
        <v>15.8944504905204</v>
      </c>
      <c r="AN242" s="1">
        <v>17.379732893694399</v>
      </c>
      <c r="AO242" s="1">
        <v>20.482234385351301</v>
      </c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O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DB242"/>
      <c r="DD242" s="1">
        <v>8.8654722964126602</v>
      </c>
      <c r="DE242" s="1">
        <v>12.8688319700726</v>
      </c>
      <c r="DF242" s="1">
        <v>10.2086199789898</v>
      </c>
      <c r="DG242" s="1" t="e">
        <v>#N/A</v>
      </c>
      <c r="DH242" s="1">
        <v>12.886301622975401</v>
      </c>
      <c r="DI242" s="1">
        <v>10.7694732596077</v>
      </c>
      <c r="DJ242" s="1">
        <v>7.0386784114179104</v>
      </c>
      <c r="DK242" s="1">
        <v>13.785500697599099</v>
      </c>
      <c r="DL242" s="1">
        <v>6.2190442563114301</v>
      </c>
      <c r="DM242" s="1">
        <v>7.9369332109436099</v>
      </c>
      <c r="DN242" s="1">
        <v>10.7854948708862</v>
      </c>
      <c r="DO242" s="1">
        <v>10.581147937855199</v>
      </c>
      <c r="EB242"/>
      <c r="EO242"/>
      <c r="EQ242" s="1">
        <v>7.8048529947775398</v>
      </c>
      <c r="ER242" s="1">
        <v>10.361160006540301</v>
      </c>
      <c r="ES242" s="1">
        <v>8.1953612699996494</v>
      </c>
      <c r="ET242" s="1">
        <v>17.315846581350701</v>
      </c>
      <c r="EU242" s="1">
        <v>10.389058642327401</v>
      </c>
      <c r="EV242" s="1">
        <v>11.1598143614699</v>
      </c>
      <c r="EW242" s="1">
        <v>5.4007402625550904</v>
      </c>
      <c r="EX242" s="1">
        <v>10.622629937306799</v>
      </c>
      <c r="EY242" s="1">
        <v>6.4753550283342598</v>
      </c>
      <c r="EZ242" s="1">
        <v>8.4010419616010008</v>
      </c>
      <c r="FA242" s="1">
        <v>10.348390980625799</v>
      </c>
      <c r="FB242" s="1">
        <v>9.6635675904907998</v>
      </c>
      <c r="FO242"/>
      <c r="GB242"/>
      <c r="GD242" s="1">
        <v>1.2508946092354101</v>
      </c>
      <c r="GE242" s="1">
        <v>1.1196591010416701</v>
      </c>
      <c r="GF242" s="1">
        <v>0.73535340879938604</v>
      </c>
      <c r="GG242" s="1">
        <v>2.5298572769905201</v>
      </c>
      <c r="GH242" s="1">
        <v>2.1531629038660798</v>
      </c>
      <c r="GI242" s="1">
        <v>1.30941686564556</v>
      </c>
      <c r="GJ242" s="1">
        <v>1.1460570086161901</v>
      </c>
      <c r="GK242" s="1">
        <v>2.4941716660241702</v>
      </c>
      <c r="GL242" s="1">
        <v>1.62290903166989</v>
      </c>
      <c r="GM242" s="1">
        <v>1.4735546233152199</v>
      </c>
      <c r="GN242" s="1">
        <v>1.8320269363827699</v>
      </c>
      <c r="GO242" s="1">
        <v>1.9592581308331001</v>
      </c>
      <c r="HB242"/>
    </row>
    <row r="243" spans="1:210">
      <c r="A243" s="13">
        <f t="shared" si="3"/>
        <v>39141</v>
      </c>
      <c r="N243"/>
      <c r="AB243"/>
      <c r="AC243" s="4">
        <v>39141</v>
      </c>
      <c r="AD243" s="1">
        <v>14.299769294607399</v>
      </c>
      <c r="AE243" s="1">
        <v>17.495638355208499</v>
      </c>
      <c r="AF243" s="1">
        <v>15.742213902147499</v>
      </c>
      <c r="AG243" s="1">
        <v>12.1851993042158</v>
      </c>
      <c r="AH243" s="1">
        <v>16.383143055288102</v>
      </c>
      <c r="AI243" s="1">
        <v>15.3994491599956</v>
      </c>
      <c r="AJ243" s="1">
        <v>10.283135269297301</v>
      </c>
      <c r="AK243" s="1">
        <v>18.5115544809989</v>
      </c>
      <c r="AL243" s="1">
        <v>16.333337075837701</v>
      </c>
      <c r="AM243" s="1">
        <v>15.3958213486713</v>
      </c>
      <c r="AN243" s="1">
        <v>17.326961003879099</v>
      </c>
      <c r="AO243" s="1">
        <v>20.899556294541501</v>
      </c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O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DB243"/>
      <c r="DD243" s="1">
        <v>8.3804028873363006</v>
      </c>
      <c r="DE243" s="1">
        <v>12.807948850870099</v>
      </c>
      <c r="DF243" s="1">
        <v>10.9445319668579</v>
      </c>
      <c r="DG243" s="1" t="e">
        <v>#N/A</v>
      </c>
      <c r="DH243" s="1">
        <v>13.3739901543595</v>
      </c>
      <c r="DI243" s="1">
        <v>10.784996270170501</v>
      </c>
      <c r="DJ243" s="1">
        <v>6.5897992006073096</v>
      </c>
      <c r="DK243" s="1">
        <v>13.564818742077399</v>
      </c>
      <c r="DL243" s="1">
        <v>6.0321269110778299</v>
      </c>
      <c r="DM243" s="1">
        <v>7.8068216496811802</v>
      </c>
      <c r="DN243" s="1">
        <v>10.713167527742501</v>
      </c>
      <c r="DO243" s="1">
        <v>11.887470047645699</v>
      </c>
      <c r="EB243"/>
      <c r="EO243"/>
      <c r="EQ243" s="1">
        <v>7.4093627742407202</v>
      </c>
      <c r="ER243" s="1">
        <v>10.334942077148099</v>
      </c>
      <c r="ES243" s="1">
        <v>8.4675320377968593</v>
      </c>
      <c r="ET243" s="1">
        <v>18.266172458150301</v>
      </c>
      <c r="EU243" s="1">
        <v>10.6312753449299</v>
      </c>
      <c r="EV243" s="1">
        <v>11.178997367693601</v>
      </c>
      <c r="EW243" s="1">
        <v>5.1015842715358497</v>
      </c>
      <c r="EX243" s="1">
        <v>10.4606196978211</v>
      </c>
      <c r="EY243" s="1">
        <v>6.3105448532793798</v>
      </c>
      <c r="EZ243" s="1">
        <v>8.2017528294345894</v>
      </c>
      <c r="FA243" s="1">
        <v>10.3164515110262</v>
      </c>
      <c r="FB243" s="1">
        <v>9.8040013751040203</v>
      </c>
      <c r="FO243"/>
      <c r="GB243"/>
      <c r="GD243" s="1">
        <v>1.2645720705974399</v>
      </c>
      <c r="GE243" s="1">
        <v>1.12031191308012</v>
      </c>
      <c r="GF243" s="1">
        <v>0.75336739410347997</v>
      </c>
      <c r="GG243" s="1">
        <v>2.5732561007820598</v>
      </c>
      <c r="GH243" s="1">
        <v>2.0910899776386298</v>
      </c>
      <c r="GI243" s="1">
        <v>1.3095643571536999</v>
      </c>
      <c r="GJ243" s="1">
        <v>1.08463008445649</v>
      </c>
      <c r="GK243" s="1">
        <v>2.4829577172865802</v>
      </c>
      <c r="GL243" s="1">
        <v>1.56728896090945</v>
      </c>
      <c r="GM243" s="1">
        <v>1.39941903454439</v>
      </c>
      <c r="GN243" s="1">
        <v>1.8234872264878399</v>
      </c>
      <c r="GO243" s="1">
        <v>1.99528540023142</v>
      </c>
      <c r="HB243"/>
    </row>
    <row r="244" spans="1:210">
      <c r="A244" s="13">
        <f t="shared" si="3"/>
        <v>39113</v>
      </c>
      <c r="N244"/>
      <c r="AB244"/>
      <c r="AC244" s="4">
        <v>39113</v>
      </c>
      <c r="AD244" s="1">
        <v>13.829845888105799</v>
      </c>
      <c r="AE244" s="1">
        <v>17.959914713884601</v>
      </c>
      <c r="AF244" s="1">
        <v>15.8510964264175</v>
      </c>
      <c r="AG244" s="1">
        <v>12.6623782767777</v>
      </c>
      <c r="AH244" s="1">
        <v>16.933590469798801</v>
      </c>
      <c r="AI244" s="1">
        <v>15.691716229864101</v>
      </c>
      <c r="AJ244" s="1">
        <v>10.3528269126216</v>
      </c>
      <c r="AK244" s="1">
        <v>19.3434022810467</v>
      </c>
      <c r="AL244" s="1">
        <v>16.4669877861351</v>
      </c>
      <c r="AM244" s="1">
        <v>14.812540116825801</v>
      </c>
      <c r="AN244" s="1">
        <v>18.036937067292399</v>
      </c>
      <c r="AO244" s="1">
        <v>21.854069814148399</v>
      </c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O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DB244"/>
      <c r="DD244" s="1">
        <v>8.2862698084196804</v>
      </c>
      <c r="DE244" s="1">
        <v>12.994758220522799</v>
      </c>
      <c r="DF244" s="1">
        <v>11.120152344464</v>
      </c>
      <c r="DG244" s="1" t="e">
        <v>#N/A</v>
      </c>
      <c r="DH244" s="1">
        <v>14.139028612628501</v>
      </c>
      <c r="DI244" s="1">
        <v>11.0060202747259</v>
      </c>
      <c r="DJ244" s="1">
        <v>6.6497952987550697</v>
      </c>
      <c r="DK244" s="1">
        <v>14.226449769099499</v>
      </c>
      <c r="DL244" s="1">
        <v>6.2292731772396799</v>
      </c>
      <c r="DM244" s="1">
        <v>7.4686273832683296</v>
      </c>
      <c r="DN244" s="1">
        <v>11.1576149808023</v>
      </c>
      <c r="DO244" s="1">
        <v>13.0325297984604</v>
      </c>
      <c r="EB244"/>
      <c r="EO244"/>
      <c r="EQ244" s="1">
        <v>7.3279102528904003</v>
      </c>
      <c r="ER244" s="1">
        <v>10.482647989088401</v>
      </c>
      <c r="ES244" s="1">
        <v>8.5542632968339003</v>
      </c>
      <c r="ET244" s="1">
        <v>18.677857653184098</v>
      </c>
      <c r="EU244" s="1">
        <v>11.117962696486201</v>
      </c>
      <c r="EV244" s="1">
        <v>11.2035436104622</v>
      </c>
      <c r="EW244" s="1">
        <v>5.0942892771832096</v>
      </c>
      <c r="EX244" s="1">
        <v>11.041560541637001</v>
      </c>
      <c r="EY244" s="1">
        <v>6.2075262381099297</v>
      </c>
      <c r="EZ244" s="1">
        <v>7.9382027746235497</v>
      </c>
      <c r="FA244" s="1">
        <v>10.6743936792135</v>
      </c>
      <c r="FB244" s="1">
        <v>10.2615468074905</v>
      </c>
      <c r="FO244"/>
      <c r="GB244"/>
      <c r="GD244" s="1">
        <v>1.2313247934917999</v>
      </c>
      <c r="GE244" s="1">
        <v>1.1451925182581899</v>
      </c>
      <c r="GF244" s="1">
        <v>0.76022002981284698</v>
      </c>
      <c r="GG244" s="1">
        <v>2.6843074427842599</v>
      </c>
      <c r="GH244" s="1">
        <v>2.15945518797957</v>
      </c>
      <c r="GI244" s="1">
        <v>1.3332592283451701</v>
      </c>
      <c r="GJ244" s="1">
        <v>1.1302861371149899</v>
      </c>
      <c r="GK244" s="1">
        <v>2.5969172948897898</v>
      </c>
      <c r="GL244" s="1">
        <v>1.5868609282975501</v>
      </c>
      <c r="GM244" s="1">
        <v>1.34190883499568</v>
      </c>
      <c r="GN244" s="1">
        <v>1.91848677370353</v>
      </c>
      <c r="GO244" s="1">
        <v>2.1201034358287099</v>
      </c>
      <c r="HB244"/>
    </row>
    <row r="245" spans="1:210">
      <c r="A245" s="13">
        <f t="shared" si="3"/>
        <v>39080</v>
      </c>
      <c r="N245"/>
      <c r="AB245"/>
      <c r="AC245" s="4">
        <v>39080</v>
      </c>
      <c r="AD245" s="1">
        <v>13.3858017045963</v>
      </c>
      <c r="AE245" s="1">
        <v>17.5429578196606</v>
      </c>
      <c r="AF245" s="1">
        <v>15.2871965194366</v>
      </c>
      <c r="AG245" s="1">
        <v>12.6547537700957</v>
      </c>
      <c r="AH245" s="1">
        <v>16.634608577528098</v>
      </c>
      <c r="AI245" s="1">
        <v>15.5622310910137</v>
      </c>
      <c r="AJ245" s="1">
        <v>10.108588817009901</v>
      </c>
      <c r="AK245" s="1">
        <v>18.8679032164736</v>
      </c>
      <c r="AL245" s="1">
        <v>16.358746595731901</v>
      </c>
      <c r="AM245" s="1">
        <v>14.879566830372699</v>
      </c>
      <c r="AN245" s="1">
        <v>17.7418022230658</v>
      </c>
      <c r="AO245" s="1">
        <v>21.723356480025501</v>
      </c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O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DB245"/>
      <c r="DD245" s="1">
        <v>7.8826244425829897</v>
      </c>
      <c r="DE245" s="1">
        <v>12.5305772315388</v>
      </c>
      <c r="DF245" s="1">
        <v>10.789272569386601</v>
      </c>
      <c r="DG245" s="1" t="e">
        <v>#N/A</v>
      </c>
      <c r="DH245" s="1">
        <v>12.6994038128399</v>
      </c>
      <c r="DI245" s="1">
        <v>10.879315485323801</v>
      </c>
      <c r="DJ245" s="1">
        <v>6.5566264509664496</v>
      </c>
      <c r="DK245" s="1">
        <v>14.103680885444501</v>
      </c>
      <c r="DL245" s="1">
        <v>6.8139492934718104</v>
      </c>
      <c r="DM245" s="1">
        <v>7.5843021588489004</v>
      </c>
      <c r="DN245" s="1">
        <v>11.305665451869</v>
      </c>
      <c r="DO245" s="1">
        <v>12.190829147053201</v>
      </c>
      <c r="EB245"/>
      <c r="EO245"/>
      <c r="EQ245" s="1">
        <v>7.0444768382081699</v>
      </c>
      <c r="ER245" s="1">
        <v>10.376239401079101</v>
      </c>
      <c r="ES245" s="1">
        <v>8.2501494416511907</v>
      </c>
      <c r="ET245" s="1">
        <v>17.6923538065003</v>
      </c>
      <c r="EU245" s="1">
        <v>11.0166092539096</v>
      </c>
      <c r="EV245" s="1">
        <v>11.108473212301501</v>
      </c>
      <c r="EW245" s="1">
        <v>4.9394492808379997</v>
      </c>
      <c r="EX245" s="1">
        <v>10.742266702801199</v>
      </c>
      <c r="EY245" s="1">
        <v>6.2252569924047698</v>
      </c>
      <c r="EZ245" s="1">
        <v>8.0283997343776399</v>
      </c>
      <c r="FA245" s="1">
        <v>10.540481968002499</v>
      </c>
      <c r="FB245" s="1">
        <v>10.174469842417899</v>
      </c>
      <c r="FO245"/>
      <c r="GB245"/>
      <c r="GD245" s="1">
        <v>1.16443023298205</v>
      </c>
      <c r="GE245" s="1">
        <v>1.1299367185520801</v>
      </c>
      <c r="GF245" s="1">
        <v>0.73176885141067805</v>
      </c>
      <c r="GG245" s="1">
        <v>2.6737657731992801</v>
      </c>
      <c r="GH245" s="1">
        <v>2.1234755098198899</v>
      </c>
      <c r="GI245" s="1">
        <v>1.3206509379929099</v>
      </c>
      <c r="GJ245" s="1">
        <v>1.15791324047038</v>
      </c>
      <c r="GK245" s="1">
        <v>2.57482084722308</v>
      </c>
      <c r="GL245" s="1">
        <v>1.5288930414669499</v>
      </c>
      <c r="GM245" s="1">
        <v>1.35709267747952</v>
      </c>
      <c r="GN245" s="1">
        <v>1.8852954058676701</v>
      </c>
      <c r="GO245" s="1">
        <v>2.0785041599987801</v>
      </c>
      <c r="HB245"/>
    </row>
    <row r="246" spans="1:210">
      <c r="A246" s="13">
        <f t="shared" si="3"/>
        <v>39051</v>
      </c>
      <c r="N246"/>
      <c r="AB246"/>
      <c r="AC246" s="4">
        <v>39051</v>
      </c>
      <c r="AD246" s="1">
        <v>13.4843996296787</v>
      </c>
      <c r="AE246" s="1">
        <v>17.307959382563801</v>
      </c>
      <c r="AF246" s="1">
        <v>15.472801407985999</v>
      </c>
      <c r="AG246" s="1">
        <v>12.294250982249</v>
      </c>
      <c r="AH246" s="1">
        <v>16.6023812683631</v>
      </c>
      <c r="AI246" s="1">
        <v>15.4887512797025</v>
      </c>
      <c r="AJ246" s="1">
        <v>10.2432806610172</v>
      </c>
      <c r="AK246" s="1">
        <v>19.2875883689515</v>
      </c>
      <c r="AL246" s="1">
        <v>15.795451498159</v>
      </c>
      <c r="AM246" s="1">
        <v>14.851006460427699</v>
      </c>
      <c r="AN246" s="1">
        <v>17.522838248718301</v>
      </c>
      <c r="AO246" s="1">
        <v>21.2440734058634</v>
      </c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O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DB246"/>
      <c r="DD246" s="1">
        <v>8.1062954214174798</v>
      </c>
      <c r="DE246" s="1">
        <v>11.736318209796</v>
      </c>
      <c r="DF246" s="1">
        <v>10.9956865698579</v>
      </c>
      <c r="DG246" s="1" t="e">
        <v>#N/A</v>
      </c>
      <c r="DH246" s="1">
        <v>12.616523839888901</v>
      </c>
      <c r="DI246" s="1">
        <v>10.8951499242367</v>
      </c>
      <c r="DJ246" s="1">
        <v>6.6737044162333303</v>
      </c>
      <c r="DK246" s="1">
        <v>14.4238370804113</v>
      </c>
      <c r="DL246" s="1">
        <v>6.5559517244822301</v>
      </c>
      <c r="DM246" s="1">
        <v>7.4442760557201799</v>
      </c>
      <c r="DN246" s="1">
        <v>11.235927072360999</v>
      </c>
      <c r="DO246" s="1">
        <v>12.5534556778516</v>
      </c>
      <c r="EB246"/>
      <c r="EO246"/>
      <c r="EQ246" s="1">
        <v>7.1032155187660999</v>
      </c>
      <c r="ER246" s="1">
        <v>10.215724499239601</v>
      </c>
      <c r="ES246" s="1">
        <v>8.2094317794428004</v>
      </c>
      <c r="ET246" s="1">
        <v>17.912913465328501</v>
      </c>
      <c r="EU246" s="1">
        <v>11.1604222380743</v>
      </c>
      <c r="EV246" s="1">
        <v>11.1039372127606</v>
      </c>
      <c r="EW246" s="1">
        <v>5.0490415037390397</v>
      </c>
      <c r="EX246" s="1">
        <v>11.0026491461972</v>
      </c>
      <c r="EY246" s="1">
        <v>6.0593939152457201</v>
      </c>
      <c r="EZ246" s="1">
        <v>7.8725304462248902</v>
      </c>
      <c r="FA246" s="1">
        <v>10.5692477651596</v>
      </c>
      <c r="FB246" s="1">
        <v>9.9441384043180907</v>
      </c>
      <c r="FO246"/>
      <c r="GB246"/>
      <c r="GD246" s="1">
        <v>1.14785733024434</v>
      </c>
      <c r="GE246" s="1">
        <v>1.11331698897205</v>
      </c>
      <c r="GF246" s="1">
        <v>0.74283114404205697</v>
      </c>
      <c r="GG246" s="1">
        <v>2.5870582320380402</v>
      </c>
      <c r="GH246" s="1">
        <v>2.11409993974502</v>
      </c>
      <c r="GI246" s="1">
        <v>1.31433544149765</v>
      </c>
      <c r="GJ246" s="1">
        <v>1.19833944809971</v>
      </c>
      <c r="GK246" s="1">
        <v>2.59620558226116</v>
      </c>
      <c r="GL246" s="1">
        <v>1.4662915512296699</v>
      </c>
      <c r="GM246" s="1">
        <v>1.3507543132284301</v>
      </c>
      <c r="GN246" s="1">
        <v>1.75085274383126</v>
      </c>
      <c r="GO246" s="1">
        <v>2.0075338958768199</v>
      </c>
      <c r="HB246"/>
    </row>
    <row r="247" spans="1:210">
      <c r="A247" s="13">
        <f t="shared" si="3"/>
        <v>39021</v>
      </c>
      <c r="N247"/>
      <c r="AB247"/>
      <c r="AC247" s="4">
        <v>39021</v>
      </c>
      <c r="AD247" s="1">
        <v>13.0748110701242</v>
      </c>
      <c r="AE247" s="1">
        <v>17.007415486185401</v>
      </c>
      <c r="AF247" s="1">
        <v>15.591934837274399</v>
      </c>
      <c r="AG247" s="1">
        <v>12.352160878326799</v>
      </c>
      <c r="AH247" s="1">
        <v>16.8510939880716</v>
      </c>
      <c r="AI247" s="1">
        <v>15.2903029192407</v>
      </c>
      <c r="AJ247" s="1">
        <v>9.4894302550177301</v>
      </c>
      <c r="AK247" s="1">
        <v>18.961472637599002</v>
      </c>
      <c r="AL247" s="1">
        <v>15.846094099715399</v>
      </c>
      <c r="AM247" s="1">
        <v>14.641795705100501</v>
      </c>
      <c r="AN247" s="1">
        <v>17.062283469932002</v>
      </c>
      <c r="AO247" s="1">
        <v>21.617523950005001</v>
      </c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O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DB247"/>
      <c r="DD247" s="1">
        <v>7.8878087957218002</v>
      </c>
      <c r="DE247" s="1">
        <v>11.841949830082999</v>
      </c>
      <c r="DF247" s="1">
        <v>10.9005174779047</v>
      </c>
      <c r="DG247" s="1" t="e">
        <v>#N/A</v>
      </c>
      <c r="DH247" s="1">
        <v>12.6760007649294</v>
      </c>
      <c r="DI247" s="1">
        <v>10.605657137667899</v>
      </c>
      <c r="DJ247" s="1">
        <v>6.2359061110755398</v>
      </c>
      <c r="DK247" s="1">
        <v>14.1705120846082</v>
      </c>
      <c r="DL247" s="1">
        <v>6.4902740206523699</v>
      </c>
      <c r="DM247" s="1">
        <v>7.3428324313321101</v>
      </c>
      <c r="DN247" s="1">
        <v>10.892183819584</v>
      </c>
      <c r="DO247" s="1">
        <v>13.1688847189786</v>
      </c>
      <c r="EB247"/>
      <c r="EO247"/>
      <c r="EQ247" s="1">
        <v>6.9348550013088097</v>
      </c>
      <c r="ER247" s="1">
        <v>10.2092215024393</v>
      </c>
      <c r="ES247" s="1">
        <v>8.2654562075082705</v>
      </c>
      <c r="ET247" s="1">
        <v>17.201183878270498</v>
      </c>
      <c r="EU247" s="1">
        <v>11.233970657534901</v>
      </c>
      <c r="EV247" s="1">
        <v>10.994581293450899</v>
      </c>
      <c r="EW247" s="1">
        <v>4.6211308559149504</v>
      </c>
      <c r="EX247" s="1">
        <v>10.751801512009401</v>
      </c>
      <c r="EY247" s="1">
        <v>6.2254683971833797</v>
      </c>
      <c r="EZ247" s="1">
        <v>7.8741222009261298</v>
      </c>
      <c r="FA247" s="1">
        <v>10.621321074305101</v>
      </c>
      <c r="FB247" s="1">
        <v>9.9131248111893804</v>
      </c>
      <c r="FO247"/>
      <c r="GB247"/>
      <c r="GD247" s="1">
        <v>1.12249926017013</v>
      </c>
      <c r="GE247" s="1">
        <v>1.10688746996973</v>
      </c>
      <c r="GF247" s="1">
        <v>0.757671696310806</v>
      </c>
      <c r="GG247" s="1">
        <v>2.5465410197012299</v>
      </c>
      <c r="GH247" s="1">
        <v>2.0896134843979302</v>
      </c>
      <c r="GI247" s="1">
        <v>1.2967801706870401</v>
      </c>
      <c r="GJ247" s="1">
        <v>1.1018264987470101</v>
      </c>
      <c r="GK247" s="1">
        <v>2.5296565010932199</v>
      </c>
      <c r="GL247" s="1">
        <v>1.5020327996924301</v>
      </c>
      <c r="GM247" s="1">
        <v>1.3296739353739699</v>
      </c>
      <c r="GN247" s="1">
        <v>1.6951588323760201</v>
      </c>
      <c r="GO247" s="1">
        <v>2.0082679388190301</v>
      </c>
      <c r="HB247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6">
    <tabColor theme="9" tint="0.39997558519241921"/>
  </sheetPr>
  <dimension ref="A1:FO5228"/>
  <sheetViews>
    <sheetView zoomScale="70" zoomScaleNormal="70" workbookViewId="0">
      <selection activeCell="A6" sqref="A6:FO7"/>
    </sheetView>
  </sheetViews>
  <sheetFormatPr defaultColWidth="9.1796875" defaultRowHeight="14.5"/>
  <cols>
    <col min="1" max="1" width="12" bestFit="1" customWidth="1"/>
    <col min="2" max="2" width="11.453125" hidden="1" customWidth="1"/>
    <col min="3" max="13" width="0" hidden="1" customWidth="1"/>
    <col min="14" max="14" width="3.453125" style="7" hidden="1" customWidth="1"/>
    <col min="15" max="15" width="13.81640625" hidden="1" customWidth="1"/>
    <col min="16" max="27" width="8.81640625" hidden="1" customWidth="1"/>
    <col min="28" max="28" width="3.81640625" style="6" hidden="1" customWidth="1"/>
    <col min="29" max="29" width="12.81640625" style="12" hidden="1" customWidth="1"/>
    <col min="30" max="41" width="6.81640625" hidden="1" customWidth="1"/>
    <col min="42" max="42" width="12.81640625" customWidth="1"/>
    <col min="43" max="54" width="8.81640625" customWidth="1"/>
    <col min="55" max="55" width="13.1796875" style="12" hidden="1" customWidth="1"/>
    <col min="56" max="61" width="8.81640625" hidden="1" customWidth="1"/>
    <col min="62" max="62" width="9.81640625" hidden="1" customWidth="1"/>
    <col min="63" max="63" width="9.54296875" hidden="1" customWidth="1"/>
    <col min="64" max="67" width="8.81640625" hidden="1" customWidth="1"/>
    <col min="68" max="68" width="3.81640625" style="6" hidden="1" customWidth="1"/>
    <col min="69" max="80" width="6.81640625" hidden="1" customWidth="1"/>
    <col min="81" max="81" width="13.1796875" style="12" hidden="1" customWidth="1"/>
    <col min="82" max="87" width="8.81640625" hidden="1" customWidth="1"/>
    <col min="88" max="88" width="9.81640625" hidden="1" customWidth="1"/>
    <col min="89" max="89" width="10.54296875" hidden="1" customWidth="1"/>
    <col min="90" max="92" width="8.81640625" hidden="1" customWidth="1"/>
    <col min="93" max="93" width="10.1796875" hidden="1" customWidth="1"/>
    <col min="94" max="94" width="3.81640625" style="6" hidden="1" customWidth="1"/>
    <col min="95" max="106" width="6.81640625" hidden="1" customWidth="1"/>
    <col min="107" max="107" width="12.81640625" hidden="1" customWidth="1"/>
    <col min="108" max="119" width="6.81640625" style="1" customWidth="1"/>
    <col min="120" max="120" width="12.81640625" hidden="1" customWidth="1"/>
    <col min="121" max="132" width="6.81640625" style="1" customWidth="1"/>
    <col min="133" max="133" width="12.81640625" hidden="1" customWidth="1"/>
    <col min="134" max="145" width="8.81640625" customWidth="1"/>
    <col min="146" max="146" width="13.1796875" style="12" hidden="1" customWidth="1"/>
    <col min="147" max="158" width="8.81640625" hidden="1" customWidth="1"/>
    <col min="159" max="159" width="3.81640625" style="6" hidden="1" customWidth="1"/>
    <col min="160" max="171" width="6.81640625" hidden="1" customWidth="1"/>
    <col min="172" max="16384" width="9.1796875" style="7"/>
  </cols>
  <sheetData>
    <row r="1" spans="1:171" customFormat="1">
      <c r="AQ1" t="s">
        <v>140</v>
      </c>
      <c r="DD1" t="s">
        <v>141</v>
      </c>
      <c r="DQ1" t="s">
        <v>142</v>
      </c>
      <c r="ED1" t="s">
        <v>143</v>
      </c>
    </row>
    <row r="2" spans="1:171" customFormat="1">
      <c r="AQ2" t="s">
        <v>144</v>
      </c>
      <c r="DD2" t="s">
        <v>145</v>
      </c>
      <c r="DQ2" t="s">
        <v>146</v>
      </c>
      <c r="ED2" t="s">
        <v>147</v>
      </c>
    </row>
    <row r="3" spans="1:171" customFormat="1">
      <c r="AQ3" t="s">
        <v>139</v>
      </c>
      <c r="DD3" t="s">
        <v>35</v>
      </c>
      <c r="DQ3" t="s">
        <v>35</v>
      </c>
      <c r="ED3" t="s">
        <v>35</v>
      </c>
    </row>
    <row r="4" spans="1:171" customFormat="1"/>
    <row r="5" spans="1:171" customFormat="1"/>
    <row r="6" spans="1:171" ht="30" customHeight="1">
      <c r="A6" s="8"/>
      <c r="B6" s="14" t="s">
        <v>0</v>
      </c>
      <c r="C6" s="14" t="s">
        <v>59</v>
      </c>
      <c r="D6" s="14" t="s">
        <v>57</v>
      </c>
      <c r="E6" s="14" t="s">
        <v>1</v>
      </c>
      <c r="F6" s="14" t="s">
        <v>22</v>
      </c>
      <c r="G6" s="14" t="s">
        <v>23</v>
      </c>
      <c r="H6" s="14" t="s">
        <v>24</v>
      </c>
      <c r="I6" s="14" t="s">
        <v>2</v>
      </c>
      <c r="J6" s="14" t="s">
        <v>3</v>
      </c>
      <c r="K6" s="14" t="s">
        <v>4</v>
      </c>
      <c r="L6" s="14" t="s">
        <v>62</v>
      </c>
      <c r="M6" s="14" t="s">
        <v>65</v>
      </c>
      <c r="O6" s="8"/>
      <c r="P6" s="14" t="s">
        <v>0</v>
      </c>
      <c r="Q6" s="14" t="s">
        <v>59</v>
      </c>
      <c r="R6" s="14" t="s">
        <v>57</v>
      </c>
      <c r="S6" s="14" t="s">
        <v>1</v>
      </c>
      <c r="T6" s="14" t="s">
        <v>22</v>
      </c>
      <c r="U6" s="14" t="s">
        <v>23</v>
      </c>
      <c r="V6" s="14" t="s">
        <v>24</v>
      </c>
      <c r="W6" s="14" t="s">
        <v>2</v>
      </c>
      <c r="X6" s="14" t="s">
        <v>3</v>
      </c>
      <c r="Y6" s="14" t="s">
        <v>4</v>
      </c>
      <c r="Z6" s="14" t="s">
        <v>62</v>
      </c>
      <c r="AA6" s="14" t="s">
        <v>65</v>
      </c>
      <c r="AD6" s="21" t="s">
        <v>0</v>
      </c>
      <c r="AE6" s="21" t="s">
        <v>59</v>
      </c>
      <c r="AF6" s="21" t="s">
        <v>57</v>
      </c>
      <c r="AG6" s="21" t="s">
        <v>1</v>
      </c>
      <c r="AH6" s="21" t="s">
        <v>22</v>
      </c>
      <c r="AI6" s="21" t="s">
        <v>23</v>
      </c>
      <c r="AJ6" s="21" t="s">
        <v>24</v>
      </c>
      <c r="AK6" s="21" t="s">
        <v>2</v>
      </c>
      <c r="AL6" s="21" t="s">
        <v>3</v>
      </c>
      <c r="AM6" s="21" t="s">
        <v>4</v>
      </c>
      <c r="AN6" s="21" t="s">
        <v>62</v>
      </c>
      <c r="AO6" s="21" t="s">
        <v>65</v>
      </c>
      <c r="AP6" s="8"/>
      <c r="AQ6" s="10" t="s">
        <v>0</v>
      </c>
      <c r="AR6" s="10" t="s">
        <v>59</v>
      </c>
      <c r="AS6" s="10" t="s">
        <v>57</v>
      </c>
      <c r="AT6" s="10" t="s">
        <v>1</v>
      </c>
      <c r="AU6" s="10" t="s">
        <v>22</v>
      </c>
      <c r="AV6" s="10" t="s">
        <v>23</v>
      </c>
      <c r="AW6" s="10" t="s">
        <v>24</v>
      </c>
      <c r="AX6" s="10" t="s">
        <v>2</v>
      </c>
      <c r="AY6" s="10" t="s">
        <v>3</v>
      </c>
      <c r="AZ6" s="10" t="s">
        <v>4</v>
      </c>
      <c r="BA6" s="10" t="s">
        <v>62</v>
      </c>
      <c r="BB6" s="10" t="s">
        <v>65</v>
      </c>
      <c r="BD6" s="15" t="s">
        <v>0</v>
      </c>
      <c r="BE6" s="15" t="s">
        <v>59</v>
      </c>
      <c r="BF6" s="15" t="s">
        <v>57</v>
      </c>
      <c r="BG6" s="15" t="s">
        <v>1</v>
      </c>
      <c r="BH6" s="15" t="s">
        <v>22</v>
      </c>
      <c r="BI6" s="15" t="s">
        <v>23</v>
      </c>
      <c r="BJ6" s="15" t="s">
        <v>24</v>
      </c>
      <c r="BK6" s="15" t="s">
        <v>2</v>
      </c>
      <c r="BL6" s="15" t="s">
        <v>3</v>
      </c>
      <c r="BM6" s="15" t="s">
        <v>4</v>
      </c>
      <c r="BN6" s="15" t="s">
        <v>62</v>
      </c>
      <c r="BO6" s="15" t="s">
        <v>65</v>
      </c>
      <c r="BQ6" s="15" t="s">
        <v>0</v>
      </c>
      <c r="BR6" s="15" t="s">
        <v>59</v>
      </c>
      <c r="BS6" s="15" t="s">
        <v>57</v>
      </c>
      <c r="BT6" s="15" t="s">
        <v>1</v>
      </c>
      <c r="BU6" s="15" t="s">
        <v>22</v>
      </c>
      <c r="BV6" s="15" t="s">
        <v>23</v>
      </c>
      <c r="BW6" s="15" t="s">
        <v>24</v>
      </c>
      <c r="BX6" s="15" t="s">
        <v>2</v>
      </c>
      <c r="BY6" s="15" t="s">
        <v>3</v>
      </c>
      <c r="BZ6" s="15" t="s">
        <v>4</v>
      </c>
      <c r="CA6" s="15" t="s">
        <v>62</v>
      </c>
      <c r="CB6" s="15" t="s">
        <v>65</v>
      </c>
      <c r="CD6" s="15" t="s">
        <v>0</v>
      </c>
      <c r="CE6" s="15" t="s">
        <v>59</v>
      </c>
      <c r="CF6" s="15" t="s">
        <v>57</v>
      </c>
      <c r="CG6" s="15" t="s">
        <v>1</v>
      </c>
      <c r="CH6" s="15" t="s">
        <v>22</v>
      </c>
      <c r="CI6" s="15" t="s">
        <v>23</v>
      </c>
      <c r="CJ6" s="15" t="s">
        <v>24</v>
      </c>
      <c r="CK6" s="15" t="s">
        <v>2</v>
      </c>
      <c r="CL6" s="15" t="s">
        <v>3</v>
      </c>
      <c r="CM6" s="15" t="s">
        <v>4</v>
      </c>
      <c r="CN6" s="15" t="s">
        <v>62</v>
      </c>
      <c r="CO6" s="15" t="s">
        <v>65</v>
      </c>
      <c r="CQ6" s="15" t="s">
        <v>0</v>
      </c>
      <c r="CR6" s="15" t="s">
        <v>59</v>
      </c>
      <c r="CS6" s="15" t="s">
        <v>57</v>
      </c>
      <c r="CT6" s="15" t="s">
        <v>1</v>
      </c>
      <c r="CU6" s="15" t="s">
        <v>22</v>
      </c>
      <c r="CV6" s="15" t="s">
        <v>23</v>
      </c>
      <c r="CW6" s="15" t="s">
        <v>24</v>
      </c>
      <c r="CX6" s="15" t="s">
        <v>2</v>
      </c>
      <c r="CY6" s="15" t="s">
        <v>3</v>
      </c>
      <c r="CZ6" s="15" t="s">
        <v>4</v>
      </c>
      <c r="DA6" s="15" t="s">
        <v>62</v>
      </c>
      <c r="DB6" s="15" t="s">
        <v>65</v>
      </c>
      <c r="DC6" s="8"/>
      <c r="DD6" s="21" t="s">
        <v>0</v>
      </c>
      <c r="DE6" s="21" t="s">
        <v>59</v>
      </c>
      <c r="DF6" s="21" t="s">
        <v>57</v>
      </c>
      <c r="DG6" s="21" t="s">
        <v>1</v>
      </c>
      <c r="DH6" s="21" t="s">
        <v>22</v>
      </c>
      <c r="DI6" s="21" t="s">
        <v>23</v>
      </c>
      <c r="DJ6" s="21" t="s">
        <v>24</v>
      </c>
      <c r="DK6" s="21" t="s">
        <v>2</v>
      </c>
      <c r="DL6" s="21" t="s">
        <v>3</v>
      </c>
      <c r="DM6" s="21" t="s">
        <v>4</v>
      </c>
      <c r="DN6" s="21" t="s">
        <v>62</v>
      </c>
      <c r="DO6" s="21" t="s">
        <v>65</v>
      </c>
      <c r="DP6" s="8"/>
      <c r="DQ6" s="21" t="s">
        <v>0</v>
      </c>
      <c r="DR6" s="21" t="s">
        <v>59</v>
      </c>
      <c r="DS6" s="21" t="s">
        <v>57</v>
      </c>
      <c r="DT6" s="21" t="s">
        <v>1</v>
      </c>
      <c r="DU6" s="21" t="s">
        <v>22</v>
      </c>
      <c r="DV6" s="21" t="s">
        <v>23</v>
      </c>
      <c r="DW6" s="21" t="s">
        <v>24</v>
      </c>
      <c r="DX6" s="21" t="s">
        <v>2</v>
      </c>
      <c r="DY6" s="21" t="s">
        <v>3</v>
      </c>
      <c r="DZ6" s="21" t="s">
        <v>4</v>
      </c>
      <c r="EA6" s="21" t="s">
        <v>62</v>
      </c>
      <c r="EB6" s="21" t="s">
        <v>65</v>
      </c>
      <c r="EC6" s="8"/>
      <c r="ED6" s="10" t="s">
        <v>0</v>
      </c>
      <c r="EE6" s="10" t="s">
        <v>59</v>
      </c>
      <c r="EF6" s="10" t="s">
        <v>57</v>
      </c>
      <c r="EG6" s="10" t="s">
        <v>1</v>
      </c>
      <c r="EH6" s="10" t="s">
        <v>22</v>
      </c>
      <c r="EI6" s="10" t="s">
        <v>23</v>
      </c>
      <c r="EJ6" s="10" t="s">
        <v>24</v>
      </c>
      <c r="EK6" s="10" t="s">
        <v>2</v>
      </c>
      <c r="EL6" s="10" t="s">
        <v>3</v>
      </c>
      <c r="EM6" s="10" t="s">
        <v>4</v>
      </c>
      <c r="EN6" s="10" t="s">
        <v>62</v>
      </c>
      <c r="EO6" s="10" t="s">
        <v>65</v>
      </c>
      <c r="EQ6" s="15" t="s">
        <v>0</v>
      </c>
      <c r="ER6" s="15" t="s">
        <v>59</v>
      </c>
      <c r="ES6" s="15" t="s">
        <v>57</v>
      </c>
      <c r="ET6" s="15" t="s">
        <v>1</v>
      </c>
      <c r="EU6" s="15" t="s">
        <v>22</v>
      </c>
      <c r="EV6" s="15" t="s">
        <v>23</v>
      </c>
      <c r="EW6" s="15" t="s">
        <v>24</v>
      </c>
      <c r="EX6" s="15" t="s">
        <v>2</v>
      </c>
      <c r="EY6" s="15" t="s">
        <v>3</v>
      </c>
      <c r="EZ6" s="15" t="s">
        <v>4</v>
      </c>
      <c r="FA6" s="15" t="s">
        <v>62</v>
      </c>
      <c r="FB6" s="15" t="s">
        <v>65</v>
      </c>
      <c r="FD6" s="15" t="s">
        <v>0</v>
      </c>
      <c r="FE6" s="15" t="s">
        <v>59</v>
      </c>
      <c r="FF6" s="15" t="s">
        <v>57</v>
      </c>
      <c r="FG6" s="15" t="s">
        <v>1</v>
      </c>
      <c r="FH6" s="15" t="s">
        <v>22</v>
      </c>
      <c r="FI6" s="15" t="s">
        <v>23</v>
      </c>
      <c r="FJ6" s="15" t="s">
        <v>24</v>
      </c>
      <c r="FK6" s="15" t="s">
        <v>2</v>
      </c>
      <c r="FL6" s="15" t="s">
        <v>3</v>
      </c>
      <c r="FM6" s="15" t="s">
        <v>4</v>
      </c>
      <c r="FN6" s="15" t="s">
        <v>62</v>
      </c>
      <c r="FO6" s="15" t="s">
        <v>65</v>
      </c>
    </row>
    <row r="7" spans="1:17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D7" s="22" t="s">
        <v>40</v>
      </c>
      <c r="AE7" s="22" t="s">
        <v>41</v>
      </c>
      <c r="AF7" s="22" t="s">
        <v>56</v>
      </c>
      <c r="AG7" s="22" t="s">
        <v>42</v>
      </c>
      <c r="AH7" s="22" t="s">
        <v>43</v>
      </c>
      <c r="AI7" s="22" t="s">
        <v>44</v>
      </c>
      <c r="AJ7" s="22" t="s">
        <v>45</v>
      </c>
      <c r="AK7" s="22" t="s">
        <v>46</v>
      </c>
      <c r="AL7" s="22" t="s">
        <v>47</v>
      </c>
      <c r="AM7" s="22" t="s">
        <v>48</v>
      </c>
      <c r="AN7" s="22" t="s">
        <v>60</v>
      </c>
      <c r="AO7" s="22" t="s">
        <v>63</v>
      </c>
      <c r="AP7" s="8"/>
      <c r="AQ7" s="22" t="s">
        <v>40</v>
      </c>
      <c r="AR7" s="22" t="s">
        <v>41</v>
      </c>
      <c r="AS7" s="22" t="s">
        <v>56</v>
      </c>
      <c r="AT7" s="22" t="s">
        <v>42</v>
      </c>
      <c r="AU7" s="22" t="s">
        <v>43</v>
      </c>
      <c r="AV7" s="22" t="s">
        <v>44</v>
      </c>
      <c r="AW7" s="22" t="s">
        <v>45</v>
      </c>
      <c r="AX7" s="22" t="s">
        <v>46</v>
      </c>
      <c r="AY7" s="22" t="s">
        <v>47</v>
      </c>
      <c r="AZ7" s="22" t="s">
        <v>48</v>
      </c>
      <c r="BA7" s="22" t="s">
        <v>60</v>
      </c>
      <c r="BB7" s="22" t="s">
        <v>63</v>
      </c>
      <c r="BD7" s="9"/>
      <c r="BE7" s="8"/>
      <c r="BF7" s="8"/>
      <c r="BG7" s="9"/>
      <c r="BH7" s="8"/>
      <c r="BI7" s="8"/>
      <c r="BJ7" s="8"/>
      <c r="BK7" s="8"/>
      <c r="BL7" s="8"/>
      <c r="BM7" s="8"/>
      <c r="BN7" s="8"/>
      <c r="BO7" s="8"/>
      <c r="BQ7" s="9"/>
      <c r="BR7" s="8"/>
      <c r="BS7" s="8"/>
      <c r="BT7" s="9"/>
      <c r="BU7" s="8"/>
      <c r="BV7" s="8"/>
      <c r="BW7" s="8"/>
      <c r="BX7" s="8"/>
      <c r="BY7" s="8"/>
      <c r="BZ7" s="8"/>
      <c r="CA7" s="8"/>
      <c r="CB7" s="8"/>
      <c r="CD7" s="9"/>
      <c r="CE7" s="8"/>
      <c r="CF7" s="8"/>
      <c r="CG7" s="9"/>
      <c r="CH7" s="8"/>
      <c r="CI7" s="8"/>
      <c r="CJ7" s="8"/>
      <c r="CK7" s="8"/>
      <c r="CL7" s="8"/>
      <c r="CM7" s="8"/>
      <c r="CN7" s="8"/>
      <c r="CO7" s="8"/>
      <c r="CQ7" s="9"/>
      <c r="CR7" s="8"/>
      <c r="CS7" s="8"/>
      <c r="CT7" s="9"/>
      <c r="CU7" s="8"/>
      <c r="CV7" s="8"/>
      <c r="CW7" s="8"/>
      <c r="CX7" s="8"/>
      <c r="CY7" s="8"/>
      <c r="CZ7" s="8"/>
      <c r="DA7" s="8"/>
      <c r="DB7" s="8"/>
      <c r="DC7" s="8"/>
      <c r="DD7" s="22" t="s">
        <v>40</v>
      </c>
      <c r="DE7" s="22" t="s">
        <v>41</v>
      </c>
      <c r="DF7" s="22" t="s">
        <v>56</v>
      </c>
      <c r="DG7" s="22" t="s">
        <v>42</v>
      </c>
      <c r="DH7" s="22" t="s">
        <v>43</v>
      </c>
      <c r="DI7" s="22" t="s">
        <v>44</v>
      </c>
      <c r="DJ7" s="22" t="s">
        <v>45</v>
      </c>
      <c r="DK7" s="22" t="s">
        <v>46</v>
      </c>
      <c r="DL7" s="22" t="s">
        <v>47</v>
      </c>
      <c r="DM7" s="22" t="s">
        <v>48</v>
      </c>
      <c r="DN7" s="22" t="s">
        <v>60</v>
      </c>
      <c r="DO7" s="22" t="s">
        <v>63</v>
      </c>
      <c r="DP7" s="8"/>
      <c r="DQ7" s="22" t="s">
        <v>40</v>
      </c>
      <c r="DR7" s="22" t="s">
        <v>41</v>
      </c>
      <c r="DS7" s="22" t="s">
        <v>56</v>
      </c>
      <c r="DT7" s="22" t="s">
        <v>42</v>
      </c>
      <c r="DU7" s="22" t="s">
        <v>43</v>
      </c>
      <c r="DV7" s="22" t="s">
        <v>44</v>
      </c>
      <c r="DW7" s="22" t="s">
        <v>45</v>
      </c>
      <c r="DX7" s="22" t="s">
        <v>46</v>
      </c>
      <c r="DY7" s="22" t="s">
        <v>47</v>
      </c>
      <c r="DZ7" s="22" t="s">
        <v>48</v>
      </c>
      <c r="EA7" s="22" t="s">
        <v>60</v>
      </c>
      <c r="EB7" s="22" t="s">
        <v>63</v>
      </c>
      <c r="EC7" s="8"/>
      <c r="ED7" s="11" t="s">
        <v>40</v>
      </c>
      <c r="EE7" s="11" t="s">
        <v>41</v>
      </c>
      <c r="EF7" s="11" t="s">
        <v>56</v>
      </c>
      <c r="EG7" s="11" t="s">
        <v>42</v>
      </c>
      <c r="EH7" s="11" t="s">
        <v>43</v>
      </c>
      <c r="EI7" s="11" t="s">
        <v>44</v>
      </c>
      <c r="EJ7" s="11" t="s">
        <v>45</v>
      </c>
      <c r="EK7" s="11" t="s">
        <v>46</v>
      </c>
      <c r="EL7" s="11" t="s">
        <v>47</v>
      </c>
      <c r="EM7" s="11" t="s">
        <v>48</v>
      </c>
      <c r="EN7" s="11" t="s">
        <v>60</v>
      </c>
      <c r="EO7" s="11" t="s">
        <v>63</v>
      </c>
      <c r="EQ7" s="9"/>
      <c r="ER7" s="8"/>
      <c r="ES7" s="8"/>
      <c r="ET7" s="9"/>
      <c r="EU7" s="8"/>
      <c r="EV7" s="8"/>
      <c r="EW7" s="8"/>
      <c r="EX7" s="8"/>
      <c r="EY7" s="8"/>
      <c r="EZ7" s="8"/>
      <c r="FA7" s="8"/>
      <c r="FB7" s="8"/>
      <c r="FD7" s="9"/>
      <c r="FE7" s="8"/>
      <c r="FF7" s="8"/>
      <c r="FG7" s="9"/>
      <c r="FH7" s="8"/>
      <c r="FI7" s="8"/>
      <c r="FJ7" s="8"/>
      <c r="FK7" s="8"/>
      <c r="FL7" s="8"/>
      <c r="FM7" s="8"/>
      <c r="FN7" s="8"/>
      <c r="FO7" s="8"/>
    </row>
    <row r="8" spans="1:171">
      <c r="A8" s="13">
        <f t="shared" ref="A8:A71" si="0">AP8</f>
        <v>46295</v>
      </c>
      <c r="N8"/>
      <c r="AB8"/>
      <c r="AC8"/>
      <c r="AP8" s="4">
        <f t="array" ref="AP8:AP247">_xll.FDS(AQ7,"JULIAN(FG_PRICE(0,-20AY,M,EUR).dates)")</f>
        <v>46295</v>
      </c>
      <c r="AQ8" s="1">
        <f t="array" ref="AQ8:AQ247">_xll.FDS(AQ7,"FG_PRICE(0,-20AY,M,EUR)")</f>
        <v>1387.11101637</v>
      </c>
      <c r="AR8" s="1">
        <f t="array" ref="AR8:AR247">_xll.FDS(AR7,"FG_PRICE(0,-20AY,M,EUR)")</f>
        <v>2036.9601139199999</v>
      </c>
      <c r="AS8" s="1">
        <f t="array" ref="AS8:AS247">_xll.FDS(AS7,"FG_PRICE(0,-20AY,M,EUR)")</f>
        <v>9153.0008096799993</v>
      </c>
      <c r="AT8" s="1">
        <f t="array" ref="AT8:AT247">_xll.FDS(AT7,"FG_PRICE(0,-20AY,M,EUR)")</f>
        <v>1811.06596169</v>
      </c>
      <c r="AU8" s="1">
        <f t="array" ref="AU8:AU247">_xll.FDS(AU7,"FG_PRICE(0,-20AY,M,EUR)")</f>
        <v>4054.4810156799999</v>
      </c>
      <c r="AV8" s="1">
        <f t="array" ref="AV8:AV247">_xll.FDS(AV7,"FG_PRICE(0,-20AY,M,EUR)")</f>
        <v>3312.4188557900002</v>
      </c>
      <c r="AW8" s="1">
        <f t="array" ref="AW8:AW247">_xll.FDS(AW7,"FG_PRICE(0,-20AY,M,EUR)")</f>
        <v>1528.3442827399999</v>
      </c>
      <c r="AX8" s="1">
        <f t="array" ref="AX8:AX247">_xll.FDS(AX7,"FG_PRICE(0,-20AY,M,EUR)")</f>
        <v>9460.7814911900005</v>
      </c>
      <c r="AY8" s="1">
        <f t="array" ref="AY8:AY247">_xll.FDS(AY7,"FG_PRICE(0,-20AY,M,EUR)")</f>
        <v>529.75214377999998</v>
      </c>
      <c r="AZ8" s="1">
        <f t="array" ref="AZ8:AZ247">_xll.FDS(AZ7,"FG_PRICE(0,-20AY,M,EUR)")</f>
        <v>902.88980812</v>
      </c>
      <c r="BA8" s="1">
        <f t="array" ref="BA8:BA247">_xll.FDS(BA7,"FG_PRICE(0,-20AY,M,EUR)")</f>
        <v>2812.5540657000001</v>
      </c>
      <c r="BB8" s="1">
        <f t="array" ref="BB8:BB247">_xll.FDS(BB7,"FG_PRICE(0,-20AY,M,EUR)")</f>
        <v>1895.272199</v>
      </c>
      <c r="BC8"/>
      <c r="BP8"/>
      <c r="CC8"/>
      <c r="CP8"/>
      <c r="DD8" s="1">
        <f t="array" ref="DD8:DD247">_xll.FDS(DD7,"FMA_COS_UP(""EPS"",""1M"",+1,0,-20AY,M,""PORTAGG"",""MEANR"")")</f>
        <v>6</v>
      </c>
      <c r="DE8" s="1">
        <f t="array" ref="DE8:DE247">_xll.FDS(DE7,"FMA_COS_UP(""EPS"",""1M"",+1,0,-20AY,M,""PORTAGG"",""MEANR"")")</f>
        <v>8</v>
      </c>
      <c r="DF8" s="1">
        <f t="array" ref="DF8:DF247">_xll.FDS(DF7,"FMA_COS_UP(""EPS"",""1M"",+1,0,-20AY,M,""PORTAGG"",""MEANR"")")</f>
        <v>10</v>
      </c>
      <c r="DG8" s="1">
        <f t="array" ref="DG8:DG247">_xll.FDS(DG7,"FMA_COS_UP(""EPS"",""1M"",+1,0,-20AY,M,""PORTAGG"",""MEANR"")")</f>
        <v>25</v>
      </c>
      <c r="DH8" s="1">
        <f t="array" ref="DH8:DH247">_xll.FDS(DH7,"FMA_COS_UP(""EPS"",""1M"",+1,0,-20AY,M,""PORTAGG"",""MEANR"")")</f>
        <v>16</v>
      </c>
      <c r="DI8" s="1">
        <f t="array" ref="DI8:DI247">_xll.FDS(DI7,"FMA_COS_UP(""EPS"",""1M"",+1,0,-20AY,M,""PORTAGG"",""MEANR"")")</f>
        <v>38</v>
      </c>
      <c r="DJ8" s="1">
        <f t="array" ref="DJ8:DJ247">_xll.FDS(DJ7,"FMA_COS_UP(""EPS"",""1M"",+1,0,-20AY,M,""PORTAGG"",""MEANR"")")</f>
        <v>15</v>
      </c>
      <c r="DK8" s="1">
        <f t="array" ref="DK8:DK247">_xll.FDS(DK7,"FMA_COS_UP(""EPS"",""1M"",+1,0,-20AY,M,""PORTAGG"",""MEANR"")")</f>
        <v>43</v>
      </c>
      <c r="DL8" s="1">
        <f t="array" ref="DL8:DL247">_xll.FDS(DL7,"FMA_COS_UP(""EPS"",""1M"",+1,0,-20AY,M,""PORTAGG"",""MEANR"")")</f>
        <v>5</v>
      </c>
      <c r="DM8" s="1">
        <f t="array" ref="DM8:DM247">_xll.FDS(DM7,"FMA_COS_UP(""EPS"",""1M"",+1,0,-20AY,M,""PORTAGG"",""MEANR"")")</f>
        <v>5</v>
      </c>
      <c r="DN8" s="1">
        <f t="array" ref="DN8:DN247">_xll.FDS(DN7,"FMA_COS_UP(""EPS"",""1M"",+1,0,-20AY,M,""PORTAGG"",""MEANR"")")</f>
        <v>6</v>
      </c>
      <c r="DO8" s="1">
        <f t="array" ref="DO8:DO247">_xll.FDS(DO7,"FMA_COS_UP(""EPS"",""1M"",+1,0,-20AY,M,""PORTAGG"",""MEANR"")")</f>
        <v>5</v>
      </c>
      <c r="DQ8" s="1">
        <f t="array" ref="DQ8:DQ247">_xll.FDS(DQ7,"FMA_COS_DOWN(""EPS"",""1M"",+1,0,-20AY,M,""PORTAGG"",""MEANR"")")</f>
        <v>2</v>
      </c>
      <c r="DR8" s="1">
        <f t="array" ref="DR8:DR247">_xll.FDS(DR7,"FMA_COS_DOWN(""EPS"",""1M"",+1,0,-20AY,M,""PORTAGG"",""MEANR"")")</f>
        <v>9</v>
      </c>
      <c r="DS8" s="1">
        <f t="array" ref="DS8:DS247">_xll.FDS(DS7,"FMA_COS_DOWN(""EPS"",""1M"",+1,0,-20AY,M,""PORTAGG"",""MEANR"")")</f>
        <v>6</v>
      </c>
      <c r="DT8" s="1">
        <f t="array" ref="DT8:DT247">_xll.FDS(DT7,"FMA_COS_DOWN(""EPS"",""1M"",+1,0,-20AY,M,""PORTAGG"",""MEANR"")")</f>
        <v>24</v>
      </c>
      <c r="DU8" s="1">
        <f t="array" ref="DU8:DU247">_xll.FDS(DU7,"FMA_COS_DOWN(""EPS"",""1M"",+1,0,-20AY,M,""PORTAGG"",""MEANR"")")</f>
        <v>16</v>
      </c>
      <c r="DV8" s="1">
        <f t="array" ref="DV8:DV247">_xll.FDS(DV7,"FMA_COS_DOWN(""EPS"",""1M"",+1,0,-20AY,M,""PORTAGG"",""MEANR"")")</f>
        <v>29</v>
      </c>
      <c r="DW8" s="1">
        <f t="array" ref="DW8:DW247">_xll.FDS(DW7,"FMA_COS_DOWN(""EPS"",""1M"",+1,0,-20AY,M,""PORTAGG"",""MEANR"")")</f>
        <v>4</v>
      </c>
      <c r="DX8" s="1">
        <f t="array" ref="DX8:DX247">_xll.FDS(DX7,"FMA_COS_DOWN(""EPS"",""1M"",+1,0,-20AY,M,""PORTAGG"",""MEANR"")")</f>
        <v>11</v>
      </c>
      <c r="DY8" s="1">
        <f t="array" ref="DY8:DY247">_xll.FDS(DY7,"FMA_COS_DOWN(""EPS"",""1M"",+1,0,-20AY,M,""PORTAGG"",""MEANR"")")</f>
        <v>5</v>
      </c>
      <c r="DZ8" s="1">
        <f t="array" ref="DZ8:DZ247">_xll.FDS(DZ7,"FMA_COS_DOWN(""EPS"",""1M"",+1,0,-20AY,M,""PORTAGG"",""MEANR"")")</f>
        <v>4</v>
      </c>
      <c r="EA8" s="1">
        <f t="array" ref="EA8:EA247">_xll.FDS(EA7,"FMA_COS_DOWN(""EPS"",""1M"",+1,0,-20AY,M,""PORTAGG"",""MEANR"")")</f>
        <v>10</v>
      </c>
      <c r="EB8" s="1">
        <f t="array" ref="EB8:EB247">_xll.FDS(EB7,"FMA_COS_DOWN(""EPS"",""1M"",+1,0,-20AY,M,""PORTAGG"",""MEANR"")")</f>
        <v>1</v>
      </c>
      <c r="ED8" s="1">
        <f t="array" ref="ED8:ED247">_xll.FDS(ED7,"FMA_COS_UNCH(""EPS"",""1M"",+1,0,-20AY,M,""PORTAGG"",""MEANR"")")</f>
        <v>5</v>
      </c>
      <c r="EE8" s="1">
        <f t="array" ref="EE8:EE247">_xll.FDS(EE7,"FMA_COS_UNCH(""EPS"",""1M"",+1,0,-20AY,M,""PORTAGG"",""MEANR"")")</f>
        <v>9</v>
      </c>
      <c r="EF8" s="1">
        <f t="array" ref="EF8:EF247">_xll.FDS(EF7,"FMA_COS_UNCH(""EPS"",""1M"",+1,0,-20AY,M,""PORTAGG"",""MEANR"")")</f>
        <v>4</v>
      </c>
      <c r="EG8" s="1">
        <f t="array" ref="EG8:EG247">_xll.FDS(EG7,"FMA_COS_UNCH(""EPS"",""1M"",+1,0,-20AY,M,""PORTAGG"",""MEANR"")")</f>
        <v>18</v>
      </c>
      <c r="EH8" s="1">
        <f t="array" ref="EH8:EH247">_xll.FDS(EH7,"FMA_COS_UNCH(""EPS"",""1M"",+1,0,-20AY,M,""PORTAGG"",""MEANR"")")</f>
        <v>16</v>
      </c>
      <c r="EI8" s="1">
        <f t="array" ref="EI8:EI247">_xll.FDS(EI7,"FMA_COS_UNCH(""EPS"",""1M"",+1,0,-20AY,M,""PORTAGG"",""MEANR"")")</f>
        <v>26</v>
      </c>
      <c r="EJ8" s="1">
        <f t="array" ref="EJ8:EJ247">_xll.FDS(EJ7,"FMA_COS_UNCH(""EPS"",""1M"",+1,0,-20AY,M,""PORTAGG"",""MEANR"")")</f>
        <v>3</v>
      </c>
      <c r="EK8" s="1">
        <f t="array" ref="EK8:EK247">_xll.FDS(EK7,"FMA_COS_UNCH(""EPS"",""1M"",+1,0,-20AY,M,""PORTAGG"",""MEANR"")")</f>
        <v>23</v>
      </c>
      <c r="EL8" s="1">
        <f t="array" ref="EL8:EL247">_xll.FDS(EL7,"FMA_COS_UNCH(""EPS"",""1M"",+1,0,-20AY,M,""PORTAGG"",""MEANR"")")</f>
        <v>2</v>
      </c>
      <c r="EM8" s="1">
        <f t="array" ref="EM8:EM247">_xll.FDS(EM7,"FMA_COS_UNCH(""EPS"",""1M"",+1,0,-20AY,M,""PORTAGG"",""MEANR"")")</f>
        <v>22</v>
      </c>
      <c r="EN8" s="1">
        <f t="array" ref="EN8:EN247">_xll.FDS(EN7,"FMA_COS_UNCH(""EPS"",""1M"",+1,0,-20AY,M,""PORTAGG"",""MEANR"")")</f>
        <v>3</v>
      </c>
      <c r="EO8" s="1">
        <f t="array" ref="EO8:EO247">_xll.FDS(EO7,"FMA_COS_UNCH(""EPS"",""1M"",+1,0,-20AY,M,""PORTAGG"",""MEANR"")")</f>
        <v>5</v>
      </c>
      <c r="EP8"/>
      <c r="FC8"/>
    </row>
    <row r="9" spans="1:171">
      <c r="A9" s="13">
        <f t="shared" si="0"/>
        <v>46265</v>
      </c>
      <c r="N9"/>
      <c r="AB9"/>
      <c r="AC9"/>
      <c r="AP9" s="4">
        <v>46265</v>
      </c>
      <c r="AQ9" s="5">
        <v>1437.097307</v>
      </c>
      <c r="AR9" s="5">
        <v>2075.81836733</v>
      </c>
      <c r="AS9" s="5">
        <v>9363.3454483200003</v>
      </c>
      <c r="AT9" s="5">
        <v>1915.88453493</v>
      </c>
      <c r="AU9" s="5">
        <v>3997.1040524300001</v>
      </c>
      <c r="AV9" s="5">
        <v>3406.0619367099998</v>
      </c>
      <c r="AW9" s="5">
        <v>1540.9055944199999</v>
      </c>
      <c r="AX9" s="5">
        <v>8796.4160155299996</v>
      </c>
      <c r="AY9" s="5">
        <v>541.89363191999996</v>
      </c>
      <c r="AZ9" s="5">
        <v>941.24826112999995</v>
      </c>
      <c r="BA9" s="5">
        <v>3046.9567761500002</v>
      </c>
      <c r="BB9" s="5">
        <v>2019.9389486800001</v>
      </c>
      <c r="BC9"/>
      <c r="BP9"/>
      <c r="CC9"/>
      <c r="CP9"/>
      <c r="DD9" s="5">
        <v>8</v>
      </c>
      <c r="DE9" s="5">
        <v>9</v>
      </c>
      <c r="DF9" s="5">
        <v>14</v>
      </c>
      <c r="DG9" s="5">
        <v>33</v>
      </c>
      <c r="DH9" s="5">
        <v>29</v>
      </c>
      <c r="DI9" s="5">
        <v>61</v>
      </c>
      <c r="DJ9" s="5">
        <v>18</v>
      </c>
      <c r="DK9" s="5">
        <v>50</v>
      </c>
      <c r="DL9" s="5">
        <v>6</v>
      </c>
      <c r="DM9" s="5">
        <v>9</v>
      </c>
      <c r="DN9" s="5">
        <v>7</v>
      </c>
      <c r="DO9" s="5">
        <v>6</v>
      </c>
      <c r="DQ9" s="5">
        <v>3</v>
      </c>
      <c r="DR9" s="5">
        <v>8</v>
      </c>
      <c r="DS9" s="5">
        <v>3</v>
      </c>
      <c r="DT9" s="5">
        <v>13</v>
      </c>
      <c r="DU9" s="5">
        <v>11</v>
      </c>
      <c r="DV9" s="5">
        <v>16</v>
      </c>
      <c r="DW9" s="5">
        <v>3</v>
      </c>
      <c r="DX9" s="5">
        <v>16</v>
      </c>
      <c r="DY9" s="5">
        <v>0</v>
      </c>
      <c r="DZ9" s="5">
        <v>10</v>
      </c>
      <c r="EA9" s="5">
        <v>7</v>
      </c>
      <c r="EB9" s="5">
        <v>4</v>
      </c>
      <c r="ED9" s="5">
        <v>2</v>
      </c>
      <c r="EE9" s="5">
        <v>9</v>
      </c>
      <c r="EF9" s="5">
        <v>2</v>
      </c>
      <c r="EG9" s="5">
        <v>22</v>
      </c>
      <c r="EH9" s="5">
        <v>9</v>
      </c>
      <c r="EI9" s="5">
        <v>18</v>
      </c>
      <c r="EJ9" s="5">
        <v>1</v>
      </c>
      <c r="EK9" s="5">
        <v>19</v>
      </c>
      <c r="EL9" s="5">
        <v>5</v>
      </c>
      <c r="EM9" s="5">
        <v>12</v>
      </c>
      <c r="EN9" s="5">
        <v>5</v>
      </c>
      <c r="EO9" s="5">
        <v>2</v>
      </c>
      <c r="EP9"/>
      <c r="FC9"/>
    </row>
    <row r="10" spans="1:171">
      <c r="A10" s="13">
        <f t="shared" si="0"/>
        <v>46234</v>
      </c>
      <c r="N10"/>
      <c r="AB10"/>
      <c r="AC10"/>
      <c r="AP10" s="4">
        <v>46234</v>
      </c>
      <c r="AQ10" s="1">
        <v>1339.29988471</v>
      </c>
      <c r="AR10" s="1">
        <v>2099.2705118200001</v>
      </c>
      <c r="AS10" s="1">
        <v>9824.4736158100004</v>
      </c>
      <c r="AT10" s="1">
        <v>1915.3192842999999</v>
      </c>
      <c r="AU10" s="1">
        <v>3844.8764985799999</v>
      </c>
      <c r="AV10" s="1">
        <v>3495.5144593</v>
      </c>
      <c r="AW10" s="1">
        <v>1461.7010689000001</v>
      </c>
      <c r="AX10" s="1">
        <v>8478.6322130900007</v>
      </c>
      <c r="AY10" s="1">
        <v>521.44037091999996</v>
      </c>
      <c r="AZ10" s="1">
        <v>998.56564201000003</v>
      </c>
      <c r="BA10" s="1">
        <v>3109.3512394499999</v>
      </c>
      <c r="BB10" s="1">
        <v>1836.59438937</v>
      </c>
      <c r="BC10"/>
      <c r="BP10"/>
      <c r="CC10"/>
      <c r="CP10"/>
      <c r="DD10" s="1">
        <v>10</v>
      </c>
      <c r="DE10" s="1">
        <v>14</v>
      </c>
      <c r="DF10" s="1">
        <v>13</v>
      </c>
      <c r="DG10" s="1">
        <v>49</v>
      </c>
      <c r="DH10" s="1">
        <v>25</v>
      </c>
      <c r="DI10" s="1">
        <v>60</v>
      </c>
      <c r="DJ10" s="1">
        <v>11</v>
      </c>
      <c r="DK10" s="1">
        <v>57</v>
      </c>
      <c r="DL10" s="1">
        <v>7</v>
      </c>
      <c r="DM10" s="1">
        <v>10</v>
      </c>
      <c r="DN10" s="1">
        <v>9</v>
      </c>
      <c r="DO10" s="1">
        <v>4</v>
      </c>
      <c r="DQ10" s="1">
        <v>3</v>
      </c>
      <c r="DR10" s="1">
        <v>8</v>
      </c>
      <c r="DS10" s="1">
        <v>4</v>
      </c>
      <c r="DT10" s="1">
        <v>19</v>
      </c>
      <c r="DU10" s="1">
        <v>16</v>
      </c>
      <c r="DV10" s="1">
        <v>26</v>
      </c>
      <c r="DW10" s="1">
        <v>11</v>
      </c>
      <c r="DX10" s="1">
        <v>11</v>
      </c>
      <c r="DY10" s="1">
        <v>1</v>
      </c>
      <c r="DZ10" s="1">
        <v>11</v>
      </c>
      <c r="EA10" s="1">
        <v>8</v>
      </c>
      <c r="EB10" s="1">
        <v>6</v>
      </c>
      <c r="ED10" s="1">
        <v>0</v>
      </c>
      <c r="EE10" s="1">
        <v>4</v>
      </c>
      <c r="EF10" s="1">
        <v>2</v>
      </c>
      <c r="EG10" s="1">
        <v>0</v>
      </c>
      <c r="EH10" s="1">
        <v>8</v>
      </c>
      <c r="EI10" s="1">
        <v>9</v>
      </c>
      <c r="EJ10" s="1">
        <v>0</v>
      </c>
      <c r="EK10" s="1">
        <v>17</v>
      </c>
      <c r="EL10" s="1">
        <v>3</v>
      </c>
      <c r="EM10" s="1">
        <v>10</v>
      </c>
      <c r="EN10" s="1">
        <v>2</v>
      </c>
      <c r="EO10" s="1">
        <v>2</v>
      </c>
      <c r="EP10"/>
      <c r="FC10"/>
    </row>
    <row r="11" spans="1:171">
      <c r="A11" s="13">
        <f t="shared" si="0"/>
        <v>46203</v>
      </c>
      <c r="N11"/>
      <c r="AB11"/>
      <c r="AC11"/>
      <c r="AP11" s="4">
        <v>46203</v>
      </c>
      <c r="AQ11" s="1">
        <v>1353.38535381</v>
      </c>
      <c r="AR11" s="1">
        <v>2059.71240145</v>
      </c>
      <c r="AS11" s="1">
        <v>9207.9953257800007</v>
      </c>
      <c r="AT11" s="1">
        <v>1824.77547721</v>
      </c>
      <c r="AU11" s="1">
        <v>3801.92031296</v>
      </c>
      <c r="AV11" s="1">
        <v>3517.6204284</v>
      </c>
      <c r="AW11" s="1">
        <v>1311.02538708</v>
      </c>
      <c r="AX11" s="1">
        <v>8794.4561640800002</v>
      </c>
      <c r="AY11" s="1">
        <v>526.23625074999995</v>
      </c>
      <c r="AZ11" s="1">
        <v>1025.66778114</v>
      </c>
      <c r="BA11" s="1">
        <v>3066.6705688100001</v>
      </c>
      <c r="BB11" s="1">
        <v>1815.4052403400001</v>
      </c>
      <c r="BC11"/>
      <c r="BP11"/>
      <c r="CC11"/>
      <c r="CP11"/>
      <c r="DD11" s="1">
        <v>6</v>
      </c>
      <c r="DE11" s="1">
        <v>9</v>
      </c>
      <c r="DF11" s="1">
        <v>11</v>
      </c>
      <c r="DG11" s="1">
        <v>32</v>
      </c>
      <c r="DH11" s="1">
        <v>15</v>
      </c>
      <c r="DI11" s="1">
        <v>39</v>
      </c>
      <c r="DJ11" s="1">
        <v>9</v>
      </c>
      <c r="DK11" s="1">
        <v>43</v>
      </c>
      <c r="DL11" s="1">
        <v>3</v>
      </c>
      <c r="DM11" s="1">
        <v>13</v>
      </c>
      <c r="DN11" s="1">
        <v>9</v>
      </c>
      <c r="DO11" s="1">
        <v>2</v>
      </c>
      <c r="DQ11" s="1">
        <v>3</v>
      </c>
      <c r="DR11" s="1">
        <v>10</v>
      </c>
      <c r="DS11" s="1">
        <v>3</v>
      </c>
      <c r="DT11" s="1">
        <v>13</v>
      </c>
      <c r="DU11" s="1">
        <v>13</v>
      </c>
      <c r="DV11" s="1">
        <v>18</v>
      </c>
      <c r="DW11" s="1">
        <v>11</v>
      </c>
      <c r="DX11" s="1">
        <v>13</v>
      </c>
      <c r="DY11" s="1">
        <v>2</v>
      </c>
      <c r="DZ11" s="1">
        <v>4</v>
      </c>
      <c r="EA11" s="1">
        <v>6</v>
      </c>
      <c r="EB11" s="1">
        <v>4</v>
      </c>
      <c r="ED11" s="1">
        <v>4</v>
      </c>
      <c r="EE11" s="1">
        <v>7</v>
      </c>
      <c r="EF11" s="1">
        <v>5</v>
      </c>
      <c r="EG11" s="1">
        <v>23</v>
      </c>
      <c r="EH11" s="1">
        <v>21</v>
      </c>
      <c r="EI11" s="1">
        <v>37</v>
      </c>
      <c r="EJ11" s="1">
        <v>2</v>
      </c>
      <c r="EK11" s="1">
        <v>28</v>
      </c>
      <c r="EL11" s="1">
        <v>5</v>
      </c>
      <c r="EM11" s="1">
        <v>14</v>
      </c>
      <c r="EN11" s="1">
        <v>4</v>
      </c>
      <c r="EO11" s="1">
        <v>6</v>
      </c>
      <c r="EP11"/>
      <c r="FC11"/>
    </row>
    <row r="12" spans="1:171">
      <c r="A12" s="13">
        <f t="shared" si="0"/>
        <v>46171</v>
      </c>
      <c r="N12"/>
      <c r="AB12"/>
      <c r="AC12"/>
      <c r="AP12" s="4">
        <v>46171</v>
      </c>
      <c r="AQ12" s="1">
        <v>1343.84580714</v>
      </c>
      <c r="AR12" s="1">
        <v>1971.0373515900001</v>
      </c>
      <c r="AS12" s="1">
        <v>9633.76276564</v>
      </c>
      <c r="AT12" s="1">
        <v>1714.76198071</v>
      </c>
      <c r="AU12" s="1">
        <v>3506.6356700400002</v>
      </c>
      <c r="AV12" s="1">
        <v>3273.8804497900001</v>
      </c>
      <c r="AW12" s="1">
        <v>1353.7101031699999</v>
      </c>
      <c r="AX12" s="1">
        <v>8936.2022148100004</v>
      </c>
      <c r="AY12" s="1">
        <v>547.83090396</v>
      </c>
      <c r="AZ12" s="1">
        <v>978.76452945999995</v>
      </c>
      <c r="BA12" s="1">
        <v>2904.7529104099999</v>
      </c>
      <c r="BB12" s="1">
        <v>1995.31036408</v>
      </c>
      <c r="BC12"/>
      <c r="BP12"/>
      <c r="CC12"/>
      <c r="CP12"/>
      <c r="DD12" s="1">
        <v>11</v>
      </c>
      <c r="DE12" s="1">
        <v>14</v>
      </c>
      <c r="DF12" s="1">
        <v>13</v>
      </c>
      <c r="DG12" s="1">
        <v>34</v>
      </c>
      <c r="DH12" s="1">
        <v>31</v>
      </c>
      <c r="DI12" s="1">
        <v>65</v>
      </c>
      <c r="DJ12" s="1">
        <v>14</v>
      </c>
      <c r="DK12" s="1">
        <v>71</v>
      </c>
      <c r="DL12" s="1">
        <v>6</v>
      </c>
      <c r="DM12" s="1">
        <v>13</v>
      </c>
      <c r="DN12" s="1">
        <v>8</v>
      </c>
      <c r="DO12" s="1">
        <v>9</v>
      </c>
      <c r="DQ12" s="1">
        <v>2</v>
      </c>
      <c r="DR12" s="1">
        <v>5</v>
      </c>
      <c r="DS12" s="1">
        <v>5</v>
      </c>
      <c r="DT12" s="1">
        <v>19</v>
      </c>
      <c r="DU12" s="1">
        <v>12</v>
      </c>
      <c r="DV12" s="1">
        <v>12</v>
      </c>
      <c r="DW12" s="1">
        <v>6</v>
      </c>
      <c r="DX12" s="1">
        <v>6</v>
      </c>
      <c r="DY12" s="1">
        <v>2</v>
      </c>
      <c r="DZ12" s="1">
        <v>6</v>
      </c>
      <c r="EA12" s="1">
        <v>9</v>
      </c>
      <c r="EB12" s="1">
        <v>4</v>
      </c>
      <c r="ED12" s="1">
        <v>1</v>
      </c>
      <c r="EE12" s="1">
        <v>6</v>
      </c>
      <c r="EF12" s="1">
        <v>1</v>
      </c>
      <c r="EG12" s="1">
        <v>15</v>
      </c>
      <c r="EH12" s="1">
        <v>6</v>
      </c>
      <c r="EI12" s="1">
        <v>16</v>
      </c>
      <c r="EJ12" s="1">
        <v>2</v>
      </c>
      <c r="EK12" s="1">
        <v>7</v>
      </c>
      <c r="EL12" s="1">
        <v>2</v>
      </c>
      <c r="EM12" s="1">
        <v>12</v>
      </c>
      <c r="EN12" s="1">
        <v>2</v>
      </c>
      <c r="EO12" s="1">
        <v>0</v>
      </c>
      <c r="EP12"/>
      <c r="FC12"/>
    </row>
    <row r="13" spans="1:171">
      <c r="A13" s="13">
        <f t="shared" si="0"/>
        <v>46142</v>
      </c>
      <c r="N13"/>
      <c r="AB13"/>
      <c r="AC13"/>
      <c r="AP13" s="4">
        <v>46142</v>
      </c>
      <c r="AQ13" s="1">
        <v>1313.18573339</v>
      </c>
      <c r="AR13" s="1">
        <v>1973.24514406</v>
      </c>
      <c r="AS13" s="1">
        <v>9785.0057380399994</v>
      </c>
      <c r="AT13" s="1">
        <v>1727.76267226</v>
      </c>
      <c r="AU13" s="1">
        <v>3400.3641402100002</v>
      </c>
      <c r="AV13" s="1">
        <v>3280.4374469999998</v>
      </c>
      <c r="AW13" s="1">
        <v>1429.96550925</v>
      </c>
      <c r="AX13" s="1">
        <v>7869.9583218600001</v>
      </c>
      <c r="AY13" s="1">
        <v>513.90777178999997</v>
      </c>
      <c r="AZ13" s="1">
        <v>1032.6550910799999</v>
      </c>
      <c r="BA13" s="1">
        <v>2933.8055307099999</v>
      </c>
      <c r="BB13" s="1">
        <v>2057.2938861100001</v>
      </c>
      <c r="BC13"/>
      <c r="BP13"/>
      <c r="CC13"/>
      <c r="CP13"/>
      <c r="DD13" s="1">
        <v>5</v>
      </c>
      <c r="DE13" s="1">
        <v>8</v>
      </c>
      <c r="DF13" s="1">
        <v>6</v>
      </c>
      <c r="DG13" s="1">
        <v>35</v>
      </c>
      <c r="DH13" s="1">
        <v>28</v>
      </c>
      <c r="DI13" s="1">
        <v>55</v>
      </c>
      <c r="DJ13" s="1">
        <v>17</v>
      </c>
      <c r="DK13" s="1">
        <v>50</v>
      </c>
      <c r="DL13" s="1">
        <v>6</v>
      </c>
      <c r="DM13" s="1">
        <v>10</v>
      </c>
      <c r="DN13" s="1">
        <v>8</v>
      </c>
      <c r="DO13" s="1">
        <v>2</v>
      </c>
      <c r="DQ13" s="1">
        <v>9</v>
      </c>
      <c r="DR13" s="1">
        <v>15</v>
      </c>
      <c r="DS13" s="1">
        <v>6</v>
      </c>
      <c r="DT13" s="1">
        <v>31</v>
      </c>
      <c r="DU13" s="1">
        <v>18</v>
      </c>
      <c r="DV13" s="1">
        <v>31</v>
      </c>
      <c r="DW13" s="1">
        <v>6</v>
      </c>
      <c r="DX13" s="1">
        <v>16</v>
      </c>
      <c r="DY13" s="1">
        <v>1</v>
      </c>
      <c r="DZ13" s="1">
        <v>12</v>
      </c>
      <c r="EA13" s="1">
        <v>11</v>
      </c>
      <c r="EB13" s="1">
        <v>10</v>
      </c>
      <c r="ED13" s="1">
        <v>0</v>
      </c>
      <c r="EE13" s="1">
        <v>2</v>
      </c>
      <c r="EF13" s="1">
        <v>7</v>
      </c>
      <c r="EG13" s="1">
        <v>2</v>
      </c>
      <c r="EH13" s="1">
        <v>3</v>
      </c>
      <c r="EI13" s="1">
        <v>7</v>
      </c>
      <c r="EJ13" s="1">
        <v>0</v>
      </c>
      <c r="EK13" s="1">
        <v>18</v>
      </c>
      <c r="EL13" s="1">
        <v>3</v>
      </c>
      <c r="EM13" s="1">
        <v>9</v>
      </c>
      <c r="EN13" s="1">
        <v>0</v>
      </c>
      <c r="EO13" s="1">
        <v>1</v>
      </c>
      <c r="EP13"/>
      <c r="FC13"/>
    </row>
    <row r="14" spans="1:171">
      <c r="A14" s="13">
        <f t="shared" si="0"/>
        <v>46112</v>
      </c>
      <c r="N14"/>
      <c r="AB14"/>
      <c r="AC14"/>
      <c r="AP14" s="4">
        <v>46112</v>
      </c>
      <c r="AQ14" s="1">
        <v>1306.5349034000001</v>
      </c>
      <c r="AR14" s="1">
        <v>1963.1171708899999</v>
      </c>
      <c r="AS14" s="1">
        <v>8676.2830499200008</v>
      </c>
      <c r="AT14" s="1">
        <v>1673.39442252</v>
      </c>
      <c r="AU14" s="1">
        <v>3494.2645286799998</v>
      </c>
      <c r="AV14" s="1">
        <v>3113.8874377799998</v>
      </c>
      <c r="AW14" s="1">
        <v>1507.93488978</v>
      </c>
      <c r="AX14" s="1">
        <v>6721.47861431</v>
      </c>
      <c r="AY14" s="1">
        <v>489.69326324999997</v>
      </c>
      <c r="AZ14" s="1">
        <v>1032.78728824</v>
      </c>
      <c r="BA14" s="1">
        <v>2900.0782455499998</v>
      </c>
      <c r="BB14" s="1">
        <v>2096.0960075500002</v>
      </c>
      <c r="BC14"/>
      <c r="BP14"/>
      <c r="CC14"/>
      <c r="CP14"/>
      <c r="DD14" s="1">
        <v>8</v>
      </c>
      <c r="DE14" s="1">
        <v>8</v>
      </c>
      <c r="DF14" s="1">
        <v>11</v>
      </c>
      <c r="DG14" s="1">
        <v>24</v>
      </c>
      <c r="DH14" s="1">
        <v>18</v>
      </c>
      <c r="DI14" s="1">
        <v>38</v>
      </c>
      <c r="DJ14" s="1">
        <v>19</v>
      </c>
      <c r="DK14" s="1">
        <v>36</v>
      </c>
      <c r="DL14" s="1">
        <v>3</v>
      </c>
      <c r="DM14" s="1">
        <v>12</v>
      </c>
      <c r="DN14" s="1">
        <v>7</v>
      </c>
      <c r="DO14" s="1">
        <v>6</v>
      </c>
      <c r="DQ14" s="1">
        <v>5</v>
      </c>
      <c r="DR14" s="1">
        <v>11</v>
      </c>
      <c r="DS14" s="1">
        <v>4</v>
      </c>
      <c r="DT14" s="1">
        <v>29</v>
      </c>
      <c r="DU14" s="1">
        <v>19</v>
      </c>
      <c r="DV14" s="1">
        <v>29</v>
      </c>
      <c r="DW14" s="1">
        <v>4</v>
      </c>
      <c r="DX14" s="1">
        <v>18</v>
      </c>
      <c r="DY14" s="1">
        <v>4</v>
      </c>
      <c r="DZ14" s="1">
        <v>9</v>
      </c>
      <c r="EA14" s="1">
        <v>7</v>
      </c>
      <c r="EB14" s="1">
        <v>6</v>
      </c>
      <c r="ED14" s="1">
        <v>1</v>
      </c>
      <c r="EE14" s="1">
        <v>6</v>
      </c>
      <c r="EF14" s="1">
        <v>4</v>
      </c>
      <c r="EG14" s="1">
        <v>15</v>
      </c>
      <c r="EH14" s="1">
        <v>13</v>
      </c>
      <c r="EI14" s="1">
        <v>25</v>
      </c>
      <c r="EJ14" s="1">
        <v>0</v>
      </c>
      <c r="EK14" s="1">
        <v>30</v>
      </c>
      <c r="EL14" s="1">
        <v>3</v>
      </c>
      <c r="EM14" s="1">
        <v>10</v>
      </c>
      <c r="EN14" s="1">
        <v>5</v>
      </c>
      <c r="EO14" s="1">
        <v>1</v>
      </c>
      <c r="EP14"/>
      <c r="FC14"/>
    </row>
    <row r="15" spans="1:171">
      <c r="A15" s="13">
        <f t="shared" si="0"/>
        <v>46080</v>
      </c>
      <c r="N15"/>
      <c r="AB15"/>
      <c r="AC15"/>
      <c r="AP15" s="4">
        <v>46080</v>
      </c>
      <c r="AQ15" s="1">
        <v>1362.05532232</v>
      </c>
      <c r="AR15" s="1">
        <v>2130.2175486299998</v>
      </c>
      <c r="AS15" s="1">
        <v>8747.5789932000007</v>
      </c>
      <c r="AT15" s="1">
        <v>1692.4858039200001</v>
      </c>
      <c r="AU15" s="1">
        <v>3698.7760939</v>
      </c>
      <c r="AV15" s="1">
        <v>3303.9502840499999</v>
      </c>
      <c r="AW15" s="1">
        <v>1333.82935561</v>
      </c>
      <c r="AX15" s="1">
        <v>6896.0973361599999</v>
      </c>
      <c r="AY15" s="1">
        <v>491.05891020000001</v>
      </c>
      <c r="AZ15" s="1">
        <v>1043.6161975099999</v>
      </c>
      <c r="BA15" s="1">
        <v>3042.4893379099999</v>
      </c>
      <c r="BB15" s="1">
        <v>2114.80468819</v>
      </c>
      <c r="BC15"/>
      <c r="BP15"/>
      <c r="CC15"/>
      <c r="CP15"/>
      <c r="DD15" s="1">
        <v>6</v>
      </c>
      <c r="DE15" s="1">
        <v>19</v>
      </c>
      <c r="DF15" s="1">
        <v>14</v>
      </c>
      <c r="DG15" s="1">
        <v>29</v>
      </c>
      <c r="DH15" s="1">
        <v>35</v>
      </c>
      <c r="DI15" s="1">
        <v>58</v>
      </c>
      <c r="DJ15" s="1">
        <v>13</v>
      </c>
      <c r="DK15" s="1">
        <v>59</v>
      </c>
      <c r="DL15" s="1">
        <v>8</v>
      </c>
      <c r="DM15" s="1">
        <v>21</v>
      </c>
      <c r="DN15" s="1">
        <v>9</v>
      </c>
      <c r="DO15" s="1">
        <v>9</v>
      </c>
      <c r="DQ15" s="1">
        <v>4</v>
      </c>
      <c r="DR15" s="1">
        <v>5</v>
      </c>
      <c r="DS15" s="1">
        <v>5</v>
      </c>
      <c r="DT15" s="1">
        <v>14</v>
      </c>
      <c r="DU15" s="1">
        <v>7</v>
      </c>
      <c r="DV15" s="1">
        <v>19</v>
      </c>
      <c r="DW15" s="1">
        <v>6</v>
      </c>
      <c r="DX15" s="1">
        <v>12</v>
      </c>
      <c r="DY15" s="1">
        <v>1</v>
      </c>
      <c r="DZ15" s="1">
        <v>5</v>
      </c>
      <c r="EA15" s="1">
        <v>7</v>
      </c>
      <c r="EB15" s="1">
        <v>3</v>
      </c>
      <c r="ED15" s="1">
        <v>5</v>
      </c>
      <c r="EE15" s="1">
        <v>6</v>
      </c>
      <c r="EF15" s="1">
        <v>0</v>
      </c>
      <c r="EG15" s="1">
        <v>26</v>
      </c>
      <c r="EH15" s="1">
        <v>9</v>
      </c>
      <c r="EI15" s="1">
        <v>16</v>
      </c>
      <c r="EJ15" s="1">
        <v>4</v>
      </c>
      <c r="EK15" s="1">
        <v>8</v>
      </c>
      <c r="EL15" s="1">
        <v>0</v>
      </c>
      <c r="EM15" s="1">
        <v>5</v>
      </c>
      <c r="EN15" s="1">
        <v>3</v>
      </c>
      <c r="EO15" s="1">
        <v>1</v>
      </c>
      <c r="EP15"/>
      <c r="FC15"/>
    </row>
    <row r="16" spans="1:171">
      <c r="A16" s="13">
        <f t="shared" si="0"/>
        <v>46052</v>
      </c>
      <c r="N16"/>
      <c r="AB16"/>
      <c r="AC16"/>
      <c r="AP16" s="4">
        <v>46052</v>
      </c>
      <c r="AQ16" s="1">
        <v>1224.59202774</v>
      </c>
      <c r="AR16" s="1">
        <v>1944.8470260199999</v>
      </c>
      <c r="AS16" s="1">
        <v>9073.2948804900007</v>
      </c>
      <c r="AT16" s="1">
        <v>1747.3964188899999</v>
      </c>
      <c r="AU16" s="1">
        <v>3566.5192756000001</v>
      </c>
      <c r="AV16" s="1">
        <v>3150.7452129600001</v>
      </c>
      <c r="AW16" s="1">
        <v>1219.39410518</v>
      </c>
      <c r="AX16" s="1">
        <v>7212.3082568899999</v>
      </c>
      <c r="AY16" s="1">
        <v>461.43058422000001</v>
      </c>
      <c r="AZ16" s="1">
        <v>944.74050445</v>
      </c>
      <c r="BA16" s="1">
        <v>3012.66569166</v>
      </c>
      <c r="BB16" s="1">
        <v>2000.56996684</v>
      </c>
      <c r="BC16"/>
      <c r="BP16"/>
      <c r="CC16"/>
      <c r="CP16"/>
      <c r="DD16" s="1">
        <v>3</v>
      </c>
      <c r="DE16" s="1">
        <v>10</v>
      </c>
      <c r="DF16" s="1">
        <v>9</v>
      </c>
      <c r="DG16" s="1">
        <v>44</v>
      </c>
      <c r="DH16" s="1">
        <v>23</v>
      </c>
      <c r="DI16" s="1">
        <v>45</v>
      </c>
      <c r="DJ16" s="1">
        <v>11</v>
      </c>
      <c r="DK16" s="1">
        <v>33</v>
      </c>
      <c r="DL16" s="1">
        <v>5</v>
      </c>
      <c r="DM16" s="1">
        <v>13</v>
      </c>
      <c r="DN16" s="1">
        <v>13</v>
      </c>
      <c r="DO16" s="1">
        <v>4</v>
      </c>
      <c r="DQ16" s="1">
        <v>10</v>
      </c>
      <c r="DR16" s="1">
        <v>13</v>
      </c>
      <c r="DS16" s="1">
        <v>5</v>
      </c>
      <c r="DT16" s="1">
        <v>21</v>
      </c>
      <c r="DU16" s="1">
        <v>12</v>
      </c>
      <c r="DV16" s="1">
        <v>31</v>
      </c>
      <c r="DW16" s="1">
        <v>12</v>
      </c>
      <c r="DX16" s="1">
        <v>7</v>
      </c>
      <c r="DY16" s="1">
        <v>1</v>
      </c>
      <c r="DZ16" s="1">
        <v>11</v>
      </c>
      <c r="EA16" s="1">
        <v>6</v>
      </c>
      <c r="EB16" s="1">
        <v>5</v>
      </c>
      <c r="ED16" s="1">
        <v>2</v>
      </c>
      <c r="EE16" s="1">
        <v>7</v>
      </c>
      <c r="EF16" s="1">
        <v>5</v>
      </c>
      <c r="EG16" s="1">
        <v>4</v>
      </c>
      <c r="EH16" s="1">
        <v>16</v>
      </c>
      <c r="EI16" s="1">
        <v>17</v>
      </c>
      <c r="EJ16" s="1">
        <v>0</v>
      </c>
      <c r="EK16" s="1">
        <v>39</v>
      </c>
      <c r="EL16" s="1">
        <v>3</v>
      </c>
      <c r="EM16" s="1">
        <v>7</v>
      </c>
      <c r="EN16" s="1">
        <v>0</v>
      </c>
      <c r="EO16" s="1">
        <v>3</v>
      </c>
      <c r="EP16"/>
      <c r="FC16"/>
    </row>
    <row r="17" spans="1:159">
      <c r="A17" s="13">
        <f t="shared" si="0"/>
        <v>46022</v>
      </c>
      <c r="N17"/>
      <c r="AB17"/>
      <c r="AC17"/>
      <c r="AP17" s="4">
        <v>46022</v>
      </c>
      <c r="AQ17" s="1">
        <v>1125.5139772800001</v>
      </c>
      <c r="AR17" s="1">
        <v>1851.64801883</v>
      </c>
      <c r="AS17" s="1">
        <v>8759.9008383100008</v>
      </c>
      <c r="AT17" s="1">
        <v>1794.0704028099999</v>
      </c>
      <c r="AU17" s="1">
        <v>3628.4318720699998</v>
      </c>
      <c r="AV17" s="1">
        <v>3097.48635307</v>
      </c>
      <c r="AW17" s="1">
        <v>1084.9727829399999</v>
      </c>
      <c r="AX17" s="1">
        <v>7320.7220404600002</v>
      </c>
      <c r="AY17" s="1">
        <v>448.04075356999999</v>
      </c>
      <c r="AZ17" s="1">
        <v>944.93665283999997</v>
      </c>
      <c r="BA17" s="1">
        <v>3030.3830394800002</v>
      </c>
      <c r="BB17" s="1">
        <v>2197.1553782800001</v>
      </c>
      <c r="BC17"/>
      <c r="BP17"/>
      <c r="CC17"/>
      <c r="CP17"/>
      <c r="DD17" s="1">
        <v>5</v>
      </c>
      <c r="DE17" s="1">
        <v>13</v>
      </c>
      <c r="DF17" s="1">
        <v>9</v>
      </c>
      <c r="DG17" s="1">
        <v>29</v>
      </c>
      <c r="DH17" s="1">
        <v>8</v>
      </c>
      <c r="DI17" s="1">
        <v>28</v>
      </c>
      <c r="DJ17" s="1">
        <v>9</v>
      </c>
      <c r="DK17" s="1">
        <v>29</v>
      </c>
      <c r="DL17" s="1">
        <v>1</v>
      </c>
      <c r="DM17" s="1">
        <v>12</v>
      </c>
      <c r="DN17" s="1">
        <v>3</v>
      </c>
      <c r="DO17" s="1">
        <v>6</v>
      </c>
      <c r="DQ17" s="1">
        <v>3</v>
      </c>
      <c r="DR17" s="1">
        <v>5</v>
      </c>
      <c r="DS17" s="1">
        <v>5</v>
      </c>
      <c r="DT17" s="1">
        <v>22</v>
      </c>
      <c r="DU17" s="1">
        <v>11</v>
      </c>
      <c r="DV17" s="1">
        <v>23</v>
      </c>
      <c r="DW17" s="1">
        <v>8</v>
      </c>
      <c r="DX17" s="1">
        <v>10</v>
      </c>
      <c r="DY17" s="1">
        <v>5</v>
      </c>
      <c r="DZ17" s="1">
        <v>7</v>
      </c>
      <c r="EA17" s="1">
        <v>11</v>
      </c>
      <c r="EB17" s="1">
        <v>1</v>
      </c>
      <c r="ED17" s="1">
        <v>7</v>
      </c>
      <c r="EE17" s="1">
        <v>12</v>
      </c>
      <c r="EF17" s="1">
        <v>5</v>
      </c>
      <c r="EG17" s="1">
        <v>18</v>
      </c>
      <c r="EH17" s="1">
        <v>32</v>
      </c>
      <c r="EI17" s="1">
        <v>42</v>
      </c>
      <c r="EJ17" s="1">
        <v>6</v>
      </c>
      <c r="EK17" s="1">
        <v>40</v>
      </c>
      <c r="EL17" s="1">
        <v>3</v>
      </c>
      <c r="EM17" s="1">
        <v>12</v>
      </c>
      <c r="EN17" s="1">
        <v>5</v>
      </c>
      <c r="EO17" s="1">
        <v>5</v>
      </c>
      <c r="EP17"/>
      <c r="FC17"/>
    </row>
    <row r="18" spans="1:159">
      <c r="A18" s="13">
        <f t="shared" si="0"/>
        <v>45989</v>
      </c>
      <c r="N18"/>
      <c r="AB18"/>
      <c r="AC18"/>
      <c r="AP18" s="4">
        <v>45989</v>
      </c>
      <c r="AQ18" s="1">
        <v>1102.5418958800001</v>
      </c>
      <c r="AR18" s="1">
        <v>1928.85141916</v>
      </c>
      <c r="AS18" s="1">
        <v>8989.1363293899994</v>
      </c>
      <c r="AT18" s="1">
        <v>1767.2788965300001</v>
      </c>
      <c r="AU18" s="1">
        <v>3726.1773252500002</v>
      </c>
      <c r="AV18" s="1">
        <v>3075.85080401</v>
      </c>
      <c r="AW18" s="1">
        <v>1099.2431828900001</v>
      </c>
      <c r="AX18" s="1">
        <v>7450.5287861300003</v>
      </c>
      <c r="AY18" s="1">
        <v>452.21687868999999</v>
      </c>
      <c r="AZ18" s="1">
        <v>1006.33269983</v>
      </c>
      <c r="BA18" s="1">
        <v>2962.9094865100001</v>
      </c>
      <c r="BB18" s="1">
        <v>2294.7697852299998</v>
      </c>
      <c r="BC18"/>
      <c r="BP18"/>
      <c r="CC18"/>
      <c r="CP18"/>
      <c r="DD18" s="1">
        <v>8</v>
      </c>
      <c r="DE18" s="1">
        <v>15</v>
      </c>
      <c r="DF18" s="1">
        <v>11</v>
      </c>
      <c r="DG18" s="1">
        <v>47</v>
      </c>
      <c r="DH18" s="1">
        <v>36</v>
      </c>
      <c r="DI18" s="1">
        <v>53</v>
      </c>
      <c r="DJ18" s="1">
        <v>19</v>
      </c>
      <c r="DK18" s="1">
        <v>55</v>
      </c>
      <c r="DL18" s="1">
        <v>5</v>
      </c>
      <c r="DM18" s="1">
        <v>16</v>
      </c>
      <c r="DN18" s="1">
        <v>6</v>
      </c>
      <c r="DO18" s="1">
        <v>10</v>
      </c>
      <c r="DQ18" s="1">
        <v>4</v>
      </c>
      <c r="DR18" s="1">
        <v>9</v>
      </c>
      <c r="DS18" s="1">
        <v>6</v>
      </c>
      <c r="DT18" s="1">
        <v>10</v>
      </c>
      <c r="DU18" s="1">
        <v>6</v>
      </c>
      <c r="DV18" s="1">
        <v>22</v>
      </c>
      <c r="DW18" s="1">
        <v>3</v>
      </c>
      <c r="DX18" s="1">
        <v>9</v>
      </c>
      <c r="DY18" s="1">
        <v>4</v>
      </c>
      <c r="DZ18" s="1">
        <v>6</v>
      </c>
      <c r="EA18" s="1">
        <v>11</v>
      </c>
      <c r="EB18" s="1">
        <v>2</v>
      </c>
      <c r="ED18" s="1">
        <v>3</v>
      </c>
      <c r="EE18" s="1">
        <v>7</v>
      </c>
      <c r="EF18" s="1">
        <v>2</v>
      </c>
      <c r="EG18" s="1">
        <v>12</v>
      </c>
      <c r="EH18" s="1">
        <v>9</v>
      </c>
      <c r="EI18" s="1">
        <v>19</v>
      </c>
      <c r="EJ18" s="1">
        <v>1</v>
      </c>
      <c r="EK18" s="1">
        <v>15</v>
      </c>
      <c r="EL18" s="1">
        <v>0</v>
      </c>
      <c r="EM18" s="1">
        <v>9</v>
      </c>
      <c r="EN18" s="1">
        <v>2</v>
      </c>
      <c r="EO18" s="1">
        <v>0</v>
      </c>
      <c r="EP18"/>
      <c r="FC18"/>
    </row>
    <row r="19" spans="1:159">
      <c r="A19" s="13">
        <f t="shared" si="0"/>
        <v>45961</v>
      </c>
      <c r="N19"/>
      <c r="AB19"/>
      <c r="AC19"/>
      <c r="AP19" s="4">
        <v>45961</v>
      </c>
      <c r="AQ19" s="1">
        <v>1071.98026525</v>
      </c>
      <c r="AR19" s="1">
        <v>1862.6716314800001</v>
      </c>
      <c r="AS19" s="1">
        <v>9141.9896324000001</v>
      </c>
      <c r="AT19" s="1">
        <v>1732.1972785200001</v>
      </c>
      <c r="AU19" s="1">
        <v>3437.9325592700002</v>
      </c>
      <c r="AV19" s="1">
        <v>3113.17464569</v>
      </c>
      <c r="AW19" s="1">
        <v>1087.7906864700001</v>
      </c>
      <c r="AX19" s="1">
        <v>7670.3245251099997</v>
      </c>
      <c r="AY19" s="1">
        <v>460.0492926</v>
      </c>
      <c r="AZ19" s="1">
        <v>994.16122602999997</v>
      </c>
      <c r="BA19" s="1">
        <v>2902.2970652700001</v>
      </c>
      <c r="BB19" s="1">
        <v>2424.2016002</v>
      </c>
      <c r="BC19"/>
      <c r="BP19"/>
      <c r="CC19"/>
      <c r="CP19"/>
      <c r="DD19" s="1">
        <v>5</v>
      </c>
      <c r="DE19" s="1">
        <v>13</v>
      </c>
      <c r="DF19" s="1">
        <v>6</v>
      </c>
      <c r="DG19" s="1">
        <v>53</v>
      </c>
      <c r="DH19" s="1">
        <v>31</v>
      </c>
      <c r="DI19" s="1">
        <v>50</v>
      </c>
      <c r="DJ19" s="1">
        <v>10</v>
      </c>
      <c r="DK19" s="1">
        <v>53</v>
      </c>
      <c r="DL19" s="1">
        <v>2</v>
      </c>
      <c r="DM19" s="1">
        <v>17</v>
      </c>
      <c r="DN19" s="1">
        <v>11</v>
      </c>
      <c r="DO19" s="1">
        <v>6</v>
      </c>
      <c r="DQ19" s="1">
        <v>8</v>
      </c>
      <c r="DR19" s="1">
        <v>11</v>
      </c>
      <c r="DS19" s="1">
        <v>4</v>
      </c>
      <c r="DT19" s="1">
        <v>14</v>
      </c>
      <c r="DU19" s="1">
        <v>10</v>
      </c>
      <c r="DV19" s="1">
        <v>29</v>
      </c>
      <c r="DW19" s="1">
        <v>12</v>
      </c>
      <c r="DX19" s="1">
        <v>9</v>
      </c>
      <c r="DY19" s="1">
        <v>4</v>
      </c>
      <c r="DZ19" s="1">
        <v>6</v>
      </c>
      <c r="EA19" s="1">
        <v>8</v>
      </c>
      <c r="EB19" s="1">
        <v>4</v>
      </c>
      <c r="ED19" s="1">
        <v>1</v>
      </c>
      <c r="EE19" s="1">
        <v>7</v>
      </c>
      <c r="EF19" s="1">
        <v>9</v>
      </c>
      <c r="EG19" s="1">
        <v>2</v>
      </c>
      <c r="EH19" s="1">
        <v>10</v>
      </c>
      <c r="EI19" s="1">
        <v>15</v>
      </c>
      <c r="EJ19" s="1">
        <v>0</v>
      </c>
      <c r="EK19" s="1">
        <v>16</v>
      </c>
      <c r="EL19" s="1">
        <v>3</v>
      </c>
      <c r="EM19" s="1">
        <v>8</v>
      </c>
      <c r="EN19" s="1">
        <v>0</v>
      </c>
      <c r="EO19" s="1">
        <v>2</v>
      </c>
      <c r="EP19"/>
      <c r="FC19"/>
    </row>
    <row r="20" spans="1:159">
      <c r="A20" s="13">
        <f t="shared" si="0"/>
        <v>45930</v>
      </c>
      <c r="N20"/>
      <c r="AB20"/>
      <c r="AC20"/>
      <c r="AP20" s="4">
        <v>45930</v>
      </c>
      <c r="AQ20" s="1">
        <v>1123.96968363</v>
      </c>
      <c r="AR20" s="1">
        <v>1878.2271384000001</v>
      </c>
      <c r="AS20" s="1">
        <v>8656.0765234699993</v>
      </c>
      <c r="AT20" s="1">
        <v>1758.79819043</v>
      </c>
      <c r="AU20" s="1">
        <v>3269.1266408800002</v>
      </c>
      <c r="AV20" s="1">
        <v>3049.4731911600002</v>
      </c>
      <c r="AW20" s="1">
        <v>1080.4736756699999</v>
      </c>
      <c r="AX20" s="1">
        <v>7099.7255943299997</v>
      </c>
      <c r="AY20" s="1">
        <v>472.42206636999998</v>
      </c>
      <c r="AZ20" s="1">
        <v>966.92872785999998</v>
      </c>
      <c r="BA20" s="1">
        <v>2983.94267855</v>
      </c>
      <c r="BB20" s="1">
        <v>2485.1595213800001</v>
      </c>
      <c r="BC20"/>
      <c r="BP20"/>
      <c r="CC20"/>
      <c r="CP20"/>
      <c r="DD20" s="1">
        <v>3</v>
      </c>
      <c r="DE20" s="1">
        <v>10</v>
      </c>
      <c r="DF20" s="1">
        <v>8</v>
      </c>
      <c r="DG20" s="1">
        <v>43</v>
      </c>
      <c r="DH20" s="1">
        <v>13</v>
      </c>
      <c r="DI20" s="1">
        <v>29</v>
      </c>
      <c r="DJ20" s="1">
        <v>7</v>
      </c>
      <c r="DK20" s="1">
        <v>36</v>
      </c>
      <c r="DL20" s="1">
        <v>2</v>
      </c>
      <c r="DM20" s="1">
        <v>9</v>
      </c>
      <c r="DN20" s="1">
        <v>10</v>
      </c>
      <c r="DO20" s="1">
        <v>3</v>
      </c>
      <c r="DQ20" s="1">
        <v>8</v>
      </c>
      <c r="DR20" s="1">
        <v>16</v>
      </c>
      <c r="DS20" s="1">
        <v>3</v>
      </c>
      <c r="DT20" s="1">
        <v>8</v>
      </c>
      <c r="DU20" s="1">
        <v>14</v>
      </c>
      <c r="DV20" s="1">
        <v>27</v>
      </c>
      <c r="DW20" s="1">
        <v>10</v>
      </c>
      <c r="DX20" s="1">
        <v>12</v>
      </c>
      <c r="DY20" s="1">
        <v>3</v>
      </c>
      <c r="DZ20" s="1">
        <v>7</v>
      </c>
      <c r="EA20" s="1">
        <v>4</v>
      </c>
      <c r="EB20" s="1">
        <v>2</v>
      </c>
      <c r="ED20" s="1">
        <v>3</v>
      </c>
      <c r="EE20" s="1">
        <v>5</v>
      </c>
      <c r="EF20" s="1">
        <v>8</v>
      </c>
      <c r="EG20" s="1">
        <v>18</v>
      </c>
      <c r="EH20" s="1">
        <v>24</v>
      </c>
      <c r="EI20" s="1">
        <v>38</v>
      </c>
      <c r="EJ20" s="1">
        <v>5</v>
      </c>
      <c r="EK20" s="1">
        <v>30</v>
      </c>
      <c r="EL20" s="1">
        <v>4</v>
      </c>
      <c r="EM20" s="1">
        <v>15</v>
      </c>
      <c r="EN20" s="1">
        <v>5</v>
      </c>
      <c r="EO20" s="1">
        <v>7</v>
      </c>
      <c r="EP20"/>
      <c r="FC20"/>
    </row>
    <row r="21" spans="1:159">
      <c r="A21" s="13">
        <f t="shared" si="0"/>
        <v>45898</v>
      </c>
      <c r="N21"/>
      <c r="AB21"/>
      <c r="AC21"/>
      <c r="AP21" s="4">
        <v>45898</v>
      </c>
      <c r="AQ21" s="1">
        <v>1144.5677742800001</v>
      </c>
      <c r="AR21" s="1">
        <v>1928.5464846100001</v>
      </c>
      <c r="AS21" s="1">
        <v>8825.5715785400007</v>
      </c>
      <c r="AT21" s="1">
        <v>1743.5999637699999</v>
      </c>
      <c r="AU21" s="1">
        <v>3236.2273944100002</v>
      </c>
      <c r="AV21" s="1">
        <v>3057.2344390100002</v>
      </c>
      <c r="AW21" s="1">
        <v>1089.7723042699999</v>
      </c>
      <c r="AX21" s="1">
        <v>6617.0549202900002</v>
      </c>
      <c r="AY21" s="1">
        <v>481.98964669999998</v>
      </c>
      <c r="AZ21" s="1">
        <v>938.37577947</v>
      </c>
      <c r="BA21" s="1">
        <v>3164.8748278799999</v>
      </c>
      <c r="BB21" s="1">
        <v>2470.3844404199999</v>
      </c>
      <c r="BC21"/>
      <c r="BP21"/>
      <c r="CC21"/>
      <c r="CP21"/>
      <c r="DD21" s="1">
        <v>5</v>
      </c>
      <c r="DE21" s="1">
        <v>17</v>
      </c>
      <c r="DF21" s="1">
        <v>14</v>
      </c>
      <c r="DG21" s="1">
        <v>48</v>
      </c>
      <c r="DH21" s="1">
        <v>44</v>
      </c>
      <c r="DI21" s="1">
        <v>53</v>
      </c>
      <c r="DJ21" s="1">
        <v>11</v>
      </c>
      <c r="DK21" s="1">
        <v>58</v>
      </c>
      <c r="DL21" s="1">
        <v>4</v>
      </c>
      <c r="DM21" s="1">
        <v>14</v>
      </c>
      <c r="DN21" s="1">
        <v>12</v>
      </c>
      <c r="DO21" s="1">
        <v>8</v>
      </c>
      <c r="DQ21" s="1">
        <v>10</v>
      </c>
      <c r="DR21" s="1">
        <v>13</v>
      </c>
      <c r="DS21" s="1">
        <v>4</v>
      </c>
      <c r="DT21" s="1">
        <v>11</v>
      </c>
      <c r="DU21" s="1">
        <v>9</v>
      </c>
      <c r="DV21" s="1">
        <v>27</v>
      </c>
      <c r="DW21" s="1">
        <v>9</v>
      </c>
      <c r="DX21" s="1">
        <v>13</v>
      </c>
      <c r="DY21" s="1">
        <v>1</v>
      </c>
      <c r="DZ21" s="1">
        <v>6</v>
      </c>
      <c r="EA21" s="1">
        <v>6</v>
      </c>
      <c r="EB21" s="1">
        <v>3</v>
      </c>
      <c r="ED21" s="1">
        <v>1</v>
      </c>
      <c r="EE21" s="1">
        <v>5</v>
      </c>
      <c r="EF21" s="1">
        <v>2</v>
      </c>
      <c r="EG21" s="1">
        <v>13</v>
      </c>
      <c r="EH21" s="1">
        <v>7</v>
      </c>
      <c r="EI21" s="1">
        <v>15</v>
      </c>
      <c r="EJ21" s="1">
        <v>2</v>
      </c>
      <c r="EK21" s="1">
        <v>11</v>
      </c>
      <c r="EL21" s="1">
        <v>3</v>
      </c>
      <c r="EM21" s="1">
        <v>11</v>
      </c>
      <c r="EN21" s="1">
        <v>2</v>
      </c>
      <c r="EO21" s="1">
        <v>2</v>
      </c>
      <c r="EP21"/>
      <c r="FC21"/>
    </row>
    <row r="22" spans="1:159">
      <c r="A22" s="13">
        <f t="shared" si="0"/>
        <v>45869</v>
      </c>
      <c r="N22"/>
      <c r="AB22"/>
      <c r="AC22"/>
      <c r="AP22" s="4">
        <v>45869</v>
      </c>
      <c r="AQ22" s="1">
        <v>1107.22040565</v>
      </c>
      <c r="AR22" s="1">
        <v>1915.9121527899999</v>
      </c>
      <c r="AS22" s="1">
        <v>8951.0094419899997</v>
      </c>
      <c r="AT22" s="1">
        <v>1735.3931412500001</v>
      </c>
      <c r="AU22" s="1">
        <v>3148.1994071899999</v>
      </c>
      <c r="AV22" s="1">
        <v>3106.5977089500002</v>
      </c>
      <c r="AW22" s="1">
        <v>1082.8629923200001</v>
      </c>
      <c r="AX22" s="1">
        <v>6715.36149922</v>
      </c>
      <c r="AY22" s="1">
        <v>470.94703664000002</v>
      </c>
      <c r="AZ22" s="1">
        <v>978.30220242999997</v>
      </c>
      <c r="BA22" s="1">
        <v>3116.58070112</v>
      </c>
      <c r="BB22" s="1">
        <v>2491.3070127999999</v>
      </c>
      <c r="BC22"/>
      <c r="BP22"/>
      <c r="CC22"/>
      <c r="CP22"/>
      <c r="DD22" s="1">
        <v>9</v>
      </c>
      <c r="DE22" s="1">
        <v>18</v>
      </c>
      <c r="DF22" s="1">
        <v>8</v>
      </c>
      <c r="DG22" s="1">
        <v>49</v>
      </c>
      <c r="DH22" s="1">
        <v>32</v>
      </c>
      <c r="DI22" s="1">
        <v>60</v>
      </c>
      <c r="DJ22" s="1">
        <v>12</v>
      </c>
      <c r="DK22" s="1">
        <v>52</v>
      </c>
      <c r="DL22" s="1">
        <v>5</v>
      </c>
      <c r="DM22" s="1">
        <v>12</v>
      </c>
      <c r="DN22" s="1">
        <v>12</v>
      </c>
      <c r="DO22" s="1">
        <v>10</v>
      </c>
      <c r="DQ22" s="1">
        <v>6</v>
      </c>
      <c r="DR22" s="1">
        <v>13</v>
      </c>
      <c r="DS22" s="1">
        <v>6</v>
      </c>
      <c r="DT22" s="1">
        <v>19</v>
      </c>
      <c r="DU22" s="1">
        <v>18</v>
      </c>
      <c r="DV22" s="1">
        <v>29</v>
      </c>
      <c r="DW22" s="1">
        <v>10</v>
      </c>
      <c r="DX22" s="1">
        <v>13</v>
      </c>
      <c r="DY22" s="1">
        <v>2</v>
      </c>
      <c r="DZ22" s="1">
        <v>11</v>
      </c>
      <c r="EA22" s="1">
        <v>6</v>
      </c>
      <c r="EB22" s="1">
        <v>1</v>
      </c>
      <c r="ED22" s="1">
        <v>1</v>
      </c>
      <c r="EE22" s="1">
        <v>4</v>
      </c>
      <c r="EF22" s="1">
        <v>6</v>
      </c>
      <c r="EG22" s="1">
        <v>4</v>
      </c>
      <c r="EH22" s="1">
        <v>10</v>
      </c>
      <c r="EI22" s="1">
        <v>6</v>
      </c>
      <c r="EJ22" s="1">
        <v>0</v>
      </c>
      <c r="EK22" s="1">
        <v>17</v>
      </c>
      <c r="EL22" s="1">
        <v>1</v>
      </c>
      <c r="EM22" s="1">
        <v>8</v>
      </c>
      <c r="EN22" s="1">
        <v>2</v>
      </c>
      <c r="EO22" s="1">
        <v>2</v>
      </c>
      <c r="EP22"/>
      <c r="FC22"/>
    </row>
    <row r="23" spans="1:159">
      <c r="A23" s="13">
        <f t="shared" si="0"/>
        <v>45838</v>
      </c>
      <c r="N23"/>
      <c r="AB23"/>
      <c r="AC23"/>
      <c r="AP23" s="4">
        <v>45838</v>
      </c>
      <c r="AQ23" s="1">
        <v>1078.0481285599999</v>
      </c>
      <c r="AR23" s="1">
        <v>1934.1718388500001</v>
      </c>
      <c r="AS23" s="1">
        <v>8417.9836768299992</v>
      </c>
      <c r="AT23" s="1">
        <v>1678.6683622600001</v>
      </c>
      <c r="AU23" s="1">
        <v>3163.6917239999998</v>
      </c>
      <c r="AV23" s="1">
        <v>2995.2867520700001</v>
      </c>
      <c r="AW23" s="1">
        <v>1028.72287596</v>
      </c>
      <c r="AX23" s="1">
        <v>6203.6868660999999</v>
      </c>
      <c r="AY23" s="1">
        <v>465.44089070000001</v>
      </c>
      <c r="AZ23" s="1">
        <v>916.30489012999999</v>
      </c>
      <c r="BA23" s="1">
        <v>3088.5375843699999</v>
      </c>
      <c r="BB23" s="1">
        <v>2678.0724632500001</v>
      </c>
      <c r="BC23"/>
      <c r="BP23"/>
      <c r="CC23"/>
      <c r="CP23"/>
      <c r="DD23" s="1">
        <v>10</v>
      </c>
      <c r="DE23" s="1">
        <v>6</v>
      </c>
      <c r="DF23" s="1">
        <v>10</v>
      </c>
      <c r="DG23" s="1">
        <v>22</v>
      </c>
      <c r="DH23" s="1">
        <v>15</v>
      </c>
      <c r="DI23" s="1">
        <v>38</v>
      </c>
      <c r="DJ23" s="1">
        <v>8</v>
      </c>
      <c r="DK23" s="1">
        <v>32</v>
      </c>
      <c r="DL23" s="1">
        <v>5</v>
      </c>
      <c r="DM23" s="1">
        <v>11</v>
      </c>
      <c r="DN23" s="1">
        <v>7</v>
      </c>
      <c r="DO23" s="1">
        <v>6</v>
      </c>
      <c r="DQ23" s="1">
        <v>4</v>
      </c>
      <c r="DR23" s="1">
        <v>15</v>
      </c>
      <c r="DS23" s="1">
        <v>4</v>
      </c>
      <c r="DT23" s="1">
        <v>22</v>
      </c>
      <c r="DU23" s="1">
        <v>15</v>
      </c>
      <c r="DV23" s="1">
        <v>27</v>
      </c>
      <c r="DW23" s="1">
        <v>13</v>
      </c>
      <c r="DX23" s="1">
        <v>14</v>
      </c>
      <c r="DY23" s="1">
        <v>1</v>
      </c>
      <c r="DZ23" s="1">
        <v>6</v>
      </c>
      <c r="EA23" s="1">
        <v>11</v>
      </c>
      <c r="EB23" s="1">
        <v>3</v>
      </c>
      <c r="ED23" s="1">
        <v>2</v>
      </c>
      <c r="EE23" s="1">
        <v>14</v>
      </c>
      <c r="EF23" s="1">
        <v>6</v>
      </c>
      <c r="EG23" s="1">
        <v>28</v>
      </c>
      <c r="EH23" s="1">
        <v>30</v>
      </c>
      <c r="EI23" s="1">
        <v>29</v>
      </c>
      <c r="EJ23" s="1">
        <v>2</v>
      </c>
      <c r="EK23" s="1">
        <v>37</v>
      </c>
      <c r="EL23" s="1">
        <v>3</v>
      </c>
      <c r="EM23" s="1">
        <v>14</v>
      </c>
      <c r="EN23" s="1">
        <v>2</v>
      </c>
      <c r="EO23" s="1">
        <v>4</v>
      </c>
      <c r="EP23"/>
      <c r="FC23"/>
    </row>
    <row r="24" spans="1:159">
      <c r="A24" s="13">
        <f t="shared" si="0"/>
        <v>45807</v>
      </c>
      <c r="N24"/>
      <c r="AB24"/>
      <c r="AC24"/>
      <c r="AP24" s="4">
        <v>45807</v>
      </c>
      <c r="AQ24" s="1">
        <v>1079.51305146</v>
      </c>
      <c r="AR24" s="1">
        <v>2034.0556536300001</v>
      </c>
      <c r="AS24" s="1">
        <v>8463.6771835500003</v>
      </c>
      <c r="AT24" s="1">
        <v>1665.5551845800001</v>
      </c>
      <c r="AU24" s="1">
        <v>3210.8046764699998</v>
      </c>
      <c r="AV24" s="1">
        <v>3022.8437738600001</v>
      </c>
      <c r="AW24" s="1">
        <v>1016.41453538</v>
      </c>
      <c r="AX24" s="1">
        <v>5863.6913336400003</v>
      </c>
      <c r="AY24" s="1">
        <v>459.11169310999998</v>
      </c>
      <c r="AZ24" s="1">
        <v>951.62696968</v>
      </c>
      <c r="BA24" s="1">
        <v>3053.8075279300001</v>
      </c>
      <c r="BB24" s="1">
        <v>2515.3854799999999</v>
      </c>
      <c r="BC24"/>
      <c r="BP24"/>
      <c r="CC24"/>
      <c r="CP24"/>
      <c r="DD24" s="1">
        <v>4</v>
      </c>
      <c r="DE24" s="1">
        <v>9</v>
      </c>
      <c r="DF24" s="1">
        <v>8</v>
      </c>
      <c r="DG24" s="1">
        <v>32</v>
      </c>
      <c r="DH24" s="1">
        <v>27</v>
      </c>
      <c r="DI24" s="1">
        <v>40</v>
      </c>
      <c r="DJ24" s="1">
        <v>6</v>
      </c>
      <c r="DK24" s="1">
        <v>51</v>
      </c>
      <c r="DL24" s="1">
        <v>6</v>
      </c>
      <c r="DM24" s="1">
        <v>7</v>
      </c>
      <c r="DN24" s="1">
        <v>6</v>
      </c>
      <c r="DO24" s="1">
        <v>8</v>
      </c>
      <c r="DQ24" s="1">
        <v>10</v>
      </c>
      <c r="DR24" s="1">
        <v>14</v>
      </c>
      <c r="DS24" s="1">
        <v>11</v>
      </c>
      <c r="DT24" s="1">
        <v>25</v>
      </c>
      <c r="DU24" s="1">
        <v>25</v>
      </c>
      <c r="DV24" s="1">
        <v>34</v>
      </c>
      <c r="DW24" s="1">
        <v>16</v>
      </c>
      <c r="DX24" s="1">
        <v>16</v>
      </c>
      <c r="DY24" s="1">
        <v>2</v>
      </c>
      <c r="DZ24" s="1">
        <v>9</v>
      </c>
      <c r="EA24" s="1">
        <v>9</v>
      </c>
      <c r="EB24" s="1">
        <v>3</v>
      </c>
      <c r="ED24" s="1">
        <v>2</v>
      </c>
      <c r="EE24" s="1">
        <v>11</v>
      </c>
      <c r="EF24" s="1">
        <v>1</v>
      </c>
      <c r="EG24" s="1">
        <v>15</v>
      </c>
      <c r="EH24" s="1">
        <v>8</v>
      </c>
      <c r="EI24" s="1">
        <v>20</v>
      </c>
      <c r="EJ24" s="1">
        <v>1</v>
      </c>
      <c r="EK24" s="1">
        <v>16</v>
      </c>
      <c r="EL24" s="1">
        <v>1</v>
      </c>
      <c r="EM24" s="1">
        <v>15</v>
      </c>
      <c r="EN24" s="1">
        <v>5</v>
      </c>
      <c r="EO24" s="1">
        <v>2</v>
      </c>
      <c r="EP24"/>
      <c r="FC24"/>
    </row>
    <row r="25" spans="1:159">
      <c r="A25" s="13">
        <f t="shared" si="0"/>
        <v>45777</v>
      </c>
      <c r="N25"/>
      <c r="AB25"/>
      <c r="AC25"/>
      <c r="AP25" s="4">
        <v>45777</v>
      </c>
      <c r="AQ25" s="1">
        <v>1052.4029997</v>
      </c>
      <c r="AR25" s="1">
        <v>2011.52588894</v>
      </c>
      <c r="AS25" s="1">
        <v>7925.4719613799998</v>
      </c>
      <c r="AT25" s="1">
        <v>1592.5326013900001</v>
      </c>
      <c r="AU25" s="1">
        <v>3401.3338287299998</v>
      </c>
      <c r="AV25" s="1">
        <v>2808.80799828</v>
      </c>
      <c r="AW25" s="1">
        <v>1009.32612176</v>
      </c>
      <c r="AX25" s="1">
        <v>5260.7637820199998</v>
      </c>
      <c r="AY25" s="1">
        <v>449.51305267999999</v>
      </c>
      <c r="AZ25" s="1">
        <v>919.01322111000002</v>
      </c>
      <c r="BA25" s="1">
        <v>2902.3460880900002</v>
      </c>
      <c r="BB25" s="1">
        <v>2260.2124358900001</v>
      </c>
      <c r="BC25"/>
      <c r="BP25"/>
      <c r="CC25"/>
      <c r="CP25"/>
      <c r="DD25" s="1">
        <v>5</v>
      </c>
      <c r="DE25" s="1">
        <v>12</v>
      </c>
      <c r="DF25" s="1">
        <v>2</v>
      </c>
      <c r="DG25" s="1">
        <v>15</v>
      </c>
      <c r="DH25" s="1">
        <v>20</v>
      </c>
      <c r="DI25" s="1">
        <v>21</v>
      </c>
      <c r="DJ25" s="1">
        <v>4</v>
      </c>
      <c r="DK25" s="1">
        <v>23</v>
      </c>
      <c r="DL25" s="1">
        <v>3</v>
      </c>
      <c r="DM25" s="1">
        <v>11</v>
      </c>
      <c r="DN25" s="1">
        <v>5</v>
      </c>
      <c r="DO25" s="1">
        <v>2</v>
      </c>
      <c r="DQ25" s="1">
        <v>11</v>
      </c>
      <c r="DR25" s="1">
        <v>19</v>
      </c>
      <c r="DS25" s="1">
        <v>15</v>
      </c>
      <c r="DT25" s="1">
        <v>55</v>
      </c>
      <c r="DU25" s="1">
        <v>33</v>
      </c>
      <c r="DV25" s="1">
        <v>67</v>
      </c>
      <c r="DW25" s="1">
        <v>19</v>
      </c>
      <c r="DX25" s="1">
        <v>52</v>
      </c>
      <c r="DY25" s="1">
        <v>5</v>
      </c>
      <c r="DZ25" s="1">
        <v>11</v>
      </c>
      <c r="EA25" s="1">
        <v>15</v>
      </c>
      <c r="EB25" s="1">
        <v>10</v>
      </c>
      <c r="ED25" s="1">
        <v>0</v>
      </c>
      <c r="EE25" s="1">
        <v>3</v>
      </c>
      <c r="EF25" s="1">
        <v>3</v>
      </c>
      <c r="EG25" s="1">
        <v>3</v>
      </c>
      <c r="EH25" s="1">
        <v>7</v>
      </c>
      <c r="EI25" s="1">
        <v>6</v>
      </c>
      <c r="EJ25" s="1">
        <v>0</v>
      </c>
      <c r="EK25" s="1">
        <v>8</v>
      </c>
      <c r="EL25" s="1">
        <v>1</v>
      </c>
      <c r="EM25" s="1">
        <v>9</v>
      </c>
      <c r="EN25" s="1">
        <v>0</v>
      </c>
      <c r="EO25" s="1">
        <v>1</v>
      </c>
      <c r="EP25"/>
      <c r="FC25"/>
    </row>
    <row r="26" spans="1:159">
      <c r="A26" s="13">
        <f t="shared" si="0"/>
        <v>45747</v>
      </c>
      <c r="N26"/>
      <c r="AB26"/>
      <c r="AC26"/>
      <c r="AP26" s="4">
        <v>45747</v>
      </c>
      <c r="AQ26" s="1">
        <v>1135.28769336</v>
      </c>
      <c r="AR26" s="1">
        <v>2139.4498202999998</v>
      </c>
      <c r="AS26" s="1">
        <v>8329.5941673100006</v>
      </c>
      <c r="AT26" s="1">
        <v>1706.0903104500001</v>
      </c>
      <c r="AU26" s="1">
        <v>3729.4150309500001</v>
      </c>
      <c r="AV26" s="1">
        <v>2985.89323315</v>
      </c>
      <c r="AW26" s="1">
        <v>1223.1361918800001</v>
      </c>
      <c r="AX26" s="1">
        <v>5448.4640806300004</v>
      </c>
      <c r="AY26" s="1">
        <v>489.66038488999999</v>
      </c>
      <c r="AZ26" s="1">
        <v>963.52100708</v>
      </c>
      <c r="BA26" s="1">
        <v>3046.8599832999998</v>
      </c>
      <c r="BB26" s="1">
        <v>2183.78936961</v>
      </c>
      <c r="BC26"/>
      <c r="BP26"/>
      <c r="CC26"/>
      <c r="CP26"/>
      <c r="DD26" s="1">
        <v>5</v>
      </c>
      <c r="DE26" s="1">
        <v>5</v>
      </c>
      <c r="DF26" s="1">
        <v>3</v>
      </c>
      <c r="DG26" s="1">
        <v>15</v>
      </c>
      <c r="DH26" s="1">
        <v>20</v>
      </c>
      <c r="DI26" s="1">
        <v>14</v>
      </c>
      <c r="DJ26" s="1">
        <v>7</v>
      </c>
      <c r="DK26" s="1">
        <v>26</v>
      </c>
      <c r="DL26" s="1">
        <v>3</v>
      </c>
      <c r="DM26" s="1">
        <v>12</v>
      </c>
      <c r="DN26" s="1">
        <v>9</v>
      </c>
      <c r="DO26" s="1">
        <v>4</v>
      </c>
      <c r="DQ26" s="1">
        <v>9</v>
      </c>
      <c r="DR26" s="1">
        <v>19</v>
      </c>
      <c r="DS26" s="1">
        <v>13</v>
      </c>
      <c r="DT26" s="1">
        <v>44</v>
      </c>
      <c r="DU26" s="1">
        <v>25</v>
      </c>
      <c r="DV26" s="1">
        <v>45</v>
      </c>
      <c r="DW26" s="1">
        <v>15</v>
      </c>
      <c r="DX26" s="1">
        <v>27</v>
      </c>
      <c r="DY26" s="1">
        <v>3</v>
      </c>
      <c r="DZ26" s="1">
        <v>11</v>
      </c>
      <c r="EA26" s="1">
        <v>7</v>
      </c>
      <c r="EB26" s="1">
        <v>6</v>
      </c>
      <c r="ED26" s="1">
        <v>2</v>
      </c>
      <c r="EE26" s="1">
        <v>10</v>
      </c>
      <c r="EF26" s="1">
        <v>4</v>
      </c>
      <c r="EG26" s="1">
        <v>14</v>
      </c>
      <c r="EH26" s="1">
        <v>15</v>
      </c>
      <c r="EI26" s="1">
        <v>35</v>
      </c>
      <c r="EJ26" s="1">
        <v>2</v>
      </c>
      <c r="EK26" s="1">
        <v>30</v>
      </c>
      <c r="EL26" s="1">
        <v>3</v>
      </c>
      <c r="EM26" s="1">
        <v>8</v>
      </c>
      <c r="EN26" s="1">
        <v>4</v>
      </c>
      <c r="EO26" s="1">
        <v>3</v>
      </c>
      <c r="EP26"/>
      <c r="FC26"/>
    </row>
    <row r="27" spans="1:159">
      <c r="A27" s="13">
        <f t="shared" si="0"/>
        <v>45716</v>
      </c>
      <c r="N27"/>
      <c r="AB27"/>
      <c r="AC27"/>
      <c r="AP27" s="4">
        <v>45716</v>
      </c>
      <c r="AQ27" s="1">
        <v>1200.01487585</v>
      </c>
      <c r="AR27" s="1">
        <v>2194.3067043599999</v>
      </c>
      <c r="AS27" s="1">
        <v>9486.5702940400006</v>
      </c>
      <c r="AT27" s="1">
        <v>1851.6398208200001</v>
      </c>
      <c r="AU27" s="1">
        <v>3954.33190947</v>
      </c>
      <c r="AV27" s="1">
        <v>3252.4131649800001</v>
      </c>
      <c r="AW27" s="1">
        <v>1227.39769002</v>
      </c>
      <c r="AX27" s="1">
        <v>6256.5082537799999</v>
      </c>
      <c r="AY27" s="1">
        <v>511.96549694999999</v>
      </c>
      <c r="AZ27" s="1">
        <v>999.70784606999996</v>
      </c>
      <c r="BA27" s="1">
        <v>3476.4511613599998</v>
      </c>
      <c r="BB27" s="1">
        <v>2462.9581269199998</v>
      </c>
      <c r="BC27"/>
      <c r="BP27"/>
      <c r="CC27"/>
      <c r="CP27"/>
      <c r="DD27" s="1">
        <v>6</v>
      </c>
      <c r="DE27" s="1">
        <v>18</v>
      </c>
      <c r="DF27" s="1">
        <v>10</v>
      </c>
      <c r="DG27" s="1">
        <v>21</v>
      </c>
      <c r="DH27" s="1">
        <v>33</v>
      </c>
      <c r="DI27" s="1">
        <v>46</v>
      </c>
      <c r="DJ27" s="1">
        <v>12</v>
      </c>
      <c r="DK27" s="1">
        <v>43</v>
      </c>
      <c r="DL27" s="1">
        <v>4</v>
      </c>
      <c r="DM27" s="1">
        <v>17</v>
      </c>
      <c r="DN27" s="1">
        <v>10</v>
      </c>
      <c r="DO27" s="1">
        <v>5</v>
      </c>
      <c r="DQ27" s="1">
        <v>3</v>
      </c>
      <c r="DR27" s="1">
        <v>11</v>
      </c>
      <c r="DS27" s="1">
        <v>3</v>
      </c>
      <c r="DT27" s="1">
        <v>13</v>
      </c>
      <c r="DU27" s="1">
        <v>11</v>
      </c>
      <c r="DV27" s="1">
        <v>10</v>
      </c>
      <c r="DW27" s="1">
        <v>3</v>
      </c>
      <c r="DX27" s="1">
        <v>17</v>
      </c>
      <c r="DY27" s="1">
        <v>0</v>
      </c>
      <c r="DZ27" s="1">
        <v>7</v>
      </c>
      <c r="EA27" s="1">
        <v>3</v>
      </c>
      <c r="EB27" s="1">
        <v>7</v>
      </c>
      <c r="ED27" s="1">
        <v>9</v>
      </c>
      <c r="EE27" s="1">
        <v>8</v>
      </c>
      <c r="EF27" s="1">
        <v>5</v>
      </c>
      <c r="EG27" s="1">
        <v>38</v>
      </c>
      <c r="EH27" s="1">
        <v>18</v>
      </c>
      <c r="EI27" s="1">
        <v>38</v>
      </c>
      <c r="EJ27" s="1">
        <v>9</v>
      </c>
      <c r="EK27" s="1">
        <v>23</v>
      </c>
      <c r="EL27" s="1">
        <v>5</v>
      </c>
      <c r="EM27" s="1">
        <v>8</v>
      </c>
      <c r="EN27" s="1">
        <v>7</v>
      </c>
      <c r="EO27" s="1">
        <v>2</v>
      </c>
      <c r="EP27"/>
      <c r="FC27"/>
    </row>
    <row r="28" spans="1:159">
      <c r="A28" s="13">
        <f t="shared" si="0"/>
        <v>45688</v>
      </c>
      <c r="N28"/>
      <c r="AB28"/>
      <c r="AC28"/>
      <c r="AP28" s="4">
        <v>45688</v>
      </c>
      <c r="AQ28" s="1">
        <v>1181.89455888</v>
      </c>
      <c r="AR28" s="1">
        <v>2047.5953788300001</v>
      </c>
      <c r="AS28" s="1">
        <v>10049.49047488</v>
      </c>
      <c r="AT28" s="1">
        <v>1839.1810357300001</v>
      </c>
      <c r="AU28" s="1">
        <v>3921.9257204300002</v>
      </c>
      <c r="AV28" s="1">
        <v>3316.0828981300001</v>
      </c>
      <c r="AW28" s="1">
        <v>1190.53248586</v>
      </c>
      <c r="AX28" s="1">
        <v>6485.4747776499999</v>
      </c>
      <c r="AY28" s="1">
        <v>486.17596669</v>
      </c>
      <c r="AZ28" s="1">
        <v>983.59219968000002</v>
      </c>
      <c r="BA28" s="1">
        <v>3374.20473881</v>
      </c>
      <c r="BB28" s="1">
        <v>2481.2510594999999</v>
      </c>
      <c r="BC28"/>
      <c r="BP28"/>
      <c r="CC28"/>
      <c r="CP28"/>
      <c r="DD28" s="1">
        <v>6</v>
      </c>
      <c r="DE28" s="1">
        <v>11</v>
      </c>
      <c r="DF28" s="1">
        <v>7</v>
      </c>
      <c r="DG28" s="1">
        <v>46</v>
      </c>
      <c r="DH28" s="1">
        <v>23</v>
      </c>
      <c r="DI28" s="1">
        <v>33</v>
      </c>
      <c r="DJ28" s="1">
        <v>10</v>
      </c>
      <c r="DK28" s="1">
        <v>36</v>
      </c>
      <c r="DL28" s="1">
        <v>5</v>
      </c>
      <c r="DM28" s="1">
        <v>9</v>
      </c>
      <c r="DN28" s="1">
        <v>10</v>
      </c>
      <c r="DO28" s="1">
        <v>5</v>
      </c>
      <c r="DQ28" s="1">
        <v>11</v>
      </c>
      <c r="DR28" s="1">
        <v>18</v>
      </c>
      <c r="DS28" s="1">
        <v>4</v>
      </c>
      <c r="DT28" s="1">
        <v>22</v>
      </c>
      <c r="DU28" s="1">
        <v>22</v>
      </c>
      <c r="DV28" s="1">
        <v>41</v>
      </c>
      <c r="DW28" s="1">
        <v>10</v>
      </c>
      <c r="DX28" s="1">
        <v>16</v>
      </c>
      <c r="DY28" s="1">
        <v>1</v>
      </c>
      <c r="DZ28" s="1">
        <v>10</v>
      </c>
      <c r="EA28" s="1">
        <v>9</v>
      </c>
      <c r="EB28" s="1">
        <v>5</v>
      </c>
      <c r="ED28" s="1">
        <v>1</v>
      </c>
      <c r="EE28" s="1">
        <v>8</v>
      </c>
      <c r="EF28" s="1">
        <v>7</v>
      </c>
      <c r="EG28" s="1">
        <v>4</v>
      </c>
      <c r="EH28" s="1">
        <v>17</v>
      </c>
      <c r="EI28" s="1">
        <v>20</v>
      </c>
      <c r="EJ28" s="1">
        <v>3</v>
      </c>
      <c r="EK28" s="1">
        <v>31</v>
      </c>
      <c r="EL28" s="1">
        <v>3</v>
      </c>
      <c r="EM28" s="1">
        <v>13</v>
      </c>
      <c r="EN28" s="1">
        <v>1</v>
      </c>
      <c r="EO28" s="1">
        <v>4</v>
      </c>
      <c r="EP28"/>
      <c r="FC28"/>
    </row>
    <row r="29" spans="1:159">
      <c r="A29" s="13">
        <f t="shared" si="0"/>
        <v>45657</v>
      </c>
      <c r="N29"/>
      <c r="AB29"/>
      <c r="AC29"/>
      <c r="AP29" s="4">
        <v>45657</v>
      </c>
      <c r="AQ29" s="1">
        <v>1117.00292061</v>
      </c>
      <c r="AR29" s="1">
        <v>2039.12639921</v>
      </c>
      <c r="AS29" s="1">
        <v>9416.9606587899998</v>
      </c>
      <c r="AT29" s="1">
        <v>1732.4526773600001</v>
      </c>
      <c r="AU29" s="1">
        <v>3702.8987351699998</v>
      </c>
      <c r="AV29" s="1">
        <v>3159.5099642099999</v>
      </c>
      <c r="AW29" s="1">
        <v>1174.5143131699999</v>
      </c>
      <c r="AX29" s="1">
        <v>6513.0863985799997</v>
      </c>
      <c r="AY29" s="1">
        <v>485.06102456999997</v>
      </c>
      <c r="AZ29" s="1">
        <v>954.44962046000001</v>
      </c>
      <c r="BA29" s="1">
        <v>3306.1901180700002</v>
      </c>
      <c r="BB29" s="1">
        <v>2326.3554660099999</v>
      </c>
      <c r="BC29"/>
      <c r="BP29"/>
      <c r="CC29"/>
      <c r="CP29"/>
      <c r="DD29" s="1">
        <v>3</v>
      </c>
      <c r="DE29" s="1">
        <v>7</v>
      </c>
      <c r="DF29" s="1">
        <v>7</v>
      </c>
      <c r="DG29" s="1">
        <v>30</v>
      </c>
      <c r="DH29" s="1">
        <v>16</v>
      </c>
      <c r="DI29" s="1">
        <v>23</v>
      </c>
      <c r="DJ29" s="1">
        <v>9</v>
      </c>
      <c r="DK29" s="1">
        <v>25</v>
      </c>
      <c r="DL29" s="1">
        <v>2</v>
      </c>
      <c r="DM29" s="1">
        <v>6</v>
      </c>
      <c r="DN29" s="1">
        <v>11</v>
      </c>
      <c r="DO29" s="1">
        <v>6</v>
      </c>
      <c r="DQ29" s="1">
        <v>12</v>
      </c>
      <c r="DR29" s="1">
        <v>19</v>
      </c>
      <c r="DS29" s="1">
        <v>3</v>
      </c>
      <c r="DT29" s="1">
        <v>19</v>
      </c>
      <c r="DU29" s="1">
        <v>13</v>
      </c>
      <c r="DV29" s="1">
        <v>33</v>
      </c>
      <c r="DW29" s="1">
        <v>12</v>
      </c>
      <c r="DX29" s="1">
        <v>16</v>
      </c>
      <c r="DY29" s="1">
        <v>2</v>
      </c>
      <c r="DZ29" s="1">
        <v>8</v>
      </c>
      <c r="EA29" s="1">
        <v>4</v>
      </c>
      <c r="EB29" s="1">
        <v>2</v>
      </c>
      <c r="ED29" s="1">
        <v>3</v>
      </c>
      <c r="EE29" s="1">
        <v>11</v>
      </c>
      <c r="EF29" s="1">
        <v>8</v>
      </c>
      <c r="EG29" s="1">
        <v>23</v>
      </c>
      <c r="EH29" s="1">
        <v>33</v>
      </c>
      <c r="EI29" s="1">
        <v>38</v>
      </c>
      <c r="EJ29" s="1">
        <v>2</v>
      </c>
      <c r="EK29" s="1">
        <v>42</v>
      </c>
      <c r="EL29" s="1">
        <v>5</v>
      </c>
      <c r="EM29" s="1">
        <v>18</v>
      </c>
      <c r="EN29" s="1">
        <v>5</v>
      </c>
      <c r="EO29" s="1">
        <v>6</v>
      </c>
      <c r="EP29"/>
      <c r="FC29"/>
    </row>
    <row r="30" spans="1:159">
      <c r="A30" s="13">
        <f t="shared" si="0"/>
        <v>45625</v>
      </c>
      <c r="N30"/>
      <c r="AB30"/>
      <c r="AC30"/>
      <c r="AP30" s="4">
        <v>45625</v>
      </c>
      <c r="AQ30" s="1">
        <v>1236.4816831400001</v>
      </c>
      <c r="AR30" s="1">
        <v>2149.5063579799998</v>
      </c>
      <c r="AS30" s="1">
        <v>9218.4331866199991</v>
      </c>
      <c r="AT30" s="1">
        <v>1818.5976138799999</v>
      </c>
      <c r="AU30" s="1">
        <v>3861.01456448</v>
      </c>
      <c r="AV30" s="1">
        <v>3309.9539008500001</v>
      </c>
      <c r="AW30" s="1">
        <v>1273.37323709</v>
      </c>
      <c r="AX30" s="1">
        <v>6250.8404084900003</v>
      </c>
      <c r="AY30" s="1">
        <v>501.20948249999998</v>
      </c>
      <c r="AZ30" s="1">
        <v>1020.16539204</v>
      </c>
      <c r="BA30" s="1">
        <v>3378.0106419799999</v>
      </c>
      <c r="BB30" s="1">
        <v>2346.6304256899998</v>
      </c>
      <c r="BC30"/>
      <c r="BP30"/>
      <c r="CC30"/>
      <c r="CP30"/>
      <c r="DD30" s="1">
        <v>3</v>
      </c>
      <c r="DE30" s="1">
        <v>11</v>
      </c>
      <c r="DF30" s="1">
        <v>8</v>
      </c>
      <c r="DG30" s="1">
        <v>35</v>
      </c>
      <c r="DH30" s="1">
        <v>36</v>
      </c>
      <c r="DI30" s="1">
        <v>45</v>
      </c>
      <c r="DJ30" s="1">
        <v>12</v>
      </c>
      <c r="DK30" s="1">
        <v>39</v>
      </c>
      <c r="DL30" s="1">
        <v>6</v>
      </c>
      <c r="DM30" s="1">
        <v>18</v>
      </c>
      <c r="DN30" s="1">
        <v>7</v>
      </c>
      <c r="DO30" s="1">
        <v>9</v>
      </c>
      <c r="DQ30" s="1">
        <v>12</v>
      </c>
      <c r="DR30" s="1">
        <v>15</v>
      </c>
      <c r="DS30" s="1">
        <v>6</v>
      </c>
      <c r="DT30" s="1">
        <v>21</v>
      </c>
      <c r="DU30" s="1">
        <v>16</v>
      </c>
      <c r="DV30" s="1">
        <v>28</v>
      </c>
      <c r="DW30" s="1">
        <v>10</v>
      </c>
      <c r="DX30" s="1">
        <v>20</v>
      </c>
      <c r="DY30" s="1">
        <v>0</v>
      </c>
      <c r="DZ30" s="1">
        <v>7</v>
      </c>
      <c r="EA30" s="1">
        <v>9</v>
      </c>
      <c r="EB30" s="1">
        <v>2</v>
      </c>
      <c r="ED30" s="1">
        <v>3</v>
      </c>
      <c r="EE30" s="1">
        <v>11</v>
      </c>
      <c r="EF30" s="1">
        <v>4</v>
      </c>
      <c r="EG30" s="1">
        <v>16</v>
      </c>
      <c r="EH30" s="1">
        <v>12</v>
      </c>
      <c r="EI30" s="1">
        <v>20</v>
      </c>
      <c r="EJ30" s="1">
        <v>1</v>
      </c>
      <c r="EK30" s="1">
        <v>24</v>
      </c>
      <c r="EL30" s="1">
        <v>3</v>
      </c>
      <c r="EM30" s="1">
        <v>8</v>
      </c>
      <c r="EN30" s="1">
        <v>4</v>
      </c>
      <c r="EO30" s="1">
        <v>3</v>
      </c>
      <c r="EP30"/>
      <c r="FC30"/>
    </row>
    <row r="31" spans="1:159">
      <c r="A31" s="13">
        <f t="shared" si="0"/>
        <v>45596</v>
      </c>
      <c r="N31"/>
      <c r="AB31"/>
      <c r="AC31"/>
      <c r="AP31" s="4">
        <v>45596</v>
      </c>
      <c r="AQ31" s="1">
        <v>1193.2523238900001</v>
      </c>
      <c r="AR31" s="1">
        <v>2025.2262509</v>
      </c>
      <c r="AS31" s="1">
        <v>8146.9855798500002</v>
      </c>
      <c r="AT31" s="1">
        <v>1597.0499915800001</v>
      </c>
      <c r="AU31" s="1">
        <v>3769.2843805100001</v>
      </c>
      <c r="AV31" s="1">
        <v>2988.97715135</v>
      </c>
      <c r="AW31" s="1">
        <v>1162.61746404</v>
      </c>
      <c r="AX31" s="1">
        <v>5828.2088344399999</v>
      </c>
      <c r="AY31" s="1">
        <v>461.24858089000003</v>
      </c>
      <c r="AZ31" s="1">
        <v>958.92058652000003</v>
      </c>
      <c r="BA31" s="1">
        <v>3050.93033578</v>
      </c>
      <c r="BB31" s="1">
        <v>1944.3274758</v>
      </c>
      <c r="BC31"/>
      <c r="BP31"/>
      <c r="CC31"/>
      <c r="CP31"/>
      <c r="DD31" s="1">
        <v>5</v>
      </c>
      <c r="DE31" s="1">
        <v>10</v>
      </c>
      <c r="DF31" s="1">
        <v>5</v>
      </c>
      <c r="DG31" s="1">
        <v>42</v>
      </c>
      <c r="DH31" s="1">
        <v>24</v>
      </c>
      <c r="DI31" s="1">
        <v>51</v>
      </c>
      <c r="DJ31" s="1">
        <v>4</v>
      </c>
      <c r="DK31" s="1">
        <v>34</v>
      </c>
      <c r="DL31" s="1">
        <v>6</v>
      </c>
      <c r="DM31" s="1">
        <v>15</v>
      </c>
      <c r="DN31" s="1">
        <v>9</v>
      </c>
      <c r="DO31" s="1">
        <v>2</v>
      </c>
      <c r="DQ31" s="1">
        <v>12</v>
      </c>
      <c r="DR31" s="1">
        <v>21</v>
      </c>
      <c r="DS31" s="1">
        <v>5</v>
      </c>
      <c r="DT31" s="1">
        <v>28</v>
      </c>
      <c r="DU31" s="1">
        <v>26</v>
      </c>
      <c r="DV31" s="1">
        <v>36</v>
      </c>
      <c r="DW31" s="1">
        <v>20</v>
      </c>
      <c r="DX31" s="1">
        <v>25</v>
      </c>
      <c r="DY31" s="1">
        <v>1</v>
      </c>
      <c r="DZ31" s="1">
        <v>10</v>
      </c>
      <c r="EA31" s="1">
        <v>9</v>
      </c>
      <c r="EB31" s="1">
        <v>10</v>
      </c>
      <c r="ED31" s="1">
        <v>1</v>
      </c>
      <c r="EE31" s="1">
        <v>6</v>
      </c>
      <c r="EF31" s="1">
        <v>8</v>
      </c>
      <c r="EG31" s="1">
        <v>2</v>
      </c>
      <c r="EH31" s="1">
        <v>13</v>
      </c>
      <c r="EI31" s="1">
        <v>6</v>
      </c>
      <c r="EJ31" s="1">
        <v>0</v>
      </c>
      <c r="EK31" s="1">
        <v>24</v>
      </c>
      <c r="EL31" s="1">
        <v>2</v>
      </c>
      <c r="EM31" s="1">
        <v>8</v>
      </c>
      <c r="EN31" s="1">
        <v>2</v>
      </c>
      <c r="EO31" s="1">
        <v>2</v>
      </c>
      <c r="EP31"/>
      <c r="FC31"/>
    </row>
    <row r="32" spans="1:159">
      <c r="A32" s="13">
        <f t="shared" si="0"/>
        <v>45565</v>
      </c>
      <c r="N32"/>
      <c r="AB32"/>
      <c r="AC32"/>
      <c r="AP32" s="4">
        <v>45565</v>
      </c>
      <c r="AQ32" s="1">
        <v>1208.69919132</v>
      </c>
      <c r="AR32" s="1">
        <v>2041.1082788399999</v>
      </c>
      <c r="AS32" s="1">
        <v>8012.0987834500002</v>
      </c>
      <c r="AT32" s="1">
        <v>1515.55264156</v>
      </c>
      <c r="AU32" s="1">
        <v>3849.3492364600002</v>
      </c>
      <c r="AV32" s="1">
        <v>2924.13941802</v>
      </c>
      <c r="AW32" s="1">
        <v>1124.77664809</v>
      </c>
      <c r="AX32" s="1">
        <v>5687.4619031100001</v>
      </c>
      <c r="AY32" s="1">
        <v>442.38233545000003</v>
      </c>
      <c r="AZ32" s="1">
        <v>940.06899219000002</v>
      </c>
      <c r="BA32" s="1">
        <v>2894.6820176599999</v>
      </c>
      <c r="BB32" s="1">
        <v>1819.4282835900001</v>
      </c>
      <c r="BC32"/>
      <c r="BP32"/>
      <c r="CC32"/>
      <c r="CP32"/>
      <c r="DD32" s="1">
        <v>1</v>
      </c>
      <c r="DE32" s="1">
        <v>9</v>
      </c>
      <c r="DF32" s="1">
        <v>5</v>
      </c>
      <c r="DG32" s="1">
        <v>25</v>
      </c>
      <c r="DH32" s="1">
        <v>21</v>
      </c>
      <c r="DI32" s="1">
        <v>26</v>
      </c>
      <c r="DJ32" s="1">
        <v>2</v>
      </c>
      <c r="DK32" s="1">
        <v>23</v>
      </c>
      <c r="DL32" s="1">
        <v>5</v>
      </c>
      <c r="DM32" s="1">
        <v>7</v>
      </c>
      <c r="DN32" s="1">
        <v>9</v>
      </c>
      <c r="DO32" s="1">
        <v>7</v>
      </c>
      <c r="DQ32" s="1">
        <v>8</v>
      </c>
      <c r="DR32" s="1">
        <v>11</v>
      </c>
      <c r="DS32" s="1">
        <v>8</v>
      </c>
      <c r="DT32" s="1">
        <v>25</v>
      </c>
      <c r="DU32" s="1">
        <v>13</v>
      </c>
      <c r="DV32" s="1">
        <v>31</v>
      </c>
      <c r="DW32" s="1">
        <v>20</v>
      </c>
      <c r="DX32" s="1">
        <v>15</v>
      </c>
      <c r="DY32" s="1">
        <v>2</v>
      </c>
      <c r="DZ32" s="1">
        <v>9</v>
      </c>
      <c r="EA32" s="1">
        <v>9</v>
      </c>
      <c r="EB32" s="1">
        <v>4</v>
      </c>
      <c r="ED32" s="1">
        <v>9</v>
      </c>
      <c r="EE32" s="1">
        <v>17</v>
      </c>
      <c r="EF32" s="1">
        <v>5</v>
      </c>
      <c r="EG32" s="1">
        <v>22</v>
      </c>
      <c r="EH32" s="1">
        <v>29</v>
      </c>
      <c r="EI32" s="1">
        <v>36</v>
      </c>
      <c r="EJ32" s="1">
        <v>2</v>
      </c>
      <c r="EK32" s="1">
        <v>45</v>
      </c>
      <c r="EL32" s="1">
        <v>2</v>
      </c>
      <c r="EM32" s="1">
        <v>17</v>
      </c>
      <c r="EN32" s="1">
        <v>2</v>
      </c>
      <c r="EO32" s="1">
        <v>3</v>
      </c>
      <c r="EP32"/>
      <c r="FC32"/>
    </row>
    <row r="33" spans="1:159">
      <c r="A33" s="13">
        <f t="shared" si="0"/>
        <v>45534</v>
      </c>
      <c r="N33"/>
      <c r="AB33"/>
      <c r="AC33"/>
      <c r="AP33" s="4">
        <v>45534</v>
      </c>
      <c r="AQ33" s="1">
        <v>1190.74177121</v>
      </c>
      <c r="AR33" s="1">
        <v>2059.4740289900001</v>
      </c>
      <c r="AS33" s="1">
        <v>7763.3699589500002</v>
      </c>
      <c r="AT33" s="1">
        <v>1546.4609591599999</v>
      </c>
      <c r="AU33" s="1">
        <v>3956.3061717</v>
      </c>
      <c r="AV33" s="1">
        <v>2863.47991834</v>
      </c>
      <c r="AW33" s="1">
        <v>1166.1276010700001</v>
      </c>
      <c r="AX33" s="1">
        <v>5583.7767942600003</v>
      </c>
      <c r="AY33" s="1">
        <v>421.19233606</v>
      </c>
      <c r="AZ33" s="1">
        <v>897.89941321000003</v>
      </c>
      <c r="BA33" s="1">
        <v>2742.8070421900002</v>
      </c>
      <c r="BB33" s="1">
        <v>1783.6605753900001</v>
      </c>
      <c r="BC33"/>
      <c r="BP33"/>
      <c r="CC33"/>
      <c r="CP33"/>
      <c r="DD33" s="1">
        <v>8</v>
      </c>
      <c r="DE33" s="1">
        <v>10</v>
      </c>
      <c r="DF33" s="1">
        <v>9</v>
      </c>
      <c r="DG33" s="1">
        <v>40</v>
      </c>
      <c r="DH33" s="1">
        <v>33</v>
      </c>
      <c r="DI33" s="1">
        <v>48</v>
      </c>
      <c r="DJ33" s="1">
        <v>7</v>
      </c>
      <c r="DK33" s="1">
        <v>45</v>
      </c>
      <c r="DL33" s="1">
        <v>6</v>
      </c>
      <c r="DM33" s="1">
        <v>17</v>
      </c>
      <c r="DN33" s="1">
        <v>4</v>
      </c>
      <c r="DO33" s="1">
        <v>7</v>
      </c>
      <c r="DQ33" s="1">
        <v>7</v>
      </c>
      <c r="DR33" s="1">
        <v>14</v>
      </c>
      <c r="DS33" s="1">
        <v>10</v>
      </c>
      <c r="DT33" s="1">
        <v>21</v>
      </c>
      <c r="DU33" s="1">
        <v>19</v>
      </c>
      <c r="DV33" s="1">
        <v>30</v>
      </c>
      <c r="DW33" s="1">
        <v>16</v>
      </c>
      <c r="DX33" s="1">
        <v>21</v>
      </c>
      <c r="DY33" s="1">
        <v>4</v>
      </c>
      <c r="DZ33" s="1">
        <v>3</v>
      </c>
      <c r="EA33" s="1">
        <v>16</v>
      </c>
      <c r="EB33" s="1">
        <v>6</v>
      </c>
      <c r="ED33" s="1">
        <v>5</v>
      </c>
      <c r="EE33" s="1">
        <v>12</v>
      </c>
      <c r="EF33" s="1">
        <v>1</v>
      </c>
      <c r="EG33" s="1">
        <v>15</v>
      </c>
      <c r="EH33" s="1">
        <v>15</v>
      </c>
      <c r="EI33" s="1">
        <v>19</v>
      </c>
      <c r="EJ33" s="1">
        <v>2</v>
      </c>
      <c r="EK33" s="1">
        <v>17</v>
      </c>
      <c r="EL33" s="1">
        <v>4</v>
      </c>
      <c r="EM33" s="1">
        <v>14</v>
      </c>
      <c r="EN33" s="1">
        <v>3</v>
      </c>
      <c r="EO33" s="1">
        <v>4</v>
      </c>
      <c r="EP33"/>
      <c r="FC33"/>
    </row>
    <row r="34" spans="1:159">
      <c r="A34" s="13">
        <f t="shared" si="0"/>
        <v>45504</v>
      </c>
      <c r="N34"/>
      <c r="AB34"/>
      <c r="AC34"/>
      <c r="AP34" s="4">
        <v>45504</v>
      </c>
      <c r="AQ34" s="1">
        <v>1185.8465877199999</v>
      </c>
      <c r="AR34" s="1">
        <v>2025.3387928100001</v>
      </c>
      <c r="AS34" s="1">
        <v>7960.3667425900003</v>
      </c>
      <c r="AT34" s="1">
        <v>1521.69573068</v>
      </c>
      <c r="AU34" s="1">
        <v>3831.29723126</v>
      </c>
      <c r="AV34" s="1">
        <v>2852.14135244</v>
      </c>
      <c r="AW34" s="1">
        <v>1217.50720247</v>
      </c>
      <c r="AX34" s="1">
        <v>5647.3840977600003</v>
      </c>
      <c r="AY34" s="1">
        <v>419.91861447999997</v>
      </c>
      <c r="AZ34" s="1">
        <v>879.71213836000004</v>
      </c>
      <c r="BA34" s="1">
        <v>2681.51454461</v>
      </c>
      <c r="BB34" s="1">
        <v>1741.1853540100001</v>
      </c>
      <c r="BC34"/>
      <c r="BP34"/>
      <c r="CC34"/>
      <c r="CP34"/>
      <c r="DD34" s="1">
        <v>4</v>
      </c>
      <c r="DE34" s="1">
        <v>11</v>
      </c>
      <c r="DF34" s="1">
        <v>1</v>
      </c>
      <c r="DG34" s="1">
        <v>43</v>
      </c>
      <c r="DH34" s="1">
        <v>25</v>
      </c>
      <c r="DI34" s="1">
        <v>55</v>
      </c>
      <c r="DJ34" s="1">
        <v>6</v>
      </c>
      <c r="DK34" s="1">
        <v>40</v>
      </c>
      <c r="DL34" s="1">
        <v>3</v>
      </c>
      <c r="DM34" s="1">
        <v>12</v>
      </c>
      <c r="DN34" s="1">
        <v>5</v>
      </c>
      <c r="DO34" s="1">
        <v>5</v>
      </c>
      <c r="DQ34" s="1">
        <v>16</v>
      </c>
      <c r="DR34" s="1">
        <v>15</v>
      </c>
      <c r="DS34" s="1">
        <v>7</v>
      </c>
      <c r="DT34" s="1">
        <v>30</v>
      </c>
      <c r="DU34" s="1">
        <v>28</v>
      </c>
      <c r="DV34" s="1">
        <v>35</v>
      </c>
      <c r="DW34" s="1">
        <v>18</v>
      </c>
      <c r="DX34" s="1">
        <v>21</v>
      </c>
      <c r="DY34" s="1">
        <v>8</v>
      </c>
      <c r="DZ34" s="1">
        <v>9</v>
      </c>
      <c r="EA34" s="1">
        <v>16</v>
      </c>
      <c r="EB34" s="1">
        <v>5</v>
      </c>
      <c r="ED34" s="1">
        <v>0</v>
      </c>
      <c r="EE34" s="1">
        <v>10</v>
      </c>
      <c r="EF34" s="1">
        <v>12</v>
      </c>
      <c r="EG34" s="1">
        <v>3</v>
      </c>
      <c r="EH34" s="1">
        <v>14</v>
      </c>
      <c r="EI34" s="1">
        <v>7</v>
      </c>
      <c r="EJ34" s="1">
        <v>1</v>
      </c>
      <c r="EK34" s="1">
        <v>22</v>
      </c>
      <c r="EL34" s="1">
        <v>3</v>
      </c>
      <c r="EM34" s="1">
        <v>13</v>
      </c>
      <c r="EN34" s="1">
        <v>2</v>
      </c>
      <c r="EO34" s="1">
        <v>7</v>
      </c>
      <c r="EP34"/>
      <c r="FC34"/>
    </row>
    <row r="35" spans="1:159">
      <c r="A35" s="13">
        <f t="shared" si="0"/>
        <v>45471</v>
      </c>
      <c r="N35"/>
      <c r="AB35"/>
      <c r="AC35"/>
      <c r="AP35" s="4">
        <v>45471</v>
      </c>
      <c r="AQ35" s="1">
        <v>1161.7110138099999</v>
      </c>
      <c r="AR35" s="1">
        <v>1978.80645813</v>
      </c>
      <c r="AS35" s="1">
        <v>8081.7895977300004</v>
      </c>
      <c r="AT35" s="1">
        <v>1442.8265485300001</v>
      </c>
      <c r="AU35" s="1">
        <v>3779.6955906799999</v>
      </c>
      <c r="AV35" s="1">
        <v>2710.84403638</v>
      </c>
      <c r="AW35" s="1">
        <v>1201.4135945099999</v>
      </c>
      <c r="AX35" s="1">
        <v>5872.6415598000003</v>
      </c>
      <c r="AY35" s="1">
        <v>413.29802579</v>
      </c>
      <c r="AZ35" s="1">
        <v>841.01516292999997</v>
      </c>
      <c r="BA35" s="1">
        <v>2804.6137367599999</v>
      </c>
      <c r="BB35" s="1">
        <v>1810.48132947</v>
      </c>
      <c r="BC35"/>
      <c r="BP35"/>
      <c r="CC35"/>
      <c r="CP35"/>
      <c r="DD35" s="1">
        <v>7</v>
      </c>
      <c r="DE35" s="1">
        <v>9</v>
      </c>
      <c r="DF35" s="1">
        <v>5</v>
      </c>
      <c r="DG35" s="1">
        <v>16</v>
      </c>
      <c r="DH35" s="1">
        <v>21</v>
      </c>
      <c r="DI35" s="1">
        <v>29</v>
      </c>
      <c r="DJ35" s="1">
        <v>16</v>
      </c>
      <c r="DK35" s="1">
        <v>37</v>
      </c>
      <c r="DL35" s="1">
        <v>6</v>
      </c>
      <c r="DM35" s="1">
        <v>8</v>
      </c>
      <c r="DN35" s="1">
        <v>5</v>
      </c>
      <c r="DO35" s="1">
        <v>6</v>
      </c>
      <c r="DQ35" s="1">
        <v>11</v>
      </c>
      <c r="DR35" s="1">
        <v>17</v>
      </c>
      <c r="DS35" s="1">
        <v>11</v>
      </c>
      <c r="DT35" s="1">
        <v>34</v>
      </c>
      <c r="DU35" s="1">
        <v>19</v>
      </c>
      <c r="DV35" s="1">
        <v>36</v>
      </c>
      <c r="DW35" s="1">
        <v>8</v>
      </c>
      <c r="DX35" s="1">
        <v>13</v>
      </c>
      <c r="DY35" s="1">
        <v>2</v>
      </c>
      <c r="DZ35" s="1">
        <v>6</v>
      </c>
      <c r="EA35" s="1">
        <v>13</v>
      </c>
      <c r="EB35" s="1">
        <v>7</v>
      </c>
      <c r="ED35" s="1">
        <v>2</v>
      </c>
      <c r="EE35" s="1">
        <v>10</v>
      </c>
      <c r="EF35" s="1">
        <v>4</v>
      </c>
      <c r="EG35" s="1">
        <v>26</v>
      </c>
      <c r="EH35" s="1">
        <v>27</v>
      </c>
      <c r="EI35" s="1">
        <v>33</v>
      </c>
      <c r="EJ35" s="1">
        <v>1</v>
      </c>
      <c r="EK35" s="1">
        <v>33</v>
      </c>
      <c r="EL35" s="1">
        <v>6</v>
      </c>
      <c r="EM35" s="1">
        <v>20</v>
      </c>
      <c r="EN35" s="1">
        <v>5</v>
      </c>
      <c r="EO35" s="1">
        <v>4</v>
      </c>
      <c r="EP35"/>
      <c r="FC35"/>
    </row>
    <row r="36" spans="1:159">
      <c r="A36" s="13">
        <f t="shared" si="0"/>
        <v>45443</v>
      </c>
      <c r="N36"/>
      <c r="AB36"/>
      <c r="AC36"/>
      <c r="AP36" s="4">
        <v>45443</v>
      </c>
      <c r="AQ36" s="1">
        <v>1185.0838295999999</v>
      </c>
      <c r="AR36" s="1">
        <v>1980.03291115</v>
      </c>
      <c r="AS36" s="1">
        <v>7530.6160528</v>
      </c>
      <c r="AT36" s="1">
        <v>1431.97709861</v>
      </c>
      <c r="AU36" s="1">
        <v>3655.8612260899999</v>
      </c>
      <c r="AV36" s="1">
        <v>2718.3320389400001</v>
      </c>
      <c r="AW36" s="1">
        <v>1202.5929403</v>
      </c>
      <c r="AX36" s="1">
        <v>5327.4755253499998</v>
      </c>
      <c r="AY36" s="1">
        <v>396.60156065000001</v>
      </c>
      <c r="AZ36" s="1">
        <v>873.37616513</v>
      </c>
      <c r="BA36" s="1">
        <v>2713.72263251</v>
      </c>
      <c r="BB36" s="1">
        <v>1771.7477525700001</v>
      </c>
      <c r="BC36"/>
      <c r="BP36"/>
      <c r="CC36"/>
      <c r="CP36"/>
      <c r="DD36" s="1">
        <v>12</v>
      </c>
      <c r="DE36" s="1">
        <v>13</v>
      </c>
      <c r="DF36" s="1">
        <v>9</v>
      </c>
      <c r="DG36" s="1">
        <v>26</v>
      </c>
      <c r="DH36" s="1">
        <v>33</v>
      </c>
      <c r="DI36" s="1">
        <v>49</v>
      </c>
      <c r="DJ36" s="1">
        <v>9</v>
      </c>
      <c r="DK36" s="1">
        <v>42</v>
      </c>
      <c r="DL36" s="1">
        <v>3</v>
      </c>
      <c r="DM36" s="1">
        <v>12</v>
      </c>
      <c r="DN36" s="1">
        <v>11</v>
      </c>
      <c r="DO36" s="1">
        <v>7</v>
      </c>
      <c r="DQ36" s="1">
        <v>7</v>
      </c>
      <c r="DR36" s="1">
        <v>15</v>
      </c>
      <c r="DS36" s="1">
        <v>9</v>
      </c>
      <c r="DT36" s="1">
        <v>24</v>
      </c>
      <c r="DU36" s="1">
        <v>25</v>
      </c>
      <c r="DV36" s="1">
        <v>25</v>
      </c>
      <c r="DW36" s="1">
        <v>14</v>
      </c>
      <c r="DX36" s="1">
        <v>23</v>
      </c>
      <c r="DY36" s="1">
        <v>7</v>
      </c>
      <c r="DZ36" s="1">
        <v>5</v>
      </c>
      <c r="EA36" s="1">
        <v>10</v>
      </c>
      <c r="EB36" s="1">
        <v>5</v>
      </c>
      <c r="ED36" s="1">
        <v>2</v>
      </c>
      <c r="EE36" s="1">
        <v>8</v>
      </c>
      <c r="EF36" s="1">
        <v>2</v>
      </c>
      <c r="EG36" s="1">
        <v>26</v>
      </c>
      <c r="EH36" s="1">
        <v>9</v>
      </c>
      <c r="EI36" s="1">
        <v>23</v>
      </c>
      <c r="EJ36" s="1">
        <v>2</v>
      </c>
      <c r="EK36" s="1">
        <v>18</v>
      </c>
      <c r="EL36" s="1">
        <v>4</v>
      </c>
      <c r="EM36" s="1">
        <v>17</v>
      </c>
      <c r="EN36" s="1">
        <v>2</v>
      </c>
      <c r="EO36" s="1">
        <v>5</v>
      </c>
      <c r="EP36"/>
      <c r="FC36"/>
    </row>
    <row r="37" spans="1:159">
      <c r="A37" s="13">
        <f t="shared" si="0"/>
        <v>45412</v>
      </c>
      <c r="N37"/>
      <c r="AB37"/>
      <c r="AC37"/>
      <c r="AP37" s="4">
        <v>45412</v>
      </c>
      <c r="AQ37" s="1">
        <v>1171.5649095000001</v>
      </c>
      <c r="AR37" s="1">
        <v>2014.66971588</v>
      </c>
      <c r="AS37" s="1">
        <v>7435.2121581199999</v>
      </c>
      <c r="AT37" s="1">
        <v>1394.0569136900001</v>
      </c>
      <c r="AU37" s="1">
        <v>3629.0258977600001</v>
      </c>
      <c r="AV37" s="1">
        <v>2733.2089458800001</v>
      </c>
      <c r="AW37" s="1">
        <v>1223.7524707</v>
      </c>
      <c r="AX37" s="1">
        <v>4960.7694341400002</v>
      </c>
      <c r="AY37" s="1">
        <v>382.47522678000001</v>
      </c>
      <c r="AZ37" s="1">
        <v>824.02775151000003</v>
      </c>
      <c r="BA37" s="1">
        <v>2806.2779400200002</v>
      </c>
      <c r="BB37" s="1">
        <v>1692.5036601700001</v>
      </c>
      <c r="BC37"/>
      <c r="BP37"/>
      <c r="CC37"/>
      <c r="CP37"/>
      <c r="DD37" s="1">
        <v>8</v>
      </c>
      <c r="DE37" s="1">
        <v>13</v>
      </c>
      <c r="DF37" s="1">
        <v>6</v>
      </c>
      <c r="DG37" s="1">
        <v>36</v>
      </c>
      <c r="DH37" s="1">
        <v>31</v>
      </c>
      <c r="DI37" s="1">
        <v>42</v>
      </c>
      <c r="DJ37" s="1">
        <v>15</v>
      </c>
      <c r="DK37" s="1">
        <v>40</v>
      </c>
      <c r="DL37" s="1">
        <v>5</v>
      </c>
      <c r="DM37" s="1">
        <v>11</v>
      </c>
      <c r="DN37" s="1">
        <v>9</v>
      </c>
      <c r="DO37" s="1">
        <v>10</v>
      </c>
      <c r="DQ37" s="1">
        <v>13</v>
      </c>
      <c r="DR37" s="1">
        <v>15</v>
      </c>
      <c r="DS37" s="1">
        <v>9</v>
      </c>
      <c r="DT37" s="1">
        <v>36</v>
      </c>
      <c r="DU37" s="1">
        <v>21</v>
      </c>
      <c r="DV37" s="1">
        <v>41</v>
      </c>
      <c r="DW37" s="1">
        <v>10</v>
      </c>
      <c r="DX37" s="1">
        <v>19</v>
      </c>
      <c r="DY37" s="1">
        <v>7</v>
      </c>
      <c r="DZ37" s="1">
        <v>10</v>
      </c>
      <c r="EA37" s="1">
        <v>12</v>
      </c>
      <c r="EB37" s="1">
        <v>1</v>
      </c>
      <c r="ED37" s="1">
        <v>0</v>
      </c>
      <c r="EE37" s="1">
        <v>8</v>
      </c>
      <c r="EF37" s="1">
        <v>5</v>
      </c>
      <c r="EG37" s="1">
        <v>4</v>
      </c>
      <c r="EH37" s="1">
        <v>14</v>
      </c>
      <c r="EI37" s="1">
        <v>13</v>
      </c>
      <c r="EJ37" s="1">
        <v>1</v>
      </c>
      <c r="EK37" s="1">
        <v>24</v>
      </c>
      <c r="EL37" s="1">
        <v>2</v>
      </c>
      <c r="EM37" s="1">
        <v>13</v>
      </c>
      <c r="EN37" s="1">
        <v>2</v>
      </c>
      <c r="EO37" s="1">
        <v>6</v>
      </c>
      <c r="EP37"/>
      <c r="FC37"/>
    </row>
    <row r="38" spans="1:159">
      <c r="A38" s="13">
        <f t="shared" si="0"/>
        <v>45379</v>
      </c>
      <c r="N38"/>
      <c r="AB38"/>
      <c r="AC38"/>
      <c r="AP38" s="4">
        <v>45379</v>
      </c>
      <c r="AQ38" s="1">
        <v>1203.1079712000001</v>
      </c>
      <c r="AR38" s="1">
        <v>2011.92521498</v>
      </c>
      <c r="AS38" s="1">
        <v>7755.5579539199998</v>
      </c>
      <c r="AT38" s="1">
        <v>1446.8146775299999</v>
      </c>
      <c r="AU38" s="1">
        <v>3788.35356877</v>
      </c>
      <c r="AV38" s="1">
        <v>2823.5395793600001</v>
      </c>
      <c r="AW38" s="1">
        <v>1223.91406149</v>
      </c>
      <c r="AX38" s="1">
        <v>5130.7417955000001</v>
      </c>
      <c r="AY38" s="1">
        <v>406.34060199999999</v>
      </c>
      <c r="AZ38" s="1">
        <v>804.65221305</v>
      </c>
      <c r="BA38" s="1">
        <v>2878.8109264200002</v>
      </c>
      <c r="BB38" s="1">
        <v>1816.6871114200001</v>
      </c>
      <c r="BC38"/>
      <c r="BP38"/>
      <c r="CC38"/>
      <c r="CP38"/>
      <c r="DD38" s="1">
        <v>9</v>
      </c>
      <c r="DE38" s="1">
        <v>17</v>
      </c>
      <c r="DF38" s="1">
        <v>7</v>
      </c>
      <c r="DG38" s="1">
        <v>24</v>
      </c>
      <c r="DH38" s="1">
        <v>20</v>
      </c>
      <c r="DI38" s="1">
        <v>25</v>
      </c>
      <c r="DJ38" s="1">
        <v>7</v>
      </c>
      <c r="DK38" s="1">
        <v>31</v>
      </c>
      <c r="DL38" s="1">
        <v>3</v>
      </c>
      <c r="DM38" s="1">
        <v>10</v>
      </c>
      <c r="DN38" s="1">
        <v>5</v>
      </c>
      <c r="DO38" s="1">
        <v>8</v>
      </c>
      <c r="DQ38" s="1">
        <v>10</v>
      </c>
      <c r="DR38" s="1">
        <v>10</v>
      </c>
      <c r="DS38" s="1">
        <v>11</v>
      </c>
      <c r="DT38" s="1">
        <v>21</v>
      </c>
      <c r="DU38" s="1">
        <v>21</v>
      </c>
      <c r="DV38" s="1">
        <v>24</v>
      </c>
      <c r="DW38" s="1">
        <v>17</v>
      </c>
      <c r="DX38" s="1">
        <v>16</v>
      </c>
      <c r="DY38" s="1">
        <v>8</v>
      </c>
      <c r="DZ38" s="1">
        <v>12</v>
      </c>
      <c r="EA38" s="1">
        <v>11</v>
      </c>
      <c r="EB38" s="1">
        <v>6</v>
      </c>
      <c r="ED38" s="1">
        <v>2</v>
      </c>
      <c r="EE38" s="1">
        <v>9</v>
      </c>
      <c r="EF38" s="1">
        <v>2</v>
      </c>
      <c r="EG38" s="1">
        <v>31</v>
      </c>
      <c r="EH38" s="1">
        <v>25</v>
      </c>
      <c r="EI38" s="1">
        <v>47</v>
      </c>
      <c r="EJ38" s="1">
        <v>2</v>
      </c>
      <c r="EK38" s="1">
        <v>36</v>
      </c>
      <c r="EL38" s="1">
        <v>3</v>
      </c>
      <c r="EM38" s="1">
        <v>12</v>
      </c>
      <c r="EN38" s="1">
        <v>7</v>
      </c>
      <c r="EO38" s="1">
        <v>3</v>
      </c>
      <c r="EP38"/>
      <c r="FC38"/>
    </row>
    <row r="39" spans="1:159">
      <c r="A39" s="13">
        <f t="shared" si="0"/>
        <v>45351</v>
      </c>
      <c r="N39"/>
      <c r="AB39"/>
      <c r="AC39"/>
      <c r="AP39" s="4">
        <v>45351</v>
      </c>
      <c r="AQ39" s="1">
        <v>1124.94621747</v>
      </c>
      <c r="AR39" s="1">
        <v>1935.03712898</v>
      </c>
      <c r="AS39" s="1">
        <v>7586.5147971099996</v>
      </c>
      <c r="AT39" s="1">
        <v>1371.81601243</v>
      </c>
      <c r="AU39" s="1">
        <v>3701.49751922</v>
      </c>
      <c r="AV39" s="1">
        <v>2721.7604237199998</v>
      </c>
      <c r="AW39" s="1">
        <v>1108.44140176</v>
      </c>
      <c r="AX39" s="1">
        <v>5009.6909637099998</v>
      </c>
      <c r="AY39" s="1">
        <v>393.81439932000001</v>
      </c>
      <c r="AZ39" s="1">
        <v>754.42640409000001</v>
      </c>
      <c r="BA39" s="1">
        <v>2833.03760801</v>
      </c>
      <c r="BB39" s="1">
        <v>1746.53651109</v>
      </c>
      <c r="BC39"/>
      <c r="BP39"/>
      <c r="CC39"/>
      <c r="CP39"/>
      <c r="DD39" s="1">
        <v>8</v>
      </c>
      <c r="DE39" s="1">
        <v>21</v>
      </c>
      <c r="DF39" s="1">
        <v>15</v>
      </c>
      <c r="DG39" s="1">
        <v>22</v>
      </c>
      <c r="DH39" s="1">
        <v>43</v>
      </c>
      <c r="DI39" s="1">
        <v>41</v>
      </c>
      <c r="DJ39" s="1">
        <v>10</v>
      </c>
      <c r="DK39" s="1">
        <v>53</v>
      </c>
      <c r="DL39" s="1">
        <v>2</v>
      </c>
      <c r="DM39" s="1">
        <v>21</v>
      </c>
      <c r="DN39" s="1">
        <v>11</v>
      </c>
      <c r="DO39" s="1">
        <v>11</v>
      </c>
      <c r="DQ39" s="1">
        <v>8</v>
      </c>
      <c r="DR39" s="1">
        <v>7</v>
      </c>
      <c r="DS39" s="1">
        <v>2</v>
      </c>
      <c r="DT39" s="1">
        <v>13</v>
      </c>
      <c r="DU39" s="1">
        <v>11</v>
      </c>
      <c r="DV39" s="1">
        <v>19</v>
      </c>
      <c r="DW39" s="1">
        <v>8</v>
      </c>
      <c r="DX39" s="1">
        <v>8</v>
      </c>
      <c r="DY39" s="1">
        <v>7</v>
      </c>
      <c r="DZ39" s="1">
        <v>9</v>
      </c>
      <c r="EA39" s="1">
        <v>7</v>
      </c>
      <c r="EB39" s="1">
        <v>4</v>
      </c>
      <c r="ED39" s="1">
        <v>5</v>
      </c>
      <c r="EE39" s="1">
        <v>9</v>
      </c>
      <c r="EF39" s="1">
        <v>3</v>
      </c>
      <c r="EG39" s="1">
        <v>39</v>
      </c>
      <c r="EH39" s="1">
        <v>14</v>
      </c>
      <c r="EI39" s="1">
        <v>36</v>
      </c>
      <c r="EJ39" s="1">
        <v>9</v>
      </c>
      <c r="EK39" s="1">
        <v>25</v>
      </c>
      <c r="EL39" s="1">
        <v>5</v>
      </c>
      <c r="EM39" s="1">
        <v>4</v>
      </c>
      <c r="EN39" s="1">
        <v>6</v>
      </c>
      <c r="EO39" s="1">
        <v>2</v>
      </c>
      <c r="EP39"/>
      <c r="FC39"/>
    </row>
    <row r="40" spans="1:159">
      <c r="A40" s="13">
        <f t="shared" si="0"/>
        <v>45322</v>
      </c>
      <c r="N40"/>
      <c r="AB40"/>
      <c r="AC40"/>
      <c r="AP40" s="4">
        <v>45322</v>
      </c>
      <c r="AQ40" s="1">
        <v>1073.2469903000001</v>
      </c>
      <c r="AR40" s="1">
        <v>1916.27679653</v>
      </c>
      <c r="AS40" s="1">
        <v>6814.6690234099997</v>
      </c>
      <c r="AT40" s="1">
        <v>1311.8133221000001</v>
      </c>
      <c r="AU40" s="1">
        <v>3571.9113208700001</v>
      </c>
      <c r="AV40" s="1">
        <v>2562.4342252800002</v>
      </c>
      <c r="AW40" s="1">
        <v>1076.55099002</v>
      </c>
      <c r="AX40" s="1">
        <v>4680.9807891800001</v>
      </c>
      <c r="AY40" s="1">
        <v>409.64877925000002</v>
      </c>
      <c r="AZ40" s="1">
        <v>736.86415445</v>
      </c>
      <c r="BA40" s="1">
        <v>2740.7762770999998</v>
      </c>
      <c r="BB40" s="1">
        <v>1595.8282843100001</v>
      </c>
      <c r="BC40"/>
      <c r="BP40"/>
      <c r="CC40"/>
      <c r="CP40"/>
      <c r="DD40" s="1">
        <v>10</v>
      </c>
      <c r="DE40" s="1">
        <v>19</v>
      </c>
      <c r="DF40" s="1">
        <v>12</v>
      </c>
      <c r="DG40" s="1">
        <v>39</v>
      </c>
      <c r="DH40" s="1">
        <v>30</v>
      </c>
      <c r="DI40" s="1">
        <v>54</v>
      </c>
      <c r="DJ40" s="1">
        <v>11</v>
      </c>
      <c r="DK40" s="1">
        <v>34</v>
      </c>
      <c r="DL40" s="1">
        <v>6</v>
      </c>
      <c r="DM40" s="1">
        <v>11</v>
      </c>
      <c r="DN40" s="1">
        <v>14</v>
      </c>
      <c r="DO40" s="1">
        <v>4</v>
      </c>
      <c r="DQ40" s="1">
        <v>8</v>
      </c>
      <c r="DR40" s="1">
        <v>12</v>
      </c>
      <c r="DS40" s="1">
        <v>4</v>
      </c>
      <c r="DT40" s="1">
        <v>32</v>
      </c>
      <c r="DU40" s="1">
        <v>16</v>
      </c>
      <c r="DV40" s="1">
        <v>23</v>
      </c>
      <c r="DW40" s="1">
        <v>16</v>
      </c>
      <c r="DX40" s="1">
        <v>17</v>
      </c>
      <c r="DY40" s="1">
        <v>5</v>
      </c>
      <c r="DZ40" s="1">
        <v>15</v>
      </c>
      <c r="EA40" s="1">
        <v>5</v>
      </c>
      <c r="EB40" s="1">
        <v>11</v>
      </c>
      <c r="ED40" s="1">
        <v>3</v>
      </c>
      <c r="EE40" s="1">
        <v>6</v>
      </c>
      <c r="EF40" s="1">
        <v>4</v>
      </c>
      <c r="EG40" s="1">
        <v>3</v>
      </c>
      <c r="EH40" s="1">
        <v>22</v>
      </c>
      <c r="EI40" s="1">
        <v>19</v>
      </c>
      <c r="EJ40" s="1">
        <v>0</v>
      </c>
      <c r="EK40" s="1">
        <v>35</v>
      </c>
      <c r="EL40" s="1">
        <v>3</v>
      </c>
      <c r="EM40" s="1">
        <v>8</v>
      </c>
      <c r="EN40" s="1">
        <v>5</v>
      </c>
      <c r="EO40" s="1">
        <v>2</v>
      </c>
      <c r="EP40"/>
      <c r="FC40"/>
    </row>
    <row r="41" spans="1:159">
      <c r="A41" s="13">
        <f t="shared" si="0"/>
        <v>45289</v>
      </c>
      <c r="N41"/>
      <c r="AB41"/>
      <c r="AC41"/>
      <c r="AP41" s="4">
        <v>45289</v>
      </c>
      <c r="AQ41" s="1">
        <v>1091.3258287199999</v>
      </c>
      <c r="AR41" s="1">
        <v>1866.2972182200001</v>
      </c>
      <c r="AS41" s="1">
        <v>6572.5222957300002</v>
      </c>
      <c r="AT41" s="1">
        <v>1259.3926670400001</v>
      </c>
      <c r="AU41" s="1">
        <v>3416.5300370700002</v>
      </c>
      <c r="AV41" s="1">
        <v>2519.2666832899999</v>
      </c>
      <c r="AW41" s="1">
        <v>1069.7321682899999</v>
      </c>
      <c r="AX41" s="1">
        <v>4432.4548933899996</v>
      </c>
      <c r="AY41" s="1">
        <v>384.51197859000001</v>
      </c>
      <c r="AZ41" s="1">
        <v>741.21560381999996</v>
      </c>
      <c r="BA41" s="1">
        <v>2692.4344204600002</v>
      </c>
      <c r="BB41" s="1">
        <v>1446.9879013100001</v>
      </c>
      <c r="BC41"/>
      <c r="BP41"/>
      <c r="CC41"/>
      <c r="CP41"/>
      <c r="DD41" s="1">
        <v>4</v>
      </c>
      <c r="DE41" s="1">
        <v>12</v>
      </c>
      <c r="DF41" s="1">
        <v>10</v>
      </c>
      <c r="DG41" s="1">
        <v>20</v>
      </c>
      <c r="DH41" s="1">
        <v>23</v>
      </c>
      <c r="DI41" s="1">
        <v>30</v>
      </c>
      <c r="DJ41" s="1">
        <v>4</v>
      </c>
      <c r="DK41" s="1">
        <v>18</v>
      </c>
      <c r="DL41" s="1">
        <v>2</v>
      </c>
      <c r="DM41" s="1">
        <v>15</v>
      </c>
      <c r="DN41" s="1">
        <v>12</v>
      </c>
      <c r="DO41" s="1">
        <v>5</v>
      </c>
      <c r="DQ41" s="1">
        <v>7</v>
      </c>
      <c r="DR41" s="1">
        <v>8</v>
      </c>
      <c r="DS41" s="1">
        <v>1</v>
      </c>
      <c r="DT41" s="1">
        <v>39</v>
      </c>
      <c r="DU41" s="1">
        <v>18</v>
      </c>
      <c r="DV41" s="1">
        <v>23</v>
      </c>
      <c r="DW41" s="1">
        <v>17</v>
      </c>
      <c r="DX41" s="1">
        <v>14</v>
      </c>
      <c r="DY41" s="1">
        <v>6</v>
      </c>
      <c r="DZ41" s="1">
        <v>7</v>
      </c>
      <c r="EA41" s="1">
        <v>5</v>
      </c>
      <c r="EB41" s="1">
        <v>3</v>
      </c>
      <c r="ED41" s="1">
        <v>10</v>
      </c>
      <c r="EE41" s="1">
        <v>17</v>
      </c>
      <c r="EF41" s="1">
        <v>9</v>
      </c>
      <c r="EG41" s="1">
        <v>15</v>
      </c>
      <c r="EH41" s="1">
        <v>27</v>
      </c>
      <c r="EI41" s="1">
        <v>43</v>
      </c>
      <c r="EJ41" s="1">
        <v>6</v>
      </c>
      <c r="EK41" s="1">
        <v>54</v>
      </c>
      <c r="EL41" s="1">
        <v>6</v>
      </c>
      <c r="EM41" s="1">
        <v>12</v>
      </c>
      <c r="EN41" s="1">
        <v>7</v>
      </c>
      <c r="EO41" s="1">
        <v>9</v>
      </c>
      <c r="EP41"/>
      <c r="FC41"/>
    </row>
    <row r="42" spans="1:159">
      <c r="A42" s="13">
        <f t="shared" si="0"/>
        <v>45260</v>
      </c>
      <c r="N42"/>
      <c r="AB42"/>
      <c r="AC42"/>
      <c r="AP42" s="4">
        <v>45260</v>
      </c>
      <c r="AQ42" s="1">
        <v>1064.8675134600001</v>
      </c>
      <c r="AR42" s="1">
        <v>1869.8722814299999</v>
      </c>
      <c r="AS42" s="1">
        <v>6264.1814388700004</v>
      </c>
      <c r="AT42" s="1">
        <v>1209.0544187600001</v>
      </c>
      <c r="AU42" s="1">
        <v>3323.4919755000001</v>
      </c>
      <c r="AV42" s="1">
        <v>2390.8136543300002</v>
      </c>
      <c r="AW42" s="1">
        <v>1082.61306145</v>
      </c>
      <c r="AX42" s="1">
        <v>4304.3422364199996</v>
      </c>
      <c r="AY42" s="1">
        <v>379.67850227000002</v>
      </c>
      <c r="AZ42" s="1">
        <v>735.77906153000004</v>
      </c>
      <c r="BA42" s="1">
        <v>2550.93191609</v>
      </c>
      <c r="BB42" s="1">
        <v>1442.17446008</v>
      </c>
      <c r="BC42"/>
      <c r="BP42"/>
      <c r="CC42"/>
      <c r="CP42"/>
      <c r="DD42" s="1">
        <v>6</v>
      </c>
      <c r="DE42" s="1">
        <v>12</v>
      </c>
      <c r="DF42" s="1">
        <v>8</v>
      </c>
      <c r="DG42" s="1">
        <v>30</v>
      </c>
      <c r="DH42" s="1">
        <v>31</v>
      </c>
      <c r="DI42" s="1">
        <v>48</v>
      </c>
      <c r="DJ42" s="1">
        <v>12</v>
      </c>
      <c r="DK42" s="1">
        <v>51</v>
      </c>
      <c r="DL42" s="1">
        <v>4</v>
      </c>
      <c r="DM42" s="1">
        <v>17</v>
      </c>
      <c r="DN42" s="1">
        <v>13</v>
      </c>
      <c r="DO42" s="1">
        <v>8</v>
      </c>
      <c r="DQ42" s="1">
        <v>10</v>
      </c>
      <c r="DR42" s="1">
        <v>14</v>
      </c>
      <c r="DS42" s="1">
        <v>11</v>
      </c>
      <c r="DT42" s="1">
        <v>31</v>
      </c>
      <c r="DU42" s="1">
        <v>27</v>
      </c>
      <c r="DV42" s="1">
        <v>28</v>
      </c>
      <c r="DW42" s="1">
        <v>13</v>
      </c>
      <c r="DX42" s="1">
        <v>13</v>
      </c>
      <c r="DY42" s="1">
        <v>7</v>
      </c>
      <c r="DZ42" s="1">
        <v>8</v>
      </c>
      <c r="EA42" s="1">
        <v>4</v>
      </c>
      <c r="EB42" s="1">
        <v>4</v>
      </c>
      <c r="ED42" s="1">
        <v>5</v>
      </c>
      <c r="EE42" s="1">
        <v>11</v>
      </c>
      <c r="EF42" s="1">
        <v>1</v>
      </c>
      <c r="EG42" s="1">
        <v>13</v>
      </c>
      <c r="EH42" s="1">
        <v>12</v>
      </c>
      <c r="EI42" s="1">
        <v>19</v>
      </c>
      <c r="EJ42" s="1">
        <v>2</v>
      </c>
      <c r="EK42" s="1">
        <v>22</v>
      </c>
      <c r="EL42" s="1">
        <v>3</v>
      </c>
      <c r="EM42" s="1">
        <v>9</v>
      </c>
      <c r="EN42" s="1">
        <v>7</v>
      </c>
      <c r="EO42" s="1">
        <v>5</v>
      </c>
      <c r="EP42"/>
      <c r="FC42"/>
    </row>
    <row r="43" spans="1:159">
      <c r="A43" s="13">
        <f t="shared" si="0"/>
        <v>45230</v>
      </c>
      <c r="N43"/>
      <c r="AB43"/>
      <c r="AC43"/>
      <c r="AP43" s="4">
        <v>45230</v>
      </c>
      <c r="AQ43" s="1">
        <v>1024.44524245</v>
      </c>
      <c r="AR43" s="1">
        <v>1868.07164291</v>
      </c>
      <c r="AS43" s="1">
        <v>6007.8647653099997</v>
      </c>
      <c r="AT43" s="1">
        <v>1126.9009276500001</v>
      </c>
      <c r="AU43" s="1">
        <v>3259.1069445100002</v>
      </c>
      <c r="AV43" s="1">
        <v>2247.0751732899998</v>
      </c>
      <c r="AW43" s="1">
        <v>1130.05183958</v>
      </c>
      <c r="AX43" s="1">
        <v>3952.7354202699998</v>
      </c>
      <c r="AY43" s="1">
        <v>381.20300077000002</v>
      </c>
      <c r="AZ43" s="1">
        <v>725.63174915000002</v>
      </c>
      <c r="BA43" s="1">
        <v>2396.67889466</v>
      </c>
      <c r="BB43" s="1">
        <v>1332.70797427</v>
      </c>
      <c r="BC43"/>
      <c r="BP43"/>
      <c r="CC43"/>
      <c r="CP43"/>
      <c r="DD43" s="1">
        <v>7</v>
      </c>
      <c r="DE43" s="1">
        <v>15</v>
      </c>
      <c r="DF43" s="1">
        <v>3</v>
      </c>
      <c r="DG43" s="1">
        <v>39</v>
      </c>
      <c r="DH43" s="1">
        <v>23</v>
      </c>
      <c r="DI43" s="1">
        <v>45</v>
      </c>
      <c r="DJ43" s="1">
        <v>20</v>
      </c>
      <c r="DK43" s="1">
        <v>41</v>
      </c>
      <c r="DL43" s="1">
        <v>4</v>
      </c>
      <c r="DM43" s="1">
        <v>9</v>
      </c>
      <c r="DN43" s="1">
        <v>12</v>
      </c>
      <c r="DO43" s="1">
        <v>6</v>
      </c>
      <c r="DQ43" s="1">
        <v>14</v>
      </c>
      <c r="DR43" s="1">
        <v>17</v>
      </c>
      <c r="DS43" s="1">
        <v>10</v>
      </c>
      <c r="DT43" s="1">
        <v>32</v>
      </c>
      <c r="DU43" s="1">
        <v>35</v>
      </c>
      <c r="DV43" s="1">
        <v>36</v>
      </c>
      <c r="DW43" s="1">
        <v>6</v>
      </c>
      <c r="DX43" s="1">
        <v>23</v>
      </c>
      <c r="DY43" s="1">
        <v>7</v>
      </c>
      <c r="DZ43" s="1">
        <v>12</v>
      </c>
      <c r="EA43" s="1">
        <v>11</v>
      </c>
      <c r="EB43" s="1">
        <v>9</v>
      </c>
      <c r="ED43" s="1">
        <v>0</v>
      </c>
      <c r="EE43" s="1">
        <v>5</v>
      </c>
      <c r="EF43" s="1">
        <v>7</v>
      </c>
      <c r="EG43" s="1">
        <v>3</v>
      </c>
      <c r="EH43" s="1">
        <v>12</v>
      </c>
      <c r="EI43" s="1">
        <v>13</v>
      </c>
      <c r="EJ43" s="1">
        <v>1</v>
      </c>
      <c r="EK43" s="1">
        <v>23</v>
      </c>
      <c r="EL43" s="1">
        <v>3</v>
      </c>
      <c r="EM43" s="1">
        <v>13</v>
      </c>
      <c r="EN43" s="1">
        <v>1</v>
      </c>
      <c r="EO43" s="1">
        <v>2</v>
      </c>
      <c r="EP43"/>
      <c r="FC43"/>
    </row>
    <row r="44" spans="1:159">
      <c r="A44" s="13">
        <f t="shared" si="0"/>
        <v>45198</v>
      </c>
      <c r="N44"/>
      <c r="AB44"/>
      <c r="AC44"/>
      <c r="AP44" s="4">
        <v>45198</v>
      </c>
      <c r="AQ44" s="1">
        <v>1049.1986178699999</v>
      </c>
      <c r="AR44" s="1">
        <v>1894.21857411</v>
      </c>
      <c r="AS44" s="1">
        <v>5942.4065536500002</v>
      </c>
      <c r="AT44" s="1">
        <v>1158.09877736</v>
      </c>
      <c r="AU44" s="1">
        <v>3372.95385227</v>
      </c>
      <c r="AV44" s="1">
        <v>2322.1006068199999</v>
      </c>
      <c r="AW44" s="1">
        <v>1205.8164202</v>
      </c>
      <c r="AX44" s="1">
        <v>3975.36391297</v>
      </c>
      <c r="AY44" s="1">
        <v>382.16489687000001</v>
      </c>
      <c r="AZ44" s="1">
        <v>712.27805746000001</v>
      </c>
      <c r="BA44" s="1">
        <v>2483.1547251500001</v>
      </c>
      <c r="BB44" s="1">
        <v>1299.99271239</v>
      </c>
      <c r="BC44"/>
      <c r="BP44"/>
      <c r="CC44"/>
      <c r="CP44"/>
      <c r="DD44" s="1">
        <v>10</v>
      </c>
      <c r="DE44" s="1">
        <v>13</v>
      </c>
      <c r="DF44" s="1">
        <v>4</v>
      </c>
      <c r="DG44" s="1">
        <v>21</v>
      </c>
      <c r="DH44" s="1">
        <v>18</v>
      </c>
      <c r="DI44" s="1">
        <v>32</v>
      </c>
      <c r="DJ44" s="1">
        <v>19</v>
      </c>
      <c r="DK44" s="1">
        <v>30</v>
      </c>
      <c r="DL44" s="1">
        <v>3</v>
      </c>
      <c r="DM44" s="1">
        <v>8</v>
      </c>
      <c r="DN44" s="1">
        <v>9</v>
      </c>
      <c r="DO44" s="1">
        <v>5</v>
      </c>
      <c r="DQ44" s="1">
        <v>7</v>
      </c>
      <c r="DR44" s="1">
        <v>15</v>
      </c>
      <c r="DS44" s="1">
        <v>7</v>
      </c>
      <c r="DT44" s="1">
        <v>33</v>
      </c>
      <c r="DU44" s="1">
        <v>25</v>
      </c>
      <c r="DV44" s="1">
        <v>39</v>
      </c>
      <c r="DW44" s="1">
        <v>5</v>
      </c>
      <c r="DX44" s="1">
        <v>17</v>
      </c>
      <c r="DY44" s="1">
        <v>5</v>
      </c>
      <c r="DZ44" s="1">
        <v>6</v>
      </c>
      <c r="EA44" s="1">
        <v>13</v>
      </c>
      <c r="EB44" s="1">
        <v>8</v>
      </c>
      <c r="ED44" s="1">
        <v>4</v>
      </c>
      <c r="EE44" s="1">
        <v>8</v>
      </c>
      <c r="EF44" s="1">
        <v>9</v>
      </c>
      <c r="EG44" s="1">
        <v>20</v>
      </c>
      <c r="EH44" s="1">
        <v>28</v>
      </c>
      <c r="EI44" s="1">
        <v>22</v>
      </c>
      <c r="EJ44" s="1">
        <v>3</v>
      </c>
      <c r="EK44" s="1">
        <v>40</v>
      </c>
      <c r="EL44" s="1">
        <v>6</v>
      </c>
      <c r="EM44" s="1">
        <v>20</v>
      </c>
      <c r="EN44" s="1">
        <v>2</v>
      </c>
      <c r="EO44" s="1">
        <v>4</v>
      </c>
      <c r="EP44"/>
      <c r="FC44"/>
    </row>
    <row r="45" spans="1:159">
      <c r="A45" s="13">
        <f t="shared" si="0"/>
        <v>45169</v>
      </c>
      <c r="N45"/>
      <c r="AB45"/>
      <c r="AC45"/>
      <c r="AP45" s="4">
        <v>45169</v>
      </c>
      <c r="AQ45" s="1">
        <v>1079.3722623900001</v>
      </c>
      <c r="AR45" s="1">
        <v>1928.94666508</v>
      </c>
      <c r="AS45" s="1">
        <v>6203.5156298000002</v>
      </c>
      <c r="AT45" s="1">
        <v>1156.6515181699999</v>
      </c>
      <c r="AU45" s="1">
        <v>3407.3463861999999</v>
      </c>
      <c r="AV45" s="1">
        <v>2406.3706197800002</v>
      </c>
      <c r="AW45" s="1">
        <v>1151.8313980200001</v>
      </c>
      <c r="AX45" s="1">
        <v>4126.27270383</v>
      </c>
      <c r="AY45" s="1">
        <v>388.64316348</v>
      </c>
      <c r="AZ45" s="1">
        <v>734.33077842</v>
      </c>
      <c r="BA45" s="1">
        <v>2545.5212491100001</v>
      </c>
      <c r="BB45" s="1">
        <v>1380.46109834</v>
      </c>
      <c r="BC45"/>
      <c r="BP45"/>
      <c r="CC45"/>
      <c r="CP45"/>
      <c r="DD45" s="1">
        <v>6</v>
      </c>
      <c r="DE45" s="1">
        <v>15</v>
      </c>
      <c r="DF45" s="1">
        <v>13</v>
      </c>
      <c r="DG45" s="1">
        <v>30</v>
      </c>
      <c r="DH45" s="1">
        <v>34</v>
      </c>
      <c r="DI45" s="1">
        <v>37</v>
      </c>
      <c r="DJ45" s="1">
        <v>18</v>
      </c>
      <c r="DK45" s="1">
        <v>45</v>
      </c>
      <c r="DL45" s="1">
        <v>7</v>
      </c>
      <c r="DM45" s="1">
        <v>12</v>
      </c>
      <c r="DN45" s="1">
        <v>17</v>
      </c>
      <c r="DO45" s="1">
        <v>8</v>
      </c>
      <c r="DQ45" s="1">
        <v>12</v>
      </c>
      <c r="DR45" s="1">
        <v>14</v>
      </c>
      <c r="DS45" s="1">
        <v>6</v>
      </c>
      <c r="DT45" s="1">
        <v>29</v>
      </c>
      <c r="DU45" s="1">
        <v>29</v>
      </c>
      <c r="DV45" s="1">
        <v>30</v>
      </c>
      <c r="DW45" s="1">
        <v>8</v>
      </c>
      <c r="DX45" s="1">
        <v>21</v>
      </c>
      <c r="DY45" s="1">
        <v>6</v>
      </c>
      <c r="DZ45" s="1">
        <v>13</v>
      </c>
      <c r="EA45" s="1">
        <v>6</v>
      </c>
      <c r="EB45" s="1">
        <v>4</v>
      </c>
      <c r="ED45" s="1">
        <v>3</v>
      </c>
      <c r="EE45" s="1">
        <v>7</v>
      </c>
      <c r="EF45" s="1">
        <v>2</v>
      </c>
      <c r="EG45" s="1">
        <v>18</v>
      </c>
      <c r="EH45" s="1">
        <v>10</v>
      </c>
      <c r="EI45" s="1">
        <v>26</v>
      </c>
      <c r="EJ45" s="1">
        <v>2</v>
      </c>
      <c r="EK45" s="1">
        <v>21</v>
      </c>
      <c r="EL45" s="1">
        <v>1</v>
      </c>
      <c r="EM45" s="1">
        <v>9</v>
      </c>
      <c r="EN45" s="1">
        <v>1</v>
      </c>
      <c r="EO45" s="1">
        <v>3</v>
      </c>
      <c r="EP45"/>
      <c r="FC45"/>
    </row>
    <row r="46" spans="1:159">
      <c r="A46" s="13">
        <f t="shared" si="0"/>
        <v>45138</v>
      </c>
      <c r="N46"/>
      <c r="AB46"/>
      <c r="AC46"/>
      <c r="AP46" s="4">
        <v>45138</v>
      </c>
      <c r="AQ46" s="1">
        <v>1099.8801270399999</v>
      </c>
      <c r="AR46" s="1">
        <v>1981.32438103</v>
      </c>
      <c r="AS46" s="1">
        <v>6066.2713538899998</v>
      </c>
      <c r="AT46" s="1">
        <v>1177.0973527199999</v>
      </c>
      <c r="AU46" s="1">
        <v>3366.11394724</v>
      </c>
      <c r="AV46" s="1">
        <v>2410.3135333099999</v>
      </c>
      <c r="AW46" s="1">
        <v>1126.61358638</v>
      </c>
      <c r="AX46" s="1">
        <v>4134.8735484299996</v>
      </c>
      <c r="AY46" s="1">
        <v>363.25658142999998</v>
      </c>
      <c r="AZ46" s="1">
        <v>771.71463702999995</v>
      </c>
      <c r="BA46" s="1">
        <v>2621.4631237200001</v>
      </c>
      <c r="BB46" s="1">
        <v>1406.5278263299999</v>
      </c>
      <c r="BC46"/>
      <c r="BP46"/>
      <c r="CC46"/>
      <c r="CP46"/>
      <c r="DD46" s="1">
        <v>4</v>
      </c>
      <c r="DE46" s="1">
        <v>22</v>
      </c>
      <c r="DF46" s="1">
        <v>7</v>
      </c>
      <c r="DG46" s="1">
        <v>31</v>
      </c>
      <c r="DH46" s="1">
        <v>31</v>
      </c>
      <c r="DI46" s="1">
        <v>43</v>
      </c>
      <c r="DJ46" s="1">
        <v>5</v>
      </c>
      <c r="DK46" s="1">
        <v>40</v>
      </c>
      <c r="DL46" s="1">
        <v>5</v>
      </c>
      <c r="DM46" s="1">
        <v>12</v>
      </c>
      <c r="DN46" s="1">
        <v>14</v>
      </c>
      <c r="DO46" s="1">
        <v>1</v>
      </c>
      <c r="DQ46" s="1">
        <v>17</v>
      </c>
      <c r="DR46" s="1">
        <v>9</v>
      </c>
      <c r="DS46" s="1">
        <v>5</v>
      </c>
      <c r="DT46" s="1">
        <v>41</v>
      </c>
      <c r="DU46" s="1">
        <v>31</v>
      </c>
      <c r="DV46" s="1">
        <v>36</v>
      </c>
      <c r="DW46" s="1">
        <v>22</v>
      </c>
      <c r="DX46" s="1">
        <v>19</v>
      </c>
      <c r="DY46" s="1">
        <v>7</v>
      </c>
      <c r="DZ46" s="1">
        <v>11</v>
      </c>
      <c r="EA46" s="1">
        <v>8</v>
      </c>
      <c r="EB46" s="1">
        <v>10</v>
      </c>
      <c r="ED46" s="1">
        <v>0</v>
      </c>
      <c r="EE46" s="1">
        <v>5</v>
      </c>
      <c r="EF46" s="1">
        <v>9</v>
      </c>
      <c r="EG46" s="1">
        <v>5</v>
      </c>
      <c r="EH46" s="1">
        <v>11</v>
      </c>
      <c r="EI46" s="1">
        <v>14</v>
      </c>
      <c r="EJ46" s="1">
        <v>1</v>
      </c>
      <c r="EK46" s="1">
        <v>28</v>
      </c>
      <c r="EL46" s="1">
        <v>2</v>
      </c>
      <c r="EM46" s="1">
        <v>11</v>
      </c>
      <c r="EN46" s="1">
        <v>2</v>
      </c>
      <c r="EO46" s="1">
        <v>4</v>
      </c>
      <c r="EP46"/>
      <c r="FC46"/>
    </row>
    <row r="47" spans="1:159">
      <c r="A47" s="13">
        <f t="shared" si="0"/>
        <v>45107</v>
      </c>
      <c r="N47"/>
      <c r="AB47"/>
      <c r="AC47"/>
      <c r="AP47" s="4">
        <v>45107</v>
      </c>
      <c r="AQ47" s="1">
        <v>1070.27118789</v>
      </c>
      <c r="AR47" s="1">
        <v>1966.9669384399999</v>
      </c>
      <c r="AS47" s="1">
        <v>5944.8966272300004</v>
      </c>
      <c r="AT47" s="1">
        <v>1124.2012595799999</v>
      </c>
      <c r="AU47" s="1">
        <v>3375.2807417700001</v>
      </c>
      <c r="AV47" s="1">
        <v>2367.5039172199999</v>
      </c>
      <c r="AW47" s="1">
        <v>1063.6625014199999</v>
      </c>
      <c r="AX47" s="1">
        <v>4007.03105916</v>
      </c>
      <c r="AY47" s="1">
        <v>369.38845041000002</v>
      </c>
      <c r="AZ47" s="1">
        <v>766.44881549000002</v>
      </c>
      <c r="BA47" s="1">
        <v>2564.6831451899998</v>
      </c>
      <c r="BB47" s="1">
        <v>1419.1803416499999</v>
      </c>
      <c r="BC47"/>
      <c r="BP47"/>
      <c r="CC47"/>
      <c r="CP47"/>
      <c r="DD47" s="1">
        <v>5</v>
      </c>
      <c r="DE47" s="1">
        <v>15</v>
      </c>
      <c r="DF47" s="1">
        <v>4</v>
      </c>
      <c r="DG47" s="1">
        <v>20</v>
      </c>
      <c r="DH47" s="1">
        <v>26</v>
      </c>
      <c r="DI47" s="1">
        <v>26</v>
      </c>
      <c r="DJ47" s="1">
        <v>6</v>
      </c>
      <c r="DK47" s="1">
        <v>34</v>
      </c>
      <c r="DL47" s="1">
        <v>0</v>
      </c>
      <c r="DM47" s="1">
        <v>10</v>
      </c>
      <c r="DN47" s="1">
        <v>13</v>
      </c>
      <c r="DO47" s="1">
        <v>4</v>
      </c>
      <c r="DQ47" s="1">
        <v>14</v>
      </c>
      <c r="DR47" s="1">
        <v>14</v>
      </c>
      <c r="DS47" s="1">
        <v>11</v>
      </c>
      <c r="DT47" s="1">
        <v>44</v>
      </c>
      <c r="DU47" s="1">
        <v>21</v>
      </c>
      <c r="DV47" s="1">
        <v>33</v>
      </c>
      <c r="DW47" s="1">
        <v>19</v>
      </c>
      <c r="DX47" s="1">
        <v>17</v>
      </c>
      <c r="DY47" s="1">
        <v>6</v>
      </c>
      <c r="DZ47" s="1">
        <v>10</v>
      </c>
      <c r="EA47" s="1">
        <v>5</v>
      </c>
      <c r="EB47" s="1">
        <v>6</v>
      </c>
      <c r="ED47" s="1">
        <v>2</v>
      </c>
      <c r="EE47" s="1">
        <v>7</v>
      </c>
      <c r="EF47" s="1">
        <v>6</v>
      </c>
      <c r="EG47" s="1">
        <v>13</v>
      </c>
      <c r="EH47" s="1">
        <v>26</v>
      </c>
      <c r="EI47" s="1">
        <v>34</v>
      </c>
      <c r="EJ47" s="1">
        <v>3</v>
      </c>
      <c r="EK47" s="1">
        <v>36</v>
      </c>
      <c r="EL47" s="1">
        <v>8</v>
      </c>
      <c r="EM47" s="1">
        <v>14</v>
      </c>
      <c r="EN47" s="1">
        <v>6</v>
      </c>
      <c r="EO47" s="1">
        <v>5</v>
      </c>
      <c r="EP47"/>
      <c r="FC47"/>
    </row>
    <row r="48" spans="1:159">
      <c r="A48" s="13">
        <f t="shared" si="0"/>
        <v>45077</v>
      </c>
      <c r="N48"/>
      <c r="AB48"/>
      <c r="AC48"/>
      <c r="AP48" s="4">
        <v>45077</v>
      </c>
      <c r="AQ48" s="1">
        <v>991.39130104000003</v>
      </c>
      <c r="AR48" s="1">
        <v>1956.59841708</v>
      </c>
      <c r="AS48" s="1">
        <v>5658.8499058799998</v>
      </c>
      <c r="AT48" s="1">
        <v>1081.9433658</v>
      </c>
      <c r="AU48" s="1">
        <v>3315.53048158</v>
      </c>
      <c r="AV48" s="1">
        <v>2208.2182967499998</v>
      </c>
      <c r="AW48" s="1">
        <v>1027.1380965400001</v>
      </c>
      <c r="AX48" s="1">
        <v>3875.3852259199998</v>
      </c>
      <c r="AY48" s="1">
        <v>364.00078471</v>
      </c>
      <c r="AZ48" s="1">
        <v>768.37286283000003</v>
      </c>
      <c r="BA48" s="1">
        <v>2425.1847903600001</v>
      </c>
      <c r="BB48" s="1">
        <v>1352.0700520400001</v>
      </c>
      <c r="BC48"/>
      <c r="BP48"/>
      <c r="CC48"/>
      <c r="CP48"/>
      <c r="DD48" s="1">
        <v>11</v>
      </c>
      <c r="DE48" s="1">
        <v>16</v>
      </c>
      <c r="DF48" s="1">
        <v>6</v>
      </c>
      <c r="DG48" s="1">
        <v>21</v>
      </c>
      <c r="DH48" s="1">
        <v>35</v>
      </c>
      <c r="DI48" s="1">
        <v>53</v>
      </c>
      <c r="DJ48" s="1">
        <v>9</v>
      </c>
      <c r="DK48" s="1">
        <v>48</v>
      </c>
      <c r="DL48" s="1">
        <v>5</v>
      </c>
      <c r="DM48" s="1">
        <v>14</v>
      </c>
      <c r="DN48" s="1">
        <v>17</v>
      </c>
      <c r="DO48" s="1">
        <v>6</v>
      </c>
      <c r="DQ48" s="1">
        <v>7</v>
      </c>
      <c r="DR48" s="1">
        <v>11</v>
      </c>
      <c r="DS48" s="1">
        <v>12</v>
      </c>
      <c r="DT48" s="1">
        <v>45</v>
      </c>
      <c r="DU48" s="1">
        <v>21</v>
      </c>
      <c r="DV48" s="1">
        <v>26</v>
      </c>
      <c r="DW48" s="1">
        <v>16</v>
      </c>
      <c r="DX48" s="1">
        <v>23</v>
      </c>
      <c r="DY48" s="1">
        <v>8</v>
      </c>
      <c r="DZ48" s="1">
        <v>11</v>
      </c>
      <c r="EA48" s="1">
        <v>5</v>
      </c>
      <c r="EB48" s="1">
        <v>7</v>
      </c>
      <c r="ED48" s="1">
        <v>3</v>
      </c>
      <c r="EE48" s="1">
        <v>9</v>
      </c>
      <c r="EF48" s="1">
        <v>3</v>
      </c>
      <c r="EG48" s="1">
        <v>12</v>
      </c>
      <c r="EH48" s="1">
        <v>17</v>
      </c>
      <c r="EI48" s="1">
        <v>16</v>
      </c>
      <c r="EJ48" s="1">
        <v>3</v>
      </c>
      <c r="EK48" s="1">
        <v>17</v>
      </c>
      <c r="EL48" s="1">
        <v>1</v>
      </c>
      <c r="EM48" s="1">
        <v>9</v>
      </c>
      <c r="EN48" s="1">
        <v>2</v>
      </c>
      <c r="EO48" s="1">
        <v>2</v>
      </c>
      <c r="EP48"/>
      <c r="FC48"/>
    </row>
    <row r="49" spans="1:159">
      <c r="A49" s="13">
        <f t="shared" si="0"/>
        <v>45044</v>
      </c>
      <c r="N49"/>
      <c r="AB49"/>
      <c r="AC49"/>
      <c r="AP49" s="4">
        <v>45044</v>
      </c>
      <c r="AQ49" s="1">
        <v>1039.98360202</v>
      </c>
      <c r="AR49" s="1">
        <v>2012.2143823199999</v>
      </c>
      <c r="AS49" s="1">
        <v>5326.1756590100003</v>
      </c>
      <c r="AT49" s="1">
        <v>1090.2941446299999</v>
      </c>
      <c r="AU49" s="1">
        <v>3347.25136432</v>
      </c>
      <c r="AV49" s="1">
        <v>2210.1655968</v>
      </c>
      <c r="AW49" s="1">
        <v>1103.3565341399999</v>
      </c>
      <c r="AX49" s="1">
        <v>3385.9063406999999</v>
      </c>
      <c r="AY49" s="1">
        <v>366.74698037000002</v>
      </c>
      <c r="AZ49" s="1">
        <v>788.95359784000004</v>
      </c>
      <c r="BA49" s="1">
        <v>2461.1570808800002</v>
      </c>
      <c r="BB49" s="1">
        <v>1316.29179793</v>
      </c>
      <c r="BC49"/>
      <c r="BP49"/>
      <c r="CC49"/>
      <c r="CP49"/>
      <c r="DD49" s="1">
        <v>10</v>
      </c>
      <c r="DE49" s="1">
        <v>24</v>
      </c>
      <c r="DF49" s="1">
        <v>7</v>
      </c>
      <c r="DG49" s="1">
        <v>19</v>
      </c>
      <c r="DH49" s="1">
        <v>29</v>
      </c>
      <c r="DI49" s="1">
        <v>49</v>
      </c>
      <c r="DJ49" s="1">
        <v>9</v>
      </c>
      <c r="DK49" s="1">
        <v>26</v>
      </c>
      <c r="DL49" s="1">
        <v>6</v>
      </c>
      <c r="DM49" s="1">
        <v>7</v>
      </c>
      <c r="DN49" s="1">
        <v>17</v>
      </c>
      <c r="DO49" s="1">
        <v>4</v>
      </c>
      <c r="DQ49" s="1">
        <v>10</v>
      </c>
      <c r="DR49" s="1">
        <v>11</v>
      </c>
      <c r="DS49" s="1">
        <v>8</v>
      </c>
      <c r="DT49" s="1">
        <v>59</v>
      </c>
      <c r="DU49" s="1">
        <v>32</v>
      </c>
      <c r="DV49" s="1">
        <v>36</v>
      </c>
      <c r="DW49" s="1">
        <v>18</v>
      </c>
      <c r="DX49" s="1">
        <v>39</v>
      </c>
      <c r="DY49" s="1">
        <v>7</v>
      </c>
      <c r="DZ49" s="1">
        <v>10</v>
      </c>
      <c r="EA49" s="1">
        <v>6</v>
      </c>
      <c r="EB49" s="1">
        <v>10</v>
      </c>
      <c r="ED49" s="1">
        <v>1</v>
      </c>
      <c r="EE49" s="1">
        <v>1</v>
      </c>
      <c r="EF49" s="1">
        <v>6</v>
      </c>
      <c r="EG49" s="1">
        <v>1</v>
      </c>
      <c r="EH49" s="1">
        <v>12</v>
      </c>
      <c r="EI49" s="1">
        <v>10</v>
      </c>
      <c r="EJ49" s="1">
        <v>1</v>
      </c>
      <c r="EK49" s="1">
        <v>23</v>
      </c>
      <c r="EL49" s="1">
        <v>1</v>
      </c>
      <c r="EM49" s="1">
        <v>17</v>
      </c>
      <c r="EN49" s="1">
        <v>1</v>
      </c>
      <c r="EO49" s="1">
        <v>1</v>
      </c>
      <c r="EP49"/>
      <c r="FC49"/>
    </row>
    <row r="50" spans="1:159">
      <c r="A50" s="13">
        <f t="shared" si="0"/>
        <v>45016</v>
      </c>
      <c r="N50"/>
      <c r="AB50"/>
      <c r="AC50"/>
      <c r="AP50" s="4">
        <v>45016</v>
      </c>
      <c r="AQ50" s="1">
        <v>1065.22676477</v>
      </c>
      <c r="AR50" s="1">
        <v>1969.3414696100001</v>
      </c>
      <c r="AS50" s="1">
        <v>5304.0027109599996</v>
      </c>
      <c r="AT50" s="1">
        <v>1076.4537738500001</v>
      </c>
      <c r="AU50" s="1">
        <v>3304.0148351299999</v>
      </c>
      <c r="AV50" s="1">
        <v>2255.8329630799999</v>
      </c>
      <c r="AW50" s="1">
        <v>1098.3448708799999</v>
      </c>
      <c r="AX50" s="1">
        <v>3395.4171492</v>
      </c>
      <c r="AY50" s="1">
        <v>380.67094866999997</v>
      </c>
      <c r="AZ50" s="1">
        <v>786.57481725000002</v>
      </c>
      <c r="BA50" s="1">
        <v>2395.2100926899998</v>
      </c>
      <c r="BB50" s="1">
        <v>1352.78303063</v>
      </c>
      <c r="BC50"/>
      <c r="BP50"/>
      <c r="CC50"/>
      <c r="CP50"/>
      <c r="DD50" s="1">
        <v>13</v>
      </c>
      <c r="DE50" s="1">
        <v>17</v>
      </c>
      <c r="DF50" s="1">
        <v>6</v>
      </c>
      <c r="DG50" s="1">
        <v>14</v>
      </c>
      <c r="DH50" s="1">
        <v>25</v>
      </c>
      <c r="DI50" s="1">
        <v>19</v>
      </c>
      <c r="DJ50" s="1">
        <v>8</v>
      </c>
      <c r="DK50" s="1">
        <v>30</v>
      </c>
      <c r="DL50" s="1">
        <v>2</v>
      </c>
      <c r="DM50" s="1">
        <v>10</v>
      </c>
      <c r="DN50" s="1">
        <v>12</v>
      </c>
      <c r="DO50" s="1">
        <v>4</v>
      </c>
      <c r="DQ50" s="1">
        <v>5</v>
      </c>
      <c r="DR50" s="1">
        <v>14</v>
      </c>
      <c r="DS50" s="1">
        <v>10</v>
      </c>
      <c r="DT50" s="1">
        <v>33</v>
      </c>
      <c r="DU50" s="1">
        <v>27</v>
      </c>
      <c r="DV50" s="1">
        <v>37</v>
      </c>
      <c r="DW50" s="1">
        <v>17</v>
      </c>
      <c r="DX50" s="1">
        <v>24</v>
      </c>
      <c r="DY50" s="1">
        <v>8</v>
      </c>
      <c r="DZ50" s="1">
        <v>15</v>
      </c>
      <c r="EA50" s="1">
        <v>8</v>
      </c>
      <c r="EB50" s="1">
        <v>9</v>
      </c>
      <c r="ED50" s="1">
        <v>3</v>
      </c>
      <c r="EE50" s="1">
        <v>5</v>
      </c>
      <c r="EF50" s="1">
        <v>5</v>
      </c>
      <c r="EG50" s="1">
        <v>32</v>
      </c>
      <c r="EH50" s="1">
        <v>21</v>
      </c>
      <c r="EI50" s="1">
        <v>39</v>
      </c>
      <c r="EJ50" s="1">
        <v>3</v>
      </c>
      <c r="EK50" s="1">
        <v>34</v>
      </c>
      <c r="EL50" s="1">
        <v>4</v>
      </c>
      <c r="EM50" s="1">
        <v>9</v>
      </c>
      <c r="EN50" s="1">
        <v>4</v>
      </c>
      <c r="EO50" s="1">
        <v>2</v>
      </c>
      <c r="EP50"/>
      <c r="FC50"/>
    </row>
    <row r="51" spans="1:159">
      <c r="A51" s="13">
        <f t="shared" si="0"/>
        <v>44985</v>
      </c>
      <c r="N51"/>
      <c r="AB51"/>
      <c r="AC51"/>
      <c r="AP51" s="4">
        <v>44985</v>
      </c>
      <c r="AQ51" s="1">
        <v>1104.2313408499999</v>
      </c>
      <c r="AR51" s="1">
        <v>1955.8115852200001</v>
      </c>
      <c r="AS51" s="1">
        <v>5237.6394533000002</v>
      </c>
      <c r="AT51" s="1">
        <v>1219.76522041</v>
      </c>
      <c r="AU51" s="1">
        <v>3305.2602976899998</v>
      </c>
      <c r="AV51" s="1">
        <v>2299.9239139900001</v>
      </c>
      <c r="AW51" s="1">
        <v>1130.51954189</v>
      </c>
      <c r="AX51" s="1">
        <v>3092.2518920299999</v>
      </c>
      <c r="AY51" s="1">
        <v>376.22959385000001</v>
      </c>
      <c r="AZ51" s="1">
        <v>768.12450332000003</v>
      </c>
      <c r="BA51" s="1">
        <v>2385.4161122700002</v>
      </c>
      <c r="BB51" s="1">
        <v>1348.07636181</v>
      </c>
      <c r="BC51"/>
      <c r="BP51"/>
      <c r="CC51"/>
      <c r="CP51"/>
      <c r="DD51" s="1">
        <v>7</v>
      </c>
      <c r="DE51" s="1">
        <v>21</v>
      </c>
      <c r="DF51" s="1">
        <v>12</v>
      </c>
      <c r="DG51" s="1">
        <v>22</v>
      </c>
      <c r="DH51" s="1">
        <v>44</v>
      </c>
      <c r="DI51" s="1">
        <v>38</v>
      </c>
      <c r="DJ51" s="1">
        <v>8</v>
      </c>
      <c r="DK51" s="1">
        <v>39</v>
      </c>
      <c r="DL51" s="1">
        <v>8</v>
      </c>
      <c r="DM51" s="1">
        <v>22</v>
      </c>
      <c r="DN51" s="1">
        <v>8</v>
      </c>
      <c r="DO51" s="1">
        <v>8</v>
      </c>
      <c r="DQ51" s="1">
        <v>7</v>
      </c>
      <c r="DR51" s="1">
        <v>4</v>
      </c>
      <c r="DS51" s="1">
        <v>6</v>
      </c>
      <c r="DT51" s="1">
        <v>15</v>
      </c>
      <c r="DU51" s="1">
        <v>13</v>
      </c>
      <c r="DV51" s="1">
        <v>19</v>
      </c>
      <c r="DW51" s="1">
        <v>6</v>
      </c>
      <c r="DX51" s="1">
        <v>23</v>
      </c>
      <c r="DY51" s="1">
        <v>4</v>
      </c>
      <c r="DZ51" s="1">
        <v>6</v>
      </c>
      <c r="EA51" s="1">
        <v>9</v>
      </c>
      <c r="EB51" s="1">
        <v>5</v>
      </c>
      <c r="ED51" s="1">
        <v>7</v>
      </c>
      <c r="EE51" s="1">
        <v>12</v>
      </c>
      <c r="EF51" s="1">
        <v>3</v>
      </c>
      <c r="EG51" s="1">
        <v>44</v>
      </c>
      <c r="EH51" s="1">
        <v>16</v>
      </c>
      <c r="EI51" s="1">
        <v>40</v>
      </c>
      <c r="EJ51" s="1">
        <v>10</v>
      </c>
      <c r="EK51" s="1">
        <v>29</v>
      </c>
      <c r="EL51" s="1">
        <v>4</v>
      </c>
      <c r="EM51" s="1">
        <v>6</v>
      </c>
      <c r="EN51" s="1">
        <v>7</v>
      </c>
      <c r="EO51" s="1">
        <v>3</v>
      </c>
      <c r="EP51"/>
      <c r="FC51"/>
    </row>
    <row r="52" spans="1:159">
      <c r="A52" s="13">
        <f t="shared" si="0"/>
        <v>44957</v>
      </c>
      <c r="N52"/>
      <c r="AB52"/>
      <c r="AC52"/>
      <c r="AP52" s="4">
        <v>44957</v>
      </c>
      <c r="AQ52" s="1">
        <v>1112.7000717200001</v>
      </c>
      <c r="AR52" s="1">
        <v>1956.6327988099999</v>
      </c>
      <c r="AS52" s="1">
        <v>5443.2195585899999</v>
      </c>
      <c r="AT52" s="1">
        <v>1221.5411489400001</v>
      </c>
      <c r="AU52" s="1">
        <v>3383.4979529500001</v>
      </c>
      <c r="AV52" s="1">
        <v>2303.6698266100002</v>
      </c>
      <c r="AW52" s="1">
        <v>1191.9400530200001</v>
      </c>
      <c r="AX52" s="1">
        <v>3004.1811283000002</v>
      </c>
      <c r="AY52" s="1">
        <v>382.42222280999999</v>
      </c>
      <c r="AZ52" s="1">
        <v>797.44518326000002</v>
      </c>
      <c r="BA52" s="1">
        <v>2376.6414935799999</v>
      </c>
      <c r="BB52" s="1">
        <v>1395.19382627</v>
      </c>
      <c r="BC52"/>
      <c r="BP52"/>
      <c r="CC52"/>
      <c r="CP52"/>
      <c r="DD52" s="1">
        <v>11</v>
      </c>
      <c r="DE52" s="1">
        <v>16</v>
      </c>
      <c r="DF52" s="1">
        <v>7</v>
      </c>
      <c r="DG52" s="1">
        <v>37</v>
      </c>
      <c r="DH52" s="1">
        <v>26</v>
      </c>
      <c r="DI52" s="1">
        <v>42</v>
      </c>
      <c r="DJ52" s="1">
        <v>8</v>
      </c>
      <c r="DK52" s="1">
        <v>20</v>
      </c>
      <c r="DL52" s="1">
        <v>7</v>
      </c>
      <c r="DM52" s="1">
        <v>18</v>
      </c>
      <c r="DN52" s="1">
        <v>13</v>
      </c>
      <c r="DO52" s="1">
        <v>2</v>
      </c>
      <c r="DQ52" s="1">
        <v>10</v>
      </c>
      <c r="DR52" s="1">
        <v>11</v>
      </c>
      <c r="DS52" s="1">
        <v>6</v>
      </c>
      <c r="DT52" s="1">
        <v>40</v>
      </c>
      <c r="DU52" s="1">
        <v>24</v>
      </c>
      <c r="DV52" s="1">
        <v>33</v>
      </c>
      <c r="DW52" s="1">
        <v>15</v>
      </c>
      <c r="DX52" s="1">
        <v>26</v>
      </c>
      <c r="DY52" s="1">
        <v>5</v>
      </c>
      <c r="DZ52" s="1">
        <v>8</v>
      </c>
      <c r="EA52" s="1">
        <v>10</v>
      </c>
      <c r="EB52" s="1">
        <v>10</v>
      </c>
      <c r="ED52" s="1">
        <v>0</v>
      </c>
      <c r="EE52" s="1">
        <v>10</v>
      </c>
      <c r="EF52" s="1">
        <v>8</v>
      </c>
      <c r="EG52" s="1">
        <v>4</v>
      </c>
      <c r="EH52" s="1">
        <v>23</v>
      </c>
      <c r="EI52" s="1">
        <v>22</v>
      </c>
      <c r="EJ52" s="1">
        <v>1</v>
      </c>
      <c r="EK52" s="1">
        <v>45</v>
      </c>
      <c r="EL52" s="1">
        <v>4</v>
      </c>
      <c r="EM52" s="1">
        <v>8</v>
      </c>
      <c r="EN52" s="1">
        <v>1</v>
      </c>
      <c r="EO52" s="1">
        <v>4</v>
      </c>
      <c r="EP52"/>
      <c r="FC52"/>
    </row>
    <row r="53" spans="1:159">
      <c r="A53" s="13">
        <f t="shared" si="0"/>
        <v>44925</v>
      </c>
      <c r="N53"/>
      <c r="AB53"/>
      <c r="AC53"/>
      <c r="AP53" s="4">
        <v>44925</v>
      </c>
      <c r="AQ53" s="1">
        <v>1026.05484864</v>
      </c>
      <c r="AR53" s="1">
        <v>2048.6883135399999</v>
      </c>
      <c r="AS53" s="1">
        <v>4989.0634540800002</v>
      </c>
      <c r="AT53" s="1">
        <v>1164.3607049100001</v>
      </c>
      <c r="AU53" s="1">
        <v>3502.8612112000001</v>
      </c>
      <c r="AV53" s="1">
        <v>2219.9669684800001</v>
      </c>
      <c r="AW53" s="1">
        <v>1182.73699121</v>
      </c>
      <c r="AX53" s="1">
        <v>2760.2270178099998</v>
      </c>
      <c r="AY53" s="1">
        <v>363.06184080000003</v>
      </c>
      <c r="AZ53" s="1">
        <v>828.24876995</v>
      </c>
      <c r="BA53" s="1">
        <v>2154.37229892</v>
      </c>
      <c r="BB53" s="1">
        <v>1158.0037996900001</v>
      </c>
      <c r="BC53"/>
      <c r="BP53"/>
      <c r="CC53"/>
      <c r="CP53"/>
      <c r="DD53" s="1">
        <v>8</v>
      </c>
      <c r="DE53" s="1">
        <v>15</v>
      </c>
      <c r="DF53" s="1">
        <v>7</v>
      </c>
      <c r="DG53" s="1">
        <v>30</v>
      </c>
      <c r="DH53" s="1">
        <v>20</v>
      </c>
      <c r="DI53" s="1">
        <v>21</v>
      </c>
      <c r="DJ53" s="1">
        <v>0</v>
      </c>
      <c r="DK53" s="1">
        <v>19</v>
      </c>
      <c r="DL53" s="1">
        <v>6</v>
      </c>
      <c r="DM53" s="1">
        <v>11</v>
      </c>
      <c r="DN53" s="1">
        <v>12</v>
      </c>
      <c r="DO53" s="1">
        <v>2</v>
      </c>
      <c r="DQ53" s="1">
        <v>7</v>
      </c>
      <c r="DR53" s="1">
        <v>8</v>
      </c>
      <c r="DS53" s="1">
        <v>9</v>
      </c>
      <c r="DT53" s="1">
        <v>29</v>
      </c>
      <c r="DU53" s="1">
        <v>15</v>
      </c>
      <c r="DV53" s="1">
        <v>29</v>
      </c>
      <c r="DW53" s="1">
        <v>20</v>
      </c>
      <c r="DX53" s="1">
        <v>15</v>
      </c>
      <c r="DY53" s="1">
        <v>6</v>
      </c>
      <c r="DZ53" s="1">
        <v>10</v>
      </c>
      <c r="EA53" s="1">
        <v>6</v>
      </c>
      <c r="EB53" s="1">
        <v>5</v>
      </c>
      <c r="ED53" s="1">
        <v>6</v>
      </c>
      <c r="EE53" s="1">
        <v>14</v>
      </c>
      <c r="EF53" s="1">
        <v>5</v>
      </c>
      <c r="EG53" s="1">
        <v>21</v>
      </c>
      <c r="EH53" s="1">
        <v>37</v>
      </c>
      <c r="EI53" s="1">
        <v>46</v>
      </c>
      <c r="EJ53" s="1">
        <v>4</v>
      </c>
      <c r="EK53" s="1">
        <v>57</v>
      </c>
      <c r="EL53" s="1">
        <v>4</v>
      </c>
      <c r="EM53" s="1">
        <v>13</v>
      </c>
      <c r="EN53" s="1">
        <v>6</v>
      </c>
      <c r="EO53" s="1">
        <v>9</v>
      </c>
      <c r="EP53"/>
      <c r="FC53"/>
    </row>
    <row r="54" spans="1:159">
      <c r="A54" s="13">
        <f t="shared" si="0"/>
        <v>44895</v>
      </c>
      <c r="N54"/>
      <c r="AB54"/>
      <c r="AC54"/>
      <c r="AP54" s="4">
        <v>44895</v>
      </c>
      <c r="AQ54" s="1">
        <v>1124.03712976</v>
      </c>
      <c r="AR54" s="1">
        <v>2168.6813823399998</v>
      </c>
      <c r="AS54" s="1">
        <v>5668.4590821499996</v>
      </c>
      <c r="AT54" s="1">
        <v>1278.1367984799999</v>
      </c>
      <c r="AU54" s="1">
        <v>3698.33862202</v>
      </c>
      <c r="AV54" s="1">
        <v>2397.1529879</v>
      </c>
      <c r="AW54" s="1">
        <v>1273.8702659999999</v>
      </c>
      <c r="AX54" s="1">
        <v>3141.6010286800001</v>
      </c>
      <c r="AY54" s="1">
        <v>395.73797191</v>
      </c>
      <c r="AZ54" s="1">
        <v>869.90397375999999</v>
      </c>
      <c r="BA54" s="1">
        <v>2389.9997174599998</v>
      </c>
      <c r="BB54" s="1">
        <v>1312.26745074</v>
      </c>
      <c r="BC54"/>
      <c r="BP54"/>
      <c r="CC54"/>
      <c r="CP54"/>
      <c r="DD54" s="1">
        <v>5</v>
      </c>
      <c r="DE54" s="1">
        <v>17</v>
      </c>
      <c r="DF54" s="1">
        <v>11</v>
      </c>
      <c r="DG54" s="1">
        <v>27</v>
      </c>
      <c r="DH54" s="1">
        <v>29</v>
      </c>
      <c r="DI54" s="1">
        <v>33</v>
      </c>
      <c r="DJ54" s="1">
        <v>13</v>
      </c>
      <c r="DK54" s="1">
        <v>29</v>
      </c>
      <c r="DL54" s="1">
        <v>8</v>
      </c>
      <c r="DM54" s="1">
        <v>15</v>
      </c>
      <c r="DN54" s="1">
        <v>11</v>
      </c>
      <c r="DO54" s="1">
        <v>6</v>
      </c>
      <c r="DQ54" s="1">
        <v>13</v>
      </c>
      <c r="DR54" s="1">
        <v>7</v>
      </c>
      <c r="DS54" s="1">
        <v>7</v>
      </c>
      <c r="DT54" s="1">
        <v>28</v>
      </c>
      <c r="DU54" s="1">
        <v>29</v>
      </c>
      <c r="DV54" s="1">
        <v>37</v>
      </c>
      <c r="DW54" s="1">
        <v>8</v>
      </c>
      <c r="DX54" s="1">
        <v>34</v>
      </c>
      <c r="DY54" s="1">
        <v>4</v>
      </c>
      <c r="DZ54" s="1">
        <v>9</v>
      </c>
      <c r="EA54" s="1">
        <v>8</v>
      </c>
      <c r="EB54" s="1">
        <v>9</v>
      </c>
      <c r="ED54" s="1">
        <v>3</v>
      </c>
      <c r="EE54" s="1">
        <v>13</v>
      </c>
      <c r="EF54" s="1">
        <v>3</v>
      </c>
      <c r="EG54" s="1">
        <v>25</v>
      </c>
      <c r="EH54" s="1">
        <v>15</v>
      </c>
      <c r="EI54" s="1">
        <v>25</v>
      </c>
      <c r="EJ54" s="1">
        <v>3</v>
      </c>
      <c r="EK54" s="1">
        <v>28</v>
      </c>
      <c r="EL54" s="1">
        <v>4</v>
      </c>
      <c r="EM54" s="1">
        <v>10</v>
      </c>
      <c r="EN54" s="1">
        <v>5</v>
      </c>
      <c r="EO54" s="1">
        <v>1</v>
      </c>
      <c r="EP54"/>
      <c r="FC54"/>
    </row>
    <row r="55" spans="1:159">
      <c r="A55" s="13">
        <f t="shared" si="0"/>
        <v>44865</v>
      </c>
      <c r="N55"/>
      <c r="AB55"/>
      <c r="AC55"/>
      <c r="AP55" s="4">
        <v>44865</v>
      </c>
      <c r="AQ55" s="1">
        <v>1051.4220203499999</v>
      </c>
      <c r="AR55" s="1">
        <v>2140.18252364</v>
      </c>
      <c r="AS55" s="1">
        <v>5766.3752236600003</v>
      </c>
      <c r="AT55" s="1">
        <v>1245.5872044299999</v>
      </c>
      <c r="AU55" s="1">
        <v>3674.89013153</v>
      </c>
      <c r="AV55" s="1">
        <v>2337.8526800899999</v>
      </c>
      <c r="AW55" s="1">
        <v>1316.60572293</v>
      </c>
      <c r="AX55" s="1">
        <v>3088.8436834099998</v>
      </c>
      <c r="AY55" s="1">
        <v>383.10015799000001</v>
      </c>
      <c r="AZ55" s="1">
        <v>851.50817585000004</v>
      </c>
      <c r="BA55" s="1">
        <v>2326.8056883499999</v>
      </c>
      <c r="BB55" s="1">
        <v>1386.06405356</v>
      </c>
      <c r="BC55"/>
      <c r="BP55"/>
      <c r="CC55"/>
      <c r="CP55"/>
      <c r="DD55" s="1">
        <v>5</v>
      </c>
      <c r="DE55" s="1">
        <v>14</v>
      </c>
      <c r="DF55" s="1">
        <v>5</v>
      </c>
      <c r="DG55" s="1">
        <v>20</v>
      </c>
      <c r="DH55" s="1">
        <v>22</v>
      </c>
      <c r="DI55" s="1">
        <v>31</v>
      </c>
      <c r="DJ55" s="1">
        <v>11</v>
      </c>
      <c r="DK55" s="1">
        <v>19</v>
      </c>
      <c r="DL55" s="1">
        <v>6</v>
      </c>
      <c r="DM55" s="1">
        <v>16</v>
      </c>
      <c r="DN55" s="1">
        <v>11</v>
      </c>
      <c r="DO55" s="1">
        <v>4</v>
      </c>
      <c r="DQ55" s="1">
        <v>16</v>
      </c>
      <c r="DR55" s="1">
        <v>16</v>
      </c>
      <c r="DS55" s="1">
        <v>6</v>
      </c>
      <c r="DT55" s="1">
        <v>58</v>
      </c>
      <c r="DU55" s="1">
        <v>44</v>
      </c>
      <c r="DV55" s="1">
        <v>56</v>
      </c>
      <c r="DW55" s="1">
        <v>14</v>
      </c>
      <c r="DX55" s="1">
        <v>41</v>
      </c>
      <c r="DY55" s="1">
        <v>6</v>
      </c>
      <c r="DZ55" s="1">
        <v>11</v>
      </c>
      <c r="EA55" s="1">
        <v>13</v>
      </c>
      <c r="EB55" s="1">
        <v>11</v>
      </c>
      <c r="ED55" s="1">
        <v>0</v>
      </c>
      <c r="EE55" s="1">
        <v>7</v>
      </c>
      <c r="EF55" s="1">
        <v>10</v>
      </c>
      <c r="EG55" s="1">
        <v>2</v>
      </c>
      <c r="EH55" s="1">
        <v>7</v>
      </c>
      <c r="EI55" s="1">
        <v>8</v>
      </c>
      <c r="EJ55" s="1">
        <v>0</v>
      </c>
      <c r="EK55" s="1">
        <v>32</v>
      </c>
      <c r="EL55" s="1">
        <v>4</v>
      </c>
      <c r="EM55" s="1">
        <v>7</v>
      </c>
      <c r="EN55" s="1">
        <v>0</v>
      </c>
      <c r="EO55" s="1">
        <v>1</v>
      </c>
      <c r="EP55"/>
      <c r="FC55"/>
    </row>
    <row r="56" spans="1:159">
      <c r="A56" s="13">
        <f t="shared" si="0"/>
        <v>44834</v>
      </c>
      <c r="N56"/>
      <c r="AB56"/>
      <c r="AC56"/>
      <c r="AP56" s="4">
        <v>44834</v>
      </c>
      <c r="AQ56" s="1">
        <v>968.98526383000001</v>
      </c>
      <c r="AR56" s="1">
        <v>1977.1494608099999</v>
      </c>
      <c r="AS56" s="1">
        <v>5768.9641974899996</v>
      </c>
      <c r="AT56" s="1">
        <v>1125.02742014</v>
      </c>
      <c r="AU56" s="1">
        <v>3386.45133265</v>
      </c>
      <c r="AV56" s="1">
        <v>2089.2266060900001</v>
      </c>
      <c r="AW56" s="1">
        <v>1074.4324125400001</v>
      </c>
      <c r="AX56" s="1">
        <v>2992.4024623199998</v>
      </c>
      <c r="AY56" s="1">
        <v>351.23964677999999</v>
      </c>
      <c r="AZ56" s="1">
        <v>844.57091990000004</v>
      </c>
      <c r="BA56" s="1">
        <v>2108.22171028</v>
      </c>
      <c r="BB56" s="1">
        <v>1242.03136978</v>
      </c>
      <c r="BC56"/>
      <c r="BP56"/>
      <c r="CC56"/>
      <c r="CP56"/>
      <c r="DD56" s="1">
        <v>2</v>
      </c>
      <c r="DE56" s="1">
        <v>12</v>
      </c>
      <c r="DF56" s="1">
        <v>9</v>
      </c>
      <c r="DG56" s="1">
        <v>17</v>
      </c>
      <c r="DH56" s="1">
        <v>18</v>
      </c>
      <c r="DI56" s="1">
        <v>19</v>
      </c>
      <c r="DJ56" s="1">
        <v>10</v>
      </c>
      <c r="DK56" s="1">
        <v>19</v>
      </c>
      <c r="DL56" s="1">
        <v>2</v>
      </c>
      <c r="DM56" s="1">
        <v>9</v>
      </c>
      <c r="DN56" s="1">
        <v>8</v>
      </c>
      <c r="DO56" s="1">
        <v>3</v>
      </c>
      <c r="DQ56" s="1">
        <v>15</v>
      </c>
      <c r="DR56" s="1">
        <v>20</v>
      </c>
      <c r="DS56" s="1">
        <v>7</v>
      </c>
      <c r="DT56" s="1">
        <v>34</v>
      </c>
      <c r="DU56" s="1">
        <v>25</v>
      </c>
      <c r="DV56" s="1">
        <v>36</v>
      </c>
      <c r="DW56" s="1">
        <v>14</v>
      </c>
      <c r="DX56" s="1">
        <v>30</v>
      </c>
      <c r="DY56" s="1">
        <v>5</v>
      </c>
      <c r="DZ56" s="1">
        <v>7</v>
      </c>
      <c r="EA56" s="1">
        <v>11</v>
      </c>
      <c r="EB56" s="1">
        <v>4</v>
      </c>
      <c r="ED56" s="1">
        <v>4</v>
      </c>
      <c r="EE56" s="1">
        <v>5</v>
      </c>
      <c r="EF56" s="1">
        <v>5</v>
      </c>
      <c r="EG56" s="1">
        <v>30</v>
      </c>
      <c r="EH56" s="1">
        <v>30</v>
      </c>
      <c r="EI56" s="1">
        <v>40</v>
      </c>
      <c r="EJ56" s="1">
        <v>1</v>
      </c>
      <c r="EK56" s="1">
        <v>44</v>
      </c>
      <c r="EL56" s="1">
        <v>9</v>
      </c>
      <c r="EM56" s="1">
        <v>18</v>
      </c>
      <c r="EN56" s="1">
        <v>5</v>
      </c>
      <c r="EO56" s="1">
        <v>10</v>
      </c>
      <c r="EP56"/>
      <c r="FC56"/>
    </row>
    <row r="57" spans="1:159">
      <c r="A57" s="13">
        <f t="shared" si="0"/>
        <v>44804</v>
      </c>
      <c r="N57"/>
      <c r="AB57"/>
      <c r="AC57"/>
      <c r="AP57" s="4">
        <v>44804</v>
      </c>
      <c r="AQ57" s="1">
        <v>1038.0750126999999</v>
      </c>
      <c r="AR57" s="1">
        <v>2099.7340487699998</v>
      </c>
      <c r="AS57" s="1">
        <v>6071.6012204400004</v>
      </c>
      <c r="AT57" s="1">
        <v>1190.9865270099999</v>
      </c>
      <c r="AU57" s="1">
        <v>3396.49974058</v>
      </c>
      <c r="AV57" s="1">
        <v>2287.61045599</v>
      </c>
      <c r="AW57" s="1">
        <v>1155.5617685300001</v>
      </c>
      <c r="AX57" s="1">
        <v>3325.9484578000001</v>
      </c>
      <c r="AY57" s="1">
        <v>392.57515941000003</v>
      </c>
      <c r="AZ57" s="1">
        <v>922.72208345000001</v>
      </c>
      <c r="BA57" s="1">
        <v>2222.8625197199999</v>
      </c>
      <c r="BB57" s="1">
        <v>1337.36498805</v>
      </c>
      <c r="BC57"/>
      <c r="BP57"/>
      <c r="CC57"/>
      <c r="CP57"/>
      <c r="DD57" s="1">
        <v>8</v>
      </c>
      <c r="DE57" s="1">
        <v>16</v>
      </c>
      <c r="DF57" s="1">
        <v>12</v>
      </c>
      <c r="DG57" s="1">
        <v>31</v>
      </c>
      <c r="DH57" s="1">
        <v>27</v>
      </c>
      <c r="DI57" s="1">
        <v>41</v>
      </c>
      <c r="DJ57" s="1">
        <v>17</v>
      </c>
      <c r="DK57" s="1">
        <v>39</v>
      </c>
      <c r="DL57" s="1">
        <v>10</v>
      </c>
      <c r="DM57" s="1">
        <v>17</v>
      </c>
      <c r="DN57" s="1">
        <v>8</v>
      </c>
      <c r="DO57" s="1">
        <v>8</v>
      </c>
      <c r="DQ57" s="1">
        <v>10</v>
      </c>
      <c r="DR57" s="1">
        <v>12</v>
      </c>
      <c r="DS57" s="1">
        <v>10</v>
      </c>
      <c r="DT57" s="1">
        <v>30</v>
      </c>
      <c r="DU57" s="1">
        <v>33</v>
      </c>
      <c r="DV57" s="1">
        <v>31</v>
      </c>
      <c r="DW57" s="1">
        <v>5</v>
      </c>
      <c r="DX57" s="1">
        <v>36</v>
      </c>
      <c r="DY57" s="1">
        <v>5</v>
      </c>
      <c r="DZ57" s="1">
        <v>5</v>
      </c>
      <c r="EA57" s="1">
        <v>13</v>
      </c>
      <c r="EB57" s="1">
        <v>8</v>
      </c>
      <c r="ED57" s="1">
        <v>2</v>
      </c>
      <c r="EE57" s="1">
        <v>9</v>
      </c>
      <c r="EF57" s="1">
        <v>2</v>
      </c>
      <c r="EG57" s="1">
        <v>19</v>
      </c>
      <c r="EH57" s="1">
        <v>15</v>
      </c>
      <c r="EI57" s="1">
        <v>24</v>
      </c>
      <c r="EJ57" s="1">
        <v>1</v>
      </c>
      <c r="EK57" s="1">
        <v>23</v>
      </c>
      <c r="EL57" s="1">
        <v>2</v>
      </c>
      <c r="EM57" s="1">
        <v>12</v>
      </c>
      <c r="EN57" s="1">
        <v>5</v>
      </c>
      <c r="EO57" s="1">
        <v>1</v>
      </c>
      <c r="EP57"/>
      <c r="FC57"/>
    </row>
    <row r="58" spans="1:159">
      <c r="A58" s="13">
        <f t="shared" si="0"/>
        <v>44771</v>
      </c>
      <c r="N58"/>
      <c r="AB58"/>
      <c r="AC58"/>
      <c r="AP58" s="4">
        <v>44771</v>
      </c>
      <c r="AQ58" s="1">
        <v>1058.9668978499999</v>
      </c>
      <c r="AR58" s="1">
        <v>2092.46679163</v>
      </c>
      <c r="AS58" s="1">
        <v>6236.3103437700001</v>
      </c>
      <c r="AT58" s="1">
        <v>1202.1603640599999</v>
      </c>
      <c r="AU58" s="1">
        <v>3571.00678831</v>
      </c>
      <c r="AV58" s="1">
        <v>2351.1046238700001</v>
      </c>
      <c r="AW58" s="1">
        <v>1115.5372567700001</v>
      </c>
      <c r="AX58" s="1">
        <v>3491.8630517800002</v>
      </c>
      <c r="AY58" s="1">
        <v>403.446504</v>
      </c>
      <c r="AZ58" s="1">
        <v>905.84915522000006</v>
      </c>
      <c r="BA58" s="1">
        <v>2243.9348418599998</v>
      </c>
      <c r="BB58" s="1">
        <v>1279.3845293899999</v>
      </c>
      <c r="BC58"/>
      <c r="BP58"/>
      <c r="CC58"/>
      <c r="CP58"/>
      <c r="DD58" s="1">
        <v>5</v>
      </c>
      <c r="DE58" s="1">
        <v>11</v>
      </c>
      <c r="DF58" s="1">
        <v>8</v>
      </c>
      <c r="DG58" s="1">
        <v>28</v>
      </c>
      <c r="DH58" s="1">
        <v>20</v>
      </c>
      <c r="DI58" s="1">
        <v>30</v>
      </c>
      <c r="DJ58" s="1">
        <v>15</v>
      </c>
      <c r="DK58" s="1">
        <v>25</v>
      </c>
      <c r="DL58" s="1">
        <v>7</v>
      </c>
      <c r="DM58" s="1">
        <v>15</v>
      </c>
      <c r="DN58" s="1">
        <v>7</v>
      </c>
      <c r="DO58" s="1">
        <v>1</v>
      </c>
      <c r="DQ58" s="1">
        <v>15</v>
      </c>
      <c r="DR58" s="1">
        <v>19</v>
      </c>
      <c r="DS58" s="1">
        <v>15</v>
      </c>
      <c r="DT58" s="1">
        <v>46</v>
      </c>
      <c r="DU58" s="1">
        <v>45</v>
      </c>
      <c r="DV58" s="1">
        <v>58</v>
      </c>
      <c r="DW58" s="1">
        <v>7</v>
      </c>
      <c r="DX58" s="1">
        <v>45</v>
      </c>
      <c r="DY58" s="1">
        <v>6</v>
      </c>
      <c r="DZ58" s="1">
        <v>12</v>
      </c>
      <c r="EA58" s="1">
        <v>16</v>
      </c>
      <c r="EB58" s="1">
        <v>12</v>
      </c>
      <c r="ED58" s="1">
        <v>0</v>
      </c>
      <c r="EE58" s="1">
        <v>7</v>
      </c>
      <c r="EF58" s="1">
        <v>1</v>
      </c>
      <c r="EG58" s="1">
        <v>6</v>
      </c>
      <c r="EH58" s="1">
        <v>10</v>
      </c>
      <c r="EI58" s="1">
        <v>8</v>
      </c>
      <c r="EJ58" s="1">
        <v>1</v>
      </c>
      <c r="EK58" s="1">
        <v>27</v>
      </c>
      <c r="EL58" s="1">
        <v>4</v>
      </c>
      <c r="EM58" s="1">
        <v>7</v>
      </c>
      <c r="EN58" s="1">
        <v>3</v>
      </c>
      <c r="EO58" s="1">
        <v>4</v>
      </c>
      <c r="EP58"/>
      <c r="FC58"/>
    </row>
    <row r="59" spans="1:159">
      <c r="A59" s="13">
        <f t="shared" si="0"/>
        <v>44742</v>
      </c>
      <c r="N59"/>
      <c r="AB59"/>
      <c r="AC59"/>
      <c r="AP59" s="4">
        <v>44742</v>
      </c>
      <c r="AQ59" s="1">
        <v>986.93991929000003</v>
      </c>
      <c r="AR59" s="1">
        <v>2007.43545761</v>
      </c>
      <c r="AS59" s="1">
        <v>5179.5013204200004</v>
      </c>
      <c r="AT59" s="1">
        <v>1096.2052812500001</v>
      </c>
      <c r="AU59" s="1">
        <v>3378.66792708</v>
      </c>
      <c r="AV59" s="1">
        <v>2072.0106005100001</v>
      </c>
      <c r="AW59" s="1">
        <v>983.16501122</v>
      </c>
      <c r="AX59" s="1">
        <v>3046.8567912200001</v>
      </c>
      <c r="AY59" s="1">
        <v>402.75620359999999</v>
      </c>
      <c r="AZ59" s="1">
        <v>836.30724642999996</v>
      </c>
      <c r="BA59" s="1">
        <v>1989.3300642900001</v>
      </c>
      <c r="BB59" s="1">
        <v>1094.8207155299999</v>
      </c>
      <c r="BC59"/>
      <c r="BP59"/>
      <c r="CC59"/>
      <c r="CP59"/>
      <c r="DD59" s="1">
        <v>7</v>
      </c>
      <c r="DE59" s="1">
        <v>10</v>
      </c>
      <c r="DF59" s="1">
        <v>8</v>
      </c>
      <c r="DG59" s="1">
        <v>21</v>
      </c>
      <c r="DH59" s="1">
        <v>16</v>
      </c>
      <c r="DI59" s="1">
        <v>18</v>
      </c>
      <c r="DJ59" s="1">
        <v>17</v>
      </c>
      <c r="DK59" s="1">
        <v>22</v>
      </c>
      <c r="DL59" s="1">
        <v>9</v>
      </c>
      <c r="DM59" s="1">
        <v>8</v>
      </c>
      <c r="DN59" s="1">
        <v>11</v>
      </c>
      <c r="DO59" s="1">
        <v>6</v>
      </c>
      <c r="DQ59" s="1">
        <v>9</v>
      </c>
      <c r="DR59" s="1">
        <v>20</v>
      </c>
      <c r="DS59" s="1">
        <v>13</v>
      </c>
      <c r="DT59" s="1">
        <v>38</v>
      </c>
      <c r="DU59" s="1">
        <v>27</v>
      </c>
      <c r="DV59" s="1">
        <v>45</v>
      </c>
      <c r="DW59" s="1">
        <v>3</v>
      </c>
      <c r="DX59" s="1">
        <v>35</v>
      </c>
      <c r="DY59" s="1">
        <v>2</v>
      </c>
      <c r="DZ59" s="1">
        <v>7</v>
      </c>
      <c r="EA59" s="1">
        <v>11</v>
      </c>
      <c r="EB59" s="1">
        <v>10</v>
      </c>
      <c r="ED59" s="1">
        <v>4</v>
      </c>
      <c r="EE59" s="1">
        <v>7</v>
      </c>
      <c r="EF59" s="1">
        <v>3</v>
      </c>
      <c r="EG59" s="1">
        <v>21</v>
      </c>
      <c r="EH59" s="1">
        <v>30</v>
      </c>
      <c r="EI59" s="1">
        <v>33</v>
      </c>
      <c r="EJ59" s="1">
        <v>3</v>
      </c>
      <c r="EK59" s="1">
        <v>40</v>
      </c>
      <c r="EL59" s="1">
        <v>6</v>
      </c>
      <c r="EM59" s="1">
        <v>19</v>
      </c>
      <c r="EN59" s="1">
        <v>4</v>
      </c>
      <c r="EO59" s="1">
        <v>1</v>
      </c>
      <c r="EP59"/>
      <c r="FC59"/>
    </row>
    <row r="60" spans="1:159">
      <c r="A60" s="13">
        <f t="shared" si="0"/>
        <v>44712</v>
      </c>
      <c r="N60"/>
      <c r="AB60"/>
      <c r="AC60"/>
      <c r="AP60" s="4">
        <v>44712</v>
      </c>
      <c r="AQ60" s="1">
        <v>1123.5075999600001</v>
      </c>
      <c r="AR60" s="1">
        <v>2034.5960456299999</v>
      </c>
      <c r="AS60" s="1">
        <v>5531.2204141900002</v>
      </c>
      <c r="AT60" s="1">
        <v>1200.82986037</v>
      </c>
      <c r="AU60" s="1">
        <v>3381.1530114699999</v>
      </c>
      <c r="AV60" s="1">
        <v>2223.5926479999998</v>
      </c>
      <c r="AW60" s="1">
        <v>1142.0001392500001</v>
      </c>
      <c r="AX60" s="1">
        <v>3266.9530448800001</v>
      </c>
      <c r="AY60" s="1">
        <v>414.35372831000001</v>
      </c>
      <c r="AZ60" s="1">
        <v>861.64738533000002</v>
      </c>
      <c r="BA60" s="1">
        <v>2185.9186662100001</v>
      </c>
      <c r="BB60" s="1">
        <v>1262.0681170800001</v>
      </c>
      <c r="BC60"/>
      <c r="BP60"/>
      <c r="CC60"/>
      <c r="CP60"/>
      <c r="DD60" s="1">
        <v>15</v>
      </c>
      <c r="DE60" s="1">
        <v>13</v>
      </c>
      <c r="DF60" s="1">
        <v>9</v>
      </c>
      <c r="DG60" s="1">
        <v>35</v>
      </c>
      <c r="DH60" s="1">
        <v>22</v>
      </c>
      <c r="DI60" s="1">
        <v>53</v>
      </c>
      <c r="DJ60" s="1">
        <v>16</v>
      </c>
      <c r="DK60" s="1">
        <v>42</v>
      </c>
      <c r="DL60" s="1">
        <v>9</v>
      </c>
      <c r="DM60" s="1">
        <v>13</v>
      </c>
      <c r="DN60" s="1">
        <v>10</v>
      </c>
      <c r="DO60" s="1">
        <v>6</v>
      </c>
      <c r="DQ60" s="1">
        <v>5</v>
      </c>
      <c r="DR60" s="1">
        <v>14</v>
      </c>
      <c r="DS60" s="1">
        <v>15</v>
      </c>
      <c r="DT60" s="1">
        <v>32</v>
      </c>
      <c r="DU60" s="1">
        <v>36</v>
      </c>
      <c r="DV60" s="1">
        <v>22</v>
      </c>
      <c r="DW60" s="1">
        <v>4</v>
      </c>
      <c r="DX60" s="1">
        <v>38</v>
      </c>
      <c r="DY60" s="1">
        <v>3</v>
      </c>
      <c r="DZ60" s="1">
        <v>4</v>
      </c>
      <c r="EA60" s="1">
        <v>14</v>
      </c>
      <c r="EB60" s="1">
        <v>9</v>
      </c>
      <c r="ED60" s="1">
        <v>0</v>
      </c>
      <c r="EE60" s="1">
        <v>10</v>
      </c>
      <c r="EF60" s="1">
        <v>0</v>
      </c>
      <c r="EG60" s="1">
        <v>13</v>
      </c>
      <c r="EH60" s="1">
        <v>16</v>
      </c>
      <c r="EI60" s="1">
        <v>21</v>
      </c>
      <c r="EJ60" s="1">
        <v>3</v>
      </c>
      <c r="EK60" s="1">
        <v>17</v>
      </c>
      <c r="EL60" s="1">
        <v>5</v>
      </c>
      <c r="EM60" s="1">
        <v>17</v>
      </c>
      <c r="EN60" s="1">
        <v>2</v>
      </c>
      <c r="EO60" s="1">
        <v>2</v>
      </c>
      <c r="EP60"/>
      <c r="FC60"/>
    </row>
    <row r="61" spans="1:159">
      <c r="A61" s="13">
        <f t="shared" si="0"/>
        <v>44680</v>
      </c>
      <c r="N61"/>
      <c r="AB61"/>
      <c r="AC61"/>
      <c r="AP61" s="4">
        <v>44680</v>
      </c>
      <c r="AQ61" s="1">
        <v>1124.94948813</v>
      </c>
      <c r="AR61" s="1">
        <v>2104.58039504</v>
      </c>
      <c r="AS61" s="1">
        <v>5957.2368400799996</v>
      </c>
      <c r="AT61" s="1">
        <v>1182.9940137999999</v>
      </c>
      <c r="AU61" s="1">
        <v>3397.3462542500001</v>
      </c>
      <c r="AV61" s="1">
        <v>2279.0522438600001</v>
      </c>
      <c r="AW61" s="1">
        <v>1014.81245875</v>
      </c>
      <c r="AX61" s="1">
        <v>3377.6518207399999</v>
      </c>
      <c r="AY61" s="1">
        <v>396.70167978000001</v>
      </c>
      <c r="AZ61" s="1">
        <v>848.38401194000005</v>
      </c>
      <c r="BA61" s="1">
        <v>2279.8242201200001</v>
      </c>
      <c r="BB61" s="1">
        <v>1280.2143439500001</v>
      </c>
      <c r="BC61"/>
      <c r="BP61"/>
      <c r="CC61"/>
      <c r="CP61"/>
      <c r="DD61" s="1">
        <v>16</v>
      </c>
      <c r="DE61" s="1">
        <v>12</v>
      </c>
      <c r="DF61" s="1">
        <v>7</v>
      </c>
      <c r="DG61" s="1">
        <v>42</v>
      </c>
      <c r="DH61" s="1">
        <v>26</v>
      </c>
      <c r="DI61" s="1">
        <v>44</v>
      </c>
      <c r="DJ61" s="1">
        <v>19</v>
      </c>
      <c r="DK61" s="1">
        <v>35</v>
      </c>
      <c r="DL61" s="1">
        <v>3</v>
      </c>
      <c r="DM61" s="1">
        <v>14</v>
      </c>
      <c r="DN61" s="1">
        <v>11</v>
      </c>
      <c r="DO61" s="1">
        <v>7</v>
      </c>
      <c r="DQ61" s="1">
        <v>3</v>
      </c>
      <c r="DR61" s="1">
        <v>23</v>
      </c>
      <c r="DS61" s="1">
        <v>10</v>
      </c>
      <c r="DT61" s="1">
        <v>34</v>
      </c>
      <c r="DU61" s="1">
        <v>40</v>
      </c>
      <c r="DV61" s="1">
        <v>43</v>
      </c>
      <c r="DW61" s="1">
        <v>4</v>
      </c>
      <c r="DX61" s="1">
        <v>30</v>
      </c>
      <c r="DY61" s="1">
        <v>10</v>
      </c>
      <c r="DZ61" s="1">
        <v>8</v>
      </c>
      <c r="EA61" s="1">
        <v>14</v>
      </c>
      <c r="EB61" s="1">
        <v>10</v>
      </c>
      <c r="ED61" s="1">
        <v>1</v>
      </c>
      <c r="EE61" s="1">
        <v>2</v>
      </c>
      <c r="EF61" s="1">
        <v>7</v>
      </c>
      <c r="EG61" s="1">
        <v>4</v>
      </c>
      <c r="EH61" s="1">
        <v>9</v>
      </c>
      <c r="EI61" s="1">
        <v>9</v>
      </c>
      <c r="EJ61" s="1">
        <v>0</v>
      </c>
      <c r="EK61" s="1">
        <v>32</v>
      </c>
      <c r="EL61" s="1">
        <v>4</v>
      </c>
      <c r="EM61" s="1">
        <v>12</v>
      </c>
      <c r="EN61" s="1">
        <v>1</v>
      </c>
      <c r="EO61" s="1">
        <v>0</v>
      </c>
      <c r="EP61"/>
      <c r="FC61"/>
    </row>
    <row r="62" spans="1:159">
      <c r="A62" s="13">
        <f t="shared" si="0"/>
        <v>44651</v>
      </c>
      <c r="N62"/>
      <c r="AB62"/>
      <c r="AC62"/>
      <c r="AP62" s="4">
        <v>44651</v>
      </c>
      <c r="AQ62" s="1">
        <v>1117.6046878100001</v>
      </c>
      <c r="AR62" s="1">
        <v>1935.3951035800001</v>
      </c>
      <c r="AS62" s="1">
        <v>6459.7856744700002</v>
      </c>
      <c r="AT62" s="1">
        <v>1252.20126413</v>
      </c>
      <c r="AU62" s="1">
        <v>3392.2968504</v>
      </c>
      <c r="AV62" s="1">
        <v>2337.8326925000001</v>
      </c>
      <c r="AW62" s="1">
        <v>985.61585822999996</v>
      </c>
      <c r="AX62" s="1">
        <v>3683.73709082</v>
      </c>
      <c r="AY62" s="1">
        <v>418.71261563000002</v>
      </c>
      <c r="AZ62" s="1">
        <v>832.64453504999994</v>
      </c>
      <c r="BA62" s="1">
        <v>2293.3578350799999</v>
      </c>
      <c r="BB62" s="1">
        <v>1662.2206510999999</v>
      </c>
      <c r="BC62"/>
      <c r="BP62"/>
      <c r="CC62"/>
      <c r="CP62"/>
      <c r="DD62" s="1">
        <v>14</v>
      </c>
      <c r="DE62" s="1">
        <v>11</v>
      </c>
      <c r="DF62" s="1">
        <v>11</v>
      </c>
      <c r="DG62" s="1">
        <v>35</v>
      </c>
      <c r="DH62" s="1">
        <v>15</v>
      </c>
      <c r="DI62" s="1">
        <v>18</v>
      </c>
      <c r="DJ62" s="1">
        <v>17</v>
      </c>
      <c r="DK62" s="1">
        <v>25</v>
      </c>
      <c r="DL62" s="1">
        <v>3</v>
      </c>
      <c r="DM62" s="1">
        <v>9</v>
      </c>
      <c r="DN62" s="1">
        <v>4</v>
      </c>
      <c r="DO62" s="1">
        <v>5</v>
      </c>
      <c r="DQ62" s="1">
        <v>6</v>
      </c>
      <c r="DR62" s="1">
        <v>20</v>
      </c>
      <c r="DS62" s="1">
        <v>9</v>
      </c>
      <c r="DT62" s="1">
        <v>28</v>
      </c>
      <c r="DU62" s="1">
        <v>28</v>
      </c>
      <c r="DV62" s="1">
        <v>50</v>
      </c>
      <c r="DW62" s="1">
        <v>4</v>
      </c>
      <c r="DX62" s="1">
        <v>39</v>
      </c>
      <c r="DY62" s="1">
        <v>8</v>
      </c>
      <c r="DZ62" s="1">
        <v>8</v>
      </c>
      <c r="EA62" s="1">
        <v>21</v>
      </c>
      <c r="EB62" s="1">
        <v>9</v>
      </c>
      <c r="ED62" s="1">
        <v>0</v>
      </c>
      <c r="EE62" s="1">
        <v>6</v>
      </c>
      <c r="EF62" s="1">
        <v>4</v>
      </c>
      <c r="EG62" s="1">
        <v>17</v>
      </c>
      <c r="EH62" s="1">
        <v>32</v>
      </c>
      <c r="EI62" s="1">
        <v>28</v>
      </c>
      <c r="EJ62" s="1">
        <v>2</v>
      </c>
      <c r="EK62" s="1">
        <v>34</v>
      </c>
      <c r="EL62" s="1">
        <v>6</v>
      </c>
      <c r="EM62" s="1">
        <v>17</v>
      </c>
      <c r="EN62" s="1">
        <v>1</v>
      </c>
      <c r="EO62" s="1">
        <v>4</v>
      </c>
      <c r="EP62"/>
      <c r="FC62"/>
    </row>
    <row r="63" spans="1:159">
      <c r="A63" s="13">
        <f t="shared" si="0"/>
        <v>44620</v>
      </c>
      <c r="N63"/>
      <c r="AB63"/>
      <c r="AC63"/>
      <c r="AP63" s="4">
        <v>44620</v>
      </c>
      <c r="AQ63" s="1">
        <v>1019.53702191</v>
      </c>
      <c r="AR63" s="1">
        <v>1916.3677601899999</v>
      </c>
      <c r="AS63" s="1">
        <v>6180.4181267100003</v>
      </c>
      <c r="AT63" s="1">
        <v>1236.27590631</v>
      </c>
      <c r="AU63" s="1">
        <v>3188.0502383100002</v>
      </c>
      <c r="AV63" s="1">
        <v>2265.0478122099998</v>
      </c>
      <c r="AW63" s="1">
        <v>898.70465563000005</v>
      </c>
      <c r="AX63" s="1">
        <v>3537.20030576</v>
      </c>
      <c r="AY63" s="1">
        <v>418.16989732000002</v>
      </c>
      <c r="AZ63" s="1">
        <v>750.72032060000004</v>
      </c>
      <c r="BA63" s="1">
        <v>2276.4663495200002</v>
      </c>
      <c r="BB63" s="1">
        <v>1728.84272605</v>
      </c>
      <c r="BC63"/>
      <c r="BP63"/>
      <c r="CC63"/>
      <c r="CP63"/>
      <c r="DD63" s="1">
        <v>9</v>
      </c>
      <c r="DE63" s="1">
        <v>14</v>
      </c>
      <c r="DF63" s="1">
        <v>12</v>
      </c>
      <c r="DG63" s="1">
        <v>27</v>
      </c>
      <c r="DH63" s="1">
        <v>47</v>
      </c>
      <c r="DI63" s="1">
        <v>44</v>
      </c>
      <c r="DJ63" s="1">
        <v>9</v>
      </c>
      <c r="DK63" s="1">
        <v>50</v>
      </c>
      <c r="DL63" s="1">
        <v>10</v>
      </c>
      <c r="DM63" s="1">
        <v>21</v>
      </c>
      <c r="DN63" s="1">
        <v>6</v>
      </c>
      <c r="DO63" s="1">
        <v>11</v>
      </c>
      <c r="DQ63" s="1">
        <v>3</v>
      </c>
      <c r="DR63" s="1">
        <v>11</v>
      </c>
      <c r="DS63" s="1">
        <v>7</v>
      </c>
      <c r="DT63" s="1">
        <v>8</v>
      </c>
      <c r="DU63" s="1">
        <v>14</v>
      </c>
      <c r="DV63" s="1">
        <v>13</v>
      </c>
      <c r="DW63" s="1">
        <v>4</v>
      </c>
      <c r="DX63" s="1">
        <v>18</v>
      </c>
      <c r="DY63" s="1">
        <v>3</v>
      </c>
      <c r="DZ63" s="1">
        <v>8</v>
      </c>
      <c r="EA63" s="1">
        <v>12</v>
      </c>
      <c r="EB63" s="1">
        <v>5</v>
      </c>
      <c r="ED63" s="1">
        <v>9</v>
      </c>
      <c r="EE63" s="1">
        <v>11</v>
      </c>
      <c r="EF63" s="1">
        <v>4</v>
      </c>
      <c r="EG63" s="1">
        <v>43</v>
      </c>
      <c r="EH63" s="1">
        <v>12</v>
      </c>
      <c r="EI63" s="1">
        <v>39</v>
      </c>
      <c r="EJ63" s="1">
        <v>10</v>
      </c>
      <c r="EK63" s="1">
        <v>27</v>
      </c>
      <c r="EL63" s="1">
        <v>5</v>
      </c>
      <c r="EM63" s="1">
        <v>5</v>
      </c>
      <c r="EN63" s="1">
        <v>8</v>
      </c>
      <c r="EO63" s="1">
        <v>2</v>
      </c>
      <c r="EP63"/>
      <c r="FC63"/>
    </row>
    <row r="64" spans="1:159">
      <c r="A64" s="13">
        <f t="shared" si="0"/>
        <v>44592</v>
      </c>
      <c r="N64"/>
      <c r="AB64"/>
      <c r="AC64"/>
      <c r="AP64" s="4">
        <v>44592</v>
      </c>
      <c r="AQ64" s="1">
        <v>1028.1887129300001</v>
      </c>
      <c r="AR64" s="1">
        <v>1945.5937189900001</v>
      </c>
      <c r="AS64" s="1">
        <v>6329.8334173499998</v>
      </c>
      <c r="AT64" s="1">
        <v>1265.5733753699999</v>
      </c>
      <c r="AU64" s="1">
        <v>3231.29559965</v>
      </c>
      <c r="AV64" s="1">
        <v>2365.9205000400002</v>
      </c>
      <c r="AW64" s="1">
        <v>841.45982775000004</v>
      </c>
      <c r="AX64" s="1">
        <v>3747.96335546</v>
      </c>
      <c r="AY64" s="1">
        <v>428.03495031</v>
      </c>
      <c r="AZ64" s="1">
        <v>772.28133792999995</v>
      </c>
      <c r="BA64" s="1">
        <v>2330.93154585</v>
      </c>
      <c r="BB64" s="1">
        <v>1730.42059169</v>
      </c>
      <c r="BC64"/>
      <c r="BP64"/>
      <c r="CC64"/>
      <c r="CP64"/>
      <c r="DD64" s="1">
        <v>8</v>
      </c>
      <c r="DE64" s="1">
        <v>16</v>
      </c>
      <c r="DF64" s="1">
        <v>11</v>
      </c>
      <c r="DG64" s="1">
        <v>50</v>
      </c>
      <c r="DH64" s="1">
        <v>25</v>
      </c>
      <c r="DI64" s="1">
        <v>48</v>
      </c>
      <c r="DJ64" s="1">
        <v>12</v>
      </c>
      <c r="DK64" s="1">
        <v>36</v>
      </c>
      <c r="DL64" s="1">
        <v>8</v>
      </c>
      <c r="DM64" s="1">
        <v>12</v>
      </c>
      <c r="DN64" s="1">
        <v>10</v>
      </c>
      <c r="DO64" s="1">
        <v>9</v>
      </c>
      <c r="DQ64" s="1">
        <v>10</v>
      </c>
      <c r="DR64" s="1">
        <v>11</v>
      </c>
      <c r="DS64" s="1">
        <v>6</v>
      </c>
      <c r="DT64" s="1">
        <v>22</v>
      </c>
      <c r="DU64" s="1">
        <v>19</v>
      </c>
      <c r="DV64" s="1">
        <v>17</v>
      </c>
      <c r="DW64" s="1">
        <v>9</v>
      </c>
      <c r="DX64" s="1">
        <v>14</v>
      </c>
      <c r="DY64" s="1">
        <v>4</v>
      </c>
      <c r="DZ64" s="1">
        <v>11</v>
      </c>
      <c r="EA64" s="1">
        <v>14</v>
      </c>
      <c r="EB64" s="1">
        <v>4</v>
      </c>
      <c r="ED64" s="1">
        <v>3</v>
      </c>
      <c r="EE64" s="1">
        <v>9</v>
      </c>
      <c r="EF64" s="1">
        <v>6</v>
      </c>
      <c r="EG64" s="1">
        <v>7</v>
      </c>
      <c r="EH64" s="1">
        <v>29</v>
      </c>
      <c r="EI64" s="1">
        <v>31</v>
      </c>
      <c r="EJ64" s="1">
        <v>2</v>
      </c>
      <c r="EK64" s="1">
        <v>47</v>
      </c>
      <c r="EL64" s="1">
        <v>6</v>
      </c>
      <c r="EM64" s="1">
        <v>10</v>
      </c>
      <c r="EN64" s="1">
        <v>2</v>
      </c>
      <c r="EO64" s="1">
        <v>5</v>
      </c>
      <c r="EP64"/>
      <c r="FC64"/>
    </row>
    <row r="65" spans="1:159">
      <c r="A65" s="13">
        <f t="shared" si="0"/>
        <v>44561</v>
      </c>
      <c r="N65"/>
      <c r="AB65"/>
      <c r="AC65"/>
      <c r="AP65" s="4">
        <v>44561</v>
      </c>
      <c r="AQ65" s="1">
        <v>1090.1377010399999</v>
      </c>
      <c r="AR65" s="1">
        <v>1899.2207258599999</v>
      </c>
      <c r="AS65" s="1">
        <v>6929.4379441499996</v>
      </c>
      <c r="AT65" s="1">
        <v>1251.1776591299999</v>
      </c>
      <c r="AU65" s="1">
        <v>3436.4154354100001</v>
      </c>
      <c r="AV65" s="1">
        <v>2434.6175115699998</v>
      </c>
      <c r="AW65" s="1">
        <v>709.75277761999996</v>
      </c>
      <c r="AX65" s="1">
        <v>4005.25140831</v>
      </c>
      <c r="AY65" s="1">
        <v>442.54435282999998</v>
      </c>
      <c r="AZ65" s="1">
        <v>790.80248996</v>
      </c>
      <c r="BA65" s="1">
        <v>2460.7077475699998</v>
      </c>
      <c r="BB65" s="1">
        <v>2017.1913164299999</v>
      </c>
      <c r="BC65"/>
      <c r="BP65"/>
      <c r="CC65"/>
      <c r="CP65"/>
      <c r="DD65" s="1">
        <v>8</v>
      </c>
      <c r="DE65" s="1">
        <v>10</v>
      </c>
      <c r="DF65" s="1">
        <v>9</v>
      </c>
      <c r="DG65" s="1">
        <v>33</v>
      </c>
      <c r="DH65" s="1">
        <v>14</v>
      </c>
      <c r="DI65" s="1">
        <v>25</v>
      </c>
      <c r="DJ65" s="1">
        <v>14</v>
      </c>
      <c r="DK65" s="1">
        <v>25</v>
      </c>
      <c r="DL65" s="1">
        <v>9</v>
      </c>
      <c r="DM65" s="1">
        <v>9</v>
      </c>
      <c r="DN65" s="1">
        <v>9</v>
      </c>
      <c r="DO65" s="1">
        <v>5</v>
      </c>
      <c r="DQ65" s="1">
        <v>8</v>
      </c>
      <c r="DR65" s="1">
        <v>10</v>
      </c>
      <c r="DS65" s="1">
        <v>6</v>
      </c>
      <c r="DT65" s="1">
        <v>15</v>
      </c>
      <c r="DU65" s="1">
        <v>19</v>
      </c>
      <c r="DV65" s="1">
        <v>26</v>
      </c>
      <c r="DW65" s="1">
        <v>3</v>
      </c>
      <c r="DX65" s="1">
        <v>17</v>
      </c>
      <c r="DY65" s="1">
        <v>1</v>
      </c>
      <c r="DZ65" s="1">
        <v>3</v>
      </c>
      <c r="EA65" s="1">
        <v>12</v>
      </c>
      <c r="EB65" s="1">
        <v>2</v>
      </c>
      <c r="ED65" s="1">
        <v>5</v>
      </c>
      <c r="EE65" s="1">
        <v>16</v>
      </c>
      <c r="EF65" s="1">
        <v>8</v>
      </c>
      <c r="EG65" s="1">
        <v>31</v>
      </c>
      <c r="EH65" s="1">
        <v>40</v>
      </c>
      <c r="EI65" s="1">
        <v>45</v>
      </c>
      <c r="EJ65" s="1">
        <v>6</v>
      </c>
      <c r="EK65" s="1">
        <v>55</v>
      </c>
      <c r="EL65" s="1">
        <v>8</v>
      </c>
      <c r="EM65" s="1">
        <v>21</v>
      </c>
      <c r="EN65" s="1">
        <v>5</v>
      </c>
      <c r="EO65" s="1">
        <v>11</v>
      </c>
      <c r="EP65"/>
      <c r="FC65"/>
    </row>
    <row r="66" spans="1:159">
      <c r="A66" s="13">
        <f t="shared" si="0"/>
        <v>44530</v>
      </c>
      <c r="N66"/>
      <c r="AB66"/>
      <c r="AC66"/>
      <c r="AP66" s="4">
        <v>44530</v>
      </c>
      <c r="AQ66" s="1">
        <v>1026.70618896</v>
      </c>
      <c r="AR66" s="1">
        <v>1718.8697504899999</v>
      </c>
      <c r="AS66" s="1">
        <v>7063.3027573700001</v>
      </c>
      <c r="AT66" s="1">
        <v>1229.93878924</v>
      </c>
      <c r="AU66" s="1">
        <v>3214.4533574400002</v>
      </c>
      <c r="AV66" s="1">
        <v>2308.2660062099999</v>
      </c>
      <c r="AW66" s="1">
        <v>709.53368679000005</v>
      </c>
      <c r="AX66" s="1">
        <v>3982.7633402699998</v>
      </c>
      <c r="AY66" s="1">
        <v>420.09004067000001</v>
      </c>
      <c r="AZ66" s="1">
        <v>734.39783002000001</v>
      </c>
      <c r="BA66" s="1">
        <v>2290.2243903799999</v>
      </c>
      <c r="BB66" s="1">
        <v>2047.2237433499999</v>
      </c>
      <c r="BC66"/>
      <c r="BP66"/>
      <c r="CC66"/>
      <c r="CP66"/>
      <c r="DD66" s="1">
        <v>10</v>
      </c>
      <c r="DE66" s="1">
        <v>10</v>
      </c>
      <c r="DF66" s="1">
        <v>17</v>
      </c>
      <c r="DG66" s="1">
        <v>49</v>
      </c>
      <c r="DH66" s="1">
        <v>36</v>
      </c>
      <c r="DI66" s="1">
        <v>46</v>
      </c>
      <c r="DJ66" s="1">
        <v>16</v>
      </c>
      <c r="DK66" s="1">
        <v>49</v>
      </c>
      <c r="DL66" s="1">
        <v>13</v>
      </c>
      <c r="DM66" s="1">
        <v>19</v>
      </c>
      <c r="DN66" s="1">
        <v>9</v>
      </c>
      <c r="DO66" s="1">
        <v>7</v>
      </c>
      <c r="DQ66" s="1">
        <v>8</v>
      </c>
      <c r="DR66" s="1">
        <v>11</v>
      </c>
      <c r="DS66" s="1">
        <v>4</v>
      </c>
      <c r="DT66" s="1">
        <v>18</v>
      </c>
      <c r="DU66" s="1">
        <v>16</v>
      </c>
      <c r="DV66" s="1">
        <v>26</v>
      </c>
      <c r="DW66" s="1">
        <v>4</v>
      </c>
      <c r="DX66" s="1">
        <v>18</v>
      </c>
      <c r="DY66" s="1">
        <v>3</v>
      </c>
      <c r="DZ66" s="1">
        <v>8</v>
      </c>
      <c r="EA66" s="1">
        <v>9</v>
      </c>
      <c r="EB66" s="1">
        <v>8</v>
      </c>
      <c r="ED66" s="1">
        <v>3</v>
      </c>
      <c r="EE66" s="1">
        <v>15</v>
      </c>
      <c r="EF66" s="1">
        <v>2</v>
      </c>
      <c r="EG66" s="1">
        <v>12</v>
      </c>
      <c r="EH66" s="1">
        <v>21</v>
      </c>
      <c r="EI66" s="1">
        <v>25</v>
      </c>
      <c r="EJ66" s="1">
        <v>4</v>
      </c>
      <c r="EK66" s="1">
        <v>29</v>
      </c>
      <c r="EL66" s="1">
        <v>2</v>
      </c>
      <c r="EM66" s="1">
        <v>6</v>
      </c>
      <c r="EN66" s="1">
        <v>8</v>
      </c>
      <c r="EO66" s="1">
        <v>3</v>
      </c>
      <c r="EP66"/>
      <c r="FC66"/>
    </row>
    <row r="67" spans="1:159">
      <c r="A67" s="13">
        <f t="shared" si="0"/>
        <v>44498</v>
      </c>
      <c r="N67"/>
      <c r="AB67"/>
      <c r="AC67"/>
      <c r="AP67" s="4">
        <v>44498</v>
      </c>
      <c r="AQ67" s="1">
        <v>1011.6115137100001</v>
      </c>
      <c r="AR67" s="1">
        <v>1706.47783095</v>
      </c>
      <c r="AS67" s="1">
        <v>6636.1573819900004</v>
      </c>
      <c r="AT67" s="1">
        <v>1263.8956698</v>
      </c>
      <c r="AU67" s="1">
        <v>3239.7479702199998</v>
      </c>
      <c r="AV67" s="1">
        <v>2367.3602087999998</v>
      </c>
      <c r="AW67" s="1">
        <v>727.68302530000005</v>
      </c>
      <c r="AX67" s="1">
        <v>3755.5498364599998</v>
      </c>
      <c r="AY67" s="1">
        <v>427.87374917</v>
      </c>
      <c r="AZ67" s="1">
        <v>727.92040256999996</v>
      </c>
      <c r="BA67" s="1">
        <v>2386.0695102599998</v>
      </c>
      <c r="BB67" s="1">
        <v>2172.9074229399998</v>
      </c>
      <c r="BC67"/>
      <c r="BP67"/>
      <c r="CC67"/>
      <c r="CP67"/>
      <c r="DD67" s="1">
        <v>11</v>
      </c>
      <c r="DE67" s="1">
        <v>14</v>
      </c>
      <c r="DF67" s="1">
        <v>9</v>
      </c>
      <c r="DG67" s="1">
        <v>54</v>
      </c>
      <c r="DH67" s="1">
        <v>42</v>
      </c>
      <c r="DI67" s="1">
        <v>48</v>
      </c>
      <c r="DJ67" s="1">
        <v>18</v>
      </c>
      <c r="DK67" s="1">
        <v>42</v>
      </c>
      <c r="DL67" s="1">
        <v>6</v>
      </c>
      <c r="DM67" s="1">
        <v>11</v>
      </c>
      <c r="DN67" s="1">
        <v>6</v>
      </c>
      <c r="DO67" s="1">
        <v>10</v>
      </c>
      <c r="DQ67" s="1">
        <v>9</v>
      </c>
      <c r="DR67" s="1">
        <v>17</v>
      </c>
      <c r="DS67" s="1">
        <v>8</v>
      </c>
      <c r="DT67" s="1">
        <v>23</v>
      </c>
      <c r="DU67" s="1">
        <v>20</v>
      </c>
      <c r="DV67" s="1">
        <v>35</v>
      </c>
      <c r="DW67" s="1">
        <v>4</v>
      </c>
      <c r="DX67" s="1">
        <v>23</v>
      </c>
      <c r="DY67" s="1">
        <v>8</v>
      </c>
      <c r="DZ67" s="1">
        <v>7</v>
      </c>
      <c r="EA67" s="1">
        <v>16</v>
      </c>
      <c r="EB67" s="1">
        <v>4</v>
      </c>
      <c r="ED67" s="1">
        <v>0</v>
      </c>
      <c r="EE67" s="1">
        <v>5</v>
      </c>
      <c r="EF67" s="1">
        <v>6</v>
      </c>
      <c r="EG67" s="1">
        <v>2</v>
      </c>
      <c r="EH67" s="1">
        <v>11</v>
      </c>
      <c r="EI67" s="1">
        <v>14</v>
      </c>
      <c r="EJ67" s="1">
        <v>2</v>
      </c>
      <c r="EK67" s="1">
        <v>31</v>
      </c>
      <c r="EL67" s="1">
        <v>4</v>
      </c>
      <c r="EM67" s="1">
        <v>15</v>
      </c>
      <c r="EN67" s="1">
        <v>4</v>
      </c>
      <c r="EO67" s="1">
        <v>4</v>
      </c>
      <c r="EP67"/>
      <c r="FC67"/>
    </row>
    <row r="68" spans="1:159">
      <c r="A68" s="13">
        <f t="shared" si="0"/>
        <v>44469</v>
      </c>
      <c r="N68"/>
      <c r="AB68"/>
      <c r="AC68"/>
      <c r="AP68" s="4">
        <v>44469</v>
      </c>
      <c r="AQ68" s="1">
        <v>938.37706097</v>
      </c>
      <c r="AR68" s="1">
        <v>1659.4870552699999</v>
      </c>
      <c r="AS68" s="1">
        <v>6244.6877268500002</v>
      </c>
      <c r="AT68" s="1">
        <v>1169.47027561</v>
      </c>
      <c r="AU68" s="1">
        <v>3080.3354169899999</v>
      </c>
      <c r="AV68" s="1">
        <v>2280.58779297</v>
      </c>
      <c r="AW68" s="1">
        <v>651.64589102000002</v>
      </c>
      <c r="AX68" s="1">
        <v>3435.9063523</v>
      </c>
      <c r="AY68" s="1">
        <v>442.38768872000003</v>
      </c>
      <c r="AZ68" s="1">
        <v>689.83261279999999</v>
      </c>
      <c r="BA68" s="1">
        <v>2365.2763474100002</v>
      </c>
      <c r="BB68" s="1">
        <v>2061.6422409199999</v>
      </c>
      <c r="BC68"/>
      <c r="BP68"/>
      <c r="CC68"/>
      <c r="CP68"/>
      <c r="DD68" s="1">
        <v>9</v>
      </c>
      <c r="DE68" s="1">
        <v>8</v>
      </c>
      <c r="DF68" s="1">
        <v>14</v>
      </c>
      <c r="DG68" s="1">
        <v>29</v>
      </c>
      <c r="DH68" s="1">
        <v>25</v>
      </c>
      <c r="DI68" s="1">
        <v>26</v>
      </c>
      <c r="DJ68" s="1">
        <v>16</v>
      </c>
      <c r="DK68" s="1">
        <v>32</v>
      </c>
      <c r="DL68" s="1">
        <v>7</v>
      </c>
      <c r="DM68" s="1">
        <v>6</v>
      </c>
      <c r="DN68" s="1">
        <v>7</v>
      </c>
      <c r="DO68" s="1">
        <v>5</v>
      </c>
      <c r="DQ68" s="1">
        <v>8</v>
      </c>
      <c r="DR68" s="1">
        <v>13</v>
      </c>
      <c r="DS68" s="1">
        <v>5</v>
      </c>
      <c r="DT68" s="1">
        <v>23</v>
      </c>
      <c r="DU68" s="1">
        <v>22</v>
      </c>
      <c r="DV68" s="1">
        <v>36</v>
      </c>
      <c r="DW68" s="1">
        <v>7</v>
      </c>
      <c r="DX68" s="1">
        <v>13</v>
      </c>
      <c r="DY68" s="1">
        <v>5</v>
      </c>
      <c r="DZ68" s="1">
        <v>4</v>
      </c>
      <c r="EA68" s="1">
        <v>15</v>
      </c>
      <c r="EB68" s="1">
        <v>4</v>
      </c>
      <c r="ED68" s="1">
        <v>3</v>
      </c>
      <c r="EE68" s="1">
        <v>15</v>
      </c>
      <c r="EF68" s="1">
        <v>4</v>
      </c>
      <c r="EG68" s="1">
        <v>27</v>
      </c>
      <c r="EH68" s="1">
        <v>26</v>
      </c>
      <c r="EI68" s="1">
        <v>35</v>
      </c>
      <c r="EJ68" s="1">
        <v>1</v>
      </c>
      <c r="EK68" s="1">
        <v>51</v>
      </c>
      <c r="EL68" s="1">
        <v>6</v>
      </c>
      <c r="EM68" s="1">
        <v>23</v>
      </c>
      <c r="EN68" s="1">
        <v>4</v>
      </c>
      <c r="EO68" s="1">
        <v>9</v>
      </c>
      <c r="EP68"/>
      <c r="FC68"/>
    </row>
    <row r="69" spans="1:159">
      <c r="A69" s="13">
        <f t="shared" si="0"/>
        <v>44439</v>
      </c>
      <c r="N69"/>
      <c r="AB69"/>
      <c r="AC69"/>
      <c r="AP69" s="4">
        <v>44439</v>
      </c>
      <c r="AQ69" s="1">
        <v>996.32241793000003</v>
      </c>
      <c r="AR69" s="1">
        <v>1698.65121808</v>
      </c>
      <c r="AS69" s="1">
        <v>6387.7871156399997</v>
      </c>
      <c r="AT69" s="1">
        <v>1176.8109501199999</v>
      </c>
      <c r="AU69" s="1">
        <v>3207.9312851</v>
      </c>
      <c r="AV69" s="1">
        <v>2383.7104450299998</v>
      </c>
      <c r="AW69" s="1">
        <v>590.80332592000002</v>
      </c>
      <c r="AX69" s="1">
        <v>3607.6568451799999</v>
      </c>
      <c r="AY69" s="1">
        <v>461.40594041999998</v>
      </c>
      <c r="AZ69" s="1">
        <v>721.16392255999995</v>
      </c>
      <c r="BA69" s="1">
        <v>2341.2522869200002</v>
      </c>
      <c r="BB69" s="1">
        <v>2064.4347484999998</v>
      </c>
      <c r="BC69"/>
      <c r="BP69"/>
      <c r="CC69"/>
      <c r="CP69"/>
      <c r="DD69" s="1">
        <v>12</v>
      </c>
      <c r="DE69" s="1">
        <v>17</v>
      </c>
      <c r="DF69" s="1">
        <v>17</v>
      </c>
      <c r="DG69" s="1">
        <v>52</v>
      </c>
      <c r="DH69" s="1">
        <v>35</v>
      </c>
      <c r="DI69" s="1">
        <v>58</v>
      </c>
      <c r="DJ69" s="1">
        <v>13</v>
      </c>
      <c r="DK69" s="1">
        <v>52</v>
      </c>
      <c r="DL69" s="1">
        <v>13</v>
      </c>
      <c r="DM69" s="1">
        <v>18</v>
      </c>
      <c r="DN69" s="1">
        <v>10</v>
      </c>
      <c r="DO69" s="1">
        <v>12</v>
      </c>
      <c r="DQ69" s="1">
        <v>6</v>
      </c>
      <c r="DR69" s="1">
        <v>5</v>
      </c>
      <c r="DS69" s="1">
        <v>3</v>
      </c>
      <c r="DT69" s="1">
        <v>8</v>
      </c>
      <c r="DU69" s="1">
        <v>17</v>
      </c>
      <c r="DV69" s="1">
        <v>17</v>
      </c>
      <c r="DW69" s="1">
        <v>7</v>
      </c>
      <c r="DX69" s="1">
        <v>16</v>
      </c>
      <c r="DY69" s="1">
        <v>4</v>
      </c>
      <c r="DZ69" s="1">
        <v>5</v>
      </c>
      <c r="EA69" s="1">
        <v>12</v>
      </c>
      <c r="EB69" s="1">
        <v>1</v>
      </c>
      <c r="ED69" s="1">
        <v>2</v>
      </c>
      <c r="EE69" s="1">
        <v>14</v>
      </c>
      <c r="EF69" s="1">
        <v>2</v>
      </c>
      <c r="EG69" s="1">
        <v>18</v>
      </c>
      <c r="EH69" s="1">
        <v>21</v>
      </c>
      <c r="EI69" s="1">
        <v>21</v>
      </c>
      <c r="EJ69" s="1">
        <v>3</v>
      </c>
      <c r="EK69" s="1">
        <v>26</v>
      </c>
      <c r="EL69" s="1">
        <v>1</v>
      </c>
      <c r="EM69" s="1">
        <v>10</v>
      </c>
      <c r="EN69" s="1">
        <v>4</v>
      </c>
      <c r="EO69" s="1">
        <v>4</v>
      </c>
      <c r="EP69"/>
      <c r="FC69"/>
    </row>
    <row r="70" spans="1:159">
      <c r="A70" s="13">
        <f t="shared" si="0"/>
        <v>44407</v>
      </c>
      <c r="N70"/>
      <c r="AB70"/>
      <c r="AC70"/>
      <c r="AP70" s="4">
        <v>44407</v>
      </c>
      <c r="AQ70" s="1">
        <v>986.29694394000001</v>
      </c>
      <c r="AR70" s="1">
        <v>1680.1270332500001</v>
      </c>
      <c r="AS70" s="1">
        <v>6187.7751261800004</v>
      </c>
      <c r="AT70" s="1">
        <v>1114.21954476</v>
      </c>
      <c r="AU70" s="1">
        <v>3126.7184398099998</v>
      </c>
      <c r="AV70" s="1">
        <v>2375.2918470499999</v>
      </c>
      <c r="AW70" s="1">
        <v>606.48554332000003</v>
      </c>
      <c r="AX70" s="1">
        <v>3423.6808200800001</v>
      </c>
      <c r="AY70" s="1">
        <v>452.79383769999998</v>
      </c>
      <c r="AZ70" s="1">
        <v>693.07201689999999</v>
      </c>
      <c r="BA70" s="1">
        <v>2332.8219570400001</v>
      </c>
      <c r="BB70" s="1">
        <v>1967.24509964</v>
      </c>
      <c r="BC70"/>
      <c r="BP70"/>
      <c r="CC70"/>
      <c r="CP70"/>
      <c r="DD70" s="1">
        <v>15</v>
      </c>
      <c r="DE70" s="1">
        <v>19</v>
      </c>
      <c r="DF70" s="1">
        <v>14</v>
      </c>
      <c r="DG70" s="1">
        <v>67</v>
      </c>
      <c r="DH70" s="1">
        <v>43</v>
      </c>
      <c r="DI70" s="1">
        <v>71</v>
      </c>
      <c r="DJ70" s="1">
        <v>16</v>
      </c>
      <c r="DK70" s="1">
        <v>49</v>
      </c>
      <c r="DL70" s="1">
        <v>12</v>
      </c>
      <c r="DM70" s="1">
        <v>18</v>
      </c>
      <c r="DN70" s="1">
        <v>15</v>
      </c>
      <c r="DO70" s="1">
        <v>11</v>
      </c>
      <c r="DQ70" s="1">
        <v>2</v>
      </c>
      <c r="DR70" s="1">
        <v>8</v>
      </c>
      <c r="DS70" s="1">
        <v>1</v>
      </c>
      <c r="DT70" s="1">
        <v>8</v>
      </c>
      <c r="DU70" s="1">
        <v>15</v>
      </c>
      <c r="DV70" s="1">
        <v>16</v>
      </c>
      <c r="DW70" s="1">
        <v>6</v>
      </c>
      <c r="DX70" s="1">
        <v>15</v>
      </c>
      <c r="DY70" s="1">
        <v>1</v>
      </c>
      <c r="DZ70" s="1">
        <v>6</v>
      </c>
      <c r="EA70" s="1">
        <v>7</v>
      </c>
      <c r="EB70" s="1">
        <v>5</v>
      </c>
      <c r="ED70" s="1">
        <v>3</v>
      </c>
      <c r="EE70" s="1">
        <v>9</v>
      </c>
      <c r="EF70" s="1">
        <v>7</v>
      </c>
      <c r="EG70" s="1">
        <v>3</v>
      </c>
      <c r="EH70" s="1">
        <v>15</v>
      </c>
      <c r="EI70" s="1">
        <v>8</v>
      </c>
      <c r="EJ70" s="1">
        <v>1</v>
      </c>
      <c r="EK70" s="1">
        <v>31</v>
      </c>
      <c r="EL70" s="1">
        <v>5</v>
      </c>
      <c r="EM70" s="1">
        <v>9</v>
      </c>
      <c r="EN70" s="1">
        <v>4</v>
      </c>
      <c r="EO70" s="1">
        <v>1</v>
      </c>
      <c r="EP70"/>
      <c r="FC70"/>
    </row>
    <row r="71" spans="1:159">
      <c r="A71" s="13">
        <f t="shared" si="0"/>
        <v>44377</v>
      </c>
      <c r="N71"/>
      <c r="AB71"/>
      <c r="AC71"/>
      <c r="AP71" s="4">
        <v>44377</v>
      </c>
      <c r="AQ71" s="1">
        <v>957.66054115999998</v>
      </c>
      <c r="AR71" s="1">
        <v>1653.40068806</v>
      </c>
      <c r="AS71" s="1">
        <v>6203.4452669900002</v>
      </c>
      <c r="AT71" s="1">
        <v>1121.21209219</v>
      </c>
      <c r="AU71" s="1">
        <v>2980.8661638499998</v>
      </c>
      <c r="AV71" s="1">
        <v>2332.5673639199999</v>
      </c>
      <c r="AW71" s="1">
        <v>659.20703031999994</v>
      </c>
      <c r="AX71" s="1">
        <v>3288.3864781699999</v>
      </c>
      <c r="AY71" s="1">
        <v>448.58739623999998</v>
      </c>
      <c r="AZ71" s="1">
        <v>665.89518387999999</v>
      </c>
      <c r="BA71" s="1">
        <v>2290.2639068899998</v>
      </c>
      <c r="BB71" s="1">
        <v>2005.06746666</v>
      </c>
      <c r="BC71"/>
      <c r="BP71"/>
      <c r="CC71"/>
      <c r="CP71"/>
      <c r="DD71" s="1">
        <v>14</v>
      </c>
      <c r="DE71" s="1">
        <v>17</v>
      </c>
      <c r="DF71" s="1">
        <v>20</v>
      </c>
      <c r="DG71" s="1">
        <v>38</v>
      </c>
      <c r="DH71" s="1">
        <v>23</v>
      </c>
      <c r="DI71" s="1">
        <v>51</v>
      </c>
      <c r="DJ71" s="1">
        <v>14</v>
      </c>
      <c r="DK71" s="1">
        <v>46</v>
      </c>
      <c r="DL71" s="1">
        <v>7</v>
      </c>
      <c r="DM71" s="1">
        <v>11</v>
      </c>
      <c r="DN71" s="1">
        <v>9</v>
      </c>
      <c r="DO71" s="1">
        <v>8</v>
      </c>
      <c r="DQ71" s="1">
        <v>4</v>
      </c>
      <c r="DR71" s="1">
        <v>10</v>
      </c>
      <c r="DS71" s="1">
        <v>2</v>
      </c>
      <c r="DT71" s="1">
        <v>11</v>
      </c>
      <c r="DU71" s="1">
        <v>14</v>
      </c>
      <c r="DV71" s="1">
        <v>7</v>
      </c>
      <c r="DW71" s="1">
        <v>3</v>
      </c>
      <c r="DX71" s="1">
        <v>13</v>
      </c>
      <c r="DY71" s="1">
        <v>2</v>
      </c>
      <c r="DZ71" s="1">
        <v>9</v>
      </c>
      <c r="EA71" s="1">
        <v>16</v>
      </c>
      <c r="EB71" s="1">
        <v>2</v>
      </c>
      <c r="ED71" s="1">
        <v>2</v>
      </c>
      <c r="EE71" s="1">
        <v>9</v>
      </c>
      <c r="EF71" s="1">
        <v>0</v>
      </c>
      <c r="EG71" s="1">
        <v>29</v>
      </c>
      <c r="EH71" s="1">
        <v>36</v>
      </c>
      <c r="EI71" s="1">
        <v>37</v>
      </c>
      <c r="EJ71" s="1">
        <v>5</v>
      </c>
      <c r="EK71" s="1">
        <v>37</v>
      </c>
      <c r="EL71" s="1">
        <v>9</v>
      </c>
      <c r="EM71" s="1">
        <v>13</v>
      </c>
      <c r="EN71" s="1">
        <v>1</v>
      </c>
      <c r="EO71" s="1">
        <v>7</v>
      </c>
      <c r="EP71"/>
      <c r="FC71"/>
    </row>
    <row r="72" spans="1:159">
      <c r="A72" s="13">
        <f t="shared" ref="A72:A135" si="1">AP72</f>
        <v>44344</v>
      </c>
      <c r="N72"/>
      <c r="AB72"/>
      <c r="AC72"/>
      <c r="AP72" s="4">
        <v>44344</v>
      </c>
      <c r="AQ72" s="1">
        <v>988.70650095999997</v>
      </c>
      <c r="AR72" s="1">
        <v>1632.8363114199999</v>
      </c>
      <c r="AS72" s="1">
        <v>5783.1248686899999</v>
      </c>
      <c r="AT72" s="1">
        <v>1128.1510023599999</v>
      </c>
      <c r="AU72" s="1">
        <v>2821.8655411099999</v>
      </c>
      <c r="AV72" s="1">
        <v>2276.7089506299999</v>
      </c>
      <c r="AW72" s="1">
        <v>611.80443190999995</v>
      </c>
      <c r="AX72" s="1">
        <v>2979.6071226399999</v>
      </c>
      <c r="AY72" s="1">
        <v>431.93613067000001</v>
      </c>
      <c r="AZ72" s="1">
        <v>662.03537411000002</v>
      </c>
      <c r="BA72" s="1">
        <v>2280.2070335499998</v>
      </c>
      <c r="BB72" s="1">
        <v>1905.7793048799999</v>
      </c>
      <c r="BC72"/>
      <c r="BP72"/>
      <c r="CC72"/>
      <c r="CP72"/>
      <c r="DD72" s="1">
        <v>18</v>
      </c>
      <c r="DE72" s="1">
        <v>20</v>
      </c>
      <c r="DF72" s="1">
        <v>19</v>
      </c>
      <c r="DG72" s="1">
        <v>52</v>
      </c>
      <c r="DH72" s="1">
        <v>46</v>
      </c>
      <c r="DI72" s="1">
        <v>62</v>
      </c>
      <c r="DJ72" s="1">
        <v>18</v>
      </c>
      <c r="DK72" s="1">
        <v>63</v>
      </c>
      <c r="DL72" s="1">
        <v>9</v>
      </c>
      <c r="DM72" s="1">
        <v>14</v>
      </c>
      <c r="DN72" s="1">
        <v>14</v>
      </c>
      <c r="DO72" s="1">
        <v>11</v>
      </c>
      <c r="DQ72" s="1">
        <v>2</v>
      </c>
      <c r="DR72" s="1">
        <v>9</v>
      </c>
      <c r="DS72" s="1">
        <v>2</v>
      </c>
      <c r="DT72" s="1">
        <v>8</v>
      </c>
      <c r="DU72" s="1">
        <v>22</v>
      </c>
      <c r="DV72" s="1">
        <v>8</v>
      </c>
      <c r="DW72" s="1">
        <v>3</v>
      </c>
      <c r="DX72" s="1">
        <v>18</v>
      </c>
      <c r="DY72" s="1">
        <v>6</v>
      </c>
      <c r="DZ72" s="1">
        <v>8</v>
      </c>
      <c r="EA72" s="1">
        <v>8</v>
      </c>
      <c r="EB72" s="1">
        <v>6</v>
      </c>
      <c r="ED72" s="1">
        <v>0</v>
      </c>
      <c r="EE72" s="1">
        <v>7</v>
      </c>
      <c r="EF72" s="1">
        <v>1</v>
      </c>
      <c r="EG72" s="1">
        <v>18</v>
      </c>
      <c r="EH72" s="1">
        <v>5</v>
      </c>
      <c r="EI72" s="1">
        <v>26</v>
      </c>
      <c r="EJ72" s="1">
        <v>1</v>
      </c>
      <c r="EK72" s="1">
        <v>13</v>
      </c>
      <c r="EL72" s="1">
        <v>3</v>
      </c>
      <c r="EM72" s="1">
        <v>11</v>
      </c>
      <c r="EN72" s="1">
        <v>4</v>
      </c>
      <c r="EO72" s="1">
        <v>0</v>
      </c>
      <c r="EP72"/>
      <c r="FC72"/>
    </row>
    <row r="73" spans="1:159">
      <c r="A73" s="13">
        <f t="shared" si="1"/>
        <v>44316</v>
      </c>
      <c r="N73"/>
      <c r="AB73"/>
      <c r="AC73"/>
      <c r="AP73" s="4">
        <v>44316</v>
      </c>
      <c r="AQ73" s="1">
        <v>938.55119332000004</v>
      </c>
      <c r="AR73" s="1">
        <v>1615.6317701999999</v>
      </c>
      <c r="AS73" s="1">
        <v>6100.7595296099998</v>
      </c>
      <c r="AT73" s="1">
        <v>1093.31319138</v>
      </c>
      <c r="AU73" s="1">
        <v>2817.6975910199999</v>
      </c>
      <c r="AV73" s="1">
        <v>2281.8191736499998</v>
      </c>
      <c r="AW73" s="1">
        <v>590.84757378999996</v>
      </c>
      <c r="AX73" s="1">
        <v>3039.0401929099999</v>
      </c>
      <c r="AY73" s="1">
        <v>433.98610083</v>
      </c>
      <c r="AZ73" s="1">
        <v>687.18936897000003</v>
      </c>
      <c r="BA73" s="1">
        <v>2317.4804701399999</v>
      </c>
      <c r="BB73" s="1">
        <v>1993.68990261</v>
      </c>
      <c r="BC73"/>
      <c r="BP73"/>
      <c r="CC73"/>
      <c r="CP73"/>
      <c r="DD73" s="1">
        <v>14</v>
      </c>
      <c r="DE73" s="1">
        <v>17</v>
      </c>
      <c r="DF73" s="1">
        <v>16</v>
      </c>
      <c r="DG73" s="1">
        <v>64</v>
      </c>
      <c r="DH73" s="1">
        <v>39</v>
      </c>
      <c r="DI73" s="1">
        <v>73</v>
      </c>
      <c r="DJ73" s="1">
        <v>16</v>
      </c>
      <c r="DK73" s="1">
        <v>54</v>
      </c>
      <c r="DL73" s="1">
        <v>12</v>
      </c>
      <c r="DM73" s="1">
        <v>10</v>
      </c>
      <c r="DN73" s="1">
        <v>10</v>
      </c>
      <c r="DO73" s="1">
        <v>10</v>
      </c>
      <c r="DQ73" s="1">
        <v>6</v>
      </c>
      <c r="DR73" s="1">
        <v>11</v>
      </c>
      <c r="DS73" s="1">
        <v>3</v>
      </c>
      <c r="DT73" s="1">
        <v>12</v>
      </c>
      <c r="DU73" s="1">
        <v>21</v>
      </c>
      <c r="DV73" s="1">
        <v>9</v>
      </c>
      <c r="DW73" s="1">
        <v>5</v>
      </c>
      <c r="DX73" s="1">
        <v>15</v>
      </c>
      <c r="DY73" s="1">
        <v>3</v>
      </c>
      <c r="DZ73" s="1">
        <v>14</v>
      </c>
      <c r="EA73" s="1">
        <v>13</v>
      </c>
      <c r="EB73" s="1">
        <v>7</v>
      </c>
      <c r="ED73" s="1">
        <v>0</v>
      </c>
      <c r="EE73" s="1">
        <v>8</v>
      </c>
      <c r="EF73" s="1">
        <v>3</v>
      </c>
      <c r="EG73" s="1">
        <v>2</v>
      </c>
      <c r="EH73" s="1">
        <v>13</v>
      </c>
      <c r="EI73" s="1">
        <v>14</v>
      </c>
      <c r="EJ73" s="1">
        <v>1</v>
      </c>
      <c r="EK73" s="1">
        <v>25</v>
      </c>
      <c r="EL73" s="1">
        <v>3</v>
      </c>
      <c r="EM73" s="1">
        <v>9</v>
      </c>
      <c r="EN73" s="1">
        <v>3</v>
      </c>
      <c r="EO73" s="1">
        <v>0</v>
      </c>
      <c r="EP73"/>
      <c r="FC73"/>
    </row>
    <row r="74" spans="1:159">
      <c r="A74" s="13">
        <f t="shared" si="1"/>
        <v>44286</v>
      </c>
      <c r="N74"/>
      <c r="AB74"/>
      <c r="AC74"/>
      <c r="AP74" s="4">
        <v>44286</v>
      </c>
      <c r="AQ74" s="1">
        <v>921.87673844000005</v>
      </c>
      <c r="AR74" s="1">
        <v>1631.23535092</v>
      </c>
      <c r="AS74" s="1">
        <v>5767.8709096599996</v>
      </c>
      <c r="AT74" s="1">
        <v>1054.5914280100001</v>
      </c>
      <c r="AU74" s="1">
        <v>2766.8501599000001</v>
      </c>
      <c r="AV74" s="1">
        <v>2219.0673849300001</v>
      </c>
      <c r="AW74" s="1">
        <v>607.33351631999994</v>
      </c>
      <c r="AX74" s="1">
        <v>2913.6292241199999</v>
      </c>
      <c r="AY74" s="1">
        <v>433.28789475000002</v>
      </c>
      <c r="AZ74" s="1">
        <v>675.29194156999995</v>
      </c>
      <c r="BA74" s="1">
        <v>2280.7160128300002</v>
      </c>
      <c r="BB74" s="1">
        <v>2042.1649732999999</v>
      </c>
      <c r="BC74"/>
      <c r="BP74"/>
      <c r="CC74"/>
      <c r="CP74"/>
      <c r="DD74" s="1">
        <v>14</v>
      </c>
      <c r="DE74" s="1">
        <v>14</v>
      </c>
      <c r="DF74" s="1">
        <v>9</v>
      </c>
      <c r="DG74" s="1">
        <v>39</v>
      </c>
      <c r="DH74" s="1">
        <v>27</v>
      </c>
      <c r="DI74" s="1">
        <v>44</v>
      </c>
      <c r="DJ74" s="1">
        <v>16</v>
      </c>
      <c r="DK74" s="1">
        <v>36</v>
      </c>
      <c r="DL74" s="1">
        <v>6</v>
      </c>
      <c r="DM74" s="1">
        <v>10</v>
      </c>
      <c r="DN74" s="1">
        <v>10</v>
      </c>
      <c r="DO74" s="1">
        <v>5</v>
      </c>
      <c r="DQ74" s="1">
        <v>5</v>
      </c>
      <c r="DR74" s="1">
        <v>12</v>
      </c>
      <c r="DS74" s="1">
        <v>11</v>
      </c>
      <c r="DT74" s="1">
        <v>22</v>
      </c>
      <c r="DU74" s="1">
        <v>20</v>
      </c>
      <c r="DV74" s="1">
        <v>16</v>
      </c>
      <c r="DW74" s="1">
        <v>2</v>
      </c>
      <c r="DX74" s="1">
        <v>19</v>
      </c>
      <c r="DY74" s="1">
        <v>6</v>
      </c>
      <c r="DZ74" s="1">
        <v>11</v>
      </c>
      <c r="EA74" s="1">
        <v>11</v>
      </c>
      <c r="EB74" s="1">
        <v>8</v>
      </c>
      <c r="ED74" s="1">
        <v>1</v>
      </c>
      <c r="EE74" s="1">
        <v>10</v>
      </c>
      <c r="EF74" s="1">
        <v>2</v>
      </c>
      <c r="EG74" s="1">
        <v>17</v>
      </c>
      <c r="EH74" s="1">
        <v>27</v>
      </c>
      <c r="EI74" s="1">
        <v>36</v>
      </c>
      <c r="EJ74" s="1">
        <v>4</v>
      </c>
      <c r="EK74" s="1">
        <v>39</v>
      </c>
      <c r="EL74" s="1">
        <v>6</v>
      </c>
      <c r="EM74" s="1">
        <v>12</v>
      </c>
      <c r="EN74" s="1">
        <v>5</v>
      </c>
      <c r="EO74" s="1">
        <v>4</v>
      </c>
      <c r="EP74"/>
      <c r="FC74"/>
    </row>
    <row r="75" spans="1:159">
      <c r="A75" s="13">
        <f t="shared" si="1"/>
        <v>44253</v>
      </c>
      <c r="N75"/>
      <c r="AB75"/>
      <c r="AC75"/>
      <c r="AP75" s="4">
        <v>44253</v>
      </c>
      <c r="AQ75" s="1">
        <v>825.43027117999998</v>
      </c>
      <c r="AR75" s="1">
        <v>1487.70683934</v>
      </c>
      <c r="AS75" s="1">
        <v>5327.5083919799999</v>
      </c>
      <c r="AT75" s="1">
        <v>981.09906516000001</v>
      </c>
      <c r="AU75" s="1">
        <v>2604.6027298099998</v>
      </c>
      <c r="AV75" s="1">
        <v>2024.73909215</v>
      </c>
      <c r="AW75" s="1">
        <v>570.32761975999995</v>
      </c>
      <c r="AX75" s="1">
        <v>2771.7147906700002</v>
      </c>
      <c r="AY75" s="1">
        <v>398.46872238999998</v>
      </c>
      <c r="AZ75" s="1">
        <v>593.45093543999997</v>
      </c>
      <c r="BA75" s="1">
        <v>2171.02899974</v>
      </c>
      <c r="BB75" s="1">
        <v>2061.8222275200001</v>
      </c>
      <c r="BC75"/>
      <c r="BP75"/>
      <c r="CC75"/>
      <c r="CP75"/>
      <c r="DD75" s="1">
        <v>12</v>
      </c>
      <c r="DE75" s="1">
        <v>43</v>
      </c>
      <c r="DF75" s="1">
        <v>16</v>
      </c>
      <c r="DG75" s="1">
        <v>67</v>
      </c>
      <c r="DH75" s="1">
        <v>43</v>
      </c>
      <c r="DI75" s="1">
        <v>67</v>
      </c>
      <c r="DJ75" s="1">
        <v>9</v>
      </c>
      <c r="DK75" s="1">
        <v>62</v>
      </c>
      <c r="DL75" s="1">
        <v>3</v>
      </c>
      <c r="DM75" s="1">
        <v>17</v>
      </c>
      <c r="DN75" s="1">
        <v>12</v>
      </c>
      <c r="DO75" s="1">
        <v>17</v>
      </c>
      <c r="DQ75" s="1">
        <v>3</v>
      </c>
      <c r="DR75" s="1">
        <v>11</v>
      </c>
      <c r="DS75" s="1">
        <v>6</v>
      </c>
      <c r="DT75" s="1">
        <v>14</v>
      </c>
      <c r="DU75" s="1">
        <v>15</v>
      </c>
      <c r="DV75" s="1">
        <v>14</v>
      </c>
      <c r="DW75" s="1">
        <v>7</v>
      </c>
      <c r="DX75" s="1">
        <v>10</v>
      </c>
      <c r="DY75" s="1">
        <v>0</v>
      </c>
      <c r="DZ75" s="1">
        <v>8</v>
      </c>
      <c r="EA75" s="1">
        <v>9</v>
      </c>
      <c r="EB75" s="1">
        <v>7</v>
      </c>
      <c r="ED75" s="1">
        <v>5</v>
      </c>
      <c r="EE75" s="1">
        <v>7</v>
      </c>
      <c r="EF75" s="1">
        <v>4</v>
      </c>
      <c r="EG75" s="1">
        <v>39</v>
      </c>
      <c r="EH75" s="1">
        <v>7</v>
      </c>
      <c r="EI75" s="1">
        <v>13</v>
      </c>
      <c r="EJ75" s="1">
        <v>4</v>
      </c>
      <c r="EK75" s="1">
        <v>14</v>
      </c>
      <c r="EL75" s="1">
        <v>1</v>
      </c>
      <c r="EM75" s="1">
        <v>5</v>
      </c>
      <c r="EN75" s="1">
        <v>2</v>
      </c>
      <c r="EO75" s="1">
        <v>2</v>
      </c>
      <c r="EP75"/>
      <c r="FC75"/>
    </row>
    <row r="76" spans="1:159">
      <c r="A76" s="13">
        <f t="shared" si="1"/>
        <v>44225</v>
      </c>
      <c r="N76"/>
      <c r="AB76"/>
      <c r="AC76"/>
      <c r="AP76" s="4">
        <v>44225</v>
      </c>
      <c r="AQ76" s="1">
        <v>789.05463038000005</v>
      </c>
      <c r="AR76" s="1">
        <v>1524.1370442499999</v>
      </c>
      <c r="AS76" s="1">
        <v>5479.23208032</v>
      </c>
      <c r="AT76" s="1">
        <v>895.94350030999999</v>
      </c>
      <c r="AU76" s="1">
        <v>2663.1885337499998</v>
      </c>
      <c r="AV76" s="1">
        <v>1903.3212166999999</v>
      </c>
      <c r="AW76" s="1">
        <v>472.03260132999998</v>
      </c>
      <c r="AX76" s="1">
        <v>2738.8535256300001</v>
      </c>
      <c r="AY76" s="1">
        <v>403.17309355999998</v>
      </c>
      <c r="AZ76" s="1">
        <v>634.83985041000005</v>
      </c>
      <c r="BA76" s="1">
        <v>1927.47171295</v>
      </c>
      <c r="BB76" s="1">
        <v>1926.4440758799999</v>
      </c>
      <c r="BC76"/>
      <c r="BP76"/>
      <c r="CC76"/>
      <c r="CP76"/>
      <c r="DD76" s="1">
        <v>16</v>
      </c>
      <c r="DE76" s="1">
        <v>37</v>
      </c>
      <c r="DF76" s="1">
        <v>10</v>
      </c>
      <c r="DG76" s="1">
        <v>71</v>
      </c>
      <c r="DH76" s="1">
        <v>33</v>
      </c>
      <c r="DI76" s="1">
        <v>57</v>
      </c>
      <c r="DJ76" s="1">
        <v>11</v>
      </c>
      <c r="DK76" s="1">
        <v>39</v>
      </c>
      <c r="DL76" s="1">
        <v>4</v>
      </c>
      <c r="DM76" s="1">
        <v>12</v>
      </c>
      <c r="DN76" s="1">
        <v>10</v>
      </c>
      <c r="DO76" s="1">
        <v>14</v>
      </c>
      <c r="DQ76" s="1">
        <v>3</v>
      </c>
      <c r="DR76" s="1">
        <v>12</v>
      </c>
      <c r="DS76" s="1">
        <v>5</v>
      </c>
      <c r="DT76" s="1">
        <v>28</v>
      </c>
      <c r="DU76" s="1">
        <v>17</v>
      </c>
      <c r="DV76" s="1">
        <v>15</v>
      </c>
      <c r="DW76" s="1">
        <v>9</v>
      </c>
      <c r="DX76" s="1">
        <v>6</v>
      </c>
      <c r="DY76" s="1">
        <v>0</v>
      </c>
      <c r="DZ76" s="1">
        <v>8</v>
      </c>
      <c r="EA76" s="1">
        <v>11</v>
      </c>
      <c r="EB76" s="1">
        <v>9</v>
      </c>
      <c r="ED76" s="1">
        <v>1</v>
      </c>
      <c r="EE76" s="1">
        <v>12</v>
      </c>
      <c r="EF76" s="1">
        <v>11</v>
      </c>
      <c r="EG76" s="1">
        <v>21</v>
      </c>
      <c r="EH76" s="1">
        <v>15</v>
      </c>
      <c r="EI76" s="1">
        <v>22</v>
      </c>
      <c r="EJ76" s="1">
        <v>0</v>
      </c>
      <c r="EK76" s="1">
        <v>41</v>
      </c>
      <c r="EL76" s="1">
        <v>0</v>
      </c>
      <c r="EM76" s="1">
        <v>10</v>
      </c>
      <c r="EN76" s="1">
        <v>2</v>
      </c>
      <c r="EO76" s="1">
        <v>3</v>
      </c>
      <c r="EP76"/>
      <c r="FC76"/>
    </row>
    <row r="77" spans="1:159">
      <c r="A77" s="13">
        <f t="shared" si="1"/>
        <v>44196</v>
      </c>
      <c r="N77"/>
      <c r="AB77"/>
      <c r="AC77"/>
      <c r="AP77" s="4">
        <v>44196</v>
      </c>
      <c r="AQ77" s="1">
        <v>813.97569328999998</v>
      </c>
      <c r="AR77" s="1">
        <v>1527.0329369900001</v>
      </c>
      <c r="AS77" s="1">
        <v>5496.76199172</v>
      </c>
      <c r="AT77" s="1">
        <v>917.60976122</v>
      </c>
      <c r="AU77" s="1">
        <v>2603.7396626300001</v>
      </c>
      <c r="AV77" s="1">
        <v>1969.0157980900001</v>
      </c>
      <c r="AW77" s="1">
        <v>451.87497438999998</v>
      </c>
      <c r="AX77" s="1">
        <v>2704.3272404499999</v>
      </c>
      <c r="AY77" s="1">
        <v>415.47641019000002</v>
      </c>
      <c r="AZ77" s="1">
        <v>636.14270003000001</v>
      </c>
      <c r="BA77" s="1">
        <v>2060.2603277799999</v>
      </c>
      <c r="BB77" s="1">
        <v>1985.4639589999999</v>
      </c>
      <c r="BC77"/>
      <c r="BP77"/>
      <c r="CC77"/>
      <c r="CP77"/>
      <c r="DD77" s="1">
        <v>13</v>
      </c>
      <c r="DE77" s="1">
        <v>42</v>
      </c>
      <c r="DF77" s="1">
        <v>12</v>
      </c>
      <c r="DG77" s="1">
        <v>53</v>
      </c>
      <c r="DH77" s="1">
        <v>26</v>
      </c>
      <c r="DI77" s="1">
        <v>36</v>
      </c>
      <c r="DJ77" s="1">
        <v>10</v>
      </c>
      <c r="DK77" s="1">
        <v>33</v>
      </c>
      <c r="DL77" s="1">
        <v>3</v>
      </c>
      <c r="DM77" s="1">
        <v>7</v>
      </c>
      <c r="DN77" s="1">
        <v>9</v>
      </c>
      <c r="DO77" s="1">
        <v>8</v>
      </c>
      <c r="DQ77" s="1">
        <v>4</v>
      </c>
      <c r="DR77" s="1">
        <v>7</v>
      </c>
      <c r="DS77" s="1">
        <v>5</v>
      </c>
      <c r="DT77" s="1">
        <v>30</v>
      </c>
      <c r="DU77" s="1">
        <v>12</v>
      </c>
      <c r="DV77" s="1">
        <v>11</v>
      </c>
      <c r="DW77" s="1">
        <v>7</v>
      </c>
      <c r="DX77" s="1">
        <v>9</v>
      </c>
      <c r="DY77" s="1">
        <v>0</v>
      </c>
      <c r="DZ77" s="1">
        <v>2</v>
      </c>
      <c r="EA77" s="1">
        <v>9</v>
      </c>
      <c r="EB77" s="1">
        <v>9</v>
      </c>
      <c r="ED77" s="1">
        <v>3</v>
      </c>
      <c r="EE77" s="1">
        <v>13</v>
      </c>
      <c r="EF77" s="1">
        <v>9</v>
      </c>
      <c r="EG77" s="1">
        <v>37</v>
      </c>
      <c r="EH77" s="1">
        <v>27</v>
      </c>
      <c r="EI77" s="1">
        <v>47</v>
      </c>
      <c r="EJ77" s="1">
        <v>4</v>
      </c>
      <c r="EK77" s="1">
        <v>44</v>
      </c>
      <c r="EL77" s="1">
        <v>1</v>
      </c>
      <c r="EM77" s="1">
        <v>21</v>
      </c>
      <c r="EN77" s="1">
        <v>5</v>
      </c>
      <c r="EO77" s="1">
        <v>9</v>
      </c>
      <c r="EP77"/>
      <c r="FC77"/>
    </row>
    <row r="78" spans="1:159">
      <c r="A78" s="13">
        <f t="shared" si="1"/>
        <v>44165</v>
      </c>
      <c r="N78"/>
      <c r="AB78"/>
      <c r="AC78"/>
      <c r="AP78" s="4">
        <v>44165</v>
      </c>
      <c r="AQ78" s="1">
        <v>817.92162988999996</v>
      </c>
      <c r="AR78" s="1">
        <v>1469.5898737499999</v>
      </c>
      <c r="AS78" s="1">
        <v>5547.8017154199997</v>
      </c>
      <c r="AT78" s="1">
        <v>894.06044126999996</v>
      </c>
      <c r="AU78" s="1">
        <v>2570.80426932</v>
      </c>
      <c r="AV78" s="1">
        <v>1969.1531467100001</v>
      </c>
      <c r="AW78" s="1">
        <v>444.41504469</v>
      </c>
      <c r="AX78" s="1">
        <v>2650.50648955</v>
      </c>
      <c r="AY78" s="1">
        <v>430.17238159999999</v>
      </c>
      <c r="AZ78" s="1">
        <v>647.66839520999997</v>
      </c>
      <c r="BA78" s="1">
        <v>2010.9033230800001</v>
      </c>
      <c r="BB78" s="1">
        <v>1856.8071328599999</v>
      </c>
      <c r="BC78"/>
      <c r="BP78"/>
      <c r="CC78"/>
      <c r="CP78"/>
      <c r="DD78" s="1">
        <v>10</v>
      </c>
      <c r="DE78" s="1">
        <v>36</v>
      </c>
      <c r="DF78" s="1">
        <v>20</v>
      </c>
      <c r="DG78" s="1">
        <v>78</v>
      </c>
      <c r="DH78" s="1">
        <v>31</v>
      </c>
      <c r="DI78" s="1">
        <v>56</v>
      </c>
      <c r="DJ78" s="1">
        <v>10</v>
      </c>
      <c r="DK78" s="1">
        <v>48</v>
      </c>
      <c r="DL78" s="1">
        <v>3</v>
      </c>
      <c r="DM78" s="1">
        <v>17</v>
      </c>
      <c r="DN78" s="1">
        <v>9</v>
      </c>
      <c r="DO78" s="1">
        <v>12</v>
      </c>
      <c r="DQ78" s="1">
        <v>4</v>
      </c>
      <c r="DR78" s="1">
        <v>5</v>
      </c>
      <c r="DS78" s="1">
        <v>3</v>
      </c>
      <c r="DT78" s="1">
        <v>19</v>
      </c>
      <c r="DU78" s="1">
        <v>11</v>
      </c>
      <c r="DV78" s="1">
        <v>7</v>
      </c>
      <c r="DW78" s="1">
        <v>10</v>
      </c>
      <c r="DX78" s="1">
        <v>6</v>
      </c>
      <c r="DY78" s="1">
        <v>0</v>
      </c>
      <c r="DZ78" s="1">
        <v>6</v>
      </c>
      <c r="EA78" s="1">
        <v>8</v>
      </c>
      <c r="EB78" s="1">
        <v>8</v>
      </c>
      <c r="ED78" s="1">
        <v>6</v>
      </c>
      <c r="EE78" s="1">
        <v>21</v>
      </c>
      <c r="EF78" s="1">
        <v>3</v>
      </c>
      <c r="EG78" s="1">
        <v>23</v>
      </c>
      <c r="EH78" s="1">
        <v>22</v>
      </c>
      <c r="EI78" s="1">
        <v>31</v>
      </c>
      <c r="EJ78" s="1">
        <v>1</v>
      </c>
      <c r="EK78" s="1">
        <v>32</v>
      </c>
      <c r="EL78" s="1">
        <v>1</v>
      </c>
      <c r="EM78" s="1">
        <v>7</v>
      </c>
      <c r="EN78" s="1">
        <v>6</v>
      </c>
      <c r="EO78" s="1">
        <v>6</v>
      </c>
      <c r="EP78"/>
      <c r="FC78"/>
    </row>
    <row r="79" spans="1:159">
      <c r="A79" s="13">
        <f t="shared" si="1"/>
        <v>44134</v>
      </c>
      <c r="N79"/>
      <c r="AB79"/>
      <c r="AC79"/>
      <c r="AP79" s="4">
        <v>44134</v>
      </c>
      <c r="AQ79" s="1">
        <v>737.13068833</v>
      </c>
      <c r="AR79" s="1">
        <v>1336.5788101099999</v>
      </c>
      <c r="AS79" s="1">
        <v>5293.3881383999997</v>
      </c>
      <c r="AT79" s="1">
        <v>801.17617459999997</v>
      </c>
      <c r="AU79" s="1">
        <v>2447.8845195499998</v>
      </c>
      <c r="AV79" s="1">
        <v>1750.9793843299999</v>
      </c>
      <c r="AW79" s="1">
        <v>363.09310847</v>
      </c>
      <c r="AX79" s="1">
        <v>2476.3060417500001</v>
      </c>
      <c r="AY79" s="1">
        <v>407.90805763999998</v>
      </c>
      <c r="AZ79" s="1">
        <v>663.20938470999999</v>
      </c>
      <c r="BA79" s="1">
        <v>1800.60596867</v>
      </c>
      <c r="BB79" s="1">
        <v>1638.15400937</v>
      </c>
      <c r="BC79"/>
      <c r="BP79"/>
      <c r="CC79"/>
      <c r="CP79"/>
      <c r="DD79" s="1">
        <v>17</v>
      </c>
      <c r="DE79" s="1">
        <v>55</v>
      </c>
      <c r="DF79" s="1">
        <v>18</v>
      </c>
      <c r="DG79" s="1">
        <v>73</v>
      </c>
      <c r="DH79" s="1">
        <v>44</v>
      </c>
      <c r="DI79" s="1">
        <v>78</v>
      </c>
      <c r="DJ79" s="1">
        <v>11</v>
      </c>
      <c r="DK79" s="1">
        <v>49</v>
      </c>
      <c r="DL79" s="1">
        <v>2</v>
      </c>
      <c r="DM79" s="1">
        <v>19</v>
      </c>
      <c r="DN79" s="1">
        <v>8</v>
      </c>
      <c r="DO79" s="1">
        <v>14</v>
      </c>
      <c r="DQ79" s="1">
        <v>3</v>
      </c>
      <c r="DR79" s="1">
        <v>2</v>
      </c>
      <c r="DS79" s="1">
        <v>4</v>
      </c>
      <c r="DT79" s="1">
        <v>35</v>
      </c>
      <c r="DU79" s="1">
        <v>15</v>
      </c>
      <c r="DV79" s="1">
        <v>8</v>
      </c>
      <c r="DW79" s="1">
        <v>9</v>
      </c>
      <c r="DX79" s="1">
        <v>11</v>
      </c>
      <c r="DY79" s="1">
        <v>1</v>
      </c>
      <c r="DZ79" s="1">
        <v>4</v>
      </c>
      <c r="EA79" s="1">
        <v>15</v>
      </c>
      <c r="EB79" s="1">
        <v>5</v>
      </c>
      <c r="ED79" s="1">
        <v>0</v>
      </c>
      <c r="EE79" s="1">
        <v>5</v>
      </c>
      <c r="EF79" s="1">
        <v>4</v>
      </c>
      <c r="EG79" s="1">
        <v>12</v>
      </c>
      <c r="EH79" s="1">
        <v>5</v>
      </c>
      <c r="EI79" s="1">
        <v>7</v>
      </c>
      <c r="EJ79" s="1">
        <v>1</v>
      </c>
      <c r="EK79" s="1">
        <v>26</v>
      </c>
      <c r="EL79" s="1">
        <v>1</v>
      </c>
      <c r="EM79" s="1">
        <v>7</v>
      </c>
      <c r="EN79" s="1">
        <v>0</v>
      </c>
      <c r="EO79" s="1">
        <v>7</v>
      </c>
      <c r="EP79"/>
      <c r="FC79"/>
    </row>
    <row r="80" spans="1:159">
      <c r="A80" s="13">
        <f t="shared" si="1"/>
        <v>44104</v>
      </c>
      <c r="N80"/>
      <c r="AB80"/>
      <c r="AC80"/>
      <c r="AP80" s="4">
        <v>44104</v>
      </c>
      <c r="AQ80" s="1">
        <v>754.18620322000004</v>
      </c>
      <c r="AR80" s="1">
        <v>1376.04135374</v>
      </c>
      <c r="AS80" s="1">
        <v>5434.50817697</v>
      </c>
      <c r="AT80" s="1">
        <v>820.60070179000002</v>
      </c>
      <c r="AU80" s="1">
        <v>2534.11976267</v>
      </c>
      <c r="AV80" s="1">
        <v>1770.40592612</v>
      </c>
      <c r="AW80" s="1">
        <v>377.47027123999999</v>
      </c>
      <c r="AX80" s="1">
        <v>2524.8980025300002</v>
      </c>
      <c r="AY80" s="1">
        <v>425.69765068999999</v>
      </c>
      <c r="AZ80" s="1">
        <v>628.53688391000003</v>
      </c>
      <c r="BA80" s="1">
        <v>1823.3108775600001</v>
      </c>
      <c r="BB80" s="1">
        <v>1697.9900172800001</v>
      </c>
      <c r="BC80"/>
      <c r="BP80"/>
      <c r="CC80"/>
      <c r="CP80"/>
      <c r="DD80" s="1">
        <v>16</v>
      </c>
      <c r="DE80" s="1">
        <v>31</v>
      </c>
      <c r="DF80" s="1">
        <v>15</v>
      </c>
      <c r="DG80" s="1">
        <v>50</v>
      </c>
      <c r="DH80" s="1">
        <v>23</v>
      </c>
      <c r="DI80" s="1">
        <v>52</v>
      </c>
      <c r="DJ80" s="1">
        <v>8</v>
      </c>
      <c r="DK80" s="1">
        <v>28</v>
      </c>
      <c r="DL80" s="1">
        <v>1</v>
      </c>
      <c r="DM80" s="1">
        <v>6</v>
      </c>
      <c r="DN80" s="1">
        <v>9</v>
      </c>
      <c r="DO80" s="1">
        <v>11</v>
      </c>
      <c r="DQ80" s="1">
        <v>1</v>
      </c>
      <c r="DR80" s="1">
        <v>7</v>
      </c>
      <c r="DS80" s="1">
        <v>6</v>
      </c>
      <c r="DT80" s="1">
        <v>27</v>
      </c>
      <c r="DU80" s="1">
        <v>15</v>
      </c>
      <c r="DV80" s="1">
        <v>9</v>
      </c>
      <c r="DW80" s="1">
        <v>9</v>
      </c>
      <c r="DX80" s="1">
        <v>19</v>
      </c>
      <c r="DY80" s="1">
        <v>1</v>
      </c>
      <c r="DZ80" s="1">
        <v>5</v>
      </c>
      <c r="EA80" s="1">
        <v>12</v>
      </c>
      <c r="EB80" s="1">
        <v>6</v>
      </c>
      <c r="ED80" s="1">
        <v>3</v>
      </c>
      <c r="EE80" s="1">
        <v>24</v>
      </c>
      <c r="EF80" s="1">
        <v>5</v>
      </c>
      <c r="EG80" s="1">
        <v>45</v>
      </c>
      <c r="EH80" s="1">
        <v>26</v>
      </c>
      <c r="EI80" s="1">
        <v>32</v>
      </c>
      <c r="EJ80" s="1">
        <v>4</v>
      </c>
      <c r="EK80" s="1">
        <v>39</v>
      </c>
      <c r="EL80" s="1">
        <v>2</v>
      </c>
      <c r="EM80" s="1">
        <v>19</v>
      </c>
      <c r="EN80" s="1">
        <v>2</v>
      </c>
      <c r="EO80" s="1">
        <v>9</v>
      </c>
      <c r="EP80"/>
      <c r="FC80"/>
    </row>
    <row r="81" spans="1:159">
      <c r="A81" s="13">
        <f t="shared" si="1"/>
        <v>44074</v>
      </c>
      <c r="N81"/>
      <c r="AB81"/>
      <c r="AC81"/>
      <c r="AP81" s="4">
        <v>44074</v>
      </c>
      <c r="AQ81" s="1">
        <v>745.74637197000004</v>
      </c>
      <c r="AR81" s="1">
        <v>1391.7208445199999</v>
      </c>
      <c r="AS81" s="1">
        <v>5586.40443848</v>
      </c>
      <c r="AT81" s="1">
        <v>835.27774642999998</v>
      </c>
      <c r="AU81" s="1">
        <v>2533.1253250899999</v>
      </c>
      <c r="AV81" s="1">
        <v>1748.2350060399999</v>
      </c>
      <c r="AW81" s="1">
        <v>432.38553229000001</v>
      </c>
      <c r="AX81" s="1">
        <v>2648.1707732300001</v>
      </c>
      <c r="AY81" s="1">
        <v>425.65721179000002</v>
      </c>
      <c r="AZ81" s="1">
        <v>611.00154468999995</v>
      </c>
      <c r="BA81" s="1">
        <v>1832.66257105</v>
      </c>
      <c r="BB81" s="1">
        <v>1715.9878915300001</v>
      </c>
      <c r="BC81"/>
      <c r="BP81"/>
      <c r="CC81"/>
      <c r="CP81"/>
      <c r="DD81" s="1">
        <v>14</v>
      </c>
      <c r="DE81" s="1">
        <v>36</v>
      </c>
      <c r="DF81" s="1">
        <v>18</v>
      </c>
      <c r="DG81" s="1">
        <v>62</v>
      </c>
      <c r="DH81" s="1">
        <v>30</v>
      </c>
      <c r="DI81" s="1">
        <v>58</v>
      </c>
      <c r="DJ81" s="1">
        <v>18</v>
      </c>
      <c r="DK81" s="1">
        <v>44</v>
      </c>
      <c r="DL81" s="1">
        <v>2</v>
      </c>
      <c r="DM81" s="1">
        <v>20</v>
      </c>
      <c r="DN81" s="1">
        <v>4</v>
      </c>
      <c r="DO81" s="1">
        <v>16</v>
      </c>
      <c r="DQ81" s="1">
        <v>6</v>
      </c>
      <c r="DR81" s="1">
        <v>15</v>
      </c>
      <c r="DS81" s="1">
        <v>9</v>
      </c>
      <c r="DT81" s="1">
        <v>34</v>
      </c>
      <c r="DU81" s="1">
        <v>7</v>
      </c>
      <c r="DV81" s="1">
        <v>12</v>
      </c>
      <c r="DW81" s="1">
        <v>9</v>
      </c>
      <c r="DX81" s="1">
        <v>17</v>
      </c>
      <c r="DY81" s="1">
        <v>1</v>
      </c>
      <c r="DZ81" s="1">
        <v>5</v>
      </c>
      <c r="EA81" s="1">
        <v>17</v>
      </c>
      <c r="EB81" s="1">
        <v>5</v>
      </c>
      <c r="ED81" s="1">
        <v>2</v>
      </c>
      <c r="EE81" s="1">
        <v>21</v>
      </c>
      <c r="EF81" s="1">
        <v>1</v>
      </c>
      <c r="EG81" s="1">
        <v>33</v>
      </c>
      <c r="EH81" s="1">
        <v>20</v>
      </c>
      <c r="EI81" s="1">
        <v>28</v>
      </c>
      <c r="EJ81" s="1">
        <v>3</v>
      </c>
      <c r="EK81" s="1">
        <v>20</v>
      </c>
      <c r="EL81" s="1">
        <v>1</v>
      </c>
      <c r="EM81" s="1">
        <v>6</v>
      </c>
      <c r="EN81" s="1">
        <v>5</v>
      </c>
      <c r="EO81" s="1">
        <v>3</v>
      </c>
      <c r="EP81"/>
      <c r="FC81"/>
    </row>
    <row r="82" spans="1:159">
      <c r="A82" s="13">
        <f t="shared" si="1"/>
        <v>44043</v>
      </c>
      <c r="N82"/>
      <c r="AB82"/>
      <c r="AC82"/>
      <c r="AP82" s="4">
        <v>44043</v>
      </c>
      <c r="AQ82" s="1">
        <v>722.95109485</v>
      </c>
      <c r="AR82" s="1">
        <v>1265.0533480399999</v>
      </c>
      <c r="AS82" s="1">
        <v>5220.9392282999997</v>
      </c>
      <c r="AT82" s="1">
        <v>807.83766171000002</v>
      </c>
      <c r="AU82" s="1">
        <v>2503.1829337499998</v>
      </c>
      <c r="AV82" s="1">
        <v>1651.8235196999999</v>
      </c>
      <c r="AW82" s="1">
        <v>445.38579227000002</v>
      </c>
      <c r="AX82" s="1">
        <v>2386.4323046999998</v>
      </c>
      <c r="AY82" s="1">
        <v>418.10756070999997</v>
      </c>
      <c r="AZ82" s="1">
        <v>637.36727070999996</v>
      </c>
      <c r="BA82" s="1">
        <v>1627.42271996</v>
      </c>
      <c r="BB82" s="1">
        <v>1609.4112022500001</v>
      </c>
      <c r="BC82"/>
      <c r="BP82"/>
      <c r="CC82"/>
      <c r="CP82"/>
      <c r="DD82" s="1">
        <v>11</v>
      </c>
      <c r="DE82" s="1">
        <v>51</v>
      </c>
      <c r="DF82" s="1">
        <v>16</v>
      </c>
      <c r="DG82" s="1">
        <v>73</v>
      </c>
      <c r="DH82" s="1">
        <v>42</v>
      </c>
      <c r="DI82" s="1">
        <v>68</v>
      </c>
      <c r="DJ82" s="1">
        <v>15</v>
      </c>
      <c r="DK82" s="1">
        <v>42</v>
      </c>
      <c r="DL82" s="1">
        <v>1</v>
      </c>
      <c r="DM82" s="1">
        <v>15</v>
      </c>
      <c r="DN82" s="1">
        <v>9</v>
      </c>
      <c r="DO82" s="1">
        <v>14</v>
      </c>
      <c r="DQ82" s="1">
        <v>10</v>
      </c>
      <c r="DR82" s="1">
        <v>17</v>
      </c>
      <c r="DS82" s="1">
        <v>8</v>
      </c>
      <c r="DT82" s="1">
        <v>49</v>
      </c>
      <c r="DU82" s="1">
        <v>9</v>
      </c>
      <c r="DV82" s="1">
        <v>21</v>
      </c>
      <c r="DW82" s="1">
        <v>15</v>
      </c>
      <c r="DX82" s="1">
        <v>16</v>
      </c>
      <c r="DY82" s="1">
        <v>2</v>
      </c>
      <c r="DZ82" s="1">
        <v>8</v>
      </c>
      <c r="EA82" s="1">
        <v>16</v>
      </c>
      <c r="EB82" s="1">
        <v>10</v>
      </c>
      <c r="ED82" s="1">
        <v>1</v>
      </c>
      <c r="EE82" s="1">
        <v>4</v>
      </c>
      <c r="EF82" s="1">
        <v>4</v>
      </c>
      <c r="EG82" s="1">
        <v>7</v>
      </c>
      <c r="EH82" s="1">
        <v>6</v>
      </c>
      <c r="EI82" s="1">
        <v>9</v>
      </c>
      <c r="EJ82" s="1">
        <v>0</v>
      </c>
      <c r="EK82" s="1">
        <v>21</v>
      </c>
      <c r="EL82" s="1">
        <v>1</v>
      </c>
      <c r="EM82" s="1">
        <v>8</v>
      </c>
      <c r="EN82" s="1">
        <v>1</v>
      </c>
      <c r="EO82" s="1">
        <v>0</v>
      </c>
      <c r="EP82"/>
      <c r="FC82"/>
    </row>
    <row r="83" spans="1:159">
      <c r="A83" s="13">
        <f t="shared" si="1"/>
        <v>44012</v>
      </c>
      <c r="N83"/>
      <c r="AB83"/>
      <c r="AC83"/>
      <c r="AP83" s="4">
        <v>44012</v>
      </c>
      <c r="AQ83" s="1">
        <v>702.44353422999995</v>
      </c>
      <c r="AR83" s="1">
        <v>1226.49710916</v>
      </c>
      <c r="AS83" s="1">
        <v>4975.1030728400001</v>
      </c>
      <c r="AT83" s="1">
        <v>821.56395670999996</v>
      </c>
      <c r="AU83" s="1">
        <v>2508.6197564200002</v>
      </c>
      <c r="AV83" s="1">
        <v>1653.5993238599999</v>
      </c>
      <c r="AW83" s="1">
        <v>495.25839002999999</v>
      </c>
      <c r="AX83" s="1">
        <v>2360.8309640900002</v>
      </c>
      <c r="AY83" s="1">
        <v>434.73750317000002</v>
      </c>
      <c r="AZ83" s="1">
        <v>623.28142451999997</v>
      </c>
      <c r="BA83" s="1">
        <v>1666.0869480199999</v>
      </c>
      <c r="BB83" s="1">
        <v>1583.2007481600001</v>
      </c>
      <c r="BC83"/>
      <c r="BP83"/>
      <c r="CC83"/>
      <c r="CP83"/>
      <c r="DD83" s="1">
        <v>8</v>
      </c>
      <c r="DE83" s="1">
        <v>32</v>
      </c>
      <c r="DF83" s="1">
        <v>11</v>
      </c>
      <c r="DG83" s="1">
        <v>53</v>
      </c>
      <c r="DH83" s="1">
        <v>19</v>
      </c>
      <c r="DI83" s="1">
        <v>37</v>
      </c>
      <c r="DJ83" s="1">
        <v>17</v>
      </c>
      <c r="DK83" s="1">
        <v>28</v>
      </c>
      <c r="DL83" s="1">
        <v>0</v>
      </c>
      <c r="DM83" s="1">
        <v>6</v>
      </c>
      <c r="DN83" s="1">
        <v>6</v>
      </c>
      <c r="DO83" s="1">
        <v>10</v>
      </c>
      <c r="DQ83" s="1">
        <v>9</v>
      </c>
      <c r="DR83" s="1">
        <v>26</v>
      </c>
      <c r="DS83" s="1">
        <v>11</v>
      </c>
      <c r="DT83" s="1">
        <v>51</v>
      </c>
      <c r="DU83" s="1">
        <v>17</v>
      </c>
      <c r="DV83" s="1">
        <v>34</v>
      </c>
      <c r="DW83" s="1">
        <v>9</v>
      </c>
      <c r="DX83" s="1">
        <v>16</v>
      </c>
      <c r="DY83" s="1">
        <v>3</v>
      </c>
      <c r="DZ83" s="1">
        <v>11</v>
      </c>
      <c r="EA83" s="1">
        <v>18</v>
      </c>
      <c r="EB83" s="1">
        <v>11</v>
      </c>
      <c r="ED83" s="1">
        <v>5</v>
      </c>
      <c r="EE83" s="1">
        <v>14</v>
      </c>
      <c r="EF83" s="1">
        <v>6</v>
      </c>
      <c r="EG83" s="1">
        <v>25</v>
      </c>
      <c r="EH83" s="1">
        <v>21</v>
      </c>
      <c r="EI83" s="1">
        <v>27</v>
      </c>
      <c r="EJ83" s="1">
        <v>4</v>
      </c>
      <c r="EK83" s="1">
        <v>35</v>
      </c>
      <c r="EL83" s="1">
        <v>1</v>
      </c>
      <c r="EM83" s="1">
        <v>14</v>
      </c>
      <c r="EN83" s="1">
        <v>2</v>
      </c>
      <c r="EO83" s="1">
        <v>3</v>
      </c>
      <c r="EP83"/>
      <c r="FC83"/>
    </row>
    <row r="84" spans="1:159">
      <c r="A84" s="13">
        <f t="shared" si="1"/>
        <v>43980</v>
      </c>
      <c r="N84"/>
      <c r="AB84"/>
      <c r="AC84"/>
      <c r="AP84" s="4">
        <v>43980</v>
      </c>
      <c r="AQ84" s="1">
        <v>690.92478399000004</v>
      </c>
      <c r="AR84" s="1">
        <v>1211.79813098</v>
      </c>
      <c r="AS84" s="1">
        <v>4751.7607496399996</v>
      </c>
      <c r="AT84" s="1">
        <v>830.69707403999996</v>
      </c>
      <c r="AU84" s="1">
        <v>2596.7296767299999</v>
      </c>
      <c r="AV84" s="1">
        <v>1632.2900136799999</v>
      </c>
      <c r="AW84" s="1">
        <v>505.23769579999998</v>
      </c>
      <c r="AX84" s="1">
        <v>2237.6502818499998</v>
      </c>
      <c r="AY84" s="1">
        <v>450.33719695000002</v>
      </c>
      <c r="AZ84" s="1">
        <v>663.86851786</v>
      </c>
      <c r="BA84" s="1">
        <v>1722.4234352599999</v>
      </c>
      <c r="BB84" s="1">
        <v>1587.9974168199999</v>
      </c>
      <c r="BC84"/>
      <c r="BP84"/>
      <c r="CC84"/>
      <c r="CP84"/>
      <c r="DD84" s="1">
        <v>0</v>
      </c>
      <c r="DE84" s="1">
        <v>17</v>
      </c>
      <c r="DF84" s="1">
        <v>11</v>
      </c>
      <c r="DG84" s="1">
        <v>17</v>
      </c>
      <c r="DH84" s="1">
        <v>20</v>
      </c>
      <c r="DI84" s="1">
        <v>21</v>
      </c>
      <c r="DJ84" s="1">
        <v>16</v>
      </c>
      <c r="DK84" s="1">
        <v>23</v>
      </c>
      <c r="DL84" s="1">
        <v>0</v>
      </c>
      <c r="DM84" s="1">
        <v>4</v>
      </c>
      <c r="DN84" s="1">
        <v>4</v>
      </c>
      <c r="DO84" s="1">
        <v>3</v>
      </c>
      <c r="DQ84" s="1">
        <v>22</v>
      </c>
      <c r="DR84" s="1">
        <v>48</v>
      </c>
      <c r="DS84" s="1">
        <v>15</v>
      </c>
      <c r="DT84" s="1">
        <v>91</v>
      </c>
      <c r="DU84" s="1">
        <v>32</v>
      </c>
      <c r="DV84" s="1">
        <v>62</v>
      </c>
      <c r="DW84" s="1">
        <v>14</v>
      </c>
      <c r="DX84" s="1">
        <v>41</v>
      </c>
      <c r="DY84" s="1">
        <v>4</v>
      </c>
      <c r="DZ84" s="1">
        <v>20</v>
      </c>
      <c r="EA84" s="1">
        <v>22</v>
      </c>
      <c r="EB84" s="1">
        <v>20</v>
      </c>
      <c r="ED84" s="1">
        <v>0</v>
      </c>
      <c r="EE84" s="1">
        <v>7</v>
      </c>
      <c r="EF84" s="1">
        <v>2</v>
      </c>
      <c r="EG84" s="1">
        <v>20</v>
      </c>
      <c r="EH84" s="1">
        <v>6</v>
      </c>
      <c r="EI84" s="1">
        <v>17</v>
      </c>
      <c r="EJ84" s="1">
        <v>0</v>
      </c>
      <c r="EK84" s="1">
        <v>12</v>
      </c>
      <c r="EL84" s="1">
        <v>0</v>
      </c>
      <c r="EM84" s="1">
        <v>7</v>
      </c>
      <c r="EN84" s="1">
        <v>0</v>
      </c>
      <c r="EO84" s="1">
        <v>1</v>
      </c>
      <c r="EP84"/>
      <c r="FC84"/>
    </row>
    <row r="85" spans="1:159">
      <c r="A85" s="13">
        <f t="shared" si="1"/>
        <v>43951</v>
      </c>
      <c r="N85"/>
      <c r="AB85"/>
      <c r="AC85"/>
      <c r="AP85" s="4">
        <v>43951</v>
      </c>
      <c r="AQ85" s="1">
        <v>654.34559208999997</v>
      </c>
      <c r="AR85" s="1">
        <v>1182.1392916899999</v>
      </c>
      <c r="AS85" s="1">
        <v>4600.1208863499996</v>
      </c>
      <c r="AT85" s="1">
        <v>815.75044548000005</v>
      </c>
      <c r="AU85" s="1">
        <v>2557.6191209600001</v>
      </c>
      <c r="AV85" s="1">
        <v>1550.51084253</v>
      </c>
      <c r="AW85" s="1">
        <v>508.83171377000002</v>
      </c>
      <c r="AX85" s="1">
        <v>2124.7881966</v>
      </c>
      <c r="AY85" s="1">
        <v>451.76219994000002</v>
      </c>
      <c r="AZ85" s="1">
        <v>648.48727774999998</v>
      </c>
      <c r="BA85" s="1">
        <v>1697.7868074800001</v>
      </c>
      <c r="BB85" s="1">
        <v>1521.31757025</v>
      </c>
      <c r="BC85"/>
      <c r="BP85"/>
      <c r="CC85"/>
      <c r="CP85"/>
      <c r="DD85" s="1">
        <v>1</v>
      </c>
      <c r="DE85" s="1">
        <v>13</v>
      </c>
      <c r="DF85" s="1">
        <v>3</v>
      </c>
      <c r="DG85" s="1">
        <v>8</v>
      </c>
      <c r="DH85" s="1">
        <v>6</v>
      </c>
      <c r="DI85" s="1">
        <v>2</v>
      </c>
      <c r="DJ85" s="1">
        <v>1</v>
      </c>
      <c r="DK85" s="1">
        <v>8</v>
      </c>
      <c r="DL85" s="1">
        <v>0</v>
      </c>
      <c r="DM85" s="1">
        <v>1</v>
      </c>
      <c r="DN85" s="1">
        <v>2</v>
      </c>
      <c r="DO85" s="1">
        <v>3</v>
      </c>
      <c r="DQ85" s="1">
        <v>20</v>
      </c>
      <c r="DR85" s="1">
        <v>59</v>
      </c>
      <c r="DS85" s="1">
        <v>25</v>
      </c>
      <c r="DT85" s="1">
        <v>115</v>
      </c>
      <c r="DU85" s="1">
        <v>51</v>
      </c>
      <c r="DV85" s="1">
        <v>96</v>
      </c>
      <c r="DW85" s="1">
        <v>29</v>
      </c>
      <c r="DX85" s="1">
        <v>65</v>
      </c>
      <c r="DY85" s="1">
        <v>4</v>
      </c>
      <c r="DZ85" s="1">
        <v>27</v>
      </c>
      <c r="EA85" s="1">
        <v>24</v>
      </c>
      <c r="EB85" s="1">
        <v>20</v>
      </c>
      <c r="ED85" s="1">
        <v>0</v>
      </c>
      <c r="EE85" s="1">
        <v>0</v>
      </c>
      <c r="EF85" s="1">
        <v>0</v>
      </c>
      <c r="EG85" s="1">
        <v>5</v>
      </c>
      <c r="EH85" s="1">
        <v>2</v>
      </c>
      <c r="EI85" s="1">
        <v>0</v>
      </c>
      <c r="EJ85" s="1">
        <v>0</v>
      </c>
      <c r="EK85" s="1">
        <v>4</v>
      </c>
      <c r="EL85" s="1">
        <v>0</v>
      </c>
      <c r="EM85" s="1">
        <v>3</v>
      </c>
      <c r="EN85" s="1">
        <v>0</v>
      </c>
      <c r="EO85" s="1">
        <v>1</v>
      </c>
      <c r="EP85"/>
      <c r="FC85"/>
    </row>
    <row r="86" spans="1:159">
      <c r="A86" s="13">
        <f t="shared" si="1"/>
        <v>43921</v>
      </c>
      <c r="N86"/>
      <c r="AB86"/>
      <c r="AC86"/>
      <c r="AP86" s="4">
        <v>43921</v>
      </c>
      <c r="AQ86" s="1">
        <v>557.50441246000003</v>
      </c>
      <c r="AR86" s="1">
        <v>1073.8921614400001</v>
      </c>
      <c r="AS86" s="1">
        <v>3825.4713278099998</v>
      </c>
      <c r="AT86" s="1">
        <v>742.24248911999996</v>
      </c>
      <c r="AU86" s="1">
        <v>2257.0755823300001</v>
      </c>
      <c r="AV86" s="1">
        <v>1396.2501850199999</v>
      </c>
      <c r="AW86" s="1">
        <v>390.07336091000002</v>
      </c>
      <c r="AX86" s="1">
        <v>1849.9354374100001</v>
      </c>
      <c r="AY86" s="1">
        <v>426.16193806000001</v>
      </c>
      <c r="AZ86" s="1">
        <v>625.99368775000005</v>
      </c>
      <c r="BA86" s="1">
        <v>1452.6976796500001</v>
      </c>
      <c r="BB86" s="1">
        <v>1355.9786366400001</v>
      </c>
      <c r="BC86"/>
      <c r="BP86"/>
      <c r="CC86"/>
      <c r="CP86"/>
      <c r="DD86" s="1">
        <v>2</v>
      </c>
      <c r="DE86" s="1">
        <v>8</v>
      </c>
      <c r="DF86" s="1">
        <v>3</v>
      </c>
      <c r="DG86" s="1">
        <v>10</v>
      </c>
      <c r="DH86" s="1">
        <v>9</v>
      </c>
      <c r="DI86" s="1">
        <v>1</v>
      </c>
      <c r="DJ86" s="1">
        <v>0</v>
      </c>
      <c r="DK86" s="1">
        <v>5</v>
      </c>
      <c r="DL86" s="1">
        <v>0</v>
      </c>
      <c r="DM86" s="1">
        <v>7</v>
      </c>
      <c r="DN86" s="1">
        <v>0</v>
      </c>
      <c r="DO86" s="1">
        <v>2</v>
      </c>
      <c r="DQ86" s="1">
        <v>20</v>
      </c>
      <c r="DR86" s="1">
        <v>60</v>
      </c>
      <c r="DS86" s="1">
        <v>25</v>
      </c>
      <c r="DT86" s="1">
        <v>105</v>
      </c>
      <c r="DU86" s="1">
        <v>37</v>
      </c>
      <c r="DV86" s="1">
        <v>96</v>
      </c>
      <c r="DW86" s="1">
        <v>30</v>
      </c>
      <c r="DX86" s="1">
        <v>66</v>
      </c>
      <c r="DY86" s="1">
        <v>5</v>
      </c>
      <c r="DZ86" s="1">
        <v>14</v>
      </c>
      <c r="EA86" s="1">
        <v>26</v>
      </c>
      <c r="EB86" s="1">
        <v>21</v>
      </c>
      <c r="ED86" s="1">
        <v>0</v>
      </c>
      <c r="EE86" s="1">
        <v>4</v>
      </c>
      <c r="EF86" s="1">
        <v>0</v>
      </c>
      <c r="EG86" s="1">
        <v>13</v>
      </c>
      <c r="EH86" s="1">
        <v>13</v>
      </c>
      <c r="EI86" s="1">
        <v>1</v>
      </c>
      <c r="EJ86" s="1">
        <v>0</v>
      </c>
      <c r="EK86" s="1">
        <v>6</v>
      </c>
      <c r="EL86" s="1">
        <v>0</v>
      </c>
      <c r="EM86" s="1">
        <v>10</v>
      </c>
      <c r="EN86" s="1">
        <v>0</v>
      </c>
      <c r="EO86" s="1">
        <v>1</v>
      </c>
      <c r="EP86"/>
      <c r="FC86"/>
    </row>
    <row r="87" spans="1:159">
      <c r="A87" s="13">
        <f t="shared" si="1"/>
        <v>43889</v>
      </c>
      <c r="N87"/>
      <c r="AB87"/>
      <c r="AC87"/>
      <c r="AP87" s="4">
        <v>43889</v>
      </c>
      <c r="AQ87" s="1">
        <v>658.46908746999998</v>
      </c>
      <c r="AR87" s="1">
        <v>1213.8808022400001</v>
      </c>
      <c r="AS87" s="1">
        <v>4054.0049484900001</v>
      </c>
      <c r="AT87" s="1">
        <v>926.05330311</v>
      </c>
      <c r="AU87" s="1">
        <v>2353.9553363199998</v>
      </c>
      <c r="AV87" s="1">
        <v>1686.39050746</v>
      </c>
      <c r="AW87" s="1">
        <v>601.41295232000004</v>
      </c>
      <c r="AX87" s="1">
        <v>2024.58657249</v>
      </c>
      <c r="AY87" s="1">
        <v>471.44162419999998</v>
      </c>
      <c r="AZ87" s="1">
        <v>699.15666865000003</v>
      </c>
      <c r="BA87" s="1">
        <v>1934.7891056999999</v>
      </c>
      <c r="BB87" s="1">
        <v>1572.8080906299999</v>
      </c>
      <c r="BC87"/>
      <c r="BP87"/>
      <c r="CC87"/>
      <c r="CP87"/>
      <c r="DD87" s="1">
        <v>10</v>
      </c>
      <c r="DE87" s="1">
        <v>36</v>
      </c>
      <c r="DF87" s="1">
        <v>16</v>
      </c>
      <c r="DG87" s="1">
        <v>54</v>
      </c>
      <c r="DH87" s="1">
        <v>44</v>
      </c>
      <c r="DI87" s="1">
        <v>56</v>
      </c>
      <c r="DJ87" s="1">
        <v>15</v>
      </c>
      <c r="DK87" s="1">
        <v>44</v>
      </c>
      <c r="DL87" s="1">
        <v>3</v>
      </c>
      <c r="DM87" s="1">
        <v>23</v>
      </c>
      <c r="DN87" s="1">
        <v>14</v>
      </c>
      <c r="DO87" s="1">
        <v>10</v>
      </c>
      <c r="DQ87" s="1">
        <v>9</v>
      </c>
      <c r="DR87" s="1">
        <v>20</v>
      </c>
      <c r="DS87" s="1">
        <v>11</v>
      </c>
      <c r="DT87" s="1">
        <v>29</v>
      </c>
      <c r="DU87" s="1">
        <v>5</v>
      </c>
      <c r="DV87" s="1">
        <v>24</v>
      </c>
      <c r="DW87" s="1">
        <v>12</v>
      </c>
      <c r="DX87" s="1">
        <v>15</v>
      </c>
      <c r="DY87" s="1">
        <v>1</v>
      </c>
      <c r="DZ87" s="1">
        <v>6</v>
      </c>
      <c r="EA87" s="1">
        <v>8</v>
      </c>
      <c r="EB87" s="1">
        <v>13</v>
      </c>
      <c r="ED87" s="1">
        <v>4</v>
      </c>
      <c r="EE87" s="1">
        <v>15</v>
      </c>
      <c r="EF87" s="1">
        <v>5</v>
      </c>
      <c r="EG87" s="1">
        <v>47</v>
      </c>
      <c r="EH87" s="1">
        <v>8</v>
      </c>
      <c r="EI87" s="1">
        <v>20</v>
      </c>
      <c r="EJ87" s="1">
        <v>4</v>
      </c>
      <c r="EK87" s="1">
        <v>16</v>
      </c>
      <c r="EL87" s="1">
        <v>1</v>
      </c>
      <c r="EM87" s="1">
        <v>2</v>
      </c>
      <c r="EN87" s="1">
        <v>5</v>
      </c>
      <c r="EO87" s="1">
        <v>2</v>
      </c>
      <c r="EP87"/>
      <c r="FC87"/>
    </row>
    <row r="88" spans="1:159">
      <c r="A88" s="13">
        <f t="shared" si="1"/>
        <v>43861</v>
      </c>
      <c r="N88"/>
      <c r="AB88"/>
      <c r="AC88"/>
      <c r="AP88" s="4">
        <v>43861</v>
      </c>
      <c r="AQ88" s="1">
        <v>713.67609937999998</v>
      </c>
      <c r="AR88" s="1">
        <v>1310.49885331</v>
      </c>
      <c r="AS88" s="1">
        <v>4267.0640678600003</v>
      </c>
      <c r="AT88" s="1">
        <v>1021.42203574</v>
      </c>
      <c r="AU88" s="1">
        <v>2493.2363268300001</v>
      </c>
      <c r="AV88" s="1">
        <v>1831.91121198</v>
      </c>
      <c r="AW88" s="1">
        <v>703.77800848000004</v>
      </c>
      <c r="AX88" s="1">
        <v>2161.0134552</v>
      </c>
      <c r="AY88" s="1">
        <v>498.23605505</v>
      </c>
      <c r="AZ88" s="1">
        <v>772.33499839000001</v>
      </c>
      <c r="BA88" s="1">
        <v>2156.2007462400002</v>
      </c>
      <c r="BB88" s="1">
        <v>1681.65902351</v>
      </c>
      <c r="BC88"/>
      <c r="BP88"/>
      <c r="CC88"/>
      <c r="CP88"/>
      <c r="DD88" s="1">
        <v>10</v>
      </c>
      <c r="DE88" s="1">
        <v>33</v>
      </c>
      <c r="DF88" s="1">
        <v>11</v>
      </c>
      <c r="DG88" s="1">
        <v>65</v>
      </c>
      <c r="DH88" s="1">
        <v>26</v>
      </c>
      <c r="DI88" s="1">
        <v>36</v>
      </c>
      <c r="DJ88" s="1">
        <v>15</v>
      </c>
      <c r="DK88" s="1">
        <v>29</v>
      </c>
      <c r="DL88" s="1">
        <v>1</v>
      </c>
      <c r="DM88" s="1">
        <v>14</v>
      </c>
      <c r="DN88" s="1">
        <v>11</v>
      </c>
      <c r="DO88" s="1">
        <v>15</v>
      </c>
      <c r="DQ88" s="1">
        <v>10</v>
      </c>
      <c r="DR88" s="1">
        <v>17</v>
      </c>
      <c r="DS88" s="1">
        <v>9</v>
      </c>
      <c r="DT88" s="1">
        <v>41</v>
      </c>
      <c r="DU88" s="1">
        <v>6</v>
      </c>
      <c r="DV88" s="1">
        <v>33</v>
      </c>
      <c r="DW88" s="1">
        <v>13</v>
      </c>
      <c r="DX88" s="1">
        <v>10</v>
      </c>
      <c r="DY88" s="1">
        <v>2</v>
      </c>
      <c r="DZ88" s="1">
        <v>7</v>
      </c>
      <c r="EA88" s="1">
        <v>12</v>
      </c>
      <c r="EB88" s="1">
        <v>2</v>
      </c>
      <c r="ED88" s="1">
        <v>3</v>
      </c>
      <c r="EE88" s="1">
        <v>21</v>
      </c>
      <c r="EF88" s="1">
        <v>12</v>
      </c>
      <c r="EG88" s="1">
        <v>25</v>
      </c>
      <c r="EH88" s="1">
        <v>25</v>
      </c>
      <c r="EI88" s="1">
        <v>31</v>
      </c>
      <c r="EJ88" s="1">
        <v>3</v>
      </c>
      <c r="EK88" s="1">
        <v>36</v>
      </c>
      <c r="EL88" s="1">
        <v>2</v>
      </c>
      <c r="EM88" s="1">
        <v>10</v>
      </c>
      <c r="EN88" s="1">
        <v>4</v>
      </c>
      <c r="EO88" s="1">
        <v>8</v>
      </c>
      <c r="EP88"/>
      <c r="FC88"/>
    </row>
    <row r="89" spans="1:159">
      <c r="A89" s="13">
        <f t="shared" si="1"/>
        <v>43830</v>
      </c>
      <c r="N89"/>
      <c r="AB89"/>
      <c r="AC89"/>
      <c r="AP89" s="4">
        <v>43830</v>
      </c>
      <c r="AQ89" s="1">
        <v>760.30794292999997</v>
      </c>
      <c r="AR89" s="1">
        <v>1281.3872775499999</v>
      </c>
      <c r="AS89" s="1">
        <v>4080.62918954</v>
      </c>
      <c r="AT89" s="1">
        <v>1017.6485966400001</v>
      </c>
      <c r="AU89" s="1">
        <v>2533.83830541</v>
      </c>
      <c r="AV89" s="1">
        <v>1811.5852704500001</v>
      </c>
      <c r="AW89" s="1">
        <v>781.09631778000005</v>
      </c>
      <c r="AX89" s="1">
        <v>2049.35761572</v>
      </c>
      <c r="AY89" s="1">
        <v>508.07357751000001</v>
      </c>
      <c r="AZ89" s="1">
        <v>714.39421288999995</v>
      </c>
      <c r="BA89" s="1">
        <v>2181.1670829499999</v>
      </c>
      <c r="BB89" s="1">
        <v>1686.61436574</v>
      </c>
      <c r="BC89"/>
      <c r="BP89"/>
      <c r="CC89"/>
      <c r="CP89"/>
      <c r="DD89" s="1">
        <v>4</v>
      </c>
      <c r="DE89" s="1">
        <v>29</v>
      </c>
      <c r="DF89" s="1">
        <v>7</v>
      </c>
      <c r="DG89" s="1">
        <v>42</v>
      </c>
      <c r="DH89" s="1">
        <v>17</v>
      </c>
      <c r="DI89" s="1">
        <v>19</v>
      </c>
      <c r="DJ89" s="1">
        <v>13</v>
      </c>
      <c r="DK89" s="1">
        <v>22</v>
      </c>
      <c r="DL89" s="1">
        <v>3</v>
      </c>
      <c r="DM89" s="1">
        <v>9</v>
      </c>
      <c r="DN89" s="1">
        <v>7</v>
      </c>
      <c r="DO89" s="1">
        <v>2</v>
      </c>
      <c r="DQ89" s="1">
        <v>12</v>
      </c>
      <c r="DR89" s="1">
        <v>9</v>
      </c>
      <c r="DS89" s="1">
        <v>9</v>
      </c>
      <c r="DT89" s="1">
        <v>32</v>
      </c>
      <c r="DU89" s="1">
        <v>10</v>
      </c>
      <c r="DV89" s="1">
        <v>27</v>
      </c>
      <c r="DW89" s="1">
        <v>13</v>
      </c>
      <c r="DX89" s="1">
        <v>14</v>
      </c>
      <c r="DY89" s="1">
        <v>1</v>
      </c>
      <c r="DZ89" s="1">
        <v>5</v>
      </c>
      <c r="EA89" s="1">
        <v>3</v>
      </c>
      <c r="EB89" s="1">
        <v>12</v>
      </c>
      <c r="ED89" s="1">
        <v>7</v>
      </c>
      <c r="EE89" s="1">
        <v>33</v>
      </c>
      <c r="EF89" s="1">
        <v>16</v>
      </c>
      <c r="EG89" s="1">
        <v>57</v>
      </c>
      <c r="EH89" s="1">
        <v>31</v>
      </c>
      <c r="EI89" s="1">
        <v>54</v>
      </c>
      <c r="EJ89" s="1">
        <v>5</v>
      </c>
      <c r="EK89" s="1">
        <v>39</v>
      </c>
      <c r="EL89" s="1">
        <v>1</v>
      </c>
      <c r="EM89" s="1">
        <v>17</v>
      </c>
      <c r="EN89" s="1">
        <v>17</v>
      </c>
      <c r="EO89" s="1">
        <v>11</v>
      </c>
      <c r="EP89"/>
      <c r="FC89"/>
    </row>
    <row r="90" spans="1:159">
      <c r="A90" s="13">
        <f t="shared" si="1"/>
        <v>43798</v>
      </c>
      <c r="N90"/>
      <c r="AB90"/>
      <c r="AC90"/>
      <c r="AP90" s="4">
        <v>43798</v>
      </c>
      <c r="AQ90" s="1">
        <v>752.89940006999996</v>
      </c>
      <c r="AR90" s="1">
        <v>1259.2121865399999</v>
      </c>
      <c r="AS90" s="1">
        <v>4094.7158569799999</v>
      </c>
      <c r="AT90" s="1">
        <v>1014.91356907</v>
      </c>
      <c r="AU90" s="1">
        <v>2491.6862764500002</v>
      </c>
      <c r="AV90" s="1">
        <v>1837.2741509699999</v>
      </c>
      <c r="AW90" s="1">
        <v>751.64910447</v>
      </c>
      <c r="AX90" s="1">
        <v>1997.64062442</v>
      </c>
      <c r="AY90" s="1">
        <v>503.5586576</v>
      </c>
      <c r="AZ90" s="1">
        <v>705.19603806999999</v>
      </c>
      <c r="BA90" s="1">
        <v>2131.1826620900001</v>
      </c>
      <c r="BB90" s="1">
        <v>1730.5424346699999</v>
      </c>
      <c r="BC90"/>
      <c r="BP90"/>
      <c r="CC90"/>
      <c r="CP90"/>
      <c r="DD90" s="1">
        <v>9</v>
      </c>
      <c r="DE90" s="1">
        <v>34</v>
      </c>
      <c r="DF90" s="1">
        <v>13</v>
      </c>
      <c r="DG90" s="1">
        <v>45</v>
      </c>
      <c r="DH90" s="1">
        <v>33</v>
      </c>
      <c r="DI90" s="1">
        <v>36</v>
      </c>
      <c r="DJ90" s="1">
        <v>11</v>
      </c>
      <c r="DK90" s="1">
        <v>33</v>
      </c>
      <c r="DL90" s="1">
        <v>0</v>
      </c>
      <c r="DM90" s="1">
        <v>16</v>
      </c>
      <c r="DN90" s="1">
        <v>8</v>
      </c>
      <c r="DO90" s="1">
        <v>9</v>
      </c>
      <c r="DQ90" s="1">
        <v>12</v>
      </c>
      <c r="DR90" s="1">
        <v>19</v>
      </c>
      <c r="DS90" s="1">
        <v>12</v>
      </c>
      <c r="DT90" s="1">
        <v>46</v>
      </c>
      <c r="DU90" s="1">
        <v>10</v>
      </c>
      <c r="DV90" s="1">
        <v>34</v>
      </c>
      <c r="DW90" s="1">
        <v>18</v>
      </c>
      <c r="DX90" s="1">
        <v>21</v>
      </c>
      <c r="DY90" s="1">
        <v>3</v>
      </c>
      <c r="DZ90" s="1">
        <v>6</v>
      </c>
      <c r="EA90" s="1">
        <v>14</v>
      </c>
      <c r="EB90" s="1">
        <v>13</v>
      </c>
      <c r="ED90" s="1">
        <v>2</v>
      </c>
      <c r="EE90" s="1">
        <v>19</v>
      </c>
      <c r="EF90" s="1">
        <v>8</v>
      </c>
      <c r="EG90" s="1">
        <v>41</v>
      </c>
      <c r="EH90" s="1">
        <v>15</v>
      </c>
      <c r="EI90" s="1">
        <v>30</v>
      </c>
      <c r="EJ90" s="1">
        <v>2</v>
      </c>
      <c r="EK90" s="1">
        <v>21</v>
      </c>
      <c r="EL90" s="1">
        <v>2</v>
      </c>
      <c r="EM90" s="1">
        <v>9</v>
      </c>
      <c r="EN90" s="1">
        <v>5</v>
      </c>
      <c r="EO90" s="1">
        <v>3</v>
      </c>
      <c r="EP90"/>
      <c r="FC90"/>
    </row>
    <row r="91" spans="1:159">
      <c r="A91" s="13">
        <f t="shared" si="1"/>
        <v>43769</v>
      </c>
      <c r="N91"/>
      <c r="AB91"/>
      <c r="AC91"/>
      <c r="AP91" s="4">
        <v>43769</v>
      </c>
      <c r="AQ91" s="1">
        <v>718.01823400000001</v>
      </c>
      <c r="AR91" s="1">
        <v>1227.5927970299999</v>
      </c>
      <c r="AS91" s="1">
        <v>3977.5707135500002</v>
      </c>
      <c r="AT91" s="1">
        <v>968.54861210000001</v>
      </c>
      <c r="AU91" s="1">
        <v>2349.11913624</v>
      </c>
      <c r="AV91" s="1">
        <v>1734.8192039400001</v>
      </c>
      <c r="AW91" s="1">
        <v>735.65145216999997</v>
      </c>
      <c r="AX91" s="1">
        <v>1877.8354789699999</v>
      </c>
      <c r="AY91" s="1">
        <v>505.42462621999999</v>
      </c>
      <c r="AZ91" s="1">
        <v>712.79713456000002</v>
      </c>
      <c r="BA91" s="1">
        <v>2096.3882220099999</v>
      </c>
      <c r="BB91" s="1">
        <v>1615.68453823</v>
      </c>
      <c r="BC91"/>
      <c r="BP91"/>
      <c r="CC91"/>
      <c r="CP91"/>
      <c r="DD91" s="1">
        <v>4</v>
      </c>
      <c r="DE91" s="1">
        <v>24</v>
      </c>
      <c r="DF91" s="1">
        <v>10</v>
      </c>
      <c r="DG91" s="1">
        <v>55</v>
      </c>
      <c r="DH91" s="1">
        <v>36</v>
      </c>
      <c r="DI91" s="1">
        <v>41</v>
      </c>
      <c r="DJ91" s="1">
        <v>8</v>
      </c>
      <c r="DK91" s="1">
        <v>32</v>
      </c>
      <c r="DL91" s="1">
        <v>2</v>
      </c>
      <c r="DM91" s="1">
        <v>17</v>
      </c>
      <c r="DN91" s="1">
        <v>9</v>
      </c>
      <c r="DO91" s="1">
        <v>6</v>
      </c>
      <c r="DQ91" s="1">
        <v>17</v>
      </c>
      <c r="DR91" s="1">
        <v>33</v>
      </c>
      <c r="DS91" s="1">
        <v>10</v>
      </c>
      <c r="DT91" s="1">
        <v>61</v>
      </c>
      <c r="DU91" s="1">
        <v>15</v>
      </c>
      <c r="DV91" s="1">
        <v>49</v>
      </c>
      <c r="DW91" s="1">
        <v>23</v>
      </c>
      <c r="DX91" s="1">
        <v>17</v>
      </c>
      <c r="DY91" s="1">
        <v>3</v>
      </c>
      <c r="DZ91" s="1">
        <v>6</v>
      </c>
      <c r="EA91" s="1">
        <v>14</v>
      </c>
      <c r="EB91" s="1">
        <v>17</v>
      </c>
      <c r="ED91" s="1">
        <v>2</v>
      </c>
      <c r="EE91" s="1">
        <v>15</v>
      </c>
      <c r="EF91" s="1">
        <v>13</v>
      </c>
      <c r="EG91" s="1">
        <v>16</v>
      </c>
      <c r="EH91" s="1">
        <v>8</v>
      </c>
      <c r="EI91" s="1">
        <v>10</v>
      </c>
      <c r="EJ91" s="1">
        <v>0</v>
      </c>
      <c r="EK91" s="1">
        <v>26</v>
      </c>
      <c r="EL91" s="1">
        <v>0</v>
      </c>
      <c r="EM91" s="1">
        <v>8</v>
      </c>
      <c r="EN91" s="1">
        <v>4</v>
      </c>
      <c r="EO91" s="1">
        <v>2</v>
      </c>
      <c r="EP91"/>
      <c r="FC91"/>
    </row>
    <row r="92" spans="1:159">
      <c r="A92" s="13">
        <f t="shared" si="1"/>
        <v>43738</v>
      </c>
      <c r="N92"/>
      <c r="AB92"/>
      <c r="AC92"/>
      <c r="AP92" s="4">
        <v>43738</v>
      </c>
      <c r="AQ92" s="1">
        <v>731.60259660999998</v>
      </c>
      <c r="AR92" s="1">
        <v>1254.8111413500001</v>
      </c>
      <c r="AS92" s="1">
        <v>3992.4437971900002</v>
      </c>
      <c r="AT92" s="1">
        <v>973.38826887000005</v>
      </c>
      <c r="AU92" s="1">
        <v>2279.2202324</v>
      </c>
      <c r="AV92" s="1">
        <v>1767.40327488</v>
      </c>
      <c r="AW92" s="1">
        <v>770.23127674</v>
      </c>
      <c r="AX92" s="1">
        <v>1845.5606464800001</v>
      </c>
      <c r="AY92" s="1">
        <v>510.97777941999999</v>
      </c>
      <c r="AZ92" s="1">
        <v>736.90648661</v>
      </c>
      <c r="BA92" s="1">
        <v>2191.3726903400002</v>
      </c>
      <c r="BB92" s="1">
        <v>1624.7983724200001</v>
      </c>
      <c r="BC92"/>
      <c r="BP92"/>
      <c r="CC92"/>
      <c r="CP92"/>
      <c r="DD92" s="1">
        <v>3</v>
      </c>
      <c r="DE92" s="1">
        <v>18</v>
      </c>
      <c r="DF92" s="1">
        <v>10</v>
      </c>
      <c r="DG92" s="1">
        <v>27</v>
      </c>
      <c r="DH92" s="1">
        <v>20</v>
      </c>
      <c r="DI92" s="1">
        <v>19</v>
      </c>
      <c r="DJ92" s="1">
        <v>5</v>
      </c>
      <c r="DK92" s="1">
        <v>9</v>
      </c>
      <c r="DL92" s="1">
        <v>2</v>
      </c>
      <c r="DM92" s="1">
        <v>7</v>
      </c>
      <c r="DN92" s="1">
        <v>8</v>
      </c>
      <c r="DO92" s="1">
        <v>2</v>
      </c>
      <c r="DQ92" s="1">
        <v>16</v>
      </c>
      <c r="DR92" s="1">
        <v>23</v>
      </c>
      <c r="DS92" s="1">
        <v>11</v>
      </c>
      <c r="DT92" s="1">
        <v>38</v>
      </c>
      <c r="DU92" s="1">
        <v>5</v>
      </c>
      <c r="DV92" s="1">
        <v>37</v>
      </c>
      <c r="DW92" s="1">
        <v>21</v>
      </c>
      <c r="DX92" s="1">
        <v>18</v>
      </c>
      <c r="DY92" s="1">
        <v>1</v>
      </c>
      <c r="DZ92" s="1">
        <v>6</v>
      </c>
      <c r="EA92" s="1">
        <v>12</v>
      </c>
      <c r="EB92" s="1">
        <v>10</v>
      </c>
      <c r="ED92" s="1">
        <v>4</v>
      </c>
      <c r="EE92" s="1">
        <v>31</v>
      </c>
      <c r="EF92" s="1">
        <v>12</v>
      </c>
      <c r="EG92" s="1">
        <v>67</v>
      </c>
      <c r="EH92" s="1">
        <v>34</v>
      </c>
      <c r="EI92" s="1">
        <v>44</v>
      </c>
      <c r="EJ92" s="1">
        <v>5</v>
      </c>
      <c r="EK92" s="1">
        <v>48</v>
      </c>
      <c r="EL92" s="1">
        <v>2</v>
      </c>
      <c r="EM92" s="1">
        <v>18</v>
      </c>
      <c r="EN92" s="1">
        <v>7</v>
      </c>
      <c r="EO92" s="1">
        <v>13</v>
      </c>
      <c r="EP92"/>
      <c r="FC92"/>
    </row>
    <row r="93" spans="1:159">
      <c r="A93" s="13">
        <f t="shared" si="1"/>
        <v>43707</v>
      </c>
      <c r="N93"/>
      <c r="AB93"/>
      <c r="AC93"/>
      <c r="AP93" s="4">
        <v>43707</v>
      </c>
      <c r="AQ93" s="1">
        <v>697.90330289999997</v>
      </c>
      <c r="AR93" s="1">
        <v>1210.2927148000001</v>
      </c>
      <c r="AS93" s="1">
        <v>3973.2994709499999</v>
      </c>
      <c r="AT93" s="1">
        <v>937.65590900999996</v>
      </c>
      <c r="AU93" s="1">
        <v>2273.2435678299998</v>
      </c>
      <c r="AV93" s="1">
        <v>1718.6278427899999</v>
      </c>
      <c r="AW93" s="1">
        <v>734.75914692000003</v>
      </c>
      <c r="AX93" s="1">
        <v>1789.4563576200001</v>
      </c>
      <c r="AY93" s="1">
        <v>480.00214469999997</v>
      </c>
      <c r="AZ93" s="1">
        <v>701.80033641</v>
      </c>
      <c r="BA93" s="1">
        <v>2203.1913969100001</v>
      </c>
      <c r="BB93" s="1">
        <v>1639.5084535599999</v>
      </c>
      <c r="BC93"/>
      <c r="BP93"/>
      <c r="CC93"/>
      <c r="CP93"/>
      <c r="DD93" s="1">
        <v>8</v>
      </c>
      <c r="DE93" s="1">
        <v>26</v>
      </c>
      <c r="DF93" s="1">
        <v>13</v>
      </c>
      <c r="DG93" s="1">
        <v>55</v>
      </c>
      <c r="DH93" s="1">
        <v>35</v>
      </c>
      <c r="DI93" s="1">
        <v>36</v>
      </c>
      <c r="DJ93" s="1">
        <v>8</v>
      </c>
      <c r="DK93" s="1">
        <v>32</v>
      </c>
      <c r="DL93" s="1">
        <v>3</v>
      </c>
      <c r="DM93" s="1">
        <v>16</v>
      </c>
      <c r="DN93" s="1">
        <v>6</v>
      </c>
      <c r="DO93" s="1">
        <v>9</v>
      </c>
      <c r="DQ93" s="1">
        <v>11</v>
      </c>
      <c r="DR93" s="1">
        <v>28</v>
      </c>
      <c r="DS93" s="1">
        <v>14</v>
      </c>
      <c r="DT93" s="1">
        <v>47</v>
      </c>
      <c r="DU93" s="1">
        <v>10</v>
      </c>
      <c r="DV93" s="1">
        <v>29</v>
      </c>
      <c r="DW93" s="1">
        <v>22</v>
      </c>
      <c r="DX93" s="1">
        <v>27</v>
      </c>
      <c r="DY93" s="1">
        <v>1</v>
      </c>
      <c r="DZ93" s="1">
        <v>11</v>
      </c>
      <c r="EA93" s="1">
        <v>14</v>
      </c>
      <c r="EB93" s="1">
        <v>10</v>
      </c>
      <c r="ED93" s="1">
        <v>5</v>
      </c>
      <c r="EE93" s="1">
        <v>19</v>
      </c>
      <c r="EF93" s="1">
        <v>5</v>
      </c>
      <c r="EG93" s="1">
        <v>32</v>
      </c>
      <c r="EH93" s="1">
        <v>13</v>
      </c>
      <c r="EI93" s="1">
        <v>34</v>
      </c>
      <c r="EJ93" s="1">
        <v>3</v>
      </c>
      <c r="EK93" s="1">
        <v>12</v>
      </c>
      <c r="EL93" s="1">
        <v>1</v>
      </c>
      <c r="EM93" s="1">
        <v>4</v>
      </c>
      <c r="EN93" s="1">
        <v>7</v>
      </c>
      <c r="EO93" s="1">
        <v>5</v>
      </c>
      <c r="EP93"/>
      <c r="FC93"/>
    </row>
    <row r="94" spans="1:159">
      <c r="A94" s="13">
        <f t="shared" si="1"/>
        <v>43677</v>
      </c>
      <c r="N94"/>
      <c r="AB94"/>
      <c r="AC94"/>
      <c r="AP94" s="4">
        <v>43677</v>
      </c>
      <c r="AQ94" s="1">
        <v>726.32896915000003</v>
      </c>
      <c r="AR94" s="1">
        <v>1202.55145085</v>
      </c>
      <c r="AS94" s="1">
        <v>3967.2574224300001</v>
      </c>
      <c r="AT94" s="1">
        <v>952.53285552</v>
      </c>
      <c r="AU94" s="1">
        <v>2267.9859258199999</v>
      </c>
      <c r="AV94" s="1">
        <v>1737.00036617</v>
      </c>
      <c r="AW94" s="1">
        <v>797.39336863000005</v>
      </c>
      <c r="AX94" s="1">
        <v>1823.49726764</v>
      </c>
      <c r="AY94" s="1">
        <v>457.85118426000003</v>
      </c>
      <c r="AZ94" s="1">
        <v>665.92167505999998</v>
      </c>
      <c r="BA94" s="1">
        <v>2186.1162955899999</v>
      </c>
      <c r="BB94" s="1">
        <v>1659.07911795</v>
      </c>
      <c r="BC94"/>
      <c r="BP94"/>
      <c r="CC94"/>
      <c r="CP94"/>
      <c r="DD94" s="1">
        <v>6</v>
      </c>
      <c r="DE94" s="1">
        <v>26</v>
      </c>
      <c r="DF94" s="1">
        <v>8</v>
      </c>
      <c r="DG94" s="1">
        <v>63</v>
      </c>
      <c r="DH94" s="1">
        <v>35</v>
      </c>
      <c r="DI94" s="1">
        <v>41</v>
      </c>
      <c r="DJ94" s="1">
        <v>5</v>
      </c>
      <c r="DK94" s="1">
        <v>26</v>
      </c>
      <c r="DL94" s="1">
        <v>4</v>
      </c>
      <c r="DM94" s="1">
        <v>9</v>
      </c>
      <c r="DN94" s="1">
        <v>10</v>
      </c>
      <c r="DO94" s="1">
        <v>6</v>
      </c>
      <c r="DQ94" s="1">
        <v>16</v>
      </c>
      <c r="DR94" s="1">
        <v>41</v>
      </c>
      <c r="DS94" s="1">
        <v>18</v>
      </c>
      <c r="DT94" s="1">
        <v>62</v>
      </c>
      <c r="DU94" s="1">
        <v>13</v>
      </c>
      <c r="DV94" s="1">
        <v>52</v>
      </c>
      <c r="DW94" s="1">
        <v>29</v>
      </c>
      <c r="DX94" s="1">
        <v>32</v>
      </c>
      <c r="DY94" s="1">
        <v>1</v>
      </c>
      <c r="DZ94" s="1">
        <v>17</v>
      </c>
      <c r="EA94" s="1">
        <v>13</v>
      </c>
      <c r="EB94" s="1">
        <v>16</v>
      </c>
      <c r="ED94" s="1">
        <v>2</v>
      </c>
      <c r="EE94" s="1">
        <v>6</v>
      </c>
      <c r="EF94" s="1">
        <v>6</v>
      </c>
      <c r="EG94" s="1">
        <v>9</v>
      </c>
      <c r="EH94" s="1">
        <v>10</v>
      </c>
      <c r="EI94" s="1">
        <v>6</v>
      </c>
      <c r="EJ94" s="1">
        <v>0</v>
      </c>
      <c r="EK94" s="1">
        <v>13</v>
      </c>
      <c r="EL94" s="1">
        <v>0</v>
      </c>
      <c r="EM94" s="1">
        <v>5</v>
      </c>
      <c r="EN94" s="1">
        <v>4</v>
      </c>
      <c r="EO94" s="1">
        <v>2</v>
      </c>
      <c r="EP94"/>
      <c r="FC94"/>
    </row>
    <row r="95" spans="1:159">
      <c r="A95" s="13">
        <f t="shared" si="1"/>
        <v>43644</v>
      </c>
      <c r="N95"/>
      <c r="AB95"/>
      <c r="AC95"/>
      <c r="AP95" s="4">
        <v>43644</v>
      </c>
      <c r="AQ95" s="1">
        <v>721.03248802999997</v>
      </c>
      <c r="AR95" s="1">
        <v>1152.7572092400001</v>
      </c>
      <c r="AS95" s="1">
        <v>3896.2825038999999</v>
      </c>
      <c r="AT95" s="1">
        <v>910.26281850999999</v>
      </c>
      <c r="AU95" s="1">
        <v>2255.7904729500001</v>
      </c>
      <c r="AV95" s="1">
        <v>1682.38442386</v>
      </c>
      <c r="AW95" s="1">
        <v>795.67469846999995</v>
      </c>
      <c r="AX95" s="1">
        <v>1706.2457040899999</v>
      </c>
      <c r="AY95" s="1">
        <v>448.68977339999998</v>
      </c>
      <c r="AZ95" s="1">
        <v>655.87130457000001</v>
      </c>
      <c r="BA95" s="1">
        <v>2080.9179638800001</v>
      </c>
      <c r="BB95" s="1">
        <v>1597.00992058</v>
      </c>
      <c r="BC95"/>
      <c r="BP95"/>
      <c r="CC95"/>
      <c r="CP95"/>
      <c r="DD95" s="1">
        <v>3</v>
      </c>
      <c r="DE95" s="1">
        <v>21</v>
      </c>
      <c r="DF95" s="1">
        <v>14</v>
      </c>
      <c r="DG95" s="1">
        <v>37</v>
      </c>
      <c r="DH95" s="1">
        <v>17</v>
      </c>
      <c r="DI95" s="1">
        <v>23</v>
      </c>
      <c r="DJ95" s="1">
        <v>2</v>
      </c>
      <c r="DK95" s="1">
        <v>16</v>
      </c>
      <c r="DL95" s="1">
        <v>1</v>
      </c>
      <c r="DM95" s="1">
        <v>9</v>
      </c>
      <c r="DN95" s="1">
        <v>10</v>
      </c>
      <c r="DO95" s="1">
        <v>5</v>
      </c>
      <c r="DQ95" s="1">
        <v>17</v>
      </c>
      <c r="DR95" s="1">
        <v>29</v>
      </c>
      <c r="DS95" s="1">
        <v>10</v>
      </c>
      <c r="DT95" s="1">
        <v>55</v>
      </c>
      <c r="DU95" s="1">
        <v>13</v>
      </c>
      <c r="DV95" s="1">
        <v>49</v>
      </c>
      <c r="DW95" s="1">
        <v>29</v>
      </c>
      <c r="DX95" s="1">
        <v>31</v>
      </c>
      <c r="DY95" s="1">
        <v>2</v>
      </c>
      <c r="DZ95" s="1">
        <v>15</v>
      </c>
      <c r="EA95" s="1">
        <v>12</v>
      </c>
      <c r="EB95" s="1">
        <v>13</v>
      </c>
      <c r="ED95" s="1">
        <v>4</v>
      </c>
      <c r="EE95" s="1">
        <v>23</v>
      </c>
      <c r="EF95" s="1">
        <v>8</v>
      </c>
      <c r="EG95" s="1">
        <v>42</v>
      </c>
      <c r="EH95" s="1">
        <v>28</v>
      </c>
      <c r="EI95" s="1">
        <v>29</v>
      </c>
      <c r="EJ95" s="1">
        <v>3</v>
      </c>
      <c r="EK95" s="1">
        <v>25</v>
      </c>
      <c r="EL95" s="1">
        <v>2</v>
      </c>
      <c r="EM95" s="1">
        <v>7</v>
      </c>
      <c r="EN95" s="1">
        <v>5</v>
      </c>
      <c r="EO95" s="1">
        <v>6</v>
      </c>
      <c r="EP95"/>
      <c r="FC95"/>
    </row>
    <row r="96" spans="1:159">
      <c r="A96" s="13">
        <f t="shared" si="1"/>
        <v>43616</v>
      </c>
      <c r="N96"/>
      <c r="AB96"/>
      <c r="AC96"/>
      <c r="AP96" s="4">
        <v>43616</v>
      </c>
      <c r="AQ96" s="1">
        <v>658.95362219000003</v>
      </c>
      <c r="AR96" s="1">
        <v>1114.0310543999999</v>
      </c>
      <c r="AS96" s="1">
        <v>3710.3115722299999</v>
      </c>
      <c r="AT96" s="1">
        <v>881.25900391000005</v>
      </c>
      <c r="AU96" s="1">
        <v>2165.6689370700001</v>
      </c>
      <c r="AV96" s="1">
        <v>1600.1214755000001</v>
      </c>
      <c r="AW96" s="1">
        <v>747.56375129000003</v>
      </c>
      <c r="AX96" s="1">
        <v>1615.8506314700001</v>
      </c>
      <c r="AY96" s="1">
        <v>428.32073095999999</v>
      </c>
      <c r="AZ96" s="1">
        <v>648.57704822999995</v>
      </c>
      <c r="BA96" s="1">
        <v>1971.08238379</v>
      </c>
      <c r="BB96" s="1">
        <v>1555.0610951900001</v>
      </c>
      <c r="BC96"/>
      <c r="BP96"/>
      <c r="CC96"/>
      <c r="CP96"/>
      <c r="DD96" s="1">
        <v>7</v>
      </c>
      <c r="DE96" s="1">
        <v>26</v>
      </c>
      <c r="DF96" s="1">
        <v>19</v>
      </c>
      <c r="DG96" s="1">
        <v>52</v>
      </c>
      <c r="DH96" s="1">
        <v>30</v>
      </c>
      <c r="DI96" s="1">
        <v>44</v>
      </c>
      <c r="DJ96" s="1">
        <v>22</v>
      </c>
      <c r="DK96" s="1">
        <v>36</v>
      </c>
      <c r="DL96" s="1">
        <v>3</v>
      </c>
      <c r="DM96" s="1">
        <v>10</v>
      </c>
      <c r="DN96" s="1">
        <v>9</v>
      </c>
      <c r="DO96" s="1">
        <v>7</v>
      </c>
      <c r="DQ96" s="1">
        <v>15</v>
      </c>
      <c r="DR96" s="1">
        <v>36</v>
      </c>
      <c r="DS96" s="1">
        <v>9</v>
      </c>
      <c r="DT96" s="1">
        <v>44</v>
      </c>
      <c r="DU96" s="1">
        <v>13</v>
      </c>
      <c r="DV96" s="1">
        <v>37</v>
      </c>
      <c r="DW96" s="1">
        <v>9</v>
      </c>
      <c r="DX96" s="1">
        <v>24</v>
      </c>
      <c r="DY96" s="1">
        <v>1</v>
      </c>
      <c r="DZ96" s="1">
        <v>12</v>
      </c>
      <c r="EA96" s="1">
        <v>8</v>
      </c>
      <c r="EB96" s="1">
        <v>14</v>
      </c>
      <c r="ED96" s="1">
        <v>2</v>
      </c>
      <c r="EE96" s="1">
        <v>10</v>
      </c>
      <c r="EF96" s="1">
        <v>5</v>
      </c>
      <c r="EG96" s="1">
        <v>37</v>
      </c>
      <c r="EH96" s="1">
        <v>13</v>
      </c>
      <c r="EI96" s="1">
        <v>21</v>
      </c>
      <c r="EJ96" s="1">
        <v>3</v>
      </c>
      <c r="EK96" s="1">
        <v>13</v>
      </c>
      <c r="EL96" s="1">
        <v>1</v>
      </c>
      <c r="EM96" s="1">
        <v>9</v>
      </c>
      <c r="EN96" s="1">
        <v>10</v>
      </c>
      <c r="EO96" s="1">
        <v>2</v>
      </c>
      <c r="EP96"/>
      <c r="FC96"/>
    </row>
    <row r="97" spans="1:159">
      <c r="A97" s="13">
        <f t="shared" si="1"/>
        <v>43585</v>
      </c>
      <c r="N97"/>
      <c r="AB97"/>
      <c r="AC97"/>
      <c r="AP97" s="4">
        <v>43585</v>
      </c>
      <c r="AQ97" s="1">
        <v>723.03849118999995</v>
      </c>
      <c r="AR97" s="1">
        <v>1182.2230876000001</v>
      </c>
      <c r="AS97" s="1">
        <v>3953.9409387800001</v>
      </c>
      <c r="AT97" s="1">
        <v>924.52581946999999</v>
      </c>
      <c r="AU97" s="1">
        <v>2212.6689231999999</v>
      </c>
      <c r="AV97" s="1">
        <v>1706.9342267899999</v>
      </c>
      <c r="AW97" s="1">
        <v>840.12310582999999</v>
      </c>
      <c r="AX97" s="1">
        <v>1782.0676941500001</v>
      </c>
      <c r="AY97" s="1">
        <v>438.61066505000002</v>
      </c>
      <c r="AZ97" s="1">
        <v>656.48006233000001</v>
      </c>
      <c r="BA97" s="1">
        <v>2066.5368482200001</v>
      </c>
      <c r="BB97" s="1">
        <v>1622.38742531</v>
      </c>
      <c r="BC97"/>
      <c r="BP97"/>
      <c r="CC97"/>
      <c r="CP97"/>
      <c r="DD97" s="1">
        <v>6</v>
      </c>
      <c r="DE97" s="1">
        <v>37</v>
      </c>
      <c r="DF97" s="1">
        <v>16</v>
      </c>
      <c r="DG97" s="1">
        <v>69</v>
      </c>
      <c r="DH97" s="1">
        <v>39</v>
      </c>
      <c r="DI97" s="1">
        <v>51</v>
      </c>
      <c r="DJ97" s="1">
        <v>21</v>
      </c>
      <c r="DK97" s="1">
        <v>30</v>
      </c>
      <c r="DL97" s="1">
        <v>3</v>
      </c>
      <c r="DM97" s="1">
        <v>14</v>
      </c>
      <c r="DN97" s="1">
        <v>10</v>
      </c>
      <c r="DO97" s="1">
        <v>6</v>
      </c>
      <c r="DQ97" s="1">
        <v>17</v>
      </c>
      <c r="DR97" s="1">
        <v>29</v>
      </c>
      <c r="DS97" s="1">
        <v>9</v>
      </c>
      <c r="DT97" s="1">
        <v>52</v>
      </c>
      <c r="DU97" s="1">
        <v>13</v>
      </c>
      <c r="DV97" s="1">
        <v>44</v>
      </c>
      <c r="DW97" s="1">
        <v>13</v>
      </c>
      <c r="DX97" s="1">
        <v>29</v>
      </c>
      <c r="DY97" s="1">
        <v>2</v>
      </c>
      <c r="DZ97" s="1">
        <v>15</v>
      </c>
      <c r="EA97" s="1">
        <v>15</v>
      </c>
      <c r="EB97" s="1">
        <v>13</v>
      </c>
      <c r="ED97" s="1">
        <v>1</v>
      </c>
      <c r="EE97" s="1">
        <v>6</v>
      </c>
      <c r="EF97" s="1">
        <v>7</v>
      </c>
      <c r="EG97" s="1">
        <v>12</v>
      </c>
      <c r="EH97" s="1">
        <v>4</v>
      </c>
      <c r="EI97" s="1">
        <v>7</v>
      </c>
      <c r="EJ97" s="1">
        <v>0</v>
      </c>
      <c r="EK97" s="1">
        <v>14</v>
      </c>
      <c r="EL97" s="1">
        <v>0</v>
      </c>
      <c r="EM97" s="1">
        <v>2</v>
      </c>
      <c r="EN97" s="1">
        <v>2</v>
      </c>
      <c r="EO97" s="1">
        <v>4</v>
      </c>
      <c r="EP97"/>
      <c r="FC97"/>
    </row>
    <row r="98" spans="1:159">
      <c r="A98" s="13">
        <f t="shared" si="1"/>
        <v>43553</v>
      </c>
      <c r="N98"/>
      <c r="AB98"/>
      <c r="AC98"/>
      <c r="AP98" s="4">
        <v>43553</v>
      </c>
      <c r="AQ98" s="1">
        <v>699.91851488999998</v>
      </c>
      <c r="AR98" s="1">
        <v>1145.7533001100001</v>
      </c>
      <c r="AS98" s="1">
        <v>3747.44545083</v>
      </c>
      <c r="AT98" s="1">
        <v>863.65666734000001</v>
      </c>
      <c r="AU98" s="1">
        <v>2278.2300797799999</v>
      </c>
      <c r="AV98" s="1">
        <v>1638.50373747</v>
      </c>
      <c r="AW98" s="1">
        <v>839.96200386999999</v>
      </c>
      <c r="AX98" s="1">
        <v>1666.7043864899999</v>
      </c>
      <c r="AY98" s="1">
        <v>446.84008955000002</v>
      </c>
      <c r="AZ98" s="1">
        <v>647.32061045</v>
      </c>
      <c r="BA98" s="1">
        <v>1955.3265140399999</v>
      </c>
      <c r="BB98" s="1">
        <v>1432.2999366900001</v>
      </c>
      <c r="BC98"/>
      <c r="BP98"/>
      <c r="CC98"/>
      <c r="CP98"/>
      <c r="DD98" s="1">
        <v>4</v>
      </c>
      <c r="DE98" s="1">
        <v>13</v>
      </c>
      <c r="DF98" s="1">
        <v>14</v>
      </c>
      <c r="DG98" s="1">
        <v>29</v>
      </c>
      <c r="DH98" s="1">
        <v>24</v>
      </c>
      <c r="DI98" s="1">
        <v>23</v>
      </c>
      <c r="DJ98" s="1">
        <v>13</v>
      </c>
      <c r="DK98" s="1">
        <v>20</v>
      </c>
      <c r="DL98" s="1">
        <v>3</v>
      </c>
      <c r="DM98" s="1">
        <v>7</v>
      </c>
      <c r="DN98" s="1">
        <v>7</v>
      </c>
      <c r="DO98" s="1">
        <v>11</v>
      </c>
      <c r="DQ98" s="1">
        <v>13</v>
      </c>
      <c r="DR98" s="1">
        <v>31</v>
      </c>
      <c r="DS98" s="1">
        <v>6</v>
      </c>
      <c r="DT98" s="1">
        <v>59</v>
      </c>
      <c r="DU98" s="1">
        <v>14</v>
      </c>
      <c r="DV98" s="1">
        <v>34</v>
      </c>
      <c r="DW98" s="1">
        <v>18</v>
      </c>
      <c r="DX98" s="1">
        <v>23</v>
      </c>
      <c r="DY98" s="1">
        <v>1</v>
      </c>
      <c r="DZ98" s="1">
        <v>15</v>
      </c>
      <c r="EA98" s="1">
        <v>14</v>
      </c>
      <c r="EB98" s="1">
        <v>11</v>
      </c>
      <c r="ED98" s="1">
        <v>6</v>
      </c>
      <c r="EE98" s="1">
        <v>28</v>
      </c>
      <c r="EF98" s="1">
        <v>12</v>
      </c>
      <c r="EG98" s="1">
        <v>45</v>
      </c>
      <c r="EH98" s="1">
        <v>18</v>
      </c>
      <c r="EI98" s="1">
        <v>45</v>
      </c>
      <c r="EJ98" s="1">
        <v>3</v>
      </c>
      <c r="EK98" s="1">
        <v>30</v>
      </c>
      <c r="EL98" s="1">
        <v>1</v>
      </c>
      <c r="EM98" s="1">
        <v>9</v>
      </c>
      <c r="EN98" s="1">
        <v>6</v>
      </c>
      <c r="EO98" s="1">
        <v>1</v>
      </c>
      <c r="EP98"/>
      <c r="FC98"/>
    </row>
    <row r="99" spans="1:159">
      <c r="A99" s="13">
        <f t="shared" si="1"/>
        <v>43524</v>
      </c>
      <c r="N99"/>
      <c r="AB99"/>
      <c r="AC99"/>
      <c r="AP99" s="4">
        <v>43524</v>
      </c>
      <c r="AQ99" s="1">
        <v>687.85909150999998</v>
      </c>
      <c r="AR99" s="1">
        <v>1097.7672338899999</v>
      </c>
      <c r="AS99" s="1">
        <v>3505.8988003600002</v>
      </c>
      <c r="AT99" s="1">
        <v>857.72064518000002</v>
      </c>
      <c r="AU99" s="1">
        <v>2237.0432357999998</v>
      </c>
      <c r="AV99" s="1">
        <v>1608.34222699</v>
      </c>
      <c r="AW99" s="1">
        <v>811.12072290000003</v>
      </c>
      <c r="AX99" s="1">
        <v>1574.8368862299999</v>
      </c>
      <c r="AY99" s="1">
        <v>433.40974370999999</v>
      </c>
      <c r="AZ99" s="1">
        <v>621.86831398000004</v>
      </c>
      <c r="BA99" s="1">
        <v>1894.66913879</v>
      </c>
      <c r="BB99" s="1">
        <v>1427.1007586999999</v>
      </c>
      <c r="BC99"/>
      <c r="BP99"/>
      <c r="CC99"/>
      <c r="CP99"/>
      <c r="DD99" s="1">
        <v>5</v>
      </c>
      <c r="DE99" s="1">
        <v>28</v>
      </c>
      <c r="DF99" s="1">
        <v>15</v>
      </c>
      <c r="DG99" s="1">
        <v>37</v>
      </c>
      <c r="DH99" s="1">
        <v>24</v>
      </c>
      <c r="DI99" s="1">
        <v>33</v>
      </c>
      <c r="DJ99" s="1">
        <v>13</v>
      </c>
      <c r="DK99" s="1">
        <v>31</v>
      </c>
      <c r="DL99" s="1">
        <v>3</v>
      </c>
      <c r="DM99" s="1">
        <v>16</v>
      </c>
      <c r="DN99" s="1">
        <v>9</v>
      </c>
      <c r="DO99" s="1">
        <v>5</v>
      </c>
      <c r="DQ99" s="1">
        <v>8</v>
      </c>
      <c r="DR99" s="1">
        <v>24</v>
      </c>
      <c r="DS99" s="1">
        <v>5</v>
      </c>
      <c r="DT99" s="1">
        <v>24</v>
      </c>
      <c r="DU99" s="1">
        <v>8</v>
      </c>
      <c r="DV99" s="1">
        <v>16</v>
      </c>
      <c r="DW99" s="1">
        <v>14</v>
      </c>
      <c r="DX99" s="1">
        <v>16</v>
      </c>
      <c r="DY99" s="1">
        <v>0</v>
      </c>
      <c r="DZ99" s="1">
        <v>6</v>
      </c>
      <c r="EA99" s="1">
        <v>5</v>
      </c>
      <c r="EB99" s="1">
        <v>12</v>
      </c>
      <c r="ED99" s="1">
        <v>10</v>
      </c>
      <c r="EE99" s="1">
        <v>23</v>
      </c>
      <c r="EF99" s="1">
        <v>12</v>
      </c>
      <c r="EG99" s="1">
        <v>71</v>
      </c>
      <c r="EH99" s="1">
        <v>23</v>
      </c>
      <c r="EI99" s="1">
        <v>55</v>
      </c>
      <c r="EJ99" s="1">
        <v>10</v>
      </c>
      <c r="EK99" s="1">
        <v>23</v>
      </c>
      <c r="EL99" s="1">
        <v>2</v>
      </c>
      <c r="EM99" s="1">
        <v>8</v>
      </c>
      <c r="EN99" s="1">
        <v>13</v>
      </c>
      <c r="EO99" s="1">
        <v>6</v>
      </c>
      <c r="EP99"/>
      <c r="FC99"/>
    </row>
    <row r="100" spans="1:159">
      <c r="A100" s="13">
        <f t="shared" si="1"/>
        <v>43496</v>
      </c>
      <c r="N100"/>
      <c r="AB100"/>
      <c r="AC100"/>
      <c r="AP100" s="4">
        <v>43496</v>
      </c>
      <c r="AQ100" s="1">
        <v>663.94923927000002</v>
      </c>
      <c r="AR100" s="1">
        <v>1069.9505700899999</v>
      </c>
      <c r="AS100" s="1">
        <v>3453.71282303</v>
      </c>
      <c r="AT100" s="1">
        <v>829.63170986</v>
      </c>
      <c r="AU100" s="1">
        <v>2197.0898646199998</v>
      </c>
      <c r="AV100" s="1">
        <v>1494.0864635</v>
      </c>
      <c r="AW100" s="1">
        <v>791.21834149999995</v>
      </c>
      <c r="AX100" s="1">
        <v>1491.66028916</v>
      </c>
      <c r="AY100" s="1">
        <v>417.87702705999999</v>
      </c>
      <c r="AZ100" s="1">
        <v>594.74868300000003</v>
      </c>
      <c r="BA100" s="1">
        <v>1848.8154541199999</v>
      </c>
      <c r="BB100" s="1">
        <v>1377.33760091</v>
      </c>
      <c r="BC100"/>
      <c r="BP100"/>
      <c r="CC100"/>
      <c r="CP100"/>
      <c r="DD100" s="1">
        <v>4</v>
      </c>
      <c r="DE100" s="1">
        <v>29</v>
      </c>
      <c r="DF100" s="1">
        <v>8</v>
      </c>
      <c r="DG100" s="1">
        <v>32</v>
      </c>
      <c r="DH100" s="1">
        <v>27</v>
      </c>
      <c r="DI100" s="1">
        <v>41</v>
      </c>
      <c r="DJ100" s="1">
        <v>8</v>
      </c>
      <c r="DK100" s="1">
        <v>23</v>
      </c>
      <c r="DL100" s="1">
        <v>4</v>
      </c>
      <c r="DM100" s="1">
        <v>11</v>
      </c>
      <c r="DN100" s="1">
        <v>15</v>
      </c>
      <c r="DO100" s="1">
        <v>9</v>
      </c>
      <c r="DQ100" s="1">
        <v>14</v>
      </c>
      <c r="DR100" s="1">
        <v>32</v>
      </c>
      <c r="DS100" s="1">
        <v>10</v>
      </c>
      <c r="DT100" s="1">
        <v>74</v>
      </c>
      <c r="DU100" s="1">
        <v>14</v>
      </c>
      <c r="DV100" s="1">
        <v>29</v>
      </c>
      <c r="DW100" s="1">
        <v>30</v>
      </c>
      <c r="DX100" s="1">
        <v>20</v>
      </c>
      <c r="DY100" s="1">
        <v>1</v>
      </c>
      <c r="DZ100" s="1">
        <v>9</v>
      </c>
      <c r="EA100" s="1">
        <v>9</v>
      </c>
      <c r="EB100" s="1">
        <v>12</v>
      </c>
      <c r="ED100" s="1">
        <v>5</v>
      </c>
      <c r="EE100" s="1">
        <v>14</v>
      </c>
      <c r="EF100" s="1">
        <v>13</v>
      </c>
      <c r="EG100" s="1">
        <v>26</v>
      </c>
      <c r="EH100" s="1">
        <v>15</v>
      </c>
      <c r="EI100" s="1">
        <v>34</v>
      </c>
      <c r="EJ100" s="1">
        <v>0</v>
      </c>
      <c r="EK100" s="1">
        <v>27</v>
      </c>
      <c r="EL100" s="1">
        <v>0</v>
      </c>
      <c r="EM100" s="1">
        <v>10</v>
      </c>
      <c r="EN100" s="1">
        <v>3</v>
      </c>
      <c r="EO100" s="1">
        <v>3</v>
      </c>
      <c r="EP100"/>
      <c r="FC100"/>
    </row>
    <row r="101" spans="1:159">
      <c r="A101" s="13">
        <f t="shared" si="1"/>
        <v>43465</v>
      </c>
      <c r="N101"/>
      <c r="AB101"/>
      <c r="AC101"/>
      <c r="AP101" s="4">
        <v>43465</v>
      </c>
      <c r="AQ101" s="1">
        <v>632.70090680999999</v>
      </c>
      <c r="AR101" s="1">
        <v>1003.24303837</v>
      </c>
      <c r="AS101" s="1">
        <v>3129.07468634</v>
      </c>
      <c r="AT101" s="1">
        <v>765.79092261999995</v>
      </c>
      <c r="AU101" s="1">
        <v>2111.67235596</v>
      </c>
      <c r="AV101" s="1">
        <v>1352.46219584</v>
      </c>
      <c r="AW101" s="1">
        <v>715.37887698999998</v>
      </c>
      <c r="AX101" s="1">
        <v>1377.82768437</v>
      </c>
      <c r="AY101" s="1">
        <v>412.09075547999998</v>
      </c>
      <c r="AZ101" s="1">
        <v>574.50938249000001</v>
      </c>
      <c r="BA101" s="1">
        <v>1735.7903903199999</v>
      </c>
      <c r="BB101" s="1">
        <v>1293.5812949000001</v>
      </c>
      <c r="BC101"/>
      <c r="BP101"/>
      <c r="CC101"/>
      <c r="CP101"/>
      <c r="DD101" s="1">
        <v>1</v>
      </c>
      <c r="DE101" s="1">
        <v>14</v>
      </c>
      <c r="DF101" s="1">
        <v>7</v>
      </c>
      <c r="DG101" s="1">
        <v>32</v>
      </c>
      <c r="DH101" s="1">
        <v>13</v>
      </c>
      <c r="DI101" s="1">
        <v>14</v>
      </c>
      <c r="DJ101" s="1">
        <v>12</v>
      </c>
      <c r="DK101" s="1">
        <v>18</v>
      </c>
      <c r="DL101" s="1">
        <v>1</v>
      </c>
      <c r="DM101" s="1">
        <v>8</v>
      </c>
      <c r="DN101" s="1">
        <v>12</v>
      </c>
      <c r="DO101" s="1">
        <v>5</v>
      </c>
      <c r="DQ101" s="1">
        <v>18</v>
      </c>
      <c r="DR101" s="1">
        <v>29</v>
      </c>
      <c r="DS101" s="1">
        <v>7</v>
      </c>
      <c r="DT101" s="1">
        <v>52</v>
      </c>
      <c r="DU101" s="1">
        <v>9</v>
      </c>
      <c r="DV101" s="1">
        <v>18</v>
      </c>
      <c r="DW101" s="1">
        <v>23</v>
      </c>
      <c r="DX101" s="1">
        <v>15</v>
      </c>
      <c r="DY101" s="1">
        <v>1</v>
      </c>
      <c r="DZ101" s="1">
        <v>4</v>
      </c>
      <c r="EA101" s="1">
        <v>4</v>
      </c>
      <c r="EB101" s="1">
        <v>9</v>
      </c>
      <c r="ED101" s="1">
        <v>4</v>
      </c>
      <c r="EE101" s="1">
        <v>32</v>
      </c>
      <c r="EF101" s="1">
        <v>17</v>
      </c>
      <c r="EG101" s="1">
        <v>48</v>
      </c>
      <c r="EH101" s="1">
        <v>34</v>
      </c>
      <c r="EI101" s="1">
        <v>72</v>
      </c>
      <c r="EJ101" s="1">
        <v>3</v>
      </c>
      <c r="EK101" s="1">
        <v>37</v>
      </c>
      <c r="EL101" s="1">
        <v>3</v>
      </c>
      <c r="EM101" s="1">
        <v>19</v>
      </c>
      <c r="EN101" s="1">
        <v>11</v>
      </c>
      <c r="EO101" s="1">
        <v>10</v>
      </c>
      <c r="EP101"/>
      <c r="FC101"/>
    </row>
    <row r="102" spans="1:159">
      <c r="A102" s="13">
        <f t="shared" si="1"/>
        <v>43434</v>
      </c>
      <c r="N102"/>
      <c r="AB102"/>
      <c r="AC102"/>
      <c r="AP102" s="4">
        <v>43434</v>
      </c>
      <c r="AQ102" s="1">
        <v>687.59296184000004</v>
      </c>
      <c r="AR102" s="1">
        <v>1117.47087592</v>
      </c>
      <c r="AS102" s="1">
        <v>3441.6421585799999</v>
      </c>
      <c r="AT102" s="1">
        <v>862.08163603000003</v>
      </c>
      <c r="AU102" s="1">
        <v>2329.60177454</v>
      </c>
      <c r="AV102" s="1">
        <v>1518.2371522799999</v>
      </c>
      <c r="AW102" s="1">
        <v>829.12508988000002</v>
      </c>
      <c r="AX102" s="1">
        <v>1514.00511719</v>
      </c>
      <c r="AY102" s="1">
        <v>452.43467513000002</v>
      </c>
      <c r="AZ102" s="1">
        <v>605.96031396000001</v>
      </c>
      <c r="BA102" s="1">
        <v>1910.17415097</v>
      </c>
      <c r="BB102" s="1">
        <v>1446.0843114199999</v>
      </c>
      <c r="BC102"/>
      <c r="BP102"/>
      <c r="CC102"/>
      <c r="CP102"/>
      <c r="DD102" s="1">
        <v>12</v>
      </c>
      <c r="DE102" s="1">
        <v>22</v>
      </c>
      <c r="DF102" s="1">
        <v>12</v>
      </c>
      <c r="DG102" s="1">
        <v>48</v>
      </c>
      <c r="DH102" s="1">
        <v>19</v>
      </c>
      <c r="DI102" s="1">
        <v>41</v>
      </c>
      <c r="DJ102" s="1">
        <v>21</v>
      </c>
      <c r="DK102" s="1">
        <v>29</v>
      </c>
      <c r="DL102" s="1">
        <v>3</v>
      </c>
      <c r="DM102" s="1">
        <v>17</v>
      </c>
      <c r="DN102" s="1">
        <v>11</v>
      </c>
      <c r="DO102" s="1">
        <v>9</v>
      </c>
      <c r="DQ102" s="1">
        <v>6</v>
      </c>
      <c r="DR102" s="1">
        <v>29</v>
      </c>
      <c r="DS102" s="1">
        <v>13</v>
      </c>
      <c r="DT102" s="1">
        <v>42</v>
      </c>
      <c r="DU102" s="1">
        <v>15</v>
      </c>
      <c r="DV102" s="1">
        <v>22</v>
      </c>
      <c r="DW102" s="1">
        <v>13</v>
      </c>
      <c r="DX102" s="1">
        <v>21</v>
      </c>
      <c r="DY102" s="1">
        <v>0</v>
      </c>
      <c r="DZ102" s="1">
        <v>7</v>
      </c>
      <c r="EA102" s="1">
        <v>6</v>
      </c>
      <c r="EB102" s="1">
        <v>10</v>
      </c>
      <c r="ED102" s="1">
        <v>5</v>
      </c>
      <c r="EE102" s="1">
        <v>25</v>
      </c>
      <c r="EF102" s="1">
        <v>6</v>
      </c>
      <c r="EG102" s="1">
        <v>41</v>
      </c>
      <c r="EH102" s="1">
        <v>23</v>
      </c>
      <c r="EI102" s="1">
        <v>41</v>
      </c>
      <c r="EJ102" s="1">
        <v>4</v>
      </c>
      <c r="EK102" s="1">
        <v>21</v>
      </c>
      <c r="EL102" s="1">
        <v>2</v>
      </c>
      <c r="EM102" s="1">
        <v>7</v>
      </c>
      <c r="EN102" s="1">
        <v>10</v>
      </c>
      <c r="EO102" s="1">
        <v>5</v>
      </c>
      <c r="EP102"/>
      <c r="FC102"/>
    </row>
    <row r="103" spans="1:159">
      <c r="A103" s="13">
        <f t="shared" si="1"/>
        <v>43404</v>
      </c>
      <c r="N103"/>
      <c r="AB103"/>
      <c r="AC103"/>
      <c r="AP103" s="4">
        <v>43404</v>
      </c>
      <c r="AQ103" s="1">
        <v>670.67095858000005</v>
      </c>
      <c r="AR103" s="1">
        <v>1107.3340757200001</v>
      </c>
      <c r="AS103" s="1">
        <v>3403.19597681</v>
      </c>
      <c r="AT103" s="1">
        <v>837.41653171999997</v>
      </c>
      <c r="AU103" s="1">
        <v>2181.4639540399999</v>
      </c>
      <c r="AV103" s="1">
        <v>1470.03407825</v>
      </c>
      <c r="AW103" s="1">
        <v>847.5969149</v>
      </c>
      <c r="AX103" s="1">
        <v>1552.9018312799999</v>
      </c>
      <c r="AY103" s="1">
        <v>438.48422245</v>
      </c>
      <c r="AZ103" s="1">
        <v>587.32711138000002</v>
      </c>
      <c r="BA103" s="1">
        <v>1798.65866254</v>
      </c>
      <c r="BB103" s="1">
        <v>1418.63456197</v>
      </c>
      <c r="BC103"/>
      <c r="BP103"/>
      <c r="CC103"/>
      <c r="CP103"/>
      <c r="DD103" s="1">
        <v>7</v>
      </c>
      <c r="DE103" s="1">
        <v>25</v>
      </c>
      <c r="DF103" s="1">
        <v>12</v>
      </c>
      <c r="DG103" s="1">
        <v>70</v>
      </c>
      <c r="DH103" s="1">
        <v>28</v>
      </c>
      <c r="DI103" s="1">
        <v>50</v>
      </c>
      <c r="DJ103" s="1">
        <v>24</v>
      </c>
      <c r="DK103" s="1">
        <v>28</v>
      </c>
      <c r="DL103" s="1">
        <v>3</v>
      </c>
      <c r="DM103" s="1">
        <v>16</v>
      </c>
      <c r="DN103" s="1">
        <v>12</v>
      </c>
      <c r="DO103" s="1">
        <v>6</v>
      </c>
      <c r="DQ103" s="1">
        <v>13</v>
      </c>
      <c r="DR103" s="1">
        <v>39</v>
      </c>
      <c r="DS103" s="1">
        <v>9</v>
      </c>
      <c r="DT103" s="1">
        <v>46</v>
      </c>
      <c r="DU103" s="1">
        <v>14</v>
      </c>
      <c r="DV103" s="1">
        <v>36</v>
      </c>
      <c r="DW103" s="1">
        <v>14</v>
      </c>
      <c r="DX103" s="1">
        <v>26</v>
      </c>
      <c r="DY103" s="1">
        <v>2</v>
      </c>
      <c r="DZ103" s="1">
        <v>8</v>
      </c>
      <c r="EA103" s="1">
        <v>13</v>
      </c>
      <c r="EB103" s="1">
        <v>13</v>
      </c>
      <c r="ED103" s="1">
        <v>3</v>
      </c>
      <c r="EE103" s="1">
        <v>12</v>
      </c>
      <c r="EF103" s="1">
        <v>10</v>
      </c>
      <c r="EG103" s="1">
        <v>15</v>
      </c>
      <c r="EH103" s="1">
        <v>16</v>
      </c>
      <c r="EI103" s="1">
        <v>18</v>
      </c>
      <c r="EJ103" s="1">
        <v>0</v>
      </c>
      <c r="EK103" s="1">
        <v>18</v>
      </c>
      <c r="EL103" s="1">
        <v>0</v>
      </c>
      <c r="EM103" s="1">
        <v>7</v>
      </c>
      <c r="EN103" s="1">
        <v>2</v>
      </c>
      <c r="EO103" s="1">
        <v>5</v>
      </c>
      <c r="EP103"/>
      <c r="FC103"/>
    </row>
    <row r="104" spans="1:159">
      <c r="A104" s="13">
        <f t="shared" si="1"/>
        <v>43371</v>
      </c>
      <c r="N104"/>
      <c r="AB104"/>
      <c r="AC104"/>
      <c r="AP104" s="4">
        <v>43371</v>
      </c>
      <c r="AQ104" s="1">
        <v>723.49376504999998</v>
      </c>
      <c r="AR104" s="1">
        <v>1097.43517883</v>
      </c>
      <c r="AS104" s="1">
        <v>3811.4367018600001</v>
      </c>
      <c r="AT104" s="1">
        <v>860.24296716000003</v>
      </c>
      <c r="AU104" s="1">
        <v>2279.3208180500001</v>
      </c>
      <c r="AV104" s="1">
        <v>1599.6475543500001</v>
      </c>
      <c r="AW104" s="1">
        <v>933.15931198999999</v>
      </c>
      <c r="AX104" s="1">
        <v>1650.0491664900001</v>
      </c>
      <c r="AY104" s="1">
        <v>433.75687283000002</v>
      </c>
      <c r="AZ104" s="1">
        <v>563.16892622</v>
      </c>
      <c r="BA104" s="1">
        <v>1838.43214425</v>
      </c>
      <c r="BB104" s="1">
        <v>1377.89250806</v>
      </c>
      <c r="BC104"/>
      <c r="BP104"/>
      <c r="CC104"/>
      <c r="CP104"/>
      <c r="DD104" s="1">
        <v>8</v>
      </c>
      <c r="DE104" s="1">
        <v>20</v>
      </c>
      <c r="DF104" s="1">
        <v>15</v>
      </c>
      <c r="DG104" s="1">
        <v>33</v>
      </c>
      <c r="DH104" s="1">
        <v>18</v>
      </c>
      <c r="DI104" s="1">
        <v>29</v>
      </c>
      <c r="DJ104" s="1">
        <v>13</v>
      </c>
      <c r="DK104" s="1">
        <v>26</v>
      </c>
      <c r="DL104" s="1">
        <v>2</v>
      </c>
      <c r="DM104" s="1">
        <v>10</v>
      </c>
      <c r="DN104" s="1">
        <v>13</v>
      </c>
      <c r="DO104" s="1">
        <v>4</v>
      </c>
      <c r="DQ104" s="1">
        <v>8</v>
      </c>
      <c r="DR104" s="1">
        <v>30</v>
      </c>
      <c r="DS104" s="1">
        <v>5</v>
      </c>
      <c r="DT104" s="1">
        <v>46</v>
      </c>
      <c r="DU104" s="1">
        <v>11</v>
      </c>
      <c r="DV104" s="1">
        <v>24</v>
      </c>
      <c r="DW104" s="1">
        <v>18</v>
      </c>
      <c r="DX104" s="1">
        <v>15</v>
      </c>
      <c r="DY104" s="1">
        <v>1</v>
      </c>
      <c r="DZ104" s="1">
        <v>5</v>
      </c>
      <c r="EA104" s="1">
        <v>8</v>
      </c>
      <c r="EB104" s="1">
        <v>10</v>
      </c>
      <c r="ED104" s="1">
        <v>7</v>
      </c>
      <c r="EE104" s="1">
        <v>25</v>
      </c>
      <c r="EF104" s="1">
        <v>11</v>
      </c>
      <c r="EG104" s="1">
        <v>52</v>
      </c>
      <c r="EH104" s="1">
        <v>29</v>
      </c>
      <c r="EI104" s="1">
        <v>51</v>
      </c>
      <c r="EJ104" s="1">
        <v>8</v>
      </c>
      <c r="EK104" s="1">
        <v>31</v>
      </c>
      <c r="EL104" s="1">
        <v>2</v>
      </c>
      <c r="EM104" s="1">
        <v>16</v>
      </c>
      <c r="EN104" s="1">
        <v>6</v>
      </c>
      <c r="EO104" s="1">
        <v>10</v>
      </c>
      <c r="EP104"/>
      <c r="FC104"/>
    </row>
    <row r="105" spans="1:159">
      <c r="A105" s="13">
        <f t="shared" si="1"/>
        <v>43343</v>
      </c>
      <c r="N105"/>
      <c r="AB105"/>
      <c r="AC105"/>
      <c r="AP105" s="4">
        <v>43343</v>
      </c>
      <c r="AQ105" s="1">
        <v>742.23786763999999</v>
      </c>
      <c r="AR105" s="1">
        <v>1089.66095021</v>
      </c>
      <c r="AS105" s="1">
        <v>3781.2636904999999</v>
      </c>
      <c r="AT105" s="1">
        <v>876.55256584000006</v>
      </c>
      <c r="AU105" s="1">
        <v>2217.6066092400001</v>
      </c>
      <c r="AV105" s="1">
        <v>1569.2262657000001</v>
      </c>
      <c r="AW105" s="1">
        <v>908.61524063000002</v>
      </c>
      <c r="AX105" s="1">
        <v>1655.7752108499999</v>
      </c>
      <c r="AY105" s="1">
        <v>425.16039369999999</v>
      </c>
      <c r="AZ105" s="1">
        <v>566.73644110999999</v>
      </c>
      <c r="BA105" s="1">
        <v>1807.8456755699999</v>
      </c>
      <c r="BB105" s="1">
        <v>1353.1942086500001</v>
      </c>
      <c r="BC105"/>
      <c r="BP105"/>
      <c r="CC105"/>
      <c r="CP105"/>
      <c r="DD105" s="1">
        <v>10</v>
      </c>
      <c r="DE105" s="1">
        <v>30</v>
      </c>
      <c r="DF105" s="1">
        <v>18</v>
      </c>
      <c r="DG105" s="1">
        <v>61</v>
      </c>
      <c r="DH105" s="1">
        <v>28</v>
      </c>
      <c r="DI105" s="1">
        <v>51</v>
      </c>
      <c r="DJ105" s="1">
        <v>17</v>
      </c>
      <c r="DK105" s="1">
        <v>31</v>
      </c>
      <c r="DL105" s="1">
        <v>3</v>
      </c>
      <c r="DM105" s="1">
        <v>14</v>
      </c>
      <c r="DN105" s="1">
        <v>12</v>
      </c>
      <c r="DO105" s="1">
        <v>7</v>
      </c>
      <c r="DQ105" s="1">
        <v>7</v>
      </c>
      <c r="DR105" s="1">
        <v>30</v>
      </c>
      <c r="DS105" s="1">
        <v>8</v>
      </c>
      <c r="DT105" s="1">
        <v>36</v>
      </c>
      <c r="DU105" s="1">
        <v>10</v>
      </c>
      <c r="DV105" s="1">
        <v>19</v>
      </c>
      <c r="DW105" s="1">
        <v>18</v>
      </c>
      <c r="DX105" s="1">
        <v>18</v>
      </c>
      <c r="DY105" s="1">
        <v>0</v>
      </c>
      <c r="DZ105" s="1">
        <v>4</v>
      </c>
      <c r="EA105" s="1">
        <v>7</v>
      </c>
      <c r="EB105" s="1">
        <v>12</v>
      </c>
      <c r="ED105" s="1">
        <v>5</v>
      </c>
      <c r="EE105" s="1">
        <v>16</v>
      </c>
      <c r="EF105" s="1">
        <v>3</v>
      </c>
      <c r="EG105" s="1">
        <v>37</v>
      </c>
      <c r="EH105" s="1">
        <v>18</v>
      </c>
      <c r="EI105" s="1">
        <v>29</v>
      </c>
      <c r="EJ105" s="1">
        <v>5</v>
      </c>
      <c r="EK105" s="1">
        <v>22</v>
      </c>
      <c r="EL105" s="1">
        <v>2</v>
      </c>
      <c r="EM105" s="1">
        <v>11</v>
      </c>
      <c r="EN105" s="1">
        <v>7</v>
      </c>
      <c r="EO105" s="1">
        <v>3</v>
      </c>
      <c r="EP105"/>
      <c r="FC105"/>
    </row>
    <row r="106" spans="1:159">
      <c r="A106" s="13">
        <f t="shared" si="1"/>
        <v>43312</v>
      </c>
      <c r="N106"/>
      <c r="AB106"/>
      <c r="AC106"/>
      <c r="AP106" s="4">
        <v>43312</v>
      </c>
      <c r="AQ106" s="1">
        <v>746.22066439000002</v>
      </c>
      <c r="AR106" s="1">
        <v>1097.1087411599999</v>
      </c>
      <c r="AS106" s="1">
        <v>3455.92063702</v>
      </c>
      <c r="AT106" s="1">
        <v>854.79761860999997</v>
      </c>
      <c r="AU106" s="1">
        <v>2123.1707520700002</v>
      </c>
      <c r="AV106" s="1">
        <v>1541.17005963</v>
      </c>
      <c r="AW106" s="1">
        <v>937.63231317999998</v>
      </c>
      <c r="AX106" s="1">
        <v>1540.1278540999999</v>
      </c>
      <c r="AY106" s="1">
        <v>409.43126173000002</v>
      </c>
      <c r="AZ106" s="1">
        <v>560.33057443999996</v>
      </c>
      <c r="BA106" s="1">
        <v>1778.39100725</v>
      </c>
      <c r="BB106" s="1">
        <v>1331.59808881</v>
      </c>
      <c r="BC106"/>
      <c r="BP106"/>
      <c r="CC106"/>
      <c r="CP106"/>
      <c r="DD106" s="1">
        <v>10</v>
      </c>
      <c r="DE106" s="1">
        <v>27</v>
      </c>
      <c r="DF106" s="1">
        <v>13</v>
      </c>
      <c r="DG106" s="1">
        <v>74</v>
      </c>
      <c r="DH106" s="1">
        <v>30</v>
      </c>
      <c r="DI106" s="1">
        <v>56</v>
      </c>
      <c r="DJ106" s="1">
        <v>25</v>
      </c>
      <c r="DK106" s="1">
        <v>30</v>
      </c>
      <c r="DL106" s="1">
        <v>2</v>
      </c>
      <c r="DM106" s="1">
        <v>14</v>
      </c>
      <c r="DN106" s="1">
        <v>9</v>
      </c>
      <c r="DO106" s="1">
        <v>7</v>
      </c>
      <c r="DQ106" s="1">
        <v>9</v>
      </c>
      <c r="DR106" s="1">
        <v>36</v>
      </c>
      <c r="DS106" s="1">
        <v>9</v>
      </c>
      <c r="DT106" s="1">
        <v>49</v>
      </c>
      <c r="DU106" s="1">
        <v>19</v>
      </c>
      <c r="DV106" s="1">
        <v>29</v>
      </c>
      <c r="DW106" s="1">
        <v>15</v>
      </c>
      <c r="DX106" s="1">
        <v>22</v>
      </c>
      <c r="DY106" s="1">
        <v>3</v>
      </c>
      <c r="DZ106" s="1">
        <v>6</v>
      </c>
      <c r="EA106" s="1">
        <v>13</v>
      </c>
      <c r="EB106" s="1">
        <v>11</v>
      </c>
      <c r="ED106" s="1">
        <v>3</v>
      </c>
      <c r="EE106" s="1">
        <v>13</v>
      </c>
      <c r="EF106" s="1">
        <v>7</v>
      </c>
      <c r="EG106" s="1">
        <v>12</v>
      </c>
      <c r="EH106" s="1">
        <v>7</v>
      </c>
      <c r="EI106" s="1">
        <v>14</v>
      </c>
      <c r="EJ106" s="1">
        <v>0</v>
      </c>
      <c r="EK106" s="1">
        <v>19</v>
      </c>
      <c r="EL106" s="1">
        <v>0</v>
      </c>
      <c r="EM106" s="1">
        <v>9</v>
      </c>
      <c r="EN106" s="1">
        <v>4</v>
      </c>
      <c r="EO106" s="1">
        <v>4</v>
      </c>
      <c r="EP106"/>
      <c r="FC106"/>
    </row>
    <row r="107" spans="1:159">
      <c r="A107" s="13">
        <f t="shared" si="1"/>
        <v>43280</v>
      </c>
      <c r="N107"/>
      <c r="AB107"/>
      <c r="AC107"/>
      <c r="AP107" s="4">
        <v>43280</v>
      </c>
      <c r="AQ107" s="1">
        <v>723.74757719000002</v>
      </c>
      <c r="AR107" s="1">
        <v>1082.2691106499999</v>
      </c>
      <c r="AS107" s="1">
        <v>3396.7689892600001</v>
      </c>
      <c r="AT107" s="1">
        <v>821.92305713999997</v>
      </c>
      <c r="AU107" s="1">
        <v>1990.4884523200001</v>
      </c>
      <c r="AV107" s="1">
        <v>1464.8575375999999</v>
      </c>
      <c r="AW107" s="1">
        <v>928.58741739000004</v>
      </c>
      <c r="AX107" s="1">
        <v>1507.82031166</v>
      </c>
      <c r="AY107" s="1">
        <v>406.35673429000002</v>
      </c>
      <c r="AZ107" s="1">
        <v>551.43131488999995</v>
      </c>
      <c r="BA107" s="1">
        <v>1745.44700298</v>
      </c>
      <c r="BB107" s="1">
        <v>1300.06534809</v>
      </c>
      <c r="BC107"/>
      <c r="BP107"/>
      <c r="CC107"/>
      <c r="CP107"/>
      <c r="DD107" s="1">
        <v>11</v>
      </c>
      <c r="DE107" s="1">
        <v>23</v>
      </c>
      <c r="DF107" s="1">
        <v>11</v>
      </c>
      <c r="DG107" s="1">
        <v>37</v>
      </c>
      <c r="DH107" s="1">
        <v>20</v>
      </c>
      <c r="DI107" s="1">
        <v>32</v>
      </c>
      <c r="DJ107" s="1">
        <v>22</v>
      </c>
      <c r="DK107" s="1">
        <v>30</v>
      </c>
      <c r="DL107" s="1">
        <v>1</v>
      </c>
      <c r="DM107" s="1">
        <v>5</v>
      </c>
      <c r="DN107" s="1">
        <v>6</v>
      </c>
      <c r="DO107" s="1">
        <v>3</v>
      </c>
      <c r="DQ107" s="1">
        <v>4</v>
      </c>
      <c r="DR107" s="1">
        <v>34</v>
      </c>
      <c r="DS107" s="1">
        <v>11</v>
      </c>
      <c r="DT107" s="1">
        <v>45</v>
      </c>
      <c r="DU107" s="1">
        <v>13</v>
      </c>
      <c r="DV107" s="1">
        <v>23</v>
      </c>
      <c r="DW107" s="1">
        <v>14</v>
      </c>
      <c r="DX107" s="1">
        <v>18</v>
      </c>
      <c r="DY107" s="1">
        <v>3</v>
      </c>
      <c r="DZ107" s="1">
        <v>7</v>
      </c>
      <c r="EA107" s="1">
        <v>14</v>
      </c>
      <c r="EB107" s="1">
        <v>10</v>
      </c>
      <c r="ED107" s="1">
        <v>7</v>
      </c>
      <c r="EE107" s="1">
        <v>18</v>
      </c>
      <c r="EF107" s="1">
        <v>7</v>
      </c>
      <c r="EG107" s="1">
        <v>53</v>
      </c>
      <c r="EH107" s="1">
        <v>23</v>
      </c>
      <c r="EI107" s="1">
        <v>44</v>
      </c>
      <c r="EJ107" s="1">
        <v>4</v>
      </c>
      <c r="EK107" s="1">
        <v>22</v>
      </c>
      <c r="EL107" s="1">
        <v>1</v>
      </c>
      <c r="EM107" s="1">
        <v>17</v>
      </c>
      <c r="EN107" s="1">
        <v>6</v>
      </c>
      <c r="EO107" s="1">
        <v>9</v>
      </c>
      <c r="EP107"/>
      <c r="FC107"/>
    </row>
    <row r="108" spans="1:159">
      <c r="A108" s="13">
        <f t="shared" si="1"/>
        <v>43251</v>
      </c>
      <c r="N108"/>
      <c r="AB108"/>
      <c r="AC108"/>
      <c r="AP108" s="4">
        <v>43251</v>
      </c>
      <c r="AQ108" s="1">
        <v>721.92783600999996</v>
      </c>
      <c r="AR108" s="1">
        <v>1042.71586318</v>
      </c>
      <c r="AS108" s="1">
        <v>3244.07196681</v>
      </c>
      <c r="AT108" s="1">
        <v>827.74714958000004</v>
      </c>
      <c r="AU108" s="1">
        <v>1956.41909341</v>
      </c>
      <c r="AV108" s="1">
        <v>1496.6370501700001</v>
      </c>
      <c r="AW108" s="1">
        <v>923.19520931</v>
      </c>
      <c r="AX108" s="1">
        <v>1522.81994878</v>
      </c>
      <c r="AY108" s="1">
        <v>396.62903320999999</v>
      </c>
      <c r="AZ108" s="1">
        <v>538.37185581999995</v>
      </c>
      <c r="BA108" s="1">
        <v>1828.0040003300001</v>
      </c>
      <c r="BB108" s="1">
        <v>1201.1044207</v>
      </c>
      <c r="BC108"/>
      <c r="BP108"/>
      <c r="CC108"/>
      <c r="CP108"/>
      <c r="DD108" s="1">
        <v>14</v>
      </c>
      <c r="DE108" s="1">
        <v>24</v>
      </c>
      <c r="DF108" s="1">
        <v>15</v>
      </c>
      <c r="DG108" s="1">
        <v>61</v>
      </c>
      <c r="DH108" s="1">
        <v>29</v>
      </c>
      <c r="DI108" s="1">
        <v>53</v>
      </c>
      <c r="DJ108" s="1">
        <v>28</v>
      </c>
      <c r="DK108" s="1">
        <v>42</v>
      </c>
      <c r="DL108" s="1">
        <v>2</v>
      </c>
      <c r="DM108" s="1">
        <v>12</v>
      </c>
      <c r="DN108" s="1">
        <v>12</v>
      </c>
      <c r="DO108" s="1">
        <v>10</v>
      </c>
      <c r="DQ108" s="1">
        <v>6</v>
      </c>
      <c r="DR108" s="1">
        <v>28</v>
      </c>
      <c r="DS108" s="1">
        <v>9</v>
      </c>
      <c r="DT108" s="1">
        <v>38</v>
      </c>
      <c r="DU108" s="1">
        <v>15</v>
      </c>
      <c r="DV108" s="1">
        <v>15</v>
      </c>
      <c r="DW108" s="1">
        <v>7</v>
      </c>
      <c r="DX108" s="1">
        <v>18</v>
      </c>
      <c r="DY108" s="1">
        <v>3</v>
      </c>
      <c r="DZ108" s="1">
        <v>7</v>
      </c>
      <c r="EA108" s="1">
        <v>9</v>
      </c>
      <c r="EB108" s="1">
        <v>11</v>
      </c>
      <c r="ED108" s="1">
        <v>2</v>
      </c>
      <c r="EE108" s="1">
        <v>24</v>
      </c>
      <c r="EF108" s="1">
        <v>5</v>
      </c>
      <c r="EG108" s="1">
        <v>36</v>
      </c>
      <c r="EH108" s="1">
        <v>12</v>
      </c>
      <c r="EI108" s="1">
        <v>30</v>
      </c>
      <c r="EJ108" s="1">
        <v>4</v>
      </c>
      <c r="EK108" s="1">
        <v>10</v>
      </c>
      <c r="EL108" s="1">
        <v>0</v>
      </c>
      <c r="EM108" s="1">
        <v>10</v>
      </c>
      <c r="EN108" s="1">
        <v>4</v>
      </c>
      <c r="EO108" s="1">
        <v>2</v>
      </c>
      <c r="EP108"/>
      <c r="FC108"/>
    </row>
    <row r="109" spans="1:159">
      <c r="A109" s="13">
        <f t="shared" si="1"/>
        <v>43220</v>
      </c>
      <c r="N109"/>
      <c r="AB109"/>
      <c r="AC109"/>
      <c r="AP109" s="4">
        <v>43220</v>
      </c>
      <c r="AQ109" s="1">
        <v>687.23049037999999</v>
      </c>
      <c r="AR109" s="1">
        <v>1006.07775027</v>
      </c>
      <c r="AS109" s="1">
        <v>3043.07070226</v>
      </c>
      <c r="AT109" s="1">
        <v>800.55947234999996</v>
      </c>
      <c r="AU109" s="1">
        <v>1877.1892323500001</v>
      </c>
      <c r="AV109" s="1">
        <v>1401.2495771199999</v>
      </c>
      <c r="AW109" s="1">
        <v>867.05823522000003</v>
      </c>
      <c r="AX109" s="1">
        <v>1370.31407158</v>
      </c>
      <c r="AY109" s="1">
        <v>393.25468293</v>
      </c>
      <c r="AZ109" s="1">
        <v>528.98342759000002</v>
      </c>
      <c r="BA109" s="1">
        <v>1791.7907578100001</v>
      </c>
      <c r="BB109" s="1">
        <v>1171.5509029699999</v>
      </c>
      <c r="BC109"/>
      <c r="BP109"/>
      <c r="CC109"/>
      <c r="CP109"/>
      <c r="DD109" s="1">
        <v>15</v>
      </c>
      <c r="DE109" s="1">
        <v>31</v>
      </c>
      <c r="DF109" s="1">
        <v>9</v>
      </c>
      <c r="DG109" s="1">
        <v>64</v>
      </c>
      <c r="DH109" s="1">
        <v>33</v>
      </c>
      <c r="DI109" s="1">
        <v>54</v>
      </c>
      <c r="DJ109" s="1">
        <v>25</v>
      </c>
      <c r="DK109" s="1">
        <v>28</v>
      </c>
      <c r="DL109" s="1">
        <v>2</v>
      </c>
      <c r="DM109" s="1">
        <v>11</v>
      </c>
      <c r="DN109" s="1">
        <v>15</v>
      </c>
      <c r="DO109" s="1">
        <v>13</v>
      </c>
      <c r="DQ109" s="1">
        <v>5</v>
      </c>
      <c r="DR109" s="1">
        <v>35</v>
      </c>
      <c r="DS109" s="1">
        <v>10</v>
      </c>
      <c r="DT109" s="1">
        <v>50</v>
      </c>
      <c r="DU109" s="1">
        <v>15</v>
      </c>
      <c r="DV109" s="1">
        <v>29</v>
      </c>
      <c r="DW109" s="1">
        <v>12</v>
      </c>
      <c r="DX109" s="1">
        <v>20</v>
      </c>
      <c r="DY109" s="1">
        <v>3</v>
      </c>
      <c r="DZ109" s="1">
        <v>4</v>
      </c>
      <c r="EA109" s="1">
        <v>9</v>
      </c>
      <c r="EB109" s="1">
        <v>7</v>
      </c>
      <c r="ED109" s="1">
        <v>2</v>
      </c>
      <c r="EE109" s="1">
        <v>10</v>
      </c>
      <c r="EF109" s="1">
        <v>10</v>
      </c>
      <c r="EG109" s="1">
        <v>21</v>
      </c>
      <c r="EH109" s="1">
        <v>8</v>
      </c>
      <c r="EI109" s="1">
        <v>15</v>
      </c>
      <c r="EJ109" s="1">
        <v>2</v>
      </c>
      <c r="EK109" s="1">
        <v>22</v>
      </c>
      <c r="EL109" s="1">
        <v>0</v>
      </c>
      <c r="EM109" s="1">
        <v>14</v>
      </c>
      <c r="EN109" s="1">
        <v>1</v>
      </c>
      <c r="EO109" s="1">
        <v>3</v>
      </c>
      <c r="EP109"/>
      <c r="FC109"/>
    </row>
    <row r="110" spans="1:159">
      <c r="A110" s="13">
        <f t="shared" si="1"/>
        <v>43188</v>
      </c>
      <c r="N110"/>
      <c r="AB110"/>
      <c r="AC110"/>
      <c r="AP110" s="4">
        <v>43188</v>
      </c>
      <c r="AQ110" s="1">
        <v>672.00565339000002</v>
      </c>
      <c r="AR110" s="1">
        <v>1029.09382805</v>
      </c>
      <c r="AS110" s="1">
        <v>2864.8343390999999</v>
      </c>
      <c r="AT110" s="1">
        <v>788.33859337000001</v>
      </c>
      <c r="AU110" s="1">
        <v>1825.3883358800001</v>
      </c>
      <c r="AV110" s="1">
        <v>1409.45499862</v>
      </c>
      <c r="AW110" s="1">
        <v>779.08277034000002</v>
      </c>
      <c r="AX110" s="1">
        <v>1348.78348342</v>
      </c>
      <c r="AY110" s="1">
        <v>394.57760382999999</v>
      </c>
      <c r="AZ110" s="1">
        <v>509.18346494000002</v>
      </c>
      <c r="BA110" s="1">
        <v>1726.9027231699999</v>
      </c>
      <c r="BB110" s="1">
        <v>1192.1565682400001</v>
      </c>
      <c r="BC110"/>
      <c r="BP110"/>
      <c r="CC110"/>
      <c r="CP110"/>
      <c r="DD110" s="1">
        <v>13</v>
      </c>
      <c r="DE110" s="1">
        <v>32</v>
      </c>
      <c r="DF110" s="1">
        <v>14</v>
      </c>
      <c r="DG110" s="1">
        <v>35</v>
      </c>
      <c r="DH110" s="1">
        <v>17</v>
      </c>
      <c r="DI110" s="1">
        <v>42</v>
      </c>
      <c r="DJ110" s="1">
        <v>22</v>
      </c>
      <c r="DK110" s="1">
        <v>35</v>
      </c>
      <c r="DL110" s="1">
        <v>0</v>
      </c>
      <c r="DM110" s="1">
        <v>7</v>
      </c>
      <c r="DN110" s="1">
        <v>12</v>
      </c>
      <c r="DO110" s="1">
        <v>10</v>
      </c>
      <c r="DQ110" s="1">
        <v>7</v>
      </c>
      <c r="DR110" s="1">
        <v>19</v>
      </c>
      <c r="DS110" s="1">
        <v>13</v>
      </c>
      <c r="DT110" s="1">
        <v>50</v>
      </c>
      <c r="DU110" s="1">
        <v>12</v>
      </c>
      <c r="DV110" s="1">
        <v>20</v>
      </c>
      <c r="DW110" s="1">
        <v>14</v>
      </c>
      <c r="DX110" s="1">
        <v>13</v>
      </c>
      <c r="DY110" s="1">
        <v>5</v>
      </c>
      <c r="DZ110" s="1">
        <v>13</v>
      </c>
      <c r="EA110" s="1">
        <v>5</v>
      </c>
      <c r="EB110" s="1">
        <v>9</v>
      </c>
      <c r="ED110" s="1">
        <v>2</v>
      </c>
      <c r="EE110" s="1">
        <v>24</v>
      </c>
      <c r="EF110" s="1">
        <v>2</v>
      </c>
      <c r="EG110" s="1">
        <v>50</v>
      </c>
      <c r="EH110" s="1">
        <v>27</v>
      </c>
      <c r="EI110" s="1">
        <v>36</v>
      </c>
      <c r="EJ110" s="1">
        <v>3</v>
      </c>
      <c r="EK110" s="1">
        <v>23</v>
      </c>
      <c r="EL110" s="1">
        <v>0</v>
      </c>
      <c r="EM110" s="1">
        <v>9</v>
      </c>
      <c r="EN110" s="1">
        <v>8</v>
      </c>
      <c r="EO110" s="1">
        <v>4</v>
      </c>
      <c r="EP110"/>
      <c r="FC110"/>
    </row>
    <row r="111" spans="1:159">
      <c r="A111" s="13">
        <f t="shared" si="1"/>
        <v>43159</v>
      </c>
      <c r="N111"/>
      <c r="AB111"/>
      <c r="AC111"/>
      <c r="AP111" s="4">
        <v>43159</v>
      </c>
      <c r="AQ111" s="1">
        <v>710.09558126000002</v>
      </c>
      <c r="AR111" s="1">
        <v>1055.46821787</v>
      </c>
      <c r="AS111" s="1">
        <v>2977.72715651</v>
      </c>
      <c r="AT111" s="1">
        <v>818.96106454000005</v>
      </c>
      <c r="AU111" s="1">
        <v>1901.0784424799999</v>
      </c>
      <c r="AV111" s="1">
        <v>1462.47622892</v>
      </c>
      <c r="AW111" s="1">
        <v>772.71320335999997</v>
      </c>
      <c r="AX111" s="1">
        <v>1416.91231808</v>
      </c>
      <c r="AY111" s="1">
        <v>402.22852511999997</v>
      </c>
      <c r="AZ111" s="1">
        <v>496.49418718999999</v>
      </c>
      <c r="BA111" s="1">
        <v>1744.43183318</v>
      </c>
      <c r="BB111" s="1">
        <v>1248.87613102</v>
      </c>
      <c r="BC111"/>
      <c r="BP111"/>
      <c r="CC111"/>
      <c r="CP111"/>
      <c r="DD111" s="1">
        <v>11</v>
      </c>
      <c r="DE111" s="1">
        <v>35</v>
      </c>
      <c r="DF111" s="1">
        <v>13</v>
      </c>
      <c r="DG111" s="1">
        <v>45</v>
      </c>
      <c r="DH111" s="1">
        <v>25</v>
      </c>
      <c r="DI111" s="1">
        <v>41</v>
      </c>
      <c r="DJ111" s="1">
        <v>19</v>
      </c>
      <c r="DK111" s="1">
        <v>41</v>
      </c>
      <c r="DL111" s="1">
        <v>3</v>
      </c>
      <c r="DM111" s="1">
        <v>17</v>
      </c>
      <c r="DN111" s="1">
        <v>8</v>
      </c>
      <c r="DO111" s="1">
        <v>17</v>
      </c>
      <c r="DQ111" s="1">
        <v>5</v>
      </c>
      <c r="DR111" s="1">
        <v>17</v>
      </c>
      <c r="DS111" s="1">
        <v>6</v>
      </c>
      <c r="DT111" s="1">
        <v>22</v>
      </c>
      <c r="DU111" s="1">
        <v>7</v>
      </c>
      <c r="DV111" s="1">
        <v>6</v>
      </c>
      <c r="DW111" s="1">
        <v>12</v>
      </c>
      <c r="DX111" s="1">
        <v>9</v>
      </c>
      <c r="DY111" s="1">
        <v>1</v>
      </c>
      <c r="DZ111" s="1">
        <v>8</v>
      </c>
      <c r="EA111" s="1">
        <v>6</v>
      </c>
      <c r="EB111" s="1">
        <v>4</v>
      </c>
      <c r="ED111" s="1">
        <v>7</v>
      </c>
      <c r="EE111" s="1">
        <v>24</v>
      </c>
      <c r="EF111" s="1">
        <v>12</v>
      </c>
      <c r="EG111" s="1">
        <v>66</v>
      </c>
      <c r="EH111" s="1">
        <v>25</v>
      </c>
      <c r="EI111" s="1">
        <v>45</v>
      </c>
      <c r="EJ111" s="1">
        <v>6</v>
      </c>
      <c r="EK111" s="1">
        <v>21</v>
      </c>
      <c r="EL111" s="1">
        <v>1</v>
      </c>
      <c r="EM111" s="1">
        <v>6</v>
      </c>
      <c r="EN111" s="1">
        <v>11</v>
      </c>
      <c r="EO111" s="1">
        <v>3</v>
      </c>
      <c r="EP111"/>
      <c r="FC111"/>
    </row>
    <row r="112" spans="1:159">
      <c r="A112" s="13">
        <f t="shared" si="1"/>
        <v>43131</v>
      </c>
      <c r="N112"/>
      <c r="AB112"/>
      <c r="AC112"/>
      <c r="AP112" s="4">
        <v>43131</v>
      </c>
      <c r="AQ112" s="1">
        <v>742.98195743999997</v>
      </c>
      <c r="AR112" s="1">
        <v>1100.99142985</v>
      </c>
      <c r="AS112" s="1">
        <v>2987.6267294099998</v>
      </c>
      <c r="AT112" s="1">
        <v>828.29510102999996</v>
      </c>
      <c r="AU112" s="1">
        <v>1949.4340866</v>
      </c>
      <c r="AV112" s="1">
        <v>1492.69306779</v>
      </c>
      <c r="AW112" s="1">
        <v>854.37818494999999</v>
      </c>
      <c r="AX112" s="1">
        <v>1383.4344702999999</v>
      </c>
      <c r="AY112" s="1">
        <v>423.54641543999998</v>
      </c>
      <c r="AZ112" s="1">
        <v>508.09002623999999</v>
      </c>
      <c r="BA112" s="1">
        <v>1766.0204167300001</v>
      </c>
      <c r="BB112" s="1">
        <v>1322.90302084</v>
      </c>
      <c r="BC112"/>
      <c r="BP112"/>
      <c r="CC112"/>
      <c r="CP112"/>
      <c r="DD112" s="1">
        <v>15</v>
      </c>
      <c r="DE112" s="1">
        <v>39</v>
      </c>
      <c r="DF112" s="1">
        <v>21</v>
      </c>
      <c r="DG112" s="1">
        <v>56</v>
      </c>
      <c r="DH112" s="1">
        <v>32</v>
      </c>
      <c r="DI112" s="1">
        <v>49</v>
      </c>
      <c r="DJ112" s="1">
        <v>23</v>
      </c>
      <c r="DK112" s="1">
        <v>34</v>
      </c>
      <c r="DL112" s="1">
        <v>1</v>
      </c>
      <c r="DM112" s="1">
        <v>13</v>
      </c>
      <c r="DN112" s="1">
        <v>14</v>
      </c>
      <c r="DO112" s="1">
        <v>11</v>
      </c>
      <c r="DQ112" s="1">
        <v>5</v>
      </c>
      <c r="DR112" s="1">
        <v>18</v>
      </c>
      <c r="DS112" s="1">
        <v>3</v>
      </c>
      <c r="DT112" s="1">
        <v>48</v>
      </c>
      <c r="DU112" s="1">
        <v>7</v>
      </c>
      <c r="DV112" s="1">
        <v>15</v>
      </c>
      <c r="DW112" s="1">
        <v>13</v>
      </c>
      <c r="DX112" s="1">
        <v>9</v>
      </c>
      <c r="DY112" s="1">
        <v>2</v>
      </c>
      <c r="DZ112" s="1">
        <v>10</v>
      </c>
      <c r="EA112" s="1">
        <v>7</v>
      </c>
      <c r="EB112" s="1">
        <v>8</v>
      </c>
      <c r="ED112" s="1">
        <v>3</v>
      </c>
      <c r="EE112" s="1">
        <v>19</v>
      </c>
      <c r="EF112" s="1">
        <v>7</v>
      </c>
      <c r="EG112" s="1">
        <v>29</v>
      </c>
      <c r="EH112" s="1">
        <v>18</v>
      </c>
      <c r="EI112" s="1">
        <v>28</v>
      </c>
      <c r="EJ112" s="1">
        <v>1</v>
      </c>
      <c r="EK112" s="1">
        <v>28</v>
      </c>
      <c r="EL112" s="1">
        <v>2</v>
      </c>
      <c r="EM112" s="1">
        <v>8</v>
      </c>
      <c r="EN112" s="1">
        <v>4</v>
      </c>
      <c r="EO112" s="1">
        <v>5</v>
      </c>
      <c r="EP112"/>
      <c r="FC112"/>
    </row>
    <row r="113" spans="1:159">
      <c r="A113" s="13">
        <f t="shared" si="1"/>
        <v>43098</v>
      </c>
      <c r="N113"/>
      <c r="AB113"/>
      <c r="AC113"/>
      <c r="AP113" s="4">
        <v>43098</v>
      </c>
      <c r="AQ113" s="1">
        <v>739.24251058000004</v>
      </c>
      <c r="AR113" s="1">
        <v>1122.7402529999999</v>
      </c>
      <c r="AS113" s="1">
        <v>2710.1879572900002</v>
      </c>
      <c r="AT113" s="1">
        <v>816.30499496000004</v>
      </c>
      <c r="AU113" s="1">
        <v>1898.6465573800001</v>
      </c>
      <c r="AV113" s="1">
        <v>1460.15295481</v>
      </c>
      <c r="AW113" s="1">
        <v>855.68248286999994</v>
      </c>
      <c r="AX113" s="1">
        <v>1339.9139584300001</v>
      </c>
      <c r="AY113" s="1">
        <v>442.03450070999997</v>
      </c>
      <c r="AZ113" s="1">
        <v>541.86277571999995</v>
      </c>
      <c r="BA113" s="1">
        <v>1748.96856379</v>
      </c>
      <c r="BB113" s="1">
        <v>1303.4130726000001</v>
      </c>
      <c r="BC113"/>
      <c r="BP113"/>
      <c r="CC113"/>
      <c r="CP113"/>
      <c r="DD113" s="1">
        <v>8</v>
      </c>
      <c r="DE113" s="1">
        <v>22</v>
      </c>
      <c r="DF113" s="1">
        <v>12</v>
      </c>
      <c r="DG113" s="1">
        <v>34</v>
      </c>
      <c r="DH113" s="1">
        <v>17</v>
      </c>
      <c r="DI113" s="1">
        <v>22</v>
      </c>
      <c r="DJ113" s="1">
        <v>25</v>
      </c>
      <c r="DK113" s="1">
        <v>19</v>
      </c>
      <c r="DL113" s="1">
        <v>1</v>
      </c>
      <c r="DM113" s="1">
        <v>11</v>
      </c>
      <c r="DN113" s="1">
        <v>9</v>
      </c>
      <c r="DO113" s="1">
        <v>2</v>
      </c>
      <c r="DQ113" s="1">
        <v>4</v>
      </c>
      <c r="DR113" s="1">
        <v>16</v>
      </c>
      <c r="DS113" s="1">
        <v>7</v>
      </c>
      <c r="DT113" s="1">
        <v>31</v>
      </c>
      <c r="DU113" s="1">
        <v>7</v>
      </c>
      <c r="DV113" s="1">
        <v>17</v>
      </c>
      <c r="DW113" s="1">
        <v>9</v>
      </c>
      <c r="DX113" s="1">
        <v>8</v>
      </c>
      <c r="DY113" s="1">
        <v>3</v>
      </c>
      <c r="DZ113" s="1">
        <v>7</v>
      </c>
      <c r="EA113" s="1">
        <v>5</v>
      </c>
      <c r="EB113" s="1">
        <v>10</v>
      </c>
      <c r="ED113" s="1">
        <v>11</v>
      </c>
      <c r="EE113" s="1">
        <v>38</v>
      </c>
      <c r="EF113" s="1">
        <v>12</v>
      </c>
      <c r="EG113" s="1">
        <v>68</v>
      </c>
      <c r="EH113" s="1">
        <v>34</v>
      </c>
      <c r="EI113" s="1">
        <v>53</v>
      </c>
      <c r="EJ113" s="1">
        <v>3</v>
      </c>
      <c r="EK113" s="1">
        <v>44</v>
      </c>
      <c r="EL113" s="1">
        <v>1</v>
      </c>
      <c r="EM113" s="1">
        <v>13</v>
      </c>
      <c r="EN113" s="1">
        <v>11</v>
      </c>
      <c r="EO113" s="1">
        <v>12</v>
      </c>
      <c r="EP113"/>
      <c r="FC113"/>
    </row>
    <row r="114" spans="1:159">
      <c r="A114" s="13">
        <f t="shared" si="1"/>
        <v>43069</v>
      </c>
      <c r="N114"/>
      <c r="AB114"/>
      <c r="AC114"/>
      <c r="AP114" s="4">
        <v>43069</v>
      </c>
      <c r="AQ114" s="1">
        <v>725.40961415000004</v>
      </c>
      <c r="AR114" s="1">
        <v>1112.6456623199999</v>
      </c>
      <c r="AS114" s="1">
        <v>2651.71611592</v>
      </c>
      <c r="AT114" s="1">
        <v>811.67487358000005</v>
      </c>
      <c r="AU114" s="1">
        <v>1927.42392602</v>
      </c>
      <c r="AV114" s="1">
        <v>1452.3884843799999</v>
      </c>
      <c r="AW114" s="1">
        <v>820.84955745000002</v>
      </c>
      <c r="AX114" s="1">
        <v>1350.9155134299999</v>
      </c>
      <c r="AY114" s="1">
        <v>421.38819333999999</v>
      </c>
      <c r="AZ114" s="1">
        <v>580.83094798000002</v>
      </c>
      <c r="BA114" s="1">
        <v>1748.0326630699999</v>
      </c>
      <c r="BB114" s="1">
        <v>1262.76009006</v>
      </c>
      <c r="BC114"/>
      <c r="BP114"/>
      <c r="CC114"/>
      <c r="CP114"/>
      <c r="DD114" s="1">
        <v>11</v>
      </c>
      <c r="DE114" s="1">
        <v>26</v>
      </c>
      <c r="DF114" s="1">
        <v>18</v>
      </c>
      <c r="DG114" s="1">
        <v>43</v>
      </c>
      <c r="DH114" s="1">
        <v>21</v>
      </c>
      <c r="DI114" s="1">
        <v>28</v>
      </c>
      <c r="DJ114" s="1">
        <v>24</v>
      </c>
      <c r="DK114" s="1">
        <v>41</v>
      </c>
      <c r="DL114" s="1">
        <v>2</v>
      </c>
      <c r="DM114" s="1">
        <v>10</v>
      </c>
      <c r="DN114" s="1">
        <v>6</v>
      </c>
      <c r="DO114" s="1">
        <v>11</v>
      </c>
      <c r="DQ114" s="1">
        <v>6</v>
      </c>
      <c r="DR114" s="1">
        <v>22</v>
      </c>
      <c r="DS114" s="1">
        <v>7</v>
      </c>
      <c r="DT114" s="1">
        <v>36</v>
      </c>
      <c r="DU114" s="1">
        <v>15</v>
      </c>
      <c r="DV114" s="1">
        <v>18</v>
      </c>
      <c r="DW114" s="1">
        <v>10</v>
      </c>
      <c r="DX114" s="1">
        <v>7</v>
      </c>
      <c r="DY114" s="1">
        <v>1</v>
      </c>
      <c r="DZ114" s="1">
        <v>10</v>
      </c>
      <c r="EA114" s="1">
        <v>8</v>
      </c>
      <c r="EB114" s="1">
        <v>9</v>
      </c>
      <c r="ED114" s="1">
        <v>6</v>
      </c>
      <c r="EE114" s="1">
        <v>27</v>
      </c>
      <c r="EF114" s="1">
        <v>7</v>
      </c>
      <c r="EG114" s="1">
        <v>54</v>
      </c>
      <c r="EH114" s="1">
        <v>22</v>
      </c>
      <c r="EI114" s="1">
        <v>46</v>
      </c>
      <c r="EJ114" s="1">
        <v>3</v>
      </c>
      <c r="EK114" s="1">
        <v>23</v>
      </c>
      <c r="EL114" s="1">
        <v>2</v>
      </c>
      <c r="EM114" s="1">
        <v>11</v>
      </c>
      <c r="EN114" s="1">
        <v>11</v>
      </c>
      <c r="EO114" s="1">
        <v>5</v>
      </c>
      <c r="EP114"/>
      <c r="FC114"/>
    </row>
    <row r="115" spans="1:159">
      <c r="A115" s="13">
        <f t="shared" si="1"/>
        <v>43039</v>
      </c>
      <c r="N115"/>
      <c r="AB115"/>
      <c r="AC115"/>
      <c r="AP115" s="4">
        <v>43039</v>
      </c>
      <c r="AQ115" s="1">
        <v>735.09013325000001</v>
      </c>
      <c r="AR115" s="1">
        <v>1105.6728780599999</v>
      </c>
      <c r="AS115" s="1">
        <v>2525.2786047099999</v>
      </c>
      <c r="AT115" s="1">
        <v>805.98541967000006</v>
      </c>
      <c r="AU115" s="1">
        <v>1920.4082894799999</v>
      </c>
      <c r="AV115" s="1">
        <v>1443.8783220600001</v>
      </c>
      <c r="AW115" s="1">
        <v>828.18257806999998</v>
      </c>
      <c r="AX115" s="1">
        <v>1369.7317780799999</v>
      </c>
      <c r="AY115" s="1">
        <v>408.28431778999999</v>
      </c>
      <c r="AZ115" s="1">
        <v>582.70500963999996</v>
      </c>
      <c r="BA115" s="1">
        <v>1748.9047291100001</v>
      </c>
      <c r="BB115" s="1">
        <v>1243.5327603600001</v>
      </c>
      <c r="BC115"/>
      <c r="BP115"/>
      <c r="CC115"/>
      <c r="CP115"/>
      <c r="DD115" s="1">
        <v>15</v>
      </c>
      <c r="DE115" s="1">
        <v>32</v>
      </c>
      <c r="DF115" s="1">
        <v>10</v>
      </c>
      <c r="DG115" s="1">
        <v>66</v>
      </c>
      <c r="DH115" s="1">
        <v>36</v>
      </c>
      <c r="DI115" s="1">
        <v>54</v>
      </c>
      <c r="DJ115" s="1">
        <v>25</v>
      </c>
      <c r="DK115" s="1">
        <v>39</v>
      </c>
      <c r="DL115" s="1">
        <v>2</v>
      </c>
      <c r="DM115" s="1">
        <v>11</v>
      </c>
      <c r="DN115" s="1">
        <v>8</v>
      </c>
      <c r="DO115" s="1">
        <v>11</v>
      </c>
      <c r="DQ115" s="1">
        <v>6</v>
      </c>
      <c r="DR115" s="1">
        <v>27</v>
      </c>
      <c r="DS115" s="1">
        <v>10</v>
      </c>
      <c r="DT115" s="1">
        <v>51</v>
      </c>
      <c r="DU115" s="1">
        <v>15</v>
      </c>
      <c r="DV115" s="1">
        <v>25</v>
      </c>
      <c r="DW115" s="1">
        <v>10</v>
      </c>
      <c r="DX115" s="1">
        <v>13</v>
      </c>
      <c r="DY115" s="1">
        <v>2</v>
      </c>
      <c r="DZ115" s="1">
        <v>11</v>
      </c>
      <c r="EA115" s="1">
        <v>16</v>
      </c>
      <c r="EB115" s="1">
        <v>11</v>
      </c>
      <c r="ED115" s="1">
        <v>2</v>
      </c>
      <c r="EE115" s="1">
        <v>16</v>
      </c>
      <c r="EF115" s="1">
        <v>12</v>
      </c>
      <c r="EG115" s="1">
        <v>16</v>
      </c>
      <c r="EH115" s="1">
        <v>7</v>
      </c>
      <c r="EI115" s="1">
        <v>13</v>
      </c>
      <c r="EJ115" s="1">
        <v>2</v>
      </c>
      <c r="EK115" s="1">
        <v>19</v>
      </c>
      <c r="EL115" s="1">
        <v>1</v>
      </c>
      <c r="EM115" s="1">
        <v>9</v>
      </c>
      <c r="EN115" s="1">
        <v>1</v>
      </c>
      <c r="EO115" s="1">
        <v>3</v>
      </c>
      <c r="EP115"/>
      <c r="FC115"/>
    </row>
    <row r="116" spans="1:159">
      <c r="A116" s="13">
        <f t="shared" si="1"/>
        <v>43007</v>
      </c>
      <c r="N116"/>
      <c r="AB116"/>
      <c r="AC116"/>
      <c r="AP116" s="4">
        <v>43007</v>
      </c>
      <c r="AQ116" s="1">
        <v>699.82971083999996</v>
      </c>
      <c r="AR116" s="1">
        <v>1091.67253078</v>
      </c>
      <c r="AS116" s="1">
        <v>2365.06719948</v>
      </c>
      <c r="AT116" s="1">
        <v>774.96845549</v>
      </c>
      <c r="AU116" s="1">
        <v>1910.92089442</v>
      </c>
      <c r="AV116" s="1">
        <v>1399.08552704</v>
      </c>
      <c r="AW116" s="1">
        <v>822.30227788000002</v>
      </c>
      <c r="AX116" s="1">
        <v>1249.80921893</v>
      </c>
      <c r="AY116" s="1">
        <v>439.98575720999997</v>
      </c>
      <c r="AZ116" s="1">
        <v>553.67542289000005</v>
      </c>
      <c r="BA116" s="1">
        <v>1680.0342602000001</v>
      </c>
      <c r="BB116" s="1">
        <v>1286.7687874600001</v>
      </c>
      <c r="BC116"/>
      <c r="BP116"/>
      <c r="CC116"/>
      <c r="CP116"/>
      <c r="DD116" s="1">
        <v>8</v>
      </c>
      <c r="DE116" s="1">
        <v>23</v>
      </c>
      <c r="DF116" s="1">
        <v>10</v>
      </c>
      <c r="DG116" s="1">
        <v>34</v>
      </c>
      <c r="DH116" s="1">
        <v>19</v>
      </c>
      <c r="DI116" s="1">
        <v>24</v>
      </c>
      <c r="DJ116" s="1">
        <v>14</v>
      </c>
      <c r="DK116" s="1">
        <v>22</v>
      </c>
      <c r="DL116" s="1">
        <v>0</v>
      </c>
      <c r="DM116" s="1">
        <v>5</v>
      </c>
      <c r="DN116" s="1">
        <v>2</v>
      </c>
      <c r="DO116" s="1">
        <v>9</v>
      </c>
      <c r="DQ116" s="1">
        <v>10</v>
      </c>
      <c r="DR116" s="1">
        <v>25</v>
      </c>
      <c r="DS116" s="1">
        <v>9</v>
      </c>
      <c r="DT116" s="1">
        <v>58</v>
      </c>
      <c r="DU116" s="1">
        <v>7</v>
      </c>
      <c r="DV116" s="1">
        <v>22</v>
      </c>
      <c r="DW116" s="1">
        <v>17</v>
      </c>
      <c r="DX116" s="1">
        <v>11</v>
      </c>
      <c r="DY116" s="1">
        <v>1</v>
      </c>
      <c r="DZ116" s="1">
        <v>9</v>
      </c>
      <c r="EA116" s="1">
        <v>17</v>
      </c>
      <c r="EB116" s="1">
        <v>9</v>
      </c>
      <c r="ED116" s="1">
        <v>5</v>
      </c>
      <c r="EE116" s="1">
        <v>27</v>
      </c>
      <c r="EF116" s="1">
        <v>13</v>
      </c>
      <c r="EG116" s="1">
        <v>41</v>
      </c>
      <c r="EH116" s="1">
        <v>32</v>
      </c>
      <c r="EI116" s="1">
        <v>46</v>
      </c>
      <c r="EJ116" s="1">
        <v>6</v>
      </c>
      <c r="EK116" s="1">
        <v>37</v>
      </c>
      <c r="EL116" s="1">
        <v>5</v>
      </c>
      <c r="EM116" s="1">
        <v>17</v>
      </c>
      <c r="EN116" s="1">
        <v>6</v>
      </c>
      <c r="EO116" s="1">
        <v>7</v>
      </c>
      <c r="EP116"/>
      <c r="FC116"/>
    </row>
    <row r="117" spans="1:159">
      <c r="A117" s="13">
        <f t="shared" si="1"/>
        <v>42978</v>
      </c>
      <c r="N117"/>
      <c r="AB117"/>
      <c r="AC117"/>
      <c r="AP117" s="4">
        <v>42978</v>
      </c>
      <c r="AQ117" s="1">
        <v>669.34857215</v>
      </c>
      <c r="AR117" s="1">
        <v>1088.5490784799999</v>
      </c>
      <c r="AS117" s="1">
        <v>2273.2561947600002</v>
      </c>
      <c r="AT117" s="1">
        <v>744.45253489000004</v>
      </c>
      <c r="AU117" s="1">
        <v>1885.51673899</v>
      </c>
      <c r="AV117" s="1">
        <v>1341.09849624</v>
      </c>
      <c r="AW117" s="1">
        <v>743.94324355000003</v>
      </c>
      <c r="AX117" s="1">
        <v>1239.0370712700001</v>
      </c>
      <c r="AY117" s="1">
        <v>424.39679006</v>
      </c>
      <c r="AZ117" s="1">
        <v>566.43990284999995</v>
      </c>
      <c r="BA117" s="1">
        <v>1681.0553652200001</v>
      </c>
      <c r="BB117" s="1">
        <v>1323.82455766</v>
      </c>
      <c r="BC117"/>
      <c r="BP117"/>
      <c r="CC117"/>
      <c r="CP117"/>
      <c r="DD117" s="1">
        <v>10</v>
      </c>
      <c r="DE117" s="1">
        <v>29</v>
      </c>
      <c r="DF117" s="1">
        <v>17</v>
      </c>
      <c r="DG117" s="1">
        <v>47</v>
      </c>
      <c r="DH117" s="1">
        <v>30</v>
      </c>
      <c r="DI117" s="1">
        <v>34</v>
      </c>
      <c r="DJ117" s="1">
        <v>14</v>
      </c>
      <c r="DK117" s="1">
        <v>30</v>
      </c>
      <c r="DL117" s="1">
        <v>3</v>
      </c>
      <c r="DM117" s="1">
        <v>13</v>
      </c>
      <c r="DN117" s="1">
        <v>11</v>
      </c>
      <c r="DO117" s="1">
        <v>9</v>
      </c>
      <c r="DQ117" s="1">
        <v>9</v>
      </c>
      <c r="DR117" s="1">
        <v>26</v>
      </c>
      <c r="DS117" s="1">
        <v>9</v>
      </c>
      <c r="DT117" s="1">
        <v>38</v>
      </c>
      <c r="DU117" s="1">
        <v>13</v>
      </c>
      <c r="DV117" s="1">
        <v>24</v>
      </c>
      <c r="DW117" s="1">
        <v>17</v>
      </c>
      <c r="DX117" s="1">
        <v>21</v>
      </c>
      <c r="DY117" s="1">
        <v>3</v>
      </c>
      <c r="DZ117" s="1">
        <v>7</v>
      </c>
      <c r="EA117" s="1">
        <v>11</v>
      </c>
      <c r="EB117" s="1">
        <v>15</v>
      </c>
      <c r="ED117" s="1">
        <v>5</v>
      </c>
      <c r="EE117" s="1">
        <v>20</v>
      </c>
      <c r="EF117" s="1">
        <v>6</v>
      </c>
      <c r="EG117" s="1">
        <v>46</v>
      </c>
      <c r="EH117" s="1">
        <v>14</v>
      </c>
      <c r="EI117" s="1">
        <v>33</v>
      </c>
      <c r="EJ117" s="1">
        <v>7</v>
      </c>
      <c r="EK117" s="1">
        <v>16</v>
      </c>
      <c r="EL117" s="1">
        <v>1</v>
      </c>
      <c r="EM117" s="1">
        <v>11</v>
      </c>
      <c r="EN117" s="1">
        <v>2</v>
      </c>
      <c r="EO117" s="1">
        <v>1</v>
      </c>
      <c r="EP117"/>
      <c r="FC117"/>
    </row>
    <row r="118" spans="1:159">
      <c r="A118" s="13">
        <f t="shared" si="1"/>
        <v>42947</v>
      </c>
      <c r="N118"/>
      <c r="AB118"/>
      <c r="AC118"/>
      <c r="AP118" s="4">
        <v>42947</v>
      </c>
      <c r="AQ118" s="1">
        <v>664.23764578999999</v>
      </c>
      <c r="AR118" s="1">
        <v>1106.8673192900001</v>
      </c>
      <c r="AS118" s="1">
        <v>2330.46850593</v>
      </c>
      <c r="AT118" s="1">
        <v>757.93416492999995</v>
      </c>
      <c r="AU118" s="1">
        <v>1868.5401720100001</v>
      </c>
      <c r="AV118" s="1">
        <v>1347.6001294600001</v>
      </c>
      <c r="AW118" s="1">
        <v>794.88116077999996</v>
      </c>
      <c r="AX118" s="1">
        <v>1206.32700303</v>
      </c>
      <c r="AY118" s="1">
        <v>440.01910760999999</v>
      </c>
      <c r="AZ118" s="1">
        <v>557.35049082</v>
      </c>
      <c r="BA118" s="1">
        <v>1702.2628684700001</v>
      </c>
      <c r="BB118" s="1">
        <v>1382.71573489</v>
      </c>
      <c r="BC118"/>
      <c r="BP118"/>
      <c r="CC118"/>
      <c r="CP118"/>
      <c r="DD118" s="1">
        <v>12</v>
      </c>
      <c r="DE118" s="1">
        <v>36</v>
      </c>
      <c r="DF118" s="1">
        <v>12</v>
      </c>
      <c r="DG118" s="1">
        <v>82</v>
      </c>
      <c r="DH118" s="1">
        <v>29</v>
      </c>
      <c r="DI118" s="1">
        <v>55</v>
      </c>
      <c r="DJ118" s="1">
        <v>6</v>
      </c>
      <c r="DK118" s="1">
        <v>24</v>
      </c>
      <c r="DL118" s="1">
        <v>4</v>
      </c>
      <c r="DM118" s="1">
        <v>7</v>
      </c>
      <c r="DN118" s="1">
        <v>14</v>
      </c>
      <c r="DO118" s="1">
        <v>6</v>
      </c>
      <c r="DQ118" s="1">
        <v>9</v>
      </c>
      <c r="DR118" s="1">
        <v>27</v>
      </c>
      <c r="DS118" s="1">
        <v>10</v>
      </c>
      <c r="DT118" s="1">
        <v>32</v>
      </c>
      <c r="DU118" s="1">
        <v>13</v>
      </c>
      <c r="DV118" s="1">
        <v>20</v>
      </c>
      <c r="DW118" s="1">
        <v>32</v>
      </c>
      <c r="DX118" s="1">
        <v>17</v>
      </c>
      <c r="DY118" s="1">
        <v>1</v>
      </c>
      <c r="DZ118" s="1">
        <v>9</v>
      </c>
      <c r="EA118" s="1">
        <v>7</v>
      </c>
      <c r="EB118" s="1">
        <v>14</v>
      </c>
      <c r="ED118" s="1">
        <v>3</v>
      </c>
      <c r="EE118" s="1">
        <v>12</v>
      </c>
      <c r="EF118" s="1">
        <v>10</v>
      </c>
      <c r="EG118" s="1">
        <v>16</v>
      </c>
      <c r="EH118" s="1">
        <v>15</v>
      </c>
      <c r="EI118" s="1">
        <v>16</v>
      </c>
      <c r="EJ118" s="1">
        <v>0</v>
      </c>
      <c r="EK118" s="1">
        <v>27</v>
      </c>
      <c r="EL118" s="1">
        <v>2</v>
      </c>
      <c r="EM118" s="1">
        <v>15</v>
      </c>
      <c r="EN118" s="1">
        <v>3</v>
      </c>
      <c r="EO118" s="1">
        <v>5</v>
      </c>
      <c r="EP118"/>
      <c r="FC118"/>
    </row>
    <row r="119" spans="1:159">
      <c r="A119" s="13">
        <f t="shared" si="1"/>
        <v>42916</v>
      </c>
      <c r="N119"/>
      <c r="AB119"/>
      <c r="AC119"/>
      <c r="AP119" s="4">
        <v>42916</v>
      </c>
      <c r="AQ119" s="1">
        <v>669.68223833000002</v>
      </c>
      <c r="AR119" s="1">
        <v>1144.8440064700001</v>
      </c>
      <c r="AS119" s="1">
        <v>2370.4447963900002</v>
      </c>
      <c r="AT119" s="1">
        <v>768.25246345999994</v>
      </c>
      <c r="AU119" s="1">
        <v>1916.7163183299999</v>
      </c>
      <c r="AV119" s="1">
        <v>1378.7478635299999</v>
      </c>
      <c r="AW119" s="1">
        <v>803.60513716000003</v>
      </c>
      <c r="AX119" s="1">
        <v>1202.58190777</v>
      </c>
      <c r="AY119" s="1">
        <v>433.97351515000003</v>
      </c>
      <c r="AZ119" s="1">
        <v>561.54638579000004</v>
      </c>
      <c r="BA119" s="1">
        <v>1756.2889664300001</v>
      </c>
      <c r="BB119" s="1">
        <v>1368.1428423699999</v>
      </c>
      <c r="BC119"/>
      <c r="BP119"/>
      <c r="CC119"/>
      <c r="CP119"/>
      <c r="DD119" s="1">
        <v>11</v>
      </c>
      <c r="DE119" s="1">
        <v>25</v>
      </c>
      <c r="DF119" s="1">
        <v>5</v>
      </c>
      <c r="DG119" s="1">
        <v>30</v>
      </c>
      <c r="DH119" s="1">
        <v>10</v>
      </c>
      <c r="DI119" s="1">
        <v>28</v>
      </c>
      <c r="DJ119" s="1">
        <v>5</v>
      </c>
      <c r="DK119" s="1">
        <v>23</v>
      </c>
      <c r="DL119" s="1">
        <v>1</v>
      </c>
      <c r="DM119" s="1">
        <v>12</v>
      </c>
      <c r="DN119" s="1">
        <v>14</v>
      </c>
      <c r="DO119" s="1">
        <v>3</v>
      </c>
      <c r="DQ119" s="1">
        <v>7</v>
      </c>
      <c r="DR119" s="1">
        <v>29</v>
      </c>
      <c r="DS119" s="1">
        <v>11</v>
      </c>
      <c r="DT119" s="1">
        <v>38</v>
      </c>
      <c r="DU119" s="1">
        <v>15</v>
      </c>
      <c r="DV119" s="1">
        <v>23</v>
      </c>
      <c r="DW119" s="1">
        <v>32</v>
      </c>
      <c r="DX119" s="1">
        <v>17</v>
      </c>
      <c r="DY119" s="1">
        <v>4</v>
      </c>
      <c r="DZ119" s="1">
        <v>5</v>
      </c>
      <c r="EA119" s="1">
        <v>5</v>
      </c>
      <c r="EB119" s="1">
        <v>10</v>
      </c>
      <c r="ED119" s="1">
        <v>6</v>
      </c>
      <c r="EE119" s="1">
        <v>22</v>
      </c>
      <c r="EF119" s="1">
        <v>15</v>
      </c>
      <c r="EG119" s="1">
        <v>62</v>
      </c>
      <c r="EH119" s="1">
        <v>32</v>
      </c>
      <c r="EI119" s="1">
        <v>40</v>
      </c>
      <c r="EJ119" s="1">
        <v>1</v>
      </c>
      <c r="EK119" s="1">
        <v>29</v>
      </c>
      <c r="EL119" s="1">
        <v>2</v>
      </c>
      <c r="EM119" s="1">
        <v>14</v>
      </c>
      <c r="EN119" s="1">
        <v>5</v>
      </c>
      <c r="EO119" s="1">
        <v>12</v>
      </c>
      <c r="EP119"/>
      <c r="FC119"/>
    </row>
    <row r="120" spans="1:159">
      <c r="A120" s="13">
        <f t="shared" si="1"/>
        <v>42886</v>
      </c>
      <c r="N120"/>
      <c r="AB120"/>
      <c r="AC120"/>
      <c r="AP120" s="4">
        <v>42886</v>
      </c>
      <c r="AQ120" s="1">
        <v>671.86286835999999</v>
      </c>
      <c r="AR120" s="1">
        <v>1166.7911898100001</v>
      </c>
      <c r="AS120" s="1">
        <v>2485.5726843000002</v>
      </c>
      <c r="AT120" s="1">
        <v>744.29402985000002</v>
      </c>
      <c r="AU120" s="1">
        <v>1857.9637698500001</v>
      </c>
      <c r="AV120" s="1">
        <v>1383.68726995</v>
      </c>
      <c r="AW120" s="1">
        <v>817.27658727000005</v>
      </c>
      <c r="AX120" s="1">
        <v>1258.4214910200001</v>
      </c>
      <c r="AY120" s="1">
        <v>455.17918718999999</v>
      </c>
      <c r="AZ120" s="1">
        <v>585.65776817999995</v>
      </c>
      <c r="BA120" s="1">
        <v>1796.6094910500001</v>
      </c>
      <c r="BB120" s="1">
        <v>1412.36252928</v>
      </c>
      <c r="BC120"/>
      <c r="BP120"/>
      <c r="CC120"/>
      <c r="CP120"/>
      <c r="DD120" s="1">
        <v>11</v>
      </c>
      <c r="DE120" s="1">
        <v>29</v>
      </c>
      <c r="DF120" s="1">
        <v>12</v>
      </c>
      <c r="DG120" s="1">
        <v>52</v>
      </c>
      <c r="DH120" s="1">
        <v>26</v>
      </c>
      <c r="DI120" s="1">
        <v>44</v>
      </c>
      <c r="DJ120" s="1">
        <v>13</v>
      </c>
      <c r="DK120" s="1">
        <v>36</v>
      </c>
      <c r="DL120" s="1">
        <v>1</v>
      </c>
      <c r="DM120" s="1">
        <v>13</v>
      </c>
      <c r="DN120" s="1">
        <v>20</v>
      </c>
      <c r="DO120" s="1">
        <v>8</v>
      </c>
      <c r="DQ120" s="1">
        <v>9</v>
      </c>
      <c r="DR120" s="1">
        <v>35</v>
      </c>
      <c r="DS120" s="1">
        <v>14</v>
      </c>
      <c r="DT120" s="1">
        <v>47</v>
      </c>
      <c r="DU120" s="1">
        <v>15</v>
      </c>
      <c r="DV120" s="1">
        <v>16</v>
      </c>
      <c r="DW120" s="1">
        <v>23</v>
      </c>
      <c r="DX120" s="1">
        <v>20</v>
      </c>
      <c r="DY120" s="1">
        <v>6</v>
      </c>
      <c r="DZ120" s="1">
        <v>8</v>
      </c>
      <c r="EA120" s="1">
        <v>3</v>
      </c>
      <c r="EB120" s="1">
        <v>16</v>
      </c>
      <c r="ED120" s="1">
        <v>4</v>
      </c>
      <c r="EE120" s="1">
        <v>13</v>
      </c>
      <c r="EF120" s="1">
        <v>5</v>
      </c>
      <c r="EG120" s="1">
        <v>31</v>
      </c>
      <c r="EH120" s="1">
        <v>17</v>
      </c>
      <c r="EI120" s="1">
        <v>33</v>
      </c>
      <c r="EJ120" s="1">
        <v>2</v>
      </c>
      <c r="EK120" s="1">
        <v>14</v>
      </c>
      <c r="EL120" s="1">
        <v>0</v>
      </c>
      <c r="EM120" s="1">
        <v>10</v>
      </c>
      <c r="EN120" s="1">
        <v>2</v>
      </c>
      <c r="EO120" s="1">
        <v>1</v>
      </c>
      <c r="EP120"/>
      <c r="FC120"/>
    </row>
    <row r="121" spans="1:159">
      <c r="A121" s="13">
        <f t="shared" si="1"/>
        <v>42853</v>
      </c>
      <c r="N121"/>
      <c r="AB121"/>
      <c r="AC121"/>
      <c r="AP121" s="4">
        <v>42853</v>
      </c>
      <c r="AQ121" s="1">
        <v>699.05728842999997</v>
      </c>
      <c r="AR121" s="1">
        <v>1169.56452087</v>
      </c>
      <c r="AS121" s="1">
        <v>2525.9800666299998</v>
      </c>
      <c r="AT121" s="1">
        <v>773.55147063000004</v>
      </c>
      <c r="AU121" s="1">
        <v>1916.0672666200001</v>
      </c>
      <c r="AV121" s="1">
        <v>1409.5600944099999</v>
      </c>
      <c r="AW121" s="1">
        <v>879.85950808999996</v>
      </c>
      <c r="AX121" s="1">
        <v>1248.4681175799999</v>
      </c>
      <c r="AY121" s="1">
        <v>475.50777067000001</v>
      </c>
      <c r="AZ121" s="1">
        <v>583.76533472999995</v>
      </c>
      <c r="BA121" s="1">
        <v>1755.36799223</v>
      </c>
      <c r="BB121" s="1">
        <v>1484.2779188300001</v>
      </c>
      <c r="BC121"/>
      <c r="BP121"/>
      <c r="CC121"/>
      <c r="CP121"/>
      <c r="DD121" s="1">
        <v>16</v>
      </c>
      <c r="DE121" s="1">
        <v>36</v>
      </c>
      <c r="DF121" s="1">
        <v>6</v>
      </c>
      <c r="DG121" s="1">
        <v>63</v>
      </c>
      <c r="DH121" s="1">
        <v>29</v>
      </c>
      <c r="DI121" s="1">
        <v>55</v>
      </c>
      <c r="DJ121" s="1">
        <v>8</v>
      </c>
      <c r="DK121" s="1">
        <v>38</v>
      </c>
      <c r="DL121" s="1">
        <v>2</v>
      </c>
      <c r="DM121" s="1">
        <v>10</v>
      </c>
      <c r="DN121" s="1">
        <v>14</v>
      </c>
      <c r="DO121" s="1">
        <v>7</v>
      </c>
      <c r="DQ121" s="1">
        <v>5</v>
      </c>
      <c r="DR121" s="1">
        <v>29</v>
      </c>
      <c r="DS121" s="1">
        <v>20</v>
      </c>
      <c r="DT121" s="1">
        <v>47</v>
      </c>
      <c r="DU121" s="1">
        <v>16</v>
      </c>
      <c r="DV121" s="1">
        <v>24</v>
      </c>
      <c r="DW121" s="1">
        <v>30</v>
      </c>
      <c r="DX121" s="1">
        <v>18</v>
      </c>
      <c r="DY121" s="1">
        <v>4</v>
      </c>
      <c r="DZ121" s="1">
        <v>10</v>
      </c>
      <c r="EA121" s="1">
        <v>8</v>
      </c>
      <c r="EB121" s="1">
        <v>12</v>
      </c>
      <c r="ED121" s="1">
        <v>3</v>
      </c>
      <c r="EE121" s="1">
        <v>12</v>
      </c>
      <c r="EF121" s="1">
        <v>5</v>
      </c>
      <c r="EG121" s="1">
        <v>19</v>
      </c>
      <c r="EH121" s="1">
        <v>13</v>
      </c>
      <c r="EI121" s="1">
        <v>14</v>
      </c>
      <c r="EJ121" s="1">
        <v>0</v>
      </c>
      <c r="EK121" s="1">
        <v>13</v>
      </c>
      <c r="EL121" s="1">
        <v>1</v>
      </c>
      <c r="EM121" s="1">
        <v>11</v>
      </c>
      <c r="EN121" s="1">
        <v>3</v>
      </c>
      <c r="EO121" s="1">
        <v>6</v>
      </c>
      <c r="EP121"/>
      <c r="FC121"/>
    </row>
    <row r="122" spans="1:159">
      <c r="A122" s="13">
        <f t="shared" si="1"/>
        <v>42825</v>
      </c>
      <c r="N122"/>
      <c r="AB122"/>
      <c r="AC122"/>
      <c r="AP122" s="4">
        <v>42825</v>
      </c>
      <c r="AQ122" s="1">
        <v>707.76077020000002</v>
      </c>
      <c r="AR122" s="1">
        <v>1187.7754761000001</v>
      </c>
      <c r="AS122" s="1">
        <v>2490.97872074</v>
      </c>
      <c r="AT122" s="1">
        <v>790.89193346000002</v>
      </c>
      <c r="AU122" s="1">
        <v>1916.59822334</v>
      </c>
      <c r="AV122" s="1">
        <v>1408.17928521</v>
      </c>
      <c r="AW122" s="1">
        <v>922.80537418999995</v>
      </c>
      <c r="AX122" s="1">
        <v>1242.7298733600001</v>
      </c>
      <c r="AY122" s="1">
        <v>504.40285097999998</v>
      </c>
      <c r="AZ122" s="1">
        <v>590.7741125</v>
      </c>
      <c r="BA122" s="1">
        <v>1700.4160745199999</v>
      </c>
      <c r="BB122" s="1">
        <v>1493.7744599800001</v>
      </c>
      <c r="BC122"/>
      <c r="BP122"/>
      <c r="CC122"/>
      <c r="CP122"/>
      <c r="DD122" s="1">
        <v>9</v>
      </c>
      <c r="DE122" s="1">
        <v>20</v>
      </c>
      <c r="DF122" s="1">
        <v>11</v>
      </c>
      <c r="DG122" s="1">
        <v>43</v>
      </c>
      <c r="DH122" s="1">
        <v>14</v>
      </c>
      <c r="DI122" s="1">
        <v>28</v>
      </c>
      <c r="DJ122" s="1">
        <v>11</v>
      </c>
      <c r="DK122" s="1">
        <v>29</v>
      </c>
      <c r="DL122" s="1">
        <v>1</v>
      </c>
      <c r="DM122" s="1">
        <v>9</v>
      </c>
      <c r="DN122" s="1">
        <v>9</v>
      </c>
      <c r="DO122" s="1">
        <v>10</v>
      </c>
      <c r="DQ122" s="1">
        <v>8</v>
      </c>
      <c r="DR122" s="1">
        <v>27</v>
      </c>
      <c r="DS122" s="1">
        <v>14</v>
      </c>
      <c r="DT122" s="1">
        <v>41</v>
      </c>
      <c r="DU122" s="1">
        <v>19</v>
      </c>
      <c r="DV122" s="1">
        <v>25</v>
      </c>
      <c r="DW122" s="1">
        <v>24</v>
      </c>
      <c r="DX122" s="1">
        <v>15</v>
      </c>
      <c r="DY122" s="1">
        <v>3</v>
      </c>
      <c r="DZ122" s="1">
        <v>6</v>
      </c>
      <c r="EA122" s="1">
        <v>11</v>
      </c>
      <c r="EB122" s="1">
        <v>6</v>
      </c>
      <c r="ED122" s="1">
        <v>7</v>
      </c>
      <c r="EE122" s="1">
        <v>31</v>
      </c>
      <c r="EF122" s="1">
        <v>6</v>
      </c>
      <c r="EG122" s="1">
        <v>45</v>
      </c>
      <c r="EH122" s="1">
        <v>25</v>
      </c>
      <c r="EI122" s="1">
        <v>41</v>
      </c>
      <c r="EJ122" s="1">
        <v>3</v>
      </c>
      <c r="EK122" s="1">
        <v>25</v>
      </c>
      <c r="EL122" s="1">
        <v>3</v>
      </c>
      <c r="EM122" s="1">
        <v>16</v>
      </c>
      <c r="EN122" s="1">
        <v>5</v>
      </c>
      <c r="EO122" s="1">
        <v>9</v>
      </c>
      <c r="EP122"/>
      <c r="FC122"/>
    </row>
    <row r="123" spans="1:159">
      <c r="A123" s="13">
        <f t="shared" si="1"/>
        <v>42794</v>
      </c>
      <c r="N123"/>
      <c r="AB123"/>
      <c r="AC123"/>
      <c r="AP123" s="4">
        <v>42794</v>
      </c>
      <c r="AQ123" s="1">
        <v>710.83041847000004</v>
      </c>
      <c r="AR123" s="1">
        <v>1193.71775271</v>
      </c>
      <c r="AS123" s="1">
        <v>2467.4036462600002</v>
      </c>
      <c r="AT123" s="1">
        <v>814.85081398</v>
      </c>
      <c r="AU123" s="1">
        <v>1940.67196448</v>
      </c>
      <c r="AV123" s="1">
        <v>1421.94656087</v>
      </c>
      <c r="AW123" s="1">
        <v>939.27297786999998</v>
      </c>
      <c r="AX123" s="1">
        <v>1218.5930807499999</v>
      </c>
      <c r="AY123" s="1">
        <v>513.60243541</v>
      </c>
      <c r="AZ123" s="1">
        <v>597.59320199000001</v>
      </c>
      <c r="BA123" s="1">
        <v>1665.22339936</v>
      </c>
      <c r="BB123" s="1">
        <v>1477.1893684700001</v>
      </c>
      <c r="BC123"/>
      <c r="BP123"/>
      <c r="CC123"/>
      <c r="CP123"/>
      <c r="DD123" s="1">
        <v>10</v>
      </c>
      <c r="DE123" s="1">
        <v>32</v>
      </c>
      <c r="DF123" s="1">
        <v>14</v>
      </c>
      <c r="DG123" s="1">
        <v>56</v>
      </c>
      <c r="DH123" s="1">
        <v>25</v>
      </c>
      <c r="DI123" s="1">
        <v>28</v>
      </c>
      <c r="DJ123" s="1">
        <v>18</v>
      </c>
      <c r="DK123" s="1">
        <v>30</v>
      </c>
      <c r="DL123" s="1">
        <v>2</v>
      </c>
      <c r="DM123" s="1">
        <v>13</v>
      </c>
      <c r="DN123" s="1">
        <v>10</v>
      </c>
      <c r="DO123" s="1">
        <v>22</v>
      </c>
      <c r="DQ123" s="1">
        <v>4</v>
      </c>
      <c r="DR123" s="1">
        <v>19</v>
      </c>
      <c r="DS123" s="1">
        <v>7</v>
      </c>
      <c r="DT123" s="1">
        <v>11</v>
      </c>
      <c r="DU123" s="1">
        <v>9</v>
      </c>
      <c r="DV123" s="1">
        <v>21</v>
      </c>
      <c r="DW123" s="1">
        <v>8</v>
      </c>
      <c r="DX123" s="1">
        <v>8</v>
      </c>
      <c r="DY123" s="1">
        <v>1</v>
      </c>
      <c r="DZ123" s="1">
        <v>10</v>
      </c>
      <c r="EA123" s="1">
        <v>3</v>
      </c>
      <c r="EB123" s="1">
        <v>1</v>
      </c>
      <c r="ED123" s="1">
        <v>11</v>
      </c>
      <c r="EE123" s="1">
        <v>26</v>
      </c>
      <c r="EF123" s="1">
        <v>10</v>
      </c>
      <c r="EG123" s="1">
        <v>59</v>
      </c>
      <c r="EH123" s="1">
        <v>24</v>
      </c>
      <c r="EI123" s="1">
        <v>46</v>
      </c>
      <c r="EJ123" s="1">
        <v>12</v>
      </c>
      <c r="EK123" s="1">
        <v>31</v>
      </c>
      <c r="EL123" s="1">
        <v>4</v>
      </c>
      <c r="EM123" s="1">
        <v>8</v>
      </c>
      <c r="EN123" s="1">
        <v>12</v>
      </c>
      <c r="EO123" s="1">
        <v>2</v>
      </c>
      <c r="EP123"/>
      <c r="FC123"/>
    </row>
    <row r="124" spans="1:159">
      <c r="A124" s="13">
        <f t="shared" si="1"/>
        <v>42766</v>
      </c>
      <c r="N124"/>
      <c r="AB124"/>
      <c r="AC124"/>
      <c r="AP124" s="4">
        <v>42766</v>
      </c>
      <c r="AQ124" s="1">
        <v>690.56814682000004</v>
      </c>
      <c r="AR124" s="1">
        <v>1124.33286428</v>
      </c>
      <c r="AS124" s="1">
        <v>2355.7012554600001</v>
      </c>
      <c r="AT124" s="1">
        <v>763.95579044999999</v>
      </c>
      <c r="AU124" s="1">
        <v>1795.15859443</v>
      </c>
      <c r="AV124" s="1">
        <v>1356.10143518</v>
      </c>
      <c r="AW124" s="1">
        <v>947.03119090999996</v>
      </c>
      <c r="AX124" s="1">
        <v>1144.01215981</v>
      </c>
      <c r="AY124" s="1">
        <v>507.15963475000001</v>
      </c>
      <c r="AZ124" s="1">
        <v>561.77134577000004</v>
      </c>
      <c r="BA124" s="1">
        <v>1589.53164012</v>
      </c>
      <c r="BB124" s="1">
        <v>1450.4424208299999</v>
      </c>
      <c r="BC124"/>
      <c r="BP124"/>
      <c r="CC124"/>
      <c r="CP124"/>
      <c r="DD124" s="1">
        <v>8</v>
      </c>
      <c r="DE124" s="1">
        <v>20</v>
      </c>
      <c r="DF124" s="1">
        <v>3</v>
      </c>
      <c r="DG124" s="1">
        <v>58</v>
      </c>
      <c r="DH124" s="1">
        <v>21</v>
      </c>
      <c r="DI124" s="1">
        <v>33</v>
      </c>
      <c r="DJ124" s="1">
        <v>17</v>
      </c>
      <c r="DK124" s="1">
        <v>31</v>
      </c>
      <c r="DL124" s="1">
        <v>1</v>
      </c>
      <c r="DM124" s="1">
        <v>9</v>
      </c>
      <c r="DN124" s="1">
        <v>10</v>
      </c>
      <c r="DO124" s="1">
        <v>7</v>
      </c>
      <c r="DQ124" s="1">
        <v>12</v>
      </c>
      <c r="DR124" s="1">
        <v>37</v>
      </c>
      <c r="DS124" s="1">
        <v>15</v>
      </c>
      <c r="DT124" s="1">
        <v>33</v>
      </c>
      <c r="DU124" s="1">
        <v>18</v>
      </c>
      <c r="DV124" s="1">
        <v>27</v>
      </c>
      <c r="DW124" s="1">
        <v>17</v>
      </c>
      <c r="DX124" s="1">
        <v>12</v>
      </c>
      <c r="DY124" s="1">
        <v>4</v>
      </c>
      <c r="DZ124" s="1">
        <v>8</v>
      </c>
      <c r="EA124" s="1">
        <v>9</v>
      </c>
      <c r="EB124" s="1">
        <v>8</v>
      </c>
      <c r="ED124" s="1">
        <v>5</v>
      </c>
      <c r="EE124" s="1">
        <v>20</v>
      </c>
      <c r="EF124" s="1">
        <v>13</v>
      </c>
      <c r="EG124" s="1">
        <v>35</v>
      </c>
      <c r="EH124" s="1">
        <v>17</v>
      </c>
      <c r="EI124" s="1">
        <v>35</v>
      </c>
      <c r="EJ124" s="1">
        <v>5</v>
      </c>
      <c r="EK124" s="1">
        <v>26</v>
      </c>
      <c r="EL124" s="1">
        <v>2</v>
      </c>
      <c r="EM124" s="1">
        <v>14</v>
      </c>
      <c r="EN124" s="1">
        <v>6</v>
      </c>
      <c r="EO124" s="1">
        <v>10</v>
      </c>
      <c r="EP124"/>
      <c r="FC124"/>
    </row>
    <row r="125" spans="1:159">
      <c r="A125" s="13">
        <f t="shared" si="1"/>
        <v>42734</v>
      </c>
      <c r="N125"/>
      <c r="AB125"/>
      <c r="AC125"/>
      <c r="AP125" s="4">
        <v>42734</v>
      </c>
      <c r="AQ125" s="1">
        <v>671.31407268999999</v>
      </c>
      <c r="AR125" s="1">
        <v>1120.57041301</v>
      </c>
      <c r="AS125" s="1">
        <v>2354.3851733299998</v>
      </c>
      <c r="AT125" s="1">
        <v>779.07440568000004</v>
      </c>
      <c r="AU125" s="1">
        <v>1802.18168418</v>
      </c>
      <c r="AV125" s="1">
        <v>1365.39318699</v>
      </c>
      <c r="AW125" s="1">
        <v>1004.8299176199999</v>
      </c>
      <c r="AX125" s="1">
        <v>1117.64929588</v>
      </c>
      <c r="AY125" s="1">
        <v>535.09904254000003</v>
      </c>
      <c r="AZ125" s="1">
        <v>569.10147053000003</v>
      </c>
      <c r="BA125" s="1">
        <v>1577.2657753000001</v>
      </c>
      <c r="BB125" s="1">
        <v>1388.1336085</v>
      </c>
      <c r="BC125"/>
      <c r="BP125"/>
      <c r="CC125"/>
      <c r="CP125"/>
      <c r="DD125" s="1">
        <v>8</v>
      </c>
      <c r="DE125" s="1">
        <v>21</v>
      </c>
      <c r="DF125" s="1">
        <v>7</v>
      </c>
      <c r="DG125" s="1">
        <v>38</v>
      </c>
      <c r="DH125" s="1">
        <v>12</v>
      </c>
      <c r="DI125" s="1">
        <v>11</v>
      </c>
      <c r="DJ125" s="1">
        <v>10</v>
      </c>
      <c r="DK125" s="1">
        <v>15</v>
      </c>
      <c r="DL125" s="1">
        <v>1</v>
      </c>
      <c r="DM125" s="1">
        <v>9</v>
      </c>
      <c r="DN125" s="1">
        <v>8</v>
      </c>
      <c r="DO125" s="1">
        <v>5</v>
      </c>
      <c r="DQ125" s="1">
        <v>9</v>
      </c>
      <c r="DR125" s="1">
        <v>29</v>
      </c>
      <c r="DS125" s="1">
        <v>9</v>
      </c>
      <c r="DT125" s="1">
        <v>28</v>
      </c>
      <c r="DU125" s="1">
        <v>13</v>
      </c>
      <c r="DV125" s="1">
        <v>20</v>
      </c>
      <c r="DW125" s="1">
        <v>19</v>
      </c>
      <c r="DX125" s="1">
        <v>10</v>
      </c>
      <c r="DY125" s="1">
        <v>1</v>
      </c>
      <c r="DZ125" s="1">
        <v>5</v>
      </c>
      <c r="EA125" s="1">
        <v>7</v>
      </c>
      <c r="EB125" s="1">
        <v>3</v>
      </c>
      <c r="ED125" s="1">
        <v>8</v>
      </c>
      <c r="EE125" s="1">
        <v>27</v>
      </c>
      <c r="EF125" s="1">
        <v>15</v>
      </c>
      <c r="EG125" s="1">
        <v>58</v>
      </c>
      <c r="EH125" s="1">
        <v>32</v>
      </c>
      <c r="EI125" s="1">
        <v>63</v>
      </c>
      <c r="EJ125" s="1">
        <v>11</v>
      </c>
      <c r="EK125" s="1">
        <v>44</v>
      </c>
      <c r="EL125" s="1">
        <v>6</v>
      </c>
      <c r="EM125" s="1">
        <v>17</v>
      </c>
      <c r="EN125" s="1">
        <v>9</v>
      </c>
      <c r="EO125" s="1">
        <v>17</v>
      </c>
      <c r="EP125"/>
      <c r="FC125"/>
    </row>
    <row r="126" spans="1:159">
      <c r="A126" s="13">
        <f t="shared" si="1"/>
        <v>42704</v>
      </c>
      <c r="N126"/>
      <c r="AB126"/>
      <c r="AC126"/>
      <c r="AP126" s="4">
        <v>42704</v>
      </c>
      <c r="AQ126" s="1">
        <v>671.11715120999997</v>
      </c>
      <c r="AR126" s="1">
        <v>1087.3510462199999</v>
      </c>
      <c r="AS126" s="1">
        <v>2344.2692588800001</v>
      </c>
      <c r="AT126" s="1">
        <v>748.08578716</v>
      </c>
      <c r="AU126" s="1">
        <v>1781.25819402</v>
      </c>
      <c r="AV126" s="1">
        <v>1354.88573477</v>
      </c>
      <c r="AW126" s="1">
        <v>981.29758145000005</v>
      </c>
      <c r="AX126" s="1">
        <v>1097.1657871499999</v>
      </c>
      <c r="AY126" s="1">
        <v>492.88845315999998</v>
      </c>
      <c r="AZ126" s="1">
        <v>540.87595742999997</v>
      </c>
      <c r="BA126" s="1">
        <v>1588.5262090900001</v>
      </c>
      <c r="BB126" s="1">
        <v>1359.11760746</v>
      </c>
      <c r="BC126"/>
      <c r="BP126"/>
      <c r="CC126"/>
      <c r="CP126"/>
      <c r="DD126" s="1">
        <v>7</v>
      </c>
      <c r="DE126" s="1">
        <v>28</v>
      </c>
      <c r="DF126" s="1">
        <v>13</v>
      </c>
      <c r="DG126" s="1">
        <v>37</v>
      </c>
      <c r="DH126" s="1">
        <v>19</v>
      </c>
      <c r="DI126" s="1">
        <v>28</v>
      </c>
      <c r="DJ126" s="1">
        <v>17</v>
      </c>
      <c r="DK126" s="1">
        <v>32</v>
      </c>
      <c r="DL126" s="1">
        <v>1</v>
      </c>
      <c r="DM126" s="1">
        <v>14</v>
      </c>
      <c r="DN126" s="1">
        <v>10</v>
      </c>
      <c r="DO126" s="1">
        <v>9</v>
      </c>
      <c r="DQ126" s="1">
        <v>14</v>
      </c>
      <c r="DR126" s="1">
        <v>24</v>
      </c>
      <c r="DS126" s="1">
        <v>10</v>
      </c>
      <c r="DT126" s="1">
        <v>48</v>
      </c>
      <c r="DU126" s="1">
        <v>16</v>
      </c>
      <c r="DV126" s="1">
        <v>26</v>
      </c>
      <c r="DW126" s="1">
        <v>15</v>
      </c>
      <c r="DX126" s="1">
        <v>15</v>
      </c>
      <c r="DY126" s="1">
        <v>3</v>
      </c>
      <c r="DZ126" s="1">
        <v>6</v>
      </c>
      <c r="EA126" s="1">
        <v>11</v>
      </c>
      <c r="EB126" s="1">
        <v>16</v>
      </c>
      <c r="ED126" s="1">
        <v>5</v>
      </c>
      <c r="EE126" s="1">
        <v>25</v>
      </c>
      <c r="EF126" s="1">
        <v>8</v>
      </c>
      <c r="EG126" s="1">
        <v>40</v>
      </c>
      <c r="EH126" s="1">
        <v>22</v>
      </c>
      <c r="EI126" s="1">
        <v>41</v>
      </c>
      <c r="EJ126" s="1">
        <v>8</v>
      </c>
      <c r="EK126" s="1">
        <v>22</v>
      </c>
      <c r="EL126" s="1">
        <v>4</v>
      </c>
      <c r="EM126" s="1">
        <v>11</v>
      </c>
      <c r="EN126" s="1">
        <v>7</v>
      </c>
      <c r="EO126" s="1">
        <v>2</v>
      </c>
      <c r="EP126"/>
      <c r="FC126"/>
    </row>
    <row r="127" spans="1:159">
      <c r="A127" s="13">
        <f t="shared" si="1"/>
        <v>42674</v>
      </c>
      <c r="N127"/>
      <c r="AB127"/>
      <c r="AC127"/>
      <c r="AP127" s="4">
        <v>42674</v>
      </c>
      <c r="AQ127" s="1">
        <v>605.97578467999995</v>
      </c>
      <c r="AR127" s="1">
        <v>1090.67788492</v>
      </c>
      <c r="AS127" s="1">
        <v>2213.39403984</v>
      </c>
      <c r="AT127" s="1">
        <v>664.35219835999999</v>
      </c>
      <c r="AU127" s="1">
        <v>1691.43761277</v>
      </c>
      <c r="AV127" s="1">
        <v>1225.0272608600001</v>
      </c>
      <c r="AW127" s="1">
        <v>881.82464199000003</v>
      </c>
      <c r="AX127" s="1">
        <v>1065.5452973599999</v>
      </c>
      <c r="AY127" s="1">
        <v>460.85037154999998</v>
      </c>
      <c r="AZ127" s="1">
        <v>554.80364540000005</v>
      </c>
      <c r="BA127" s="1">
        <v>1444.60700587</v>
      </c>
      <c r="BB127" s="1">
        <v>1228.51102939</v>
      </c>
      <c r="BC127"/>
      <c r="BP127"/>
      <c r="CC127"/>
      <c r="CP127"/>
      <c r="DD127" s="1">
        <v>8</v>
      </c>
      <c r="DE127" s="1">
        <v>27</v>
      </c>
      <c r="DF127" s="1">
        <v>5</v>
      </c>
      <c r="DG127" s="1">
        <v>70</v>
      </c>
      <c r="DH127" s="1">
        <v>30</v>
      </c>
      <c r="DI127" s="1">
        <v>36</v>
      </c>
      <c r="DJ127" s="1">
        <v>18</v>
      </c>
      <c r="DK127" s="1">
        <v>38</v>
      </c>
      <c r="DL127" s="1">
        <v>1</v>
      </c>
      <c r="DM127" s="1">
        <v>12</v>
      </c>
      <c r="DN127" s="1">
        <v>7</v>
      </c>
      <c r="DO127" s="1">
        <v>4</v>
      </c>
      <c r="DQ127" s="1">
        <v>11</v>
      </c>
      <c r="DR127" s="1">
        <v>35</v>
      </c>
      <c r="DS127" s="1">
        <v>12</v>
      </c>
      <c r="DT127" s="1">
        <v>35</v>
      </c>
      <c r="DU127" s="1">
        <v>17</v>
      </c>
      <c r="DV127" s="1">
        <v>44</v>
      </c>
      <c r="DW127" s="1">
        <v>21</v>
      </c>
      <c r="DX127" s="1">
        <v>9</v>
      </c>
      <c r="DY127" s="1">
        <v>6</v>
      </c>
      <c r="DZ127" s="1">
        <v>8</v>
      </c>
      <c r="EA127" s="1">
        <v>17</v>
      </c>
      <c r="EB127" s="1">
        <v>16</v>
      </c>
      <c r="ED127" s="1">
        <v>5</v>
      </c>
      <c r="EE127" s="1">
        <v>13</v>
      </c>
      <c r="EF127" s="1">
        <v>14</v>
      </c>
      <c r="EG127" s="1">
        <v>20</v>
      </c>
      <c r="EH127" s="1">
        <v>10</v>
      </c>
      <c r="EI127" s="1">
        <v>15</v>
      </c>
      <c r="EJ127" s="1">
        <v>1</v>
      </c>
      <c r="EK127" s="1">
        <v>22</v>
      </c>
      <c r="EL127" s="1">
        <v>1</v>
      </c>
      <c r="EM127" s="1">
        <v>11</v>
      </c>
      <c r="EN127" s="1">
        <v>3</v>
      </c>
      <c r="EO127" s="1">
        <v>7</v>
      </c>
      <c r="EP127"/>
      <c r="FC127"/>
    </row>
    <row r="128" spans="1:159">
      <c r="A128" s="13">
        <f t="shared" si="1"/>
        <v>42643</v>
      </c>
      <c r="N128"/>
      <c r="AB128"/>
      <c r="AC128"/>
      <c r="AP128" s="4">
        <v>42643</v>
      </c>
      <c r="AQ128" s="1">
        <v>601.49776744999997</v>
      </c>
      <c r="AR128" s="1">
        <v>1081.11882092</v>
      </c>
      <c r="AS128" s="1">
        <v>2229.5032803099998</v>
      </c>
      <c r="AT128" s="1">
        <v>644.43274243999997</v>
      </c>
      <c r="AU128" s="1">
        <v>1765.4668811900001</v>
      </c>
      <c r="AV128" s="1">
        <v>1222.0930096500001</v>
      </c>
      <c r="AW128" s="1">
        <v>886.21344722000003</v>
      </c>
      <c r="AX128" s="1">
        <v>1039.54470021</v>
      </c>
      <c r="AY128" s="1">
        <v>483.13113522999998</v>
      </c>
      <c r="AZ128" s="1">
        <v>537.77294770000003</v>
      </c>
      <c r="BA128" s="1">
        <v>1418.6488593700001</v>
      </c>
      <c r="BB128" s="1">
        <v>1221.0037768899999</v>
      </c>
      <c r="BC128"/>
      <c r="BP128"/>
      <c r="CC128"/>
      <c r="CP128"/>
      <c r="DD128" s="1">
        <v>10</v>
      </c>
      <c r="DE128" s="1">
        <v>20</v>
      </c>
      <c r="DF128" s="1">
        <v>6</v>
      </c>
      <c r="DG128" s="1">
        <v>39</v>
      </c>
      <c r="DH128" s="1">
        <v>14</v>
      </c>
      <c r="DI128" s="1">
        <v>26</v>
      </c>
      <c r="DJ128" s="1">
        <v>12</v>
      </c>
      <c r="DK128" s="1">
        <v>22</v>
      </c>
      <c r="DL128" s="1">
        <v>2</v>
      </c>
      <c r="DM128" s="1">
        <v>7</v>
      </c>
      <c r="DN128" s="1">
        <v>8</v>
      </c>
      <c r="DO128" s="1">
        <v>6</v>
      </c>
      <c r="DQ128" s="1">
        <v>9</v>
      </c>
      <c r="DR128" s="1">
        <v>32</v>
      </c>
      <c r="DS128" s="1">
        <v>10</v>
      </c>
      <c r="DT128" s="1">
        <v>31</v>
      </c>
      <c r="DU128" s="1">
        <v>19</v>
      </c>
      <c r="DV128" s="1">
        <v>15</v>
      </c>
      <c r="DW128" s="1">
        <v>23</v>
      </c>
      <c r="DX128" s="1">
        <v>6</v>
      </c>
      <c r="DY128" s="1">
        <v>2</v>
      </c>
      <c r="DZ128" s="1">
        <v>5</v>
      </c>
      <c r="EA128" s="1">
        <v>11</v>
      </c>
      <c r="EB128" s="1">
        <v>11</v>
      </c>
      <c r="ED128" s="1">
        <v>4</v>
      </c>
      <c r="EE128" s="1">
        <v>23</v>
      </c>
      <c r="EF128" s="1">
        <v>15</v>
      </c>
      <c r="EG128" s="1">
        <v>55</v>
      </c>
      <c r="EH128" s="1">
        <v>25</v>
      </c>
      <c r="EI128" s="1">
        <v>54</v>
      </c>
      <c r="EJ128" s="1">
        <v>5</v>
      </c>
      <c r="EK128" s="1">
        <v>42</v>
      </c>
      <c r="EL128" s="1">
        <v>4</v>
      </c>
      <c r="EM128" s="1">
        <v>19</v>
      </c>
      <c r="EN128" s="1">
        <v>8</v>
      </c>
      <c r="EO128" s="1">
        <v>10</v>
      </c>
      <c r="EP128"/>
      <c r="FC128"/>
    </row>
    <row r="129" spans="1:159">
      <c r="A129" s="13">
        <f t="shared" si="1"/>
        <v>42613</v>
      </c>
      <c r="N129"/>
      <c r="AB129"/>
      <c r="AC129"/>
      <c r="AP129" s="4">
        <v>42613</v>
      </c>
      <c r="AQ129" s="1">
        <v>614.42824266000002</v>
      </c>
      <c r="AR129" s="1">
        <v>1111.4545939100001</v>
      </c>
      <c r="AS129" s="1">
        <v>2239.4349512700001</v>
      </c>
      <c r="AT129" s="1">
        <v>664.31918310000003</v>
      </c>
      <c r="AU129" s="1">
        <v>1786.5462476800001</v>
      </c>
      <c r="AV129" s="1">
        <v>1234.87274624</v>
      </c>
      <c r="AW129" s="1">
        <v>868.94931068999995</v>
      </c>
      <c r="AX129" s="1">
        <v>1024.7554652199999</v>
      </c>
      <c r="AY129" s="1">
        <v>491.67283451999998</v>
      </c>
      <c r="AZ129" s="1">
        <v>541.16520681999998</v>
      </c>
      <c r="BA129" s="1">
        <v>1416.53000851</v>
      </c>
      <c r="BB129" s="1">
        <v>1218.00487621</v>
      </c>
      <c r="BC129"/>
      <c r="BP129"/>
      <c r="CC129"/>
      <c r="CP129"/>
      <c r="DD129" s="1">
        <v>9</v>
      </c>
      <c r="DE129" s="1">
        <v>22</v>
      </c>
      <c r="DF129" s="1">
        <v>18</v>
      </c>
      <c r="DG129" s="1">
        <v>34</v>
      </c>
      <c r="DH129" s="1">
        <v>22</v>
      </c>
      <c r="DI129" s="1">
        <v>26</v>
      </c>
      <c r="DJ129" s="1">
        <v>20</v>
      </c>
      <c r="DK129" s="1">
        <v>34</v>
      </c>
      <c r="DL129" s="1">
        <v>2</v>
      </c>
      <c r="DM129" s="1">
        <v>8</v>
      </c>
      <c r="DN129" s="1">
        <v>7</v>
      </c>
      <c r="DO129" s="1">
        <v>11</v>
      </c>
      <c r="DQ129" s="1">
        <v>10</v>
      </c>
      <c r="DR129" s="1">
        <v>21</v>
      </c>
      <c r="DS129" s="1">
        <v>9</v>
      </c>
      <c r="DT129" s="1">
        <v>49</v>
      </c>
      <c r="DU129" s="1">
        <v>14</v>
      </c>
      <c r="DV129" s="1">
        <v>30</v>
      </c>
      <c r="DW129" s="1">
        <v>20</v>
      </c>
      <c r="DX129" s="1">
        <v>14</v>
      </c>
      <c r="DY129" s="1">
        <v>4</v>
      </c>
      <c r="DZ129" s="1">
        <v>11</v>
      </c>
      <c r="EA129" s="1">
        <v>15</v>
      </c>
      <c r="EB129" s="1">
        <v>11</v>
      </c>
      <c r="ED129" s="1">
        <v>3</v>
      </c>
      <c r="EE129" s="1">
        <v>32</v>
      </c>
      <c r="EF129" s="1">
        <v>4</v>
      </c>
      <c r="EG129" s="1">
        <v>43</v>
      </c>
      <c r="EH129" s="1">
        <v>21</v>
      </c>
      <c r="EI129" s="1">
        <v>36</v>
      </c>
      <c r="EJ129" s="1">
        <v>2</v>
      </c>
      <c r="EK129" s="1">
        <v>25</v>
      </c>
      <c r="EL129" s="1">
        <v>2</v>
      </c>
      <c r="EM129" s="1">
        <v>12</v>
      </c>
      <c r="EN129" s="1">
        <v>6</v>
      </c>
      <c r="EO129" s="1">
        <v>5</v>
      </c>
      <c r="EP129"/>
      <c r="FC129"/>
    </row>
    <row r="130" spans="1:159">
      <c r="A130" s="13">
        <f t="shared" si="1"/>
        <v>42580</v>
      </c>
      <c r="N130"/>
      <c r="AB130"/>
      <c r="AC130"/>
      <c r="AP130" s="4">
        <v>42580</v>
      </c>
      <c r="AQ130" s="1">
        <v>609.94965320999995</v>
      </c>
      <c r="AR130" s="1">
        <v>1111.10778536</v>
      </c>
      <c r="AS130" s="1">
        <v>2278.1451997999998</v>
      </c>
      <c r="AT130" s="1">
        <v>639.59041750999995</v>
      </c>
      <c r="AU130" s="1">
        <v>1846.0243034699999</v>
      </c>
      <c r="AV130" s="1">
        <v>1224.3163509399999</v>
      </c>
      <c r="AW130" s="1">
        <v>860.69389065999997</v>
      </c>
      <c r="AX130" s="1">
        <v>1001.37723152</v>
      </c>
      <c r="AY130" s="1">
        <v>517.77204257999995</v>
      </c>
      <c r="AZ130" s="1">
        <v>573.21407612999997</v>
      </c>
      <c r="BA130" s="1">
        <v>1422.68058647</v>
      </c>
      <c r="BB130" s="1">
        <v>1232.19048236</v>
      </c>
      <c r="BC130"/>
      <c r="BP130"/>
      <c r="CC130"/>
      <c r="CP130"/>
      <c r="DD130" s="1">
        <v>10</v>
      </c>
      <c r="DE130" s="1">
        <v>33</v>
      </c>
      <c r="DF130" s="1">
        <v>9</v>
      </c>
      <c r="DG130" s="1">
        <v>45</v>
      </c>
      <c r="DH130" s="1">
        <v>36</v>
      </c>
      <c r="DI130" s="1">
        <v>32</v>
      </c>
      <c r="DJ130" s="1">
        <v>24</v>
      </c>
      <c r="DK130" s="1">
        <v>31</v>
      </c>
      <c r="DL130" s="1">
        <v>4</v>
      </c>
      <c r="DM130" s="1">
        <v>13</v>
      </c>
      <c r="DN130" s="1">
        <v>5</v>
      </c>
      <c r="DO130" s="1">
        <v>8</v>
      </c>
      <c r="DQ130" s="1">
        <v>9</v>
      </c>
      <c r="DR130" s="1">
        <v>30</v>
      </c>
      <c r="DS130" s="1">
        <v>10</v>
      </c>
      <c r="DT130" s="1">
        <v>58</v>
      </c>
      <c r="DU130" s="1">
        <v>14</v>
      </c>
      <c r="DV130" s="1">
        <v>44</v>
      </c>
      <c r="DW130" s="1">
        <v>17</v>
      </c>
      <c r="DX130" s="1">
        <v>30</v>
      </c>
      <c r="DY130" s="1">
        <v>2</v>
      </c>
      <c r="DZ130" s="1">
        <v>8</v>
      </c>
      <c r="EA130" s="1">
        <v>20</v>
      </c>
      <c r="EB130" s="1">
        <v>15</v>
      </c>
      <c r="ED130" s="1">
        <v>3</v>
      </c>
      <c r="EE130" s="1">
        <v>12</v>
      </c>
      <c r="EF130" s="1">
        <v>12</v>
      </c>
      <c r="EG130" s="1">
        <v>23</v>
      </c>
      <c r="EH130" s="1">
        <v>7</v>
      </c>
      <c r="EI130" s="1">
        <v>16</v>
      </c>
      <c r="EJ130" s="1">
        <v>1</v>
      </c>
      <c r="EK130" s="1">
        <v>12</v>
      </c>
      <c r="EL130" s="1">
        <v>2</v>
      </c>
      <c r="EM130" s="1">
        <v>10</v>
      </c>
      <c r="EN130" s="1">
        <v>2</v>
      </c>
      <c r="EO130" s="1">
        <v>4</v>
      </c>
      <c r="EP130"/>
      <c r="FC130"/>
    </row>
    <row r="131" spans="1:159">
      <c r="A131" s="13">
        <f t="shared" si="1"/>
        <v>42551</v>
      </c>
      <c r="N131"/>
      <c r="AB131"/>
      <c r="AC131"/>
      <c r="AP131" s="4">
        <v>42551</v>
      </c>
      <c r="AQ131" s="1">
        <v>583.43132073000004</v>
      </c>
      <c r="AR131" s="1">
        <v>1107.87893233</v>
      </c>
      <c r="AS131" s="1">
        <v>2159.2284051500001</v>
      </c>
      <c r="AT131" s="1">
        <v>621.87049237999997</v>
      </c>
      <c r="AU131" s="1">
        <v>1767.78805472</v>
      </c>
      <c r="AV131" s="1">
        <v>1197.27544328</v>
      </c>
      <c r="AW131" s="1">
        <v>883.85731432</v>
      </c>
      <c r="AX131" s="1">
        <v>930.66205978000005</v>
      </c>
      <c r="AY131" s="1">
        <v>518.28581515999997</v>
      </c>
      <c r="AZ131" s="1">
        <v>581.91268004999995</v>
      </c>
      <c r="BA131" s="1">
        <v>1373.0856533900001</v>
      </c>
      <c r="BB131" s="1">
        <v>1215.7253209400001</v>
      </c>
      <c r="BC131"/>
      <c r="BP131"/>
      <c r="CC131"/>
      <c r="CP131"/>
      <c r="DD131" s="1">
        <v>4</v>
      </c>
      <c r="DE131" s="1">
        <v>20</v>
      </c>
      <c r="DF131" s="1">
        <v>4</v>
      </c>
      <c r="DG131" s="1">
        <v>22</v>
      </c>
      <c r="DH131" s="1">
        <v>21</v>
      </c>
      <c r="DI131" s="1">
        <v>19</v>
      </c>
      <c r="DJ131" s="1">
        <v>21</v>
      </c>
      <c r="DK131" s="1">
        <v>16</v>
      </c>
      <c r="DL131" s="1">
        <v>3</v>
      </c>
      <c r="DM131" s="1">
        <v>7</v>
      </c>
      <c r="DN131" s="1">
        <v>5</v>
      </c>
      <c r="DO131" s="1">
        <v>12</v>
      </c>
      <c r="DQ131" s="1">
        <v>12</v>
      </c>
      <c r="DR131" s="1">
        <v>39</v>
      </c>
      <c r="DS131" s="1">
        <v>14</v>
      </c>
      <c r="DT131" s="1">
        <v>54</v>
      </c>
      <c r="DU131" s="1">
        <v>13</v>
      </c>
      <c r="DV131" s="1">
        <v>28</v>
      </c>
      <c r="DW131" s="1">
        <v>17</v>
      </c>
      <c r="DX131" s="1">
        <v>28</v>
      </c>
      <c r="DY131" s="1">
        <v>3</v>
      </c>
      <c r="DZ131" s="1">
        <v>8</v>
      </c>
      <c r="EA131" s="1">
        <v>16</v>
      </c>
      <c r="EB131" s="1">
        <v>10</v>
      </c>
      <c r="ED131" s="1">
        <v>6</v>
      </c>
      <c r="EE131" s="1">
        <v>16</v>
      </c>
      <c r="EF131" s="1">
        <v>13</v>
      </c>
      <c r="EG131" s="1">
        <v>50</v>
      </c>
      <c r="EH131" s="1">
        <v>23</v>
      </c>
      <c r="EI131" s="1">
        <v>44</v>
      </c>
      <c r="EJ131" s="1">
        <v>5</v>
      </c>
      <c r="EK131" s="1">
        <v>29</v>
      </c>
      <c r="EL131" s="1">
        <v>2</v>
      </c>
      <c r="EM131" s="1">
        <v>17</v>
      </c>
      <c r="EN131" s="1">
        <v>3</v>
      </c>
      <c r="EO131" s="1">
        <v>6</v>
      </c>
      <c r="EP131"/>
      <c r="FC131"/>
    </row>
    <row r="132" spans="1:159">
      <c r="A132" s="13">
        <f t="shared" si="1"/>
        <v>42521</v>
      </c>
      <c r="N132"/>
      <c r="AB132"/>
      <c r="AC132"/>
      <c r="AP132" s="4">
        <v>42521</v>
      </c>
      <c r="AQ132" s="1">
        <v>586.29122401999996</v>
      </c>
      <c r="AR132" s="1">
        <v>1077.5186697199999</v>
      </c>
      <c r="AS132" s="1">
        <v>2160.4773308499998</v>
      </c>
      <c r="AT132" s="1">
        <v>642.79160763000004</v>
      </c>
      <c r="AU132" s="1">
        <v>1753.3634352500001</v>
      </c>
      <c r="AV132" s="1">
        <v>1181.08349105</v>
      </c>
      <c r="AW132" s="1">
        <v>855.40704722999999</v>
      </c>
      <c r="AX132" s="1">
        <v>953.49196872000005</v>
      </c>
      <c r="AY132" s="1">
        <v>473.68485876</v>
      </c>
      <c r="AZ132" s="1">
        <v>540.25113533000001</v>
      </c>
      <c r="BA132" s="1">
        <v>1394.31182003</v>
      </c>
      <c r="BB132" s="1">
        <v>1229.4688956800001</v>
      </c>
      <c r="BC132"/>
      <c r="BP132"/>
      <c r="CC132"/>
      <c r="CP132"/>
      <c r="DD132" s="1">
        <v>9</v>
      </c>
      <c r="DE132" s="1">
        <v>32</v>
      </c>
      <c r="DF132" s="1">
        <v>13</v>
      </c>
      <c r="DG132" s="1">
        <v>40</v>
      </c>
      <c r="DH132" s="1">
        <v>26</v>
      </c>
      <c r="DI132" s="1">
        <v>34</v>
      </c>
      <c r="DJ132" s="1">
        <v>17</v>
      </c>
      <c r="DK132" s="1">
        <v>26</v>
      </c>
      <c r="DL132" s="1">
        <v>3</v>
      </c>
      <c r="DM132" s="1">
        <v>10</v>
      </c>
      <c r="DN132" s="1">
        <v>8</v>
      </c>
      <c r="DO132" s="1">
        <v>11</v>
      </c>
      <c r="DQ132" s="1">
        <v>6</v>
      </c>
      <c r="DR132" s="1">
        <v>21</v>
      </c>
      <c r="DS132" s="1">
        <v>13</v>
      </c>
      <c r="DT132" s="1">
        <v>52</v>
      </c>
      <c r="DU132" s="1">
        <v>16</v>
      </c>
      <c r="DV132" s="1">
        <v>20</v>
      </c>
      <c r="DW132" s="1">
        <v>21</v>
      </c>
      <c r="DX132" s="1">
        <v>29</v>
      </c>
      <c r="DY132" s="1">
        <v>3</v>
      </c>
      <c r="DZ132" s="1">
        <v>10</v>
      </c>
      <c r="EA132" s="1">
        <v>11</v>
      </c>
      <c r="EB132" s="1">
        <v>12</v>
      </c>
      <c r="ED132" s="1">
        <v>6</v>
      </c>
      <c r="EE132" s="1">
        <v>22</v>
      </c>
      <c r="EF132" s="1">
        <v>5</v>
      </c>
      <c r="EG132" s="1">
        <v>35</v>
      </c>
      <c r="EH132" s="1">
        <v>16</v>
      </c>
      <c r="EI132" s="1">
        <v>37</v>
      </c>
      <c r="EJ132" s="1">
        <v>5</v>
      </c>
      <c r="EK132" s="1">
        <v>18</v>
      </c>
      <c r="EL132" s="1">
        <v>2</v>
      </c>
      <c r="EM132" s="1">
        <v>12</v>
      </c>
      <c r="EN132" s="1">
        <v>5</v>
      </c>
      <c r="EO132" s="1">
        <v>6</v>
      </c>
      <c r="EP132"/>
      <c r="FC132"/>
    </row>
    <row r="133" spans="1:159">
      <c r="A133" s="13">
        <f t="shared" si="1"/>
        <v>42489</v>
      </c>
      <c r="N133"/>
      <c r="AB133"/>
      <c r="AC133"/>
      <c r="AP133" s="4">
        <v>42489</v>
      </c>
      <c r="AQ133" s="1">
        <v>590.25581538999995</v>
      </c>
      <c r="AR133" s="1">
        <v>1038.8201282699999</v>
      </c>
      <c r="AS133" s="1">
        <v>2055.5215120399998</v>
      </c>
      <c r="AT133" s="1">
        <v>613.29137105999996</v>
      </c>
      <c r="AU133" s="1">
        <v>1669.95944338</v>
      </c>
      <c r="AV133" s="1">
        <v>1144.6268007399999</v>
      </c>
      <c r="AW133" s="1">
        <v>845.58339469999999</v>
      </c>
      <c r="AX133" s="1">
        <v>877.20831594000003</v>
      </c>
      <c r="AY133" s="1">
        <v>459.8900908</v>
      </c>
      <c r="AZ133" s="1">
        <v>518.83734864999997</v>
      </c>
      <c r="BA133" s="1">
        <v>1381.53360636</v>
      </c>
      <c r="BB133" s="1">
        <v>1197.0984342700001</v>
      </c>
      <c r="BC133"/>
      <c r="BP133"/>
      <c r="CC133"/>
      <c r="CP133"/>
      <c r="DD133" s="1">
        <v>15</v>
      </c>
      <c r="DE133" s="1">
        <v>49</v>
      </c>
      <c r="DF133" s="1">
        <v>8</v>
      </c>
      <c r="DG133" s="1">
        <v>57</v>
      </c>
      <c r="DH133" s="1">
        <v>36</v>
      </c>
      <c r="DI133" s="1">
        <v>47</v>
      </c>
      <c r="DJ133" s="1">
        <v>13</v>
      </c>
      <c r="DK133" s="1">
        <v>26</v>
      </c>
      <c r="DL133" s="1">
        <v>5</v>
      </c>
      <c r="DM133" s="1">
        <v>5</v>
      </c>
      <c r="DN133" s="1">
        <v>12</v>
      </c>
      <c r="DO133" s="1">
        <v>12</v>
      </c>
      <c r="DQ133" s="1">
        <v>6</v>
      </c>
      <c r="DR133" s="1">
        <v>14</v>
      </c>
      <c r="DS133" s="1">
        <v>11</v>
      </c>
      <c r="DT133" s="1">
        <v>59</v>
      </c>
      <c r="DU133" s="1">
        <v>16</v>
      </c>
      <c r="DV133" s="1">
        <v>31</v>
      </c>
      <c r="DW133" s="1">
        <v>30</v>
      </c>
      <c r="DX133" s="1">
        <v>28</v>
      </c>
      <c r="DY133" s="1">
        <v>2</v>
      </c>
      <c r="DZ133" s="1">
        <v>15</v>
      </c>
      <c r="EA133" s="1">
        <v>11</v>
      </c>
      <c r="EB133" s="1">
        <v>12</v>
      </c>
      <c r="ED133" s="1">
        <v>1</v>
      </c>
      <c r="EE133" s="1">
        <v>12</v>
      </c>
      <c r="EF133" s="1">
        <v>12</v>
      </c>
      <c r="EG133" s="1">
        <v>11</v>
      </c>
      <c r="EH133" s="1">
        <v>6</v>
      </c>
      <c r="EI133" s="1">
        <v>14</v>
      </c>
      <c r="EJ133" s="1">
        <v>0</v>
      </c>
      <c r="EK133" s="1">
        <v>20</v>
      </c>
      <c r="EL133" s="1">
        <v>1</v>
      </c>
      <c r="EM133" s="1">
        <v>12</v>
      </c>
      <c r="EN133" s="1">
        <v>1</v>
      </c>
      <c r="EO133" s="1">
        <v>4</v>
      </c>
      <c r="EP133"/>
      <c r="FC133"/>
    </row>
    <row r="134" spans="1:159">
      <c r="A134" s="13">
        <f t="shared" si="1"/>
        <v>42460</v>
      </c>
      <c r="N134"/>
      <c r="AB134"/>
      <c r="AC134"/>
      <c r="AP134" s="4">
        <v>42460</v>
      </c>
      <c r="AQ134" s="1">
        <v>564.58141737999995</v>
      </c>
      <c r="AR134" s="1">
        <v>1049.9763703000001</v>
      </c>
      <c r="AS134" s="1">
        <v>2068.8046746300001</v>
      </c>
      <c r="AT134" s="1">
        <v>598.43722015000003</v>
      </c>
      <c r="AU134" s="1">
        <v>1628.6769484599999</v>
      </c>
      <c r="AV134" s="1">
        <v>1136.4947347899999</v>
      </c>
      <c r="AW134" s="1">
        <v>785.18567264000001</v>
      </c>
      <c r="AX134" s="1">
        <v>938.04792094000004</v>
      </c>
      <c r="AY134" s="1">
        <v>475.94276898999999</v>
      </c>
      <c r="AZ134" s="1">
        <v>533.31128439999998</v>
      </c>
      <c r="BA134" s="1">
        <v>1434.82193411</v>
      </c>
      <c r="BB134" s="1">
        <v>1179.1471006199999</v>
      </c>
      <c r="BC134"/>
      <c r="BP134"/>
      <c r="CC134"/>
      <c r="CP134"/>
      <c r="DD134" s="1">
        <v>8</v>
      </c>
      <c r="DE134" s="1">
        <v>24</v>
      </c>
      <c r="DF134" s="1">
        <v>10</v>
      </c>
      <c r="DG134" s="1">
        <v>37</v>
      </c>
      <c r="DH134" s="1">
        <v>14</v>
      </c>
      <c r="DI134" s="1">
        <v>24</v>
      </c>
      <c r="DJ134" s="1">
        <v>11</v>
      </c>
      <c r="DK134" s="1">
        <v>22</v>
      </c>
      <c r="DL134" s="1">
        <v>3</v>
      </c>
      <c r="DM134" s="1">
        <v>11</v>
      </c>
      <c r="DN134" s="1">
        <v>11</v>
      </c>
      <c r="DO134" s="1">
        <v>7</v>
      </c>
      <c r="DQ134" s="1">
        <v>5</v>
      </c>
      <c r="DR134" s="1">
        <v>21</v>
      </c>
      <c r="DS134" s="1">
        <v>13</v>
      </c>
      <c r="DT134" s="1">
        <v>58</v>
      </c>
      <c r="DU134" s="1">
        <v>18</v>
      </c>
      <c r="DV134" s="1">
        <v>24</v>
      </c>
      <c r="DW134" s="1">
        <v>32</v>
      </c>
      <c r="DX134" s="1">
        <v>17</v>
      </c>
      <c r="DY134" s="1">
        <v>1</v>
      </c>
      <c r="DZ134" s="1">
        <v>10</v>
      </c>
      <c r="EA134" s="1">
        <v>9</v>
      </c>
      <c r="EB134" s="1">
        <v>13</v>
      </c>
      <c r="ED134" s="1">
        <v>9</v>
      </c>
      <c r="EE134" s="1">
        <v>30</v>
      </c>
      <c r="EF134" s="1">
        <v>8</v>
      </c>
      <c r="EG134" s="1">
        <v>32</v>
      </c>
      <c r="EH134" s="1">
        <v>26</v>
      </c>
      <c r="EI134" s="1">
        <v>44</v>
      </c>
      <c r="EJ134" s="1">
        <v>1</v>
      </c>
      <c r="EK134" s="1">
        <v>35</v>
      </c>
      <c r="EL134" s="1">
        <v>4</v>
      </c>
      <c r="EM134" s="1">
        <v>11</v>
      </c>
      <c r="EN134" s="1">
        <v>4</v>
      </c>
      <c r="EO134" s="1">
        <v>8</v>
      </c>
      <c r="EP134"/>
      <c r="FC134"/>
    </row>
    <row r="135" spans="1:159">
      <c r="A135" s="13">
        <f t="shared" si="1"/>
        <v>42429</v>
      </c>
      <c r="N135"/>
      <c r="AB135"/>
      <c r="AC135"/>
      <c r="AP135" s="4">
        <v>42429</v>
      </c>
      <c r="AQ135" s="1">
        <v>544.78146171000003</v>
      </c>
      <c r="AR135" s="1">
        <v>1047.50501061</v>
      </c>
      <c r="AS135" s="1">
        <v>2037.7504978300001</v>
      </c>
      <c r="AT135" s="1">
        <v>586.76549125999998</v>
      </c>
      <c r="AU135" s="1">
        <v>1663.06779409</v>
      </c>
      <c r="AV135" s="1">
        <v>1109.5032921300001</v>
      </c>
      <c r="AW135" s="1">
        <v>754.54934688000003</v>
      </c>
      <c r="AX135" s="1">
        <v>898.37570874000005</v>
      </c>
      <c r="AY135" s="1">
        <v>470.20032263000002</v>
      </c>
      <c r="AZ135" s="1">
        <v>517.52294301999996</v>
      </c>
      <c r="BA135" s="1">
        <v>1418.88783423</v>
      </c>
      <c r="BB135" s="1">
        <v>1164.83020971</v>
      </c>
      <c r="BC135"/>
      <c r="BP135"/>
      <c r="CC135"/>
      <c r="CP135"/>
      <c r="DD135" s="1">
        <v>7</v>
      </c>
      <c r="DE135" s="1">
        <v>33</v>
      </c>
      <c r="DF135" s="1">
        <v>12</v>
      </c>
      <c r="DG135" s="1">
        <v>45</v>
      </c>
      <c r="DH135" s="1">
        <v>22</v>
      </c>
      <c r="DI135" s="1">
        <v>31</v>
      </c>
      <c r="DJ135" s="1">
        <v>25</v>
      </c>
      <c r="DK135" s="1">
        <v>30</v>
      </c>
      <c r="DL135" s="1">
        <v>4</v>
      </c>
      <c r="DM135" s="1">
        <v>17</v>
      </c>
      <c r="DN135" s="1">
        <v>9</v>
      </c>
      <c r="DO135" s="1">
        <v>8</v>
      </c>
      <c r="DQ135" s="1">
        <v>5</v>
      </c>
      <c r="DR135" s="1">
        <v>16</v>
      </c>
      <c r="DS135" s="1">
        <v>6</v>
      </c>
      <c r="DT135" s="1">
        <v>24</v>
      </c>
      <c r="DU135" s="1">
        <v>9</v>
      </c>
      <c r="DV135" s="1">
        <v>14</v>
      </c>
      <c r="DW135" s="1">
        <v>14</v>
      </c>
      <c r="DX135" s="1">
        <v>14</v>
      </c>
      <c r="DY135" s="1">
        <v>1</v>
      </c>
      <c r="DZ135" s="1">
        <v>9</v>
      </c>
      <c r="EA135" s="1">
        <v>4</v>
      </c>
      <c r="EB135" s="1">
        <v>16</v>
      </c>
      <c r="ED135" s="1">
        <v>12</v>
      </c>
      <c r="EE135" s="1">
        <v>27</v>
      </c>
      <c r="EF135" s="1">
        <v>15</v>
      </c>
      <c r="EG135" s="1">
        <v>58</v>
      </c>
      <c r="EH135" s="1">
        <v>26</v>
      </c>
      <c r="EI135" s="1">
        <v>50</v>
      </c>
      <c r="EJ135" s="1">
        <v>12</v>
      </c>
      <c r="EK135" s="1">
        <v>29</v>
      </c>
      <c r="EL135" s="1">
        <v>3</v>
      </c>
      <c r="EM135" s="1">
        <v>7</v>
      </c>
      <c r="EN135" s="1">
        <v>11</v>
      </c>
      <c r="EO135" s="1">
        <v>4</v>
      </c>
      <c r="EP135"/>
      <c r="FC135"/>
    </row>
    <row r="136" spans="1:159">
      <c r="A136" s="13">
        <f t="shared" ref="A136:A199" si="2">AP136</f>
        <v>42398</v>
      </c>
      <c r="N136"/>
      <c r="AB136"/>
      <c r="AC136"/>
      <c r="AP136" s="4">
        <v>42398</v>
      </c>
      <c r="AQ136" s="1">
        <v>507.95257414000002</v>
      </c>
      <c r="AR136" s="1">
        <v>1048.6544280099999</v>
      </c>
      <c r="AS136" s="1">
        <v>2073.08788835</v>
      </c>
      <c r="AT136" s="1">
        <v>606.25996450000002</v>
      </c>
      <c r="AU136" s="1">
        <v>1678.8503301400001</v>
      </c>
      <c r="AV136" s="1">
        <v>1086.0235524300001</v>
      </c>
      <c r="AW136" s="1">
        <v>777.45474495999997</v>
      </c>
      <c r="AX136" s="1">
        <v>916.10800947999996</v>
      </c>
      <c r="AY136" s="1">
        <v>461.30699091999998</v>
      </c>
      <c r="AZ136" s="1">
        <v>513.01955475</v>
      </c>
      <c r="BA136" s="1">
        <v>1392.49990619</v>
      </c>
      <c r="BB136" s="1">
        <v>1165.48629534</v>
      </c>
      <c r="BC136"/>
      <c r="BP136"/>
      <c r="CC136"/>
      <c r="CP136"/>
      <c r="DD136" s="1">
        <v>6</v>
      </c>
      <c r="DE136" s="1">
        <v>25</v>
      </c>
      <c r="DF136" s="1">
        <v>9</v>
      </c>
      <c r="DG136" s="1">
        <v>43</v>
      </c>
      <c r="DH136" s="1">
        <v>33</v>
      </c>
      <c r="DI136" s="1">
        <v>31</v>
      </c>
      <c r="DJ136" s="1">
        <v>13</v>
      </c>
      <c r="DK136" s="1">
        <v>21</v>
      </c>
      <c r="DL136" s="1">
        <v>3</v>
      </c>
      <c r="DM136" s="1">
        <v>7</v>
      </c>
      <c r="DN136" s="1">
        <v>6</v>
      </c>
      <c r="DO136" s="1">
        <v>6</v>
      </c>
      <c r="DQ136" s="1">
        <v>12</v>
      </c>
      <c r="DR136" s="1">
        <v>23</v>
      </c>
      <c r="DS136" s="1">
        <v>14</v>
      </c>
      <c r="DT136" s="1">
        <v>48</v>
      </c>
      <c r="DU136" s="1">
        <v>8</v>
      </c>
      <c r="DV136" s="1">
        <v>31</v>
      </c>
      <c r="DW136" s="1">
        <v>37</v>
      </c>
      <c r="DX136" s="1">
        <v>25</v>
      </c>
      <c r="DY136" s="1">
        <v>2</v>
      </c>
      <c r="DZ136" s="1">
        <v>12</v>
      </c>
      <c r="EA136" s="1">
        <v>9</v>
      </c>
      <c r="EB136" s="1">
        <v>14</v>
      </c>
      <c r="ED136" s="1">
        <v>6</v>
      </c>
      <c r="EE136" s="1">
        <v>28</v>
      </c>
      <c r="EF136" s="1">
        <v>10</v>
      </c>
      <c r="EG136" s="1">
        <v>37</v>
      </c>
      <c r="EH136" s="1">
        <v>17</v>
      </c>
      <c r="EI136" s="1">
        <v>34</v>
      </c>
      <c r="EJ136" s="1">
        <v>1</v>
      </c>
      <c r="EK136" s="1">
        <v>28</v>
      </c>
      <c r="EL136" s="1">
        <v>3</v>
      </c>
      <c r="EM136" s="1">
        <v>14</v>
      </c>
      <c r="EN136" s="1">
        <v>9</v>
      </c>
      <c r="EO136" s="1">
        <v>8</v>
      </c>
      <c r="EP136"/>
      <c r="FC136"/>
    </row>
    <row r="137" spans="1:159">
      <c r="A137" s="13">
        <f t="shared" si="2"/>
        <v>42369</v>
      </c>
      <c r="N137"/>
      <c r="AB137"/>
      <c r="AC137"/>
      <c r="AP137" s="4">
        <v>42369</v>
      </c>
      <c r="AQ137" s="1">
        <v>567.78432564000002</v>
      </c>
      <c r="AR137" s="1">
        <v>1064.5943912099999</v>
      </c>
      <c r="AS137" s="1">
        <v>2175.11488981</v>
      </c>
      <c r="AT137" s="1">
        <v>660.40603267999995</v>
      </c>
      <c r="AU137" s="1">
        <v>1819.4750228</v>
      </c>
      <c r="AV137" s="1">
        <v>1147.4681122</v>
      </c>
      <c r="AW137" s="1">
        <v>801.91877438999995</v>
      </c>
      <c r="AX137" s="1">
        <v>964.31107358999998</v>
      </c>
      <c r="AY137" s="1">
        <v>437.72380521999997</v>
      </c>
      <c r="AZ137" s="1">
        <v>486.68110345000002</v>
      </c>
      <c r="BA137" s="1">
        <v>1474.9017171</v>
      </c>
      <c r="BB137" s="1">
        <v>1204.2976122099999</v>
      </c>
      <c r="BC137"/>
      <c r="BP137"/>
      <c r="CC137"/>
      <c r="CP137"/>
      <c r="DD137" s="1">
        <v>2</v>
      </c>
      <c r="DE137" s="1">
        <v>10</v>
      </c>
      <c r="DF137" s="1">
        <v>6</v>
      </c>
      <c r="DG137" s="1">
        <v>20</v>
      </c>
      <c r="DH137" s="1">
        <v>9</v>
      </c>
      <c r="DI137" s="1">
        <v>11</v>
      </c>
      <c r="DJ137" s="1">
        <v>12</v>
      </c>
      <c r="DK137" s="1">
        <v>15</v>
      </c>
      <c r="DL137" s="1">
        <v>1</v>
      </c>
      <c r="DM137" s="1">
        <v>10</v>
      </c>
      <c r="DN137" s="1">
        <v>6</v>
      </c>
      <c r="DO137" s="1">
        <v>3</v>
      </c>
      <c r="DQ137" s="1">
        <v>8</v>
      </c>
      <c r="DR137" s="1">
        <v>22</v>
      </c>
      <c r="DS137" s="1">
        <v>14</v>
      </c>
      <c r="DT137" s="1">
        <v>30</v>
      </c>
      <c r="DU137" s="1">
        <v>18</v>
      </c>
      <c r="DV137" s="1">
        <v>27</v>
      </c>
      <c r="DW137" s="1">
        <v>33</v>
      </c>
      <c r="DX137" s="1">
        <v>19</v>
      </c>
      <c r="DY137" s="1">
        <v>1</v>
      </c>
      <c r="DZ137" s="1">
        <v>9</v>
      </c>
      <c r="EA137" s="1">
        <v>6</v>
      </c>
      <c r="EB137" s="1">
        <v>13</v>
      </c>
      <c r="ED137" s="1">
        <v>14</v>
      </c>
      <c r="EE137" s="1">
        <v>44</v>
      </c>
      <c r="EF137" s="1">
        <v>13</v>
      </c>
      <c r="EG137" s="1">
        <v>79</v>
      </c>
      <c r="EH137" s="1">
        <v>31</v>
      </c>
      <c r="EI137" s="1">
        <v>59</v>
      </c>
      <c r="EJ137" s="1">
        <v>6</v>
      </c>
      <c r="EK137" s="1">
        <v>40</v>
      </c>
      <c r="EL137" s="1">
        <v>6</v>
      </c>
      <c r="EM137" s="1">
        <v>14</v>
      </c>
      <c r="EN137" s="1">
        <v>11</v>
      </c>
      <c r="EO137" s="1">
        <v>12</v>
      </c>
      <c r="EP137"/>
      <c r="FC137"/>
    </row>
    <row r="138" spans="1:159">
      <c r="A138" s="13">
        <f t="shared" si="2"/>
        <v>42338</v>
      </c>
      <c r="N138"/>
      <c r="AB138"/>
      <c r="AC138"/>
      <c r="AP138" s="4">
        <v>42338</v>
      </c>
      <c r="AQ138" s="1">
        <v>614.58990947999996</v>
      </c>
      <c r="AR138" s="1">
        <v>1089.9866476100001</v>
      </c>
      <c r="AS138" s="1">
        <v>2255.2648974799999</v>
      </c>
      <c r="AT138" s="1">
        <v>695.26852665000001</v>
      </c>
      <c r="AU138" s="1">
        <v>1842.28433731</v>
      </c>
      <c r="AV138" s="1">
        <v>1214.6187028700001</v>
      </c>
      <c r="AW138" s="1">
        <v>921.22510159000001</v>
      </c>
      <c r="AX138" s="1">
        <v>1018.14044792</v>
      </c>
      <c r="AY138" s="1">
        <v>442.17850750999997</v>
      </c>
      <c r="AZ138" s="1">
        <v>492.50905759</v>
      </c>
      <c r="BA138" s="1">
        <v>1508.8708308600001</v>
      </c>
      <c r="BB138" s="1">
        <v>1314.35037167</v>
      </c>
      <c r="BC138"/>
      <c r="BP138"/>
      <c r="CC138"/>
      <c r="CP138"/>
      <c r="DD138" s="1">
        <v>5</v>
      </c>
      <c r="DE138" s="1">
        <v>20</v>
      </c>
      <c r="DF138" s="1">
        <v>9</v>
      </c>
      <c r="DG138" s="1">
        <v>42</v>
      </c>
      <c r="DH138" s="1">
        <v>28</v>
      </c>
      <c r="DI138" s="1">
        <v>22</v>
      </c>
      <c r="DJ138" s="1">
        <v>30</v>
      </c>
      <c r="DK138" s="1">
        <v>29</v>
      </c>
      <c r="DL138" s="1">
        <v>3</v>
      </c>
      <c r="DM138" s="1">
        <v>11</v>
      </c>
      <c r="DN138" s="1">
        <v>10</v>
      </c>
      <c r="DO138" s="1">
        <v>14</v>
      </c>
      <c r="DQ138" s="1">
        <v>13</v>
      </c>
      <c r="DR138" s="1">
        <v>21</v>
      </c>
      <c r="DS138" s="1">
        <v>14</v>
      </c>
      <c r="DT138" s="1">
        <v>38</v>
      </c>
      <c r="DU138" s="1">
        <v>8</v>
      </c>
      <c r="DV138" s="1">
        <v>26</v>
      </c>
      <c r="DW138" s="1">
        <v>13</v>
      </c>
      <c r="DX138" s="1">
        <v>22</v>
      </c>
      <c r="DY138" s="1">
        <v>3</v>
      </c>
      <c r="DZ138" s="1">
        <v>10</v>
      </c>
      <c r="EA138" s="1">
        <v>7</v>
      </c>
      <c r="EB138" s="1">
        <v>8</v>
      </c>
      <c r="ED138" s="1">
        <v>7</v>
      </c>
      <c r="EE138" s="1">
        <v>35</v>
      </c>
      <c r="EF138" s="1">
        <v>10</v>
      </c>
      <c r="EG138" s="1">
        <v>50</v>
      </c>
      <c r="EH138" s="1">
        <v>22</v>
      </c>
      <c r="EI138" s="1">
        <v>50</v>
      </c>
      <c r="EJ138" s="1">
        <v>8</v>
      </c>
      <c r="EK138" s="1">
        <v>25</v>
      </c>
      <c r="EL138" s="1">
        <v>2</v>
      </c>
      <c r="EM138" s="1">
        <v>13</v>
      </c>
      <c r="EN138" s="1">
        <v>6</v>
      </c>
      <c r="EO138" s="1">
        <v>8</v>
      </c>
      <c r="EP138"/>
      <c r="FC138"/>
    </row>
    <row r="139" spans="1:159">
      <c r="A139" s="13">
        <f t="shared" si="2"/>
        <v>42307</v>
      </c>
      <c r="N139"/>
      <c r="AB139"/>
      <c r="AC139"/>
      <c r="AP139" s="4">
        <v>42307</v>
      </c>
      <c r="AQ139" s="1">
        <v>584.89296037999998</v>
      </c>
      <c r="AR139" s="1">
        <v>1050.11959032</v>
      </c>
      <c r="AS139" s="1">
        <v>2111.9646619499999</v>
      </c>
      <c r="AT139" s="1">
        <v>654.07474549999995</v>
      </c>
      <c r="AU139" s="1">
        <v>1772.8420376700001</v>
      </c>
      <c r="AV139" s="1">
        <v>1150.1179632400001</v>
      </c>
      <c r="AW139" s="1">
        <v>887.38264526</v>
      </c>
      <c r="AX139" s="1">
        <v>967.54339302000005</v>
      </c>
      <c r="AY139" s="1">
        <v>431.13419046000001</v>
      </c>
      <c r="AZ139" s="1">
        <v>484.73073232000002</v>
      </c>
      <c r="BA139" s="1">
        <v>1521.3317864200001</v>
      </c>
      <c r="BB139" s="1">
        <v>1278.84826565</v>
      </c>
      <c r="BC139"/>
      <c r="BP139"/>
      <c r="CC139"/>
      <c r="CP139"/>
      <c r="DD139" s="1">
        <v>7</v>
      </c>
      <c r="DE139" s="1">
        <v>35</v>
      </c>
      <c r="DF139" s="1">
        <v>5</v>
      </c>
      <c r="DG139" s="1">
        <v>50</v>
      </c>
      <c r="DH139" s="1">
        <v>37</v>
      </c>
      <c r="DI139" s="1">
        <v>34</v>
      </c>
      <c r="DJ139" s="1">
        <v>19</v>
      </c>
      <c r="DK139" s="1">
        <v>27</v>
      </c>
      <c r="DL139" s="1">
        <v>4</v>
      </c>
      <c r="DM139" s="1">
        <v>13</v>
      </c>
      <c r="DN139" s="1">
        <v>14</v>
      </c>
      <c r="DO139" s="1">
        <v>10</v>
      </c>
      <c r="DQ139" s="1">
        <v>18</v>
      </c>
      <c r="DR139" s="1">
        <v>33</v>
      </c>
      <c r="DS139" s="1">
        <v>10</v>
      </c>
      <c r="DT139" s="1">
        <v>67</v>
      </c>
      <c r="DU139" s="1">
        <v>11</v>
      </c>
      <c r="DV139" s="1">
        <v>47</v>
      </c>
      <c r="DW139" s="1">
        <v>30</v>
      </c>
      <c r="DX139" s="1">
        <v>26</v>
      </c>
      <c r="DY139" s="1">
        <v>2</v>
      </c>
      <c r="DZ139" s="1">
        <v>10</v>
      </c>
      <c r="EA139" s="1">
        <v>5</v>
      </c>
      <c r="EB139" s="1">
        <v>18</v>
      </c>
      <c r="ED139" s="1">
        <v>1</v>
      </c>
      <c r="EE139" s="1">
        <v>8</v>
      </c>
      <c r="EF139" s="1">
        <v>18</v>
      </c>
      <c r="EG139" s="1">
        <v>15</v>
      </c>
      <c r="EH139" s="1">
        <v>10</v>
      </c>
      <c r="EI139" s="1">
        <v>17</v>
      </c>
      <c r="EJ139" s="1">
        <v>2</v>
      </c>
      <c r="EK139" s="1">
        <v>22</v>
      </c>
      <c r="EL139" s="1">
        <v>2</v>
      </c>
      <c r="EM139" s="1">
        <v>11</v>
      </c>
      <c r="EN139" s="1">
        <v>4</v>
      </c>
      <c r="EO139" s="1">
        <v>2</v>
      </c>
      <c r="EP139"/>
      <c r="FC139"/>
    </row>
    <row r="140" spans="1:159">
      <c r="A140" s="13">
        <f t="shared" si="2"/>
        <v>42277</v>
      </c>
      <c r="N140"/>
      <c r="AB140"/>
      <c r="AC140"/>
      <c r="AP140" s="4">
        <v>42277</v>
      </c>
      <c r="AQ140" s="1">
        <v>506.31118888999998</v>
      </c>
      <c r="AR140" s="1">
        <v>973.20546669999999</v>
      </c>
      <c r="AS140" s="1">
        <v>1961.59334094</v>
      </c>
      <c r="AT140" s="1">
        <v>609.14765221000005</v>
      </c>
      <c r="AU140" s="1">
        <v>1630.1853427799999</v>
      </c>
      <c r="AV140" s="1">
        <v>1044.8113390599999</v>
      </c>
      <c r="AW140" s="1">
        <v>788.57806203999996</v>
      </c>
      <c r="AX140" s="1">
        <v>868.88407141000005</v>
      </c>
      <c r="AY140" s="1">
        <v>402.91815764</v>
      </c>
      <c r="AZ140" s="1">
        <v>474.07189777000002</v>
      </c>
      <c r="BA140" s="1">
        <v>1353.0695431199999</v>
      </c>
      <c r="BB140" s="1">
        <v>1147.4795295399999</v>
      </c>
      <c r="BC140"/>
      <c r="BP140"/>
      <c r="CC140"/>
      <c r="CP140"/>
      <c r="DD140" s="1">
        <v>4</v>
      </c>
      <c r="DE140" s="1">
        <v>21</v>
      </c>
      <c r="DF140" s="1">
        <v>10</v>
      </c>
      <c r="DG140" s="1">
        <v>34</v>
      </c>
      <c r="DH140" s="1">
        <v>15</v>
      </c>
      <c r="DI140" s="1">
        <v>15</v>
      </c>
      <c r="DJ140" s="1">
        <v>10</v>
      </c>
      <c r="DK140" s="1">
        <v>17</v>
      </c>
      <c r="DL140" s="1">
        <v>4</v>
      </c>
      <c r="DM140" s="1">
        <v>10</v>
      </c>
      <c r="DN140" s="1">
        <v>10</v>
      </c>
      <c r="DO140" s="1">
        <v>7</v>
      </c>
      <c r="DQ140" s="1">
        <v>16</v>
      </c>
      <c r="DR140" s="1">
        <v>32</v>
      </c>
      <c r="DS140" s="1">
        <v>6</v>
      </c>
      <c r="DT140" s="1">
        <v>42</v>
      </c>
      <c r="DU140" s="1">
        <v>15</v>
      </c>
      <c r="DV140" s="1">
        <v>33</v>
      </c>
      <c r="DW140" s="1">
        <v>39</v>
      </c>
      <c r="DX140" s="1">
        <v>27</v>
      </c>
      <c r="DY140" s="1">
        <v>4</v>
      </c>
      <c r="DZ140" s="1">
        <v>7</v>
      </c>
      <c r="EA140" s="1">
        <v>7</v>
      </c>
      <c r="EB140" s="1">
        <v>14</v>
      </c>
      <c r="ED140" s="1">
        <v>6</v>
      </c>
      <c r="EE140" s="1">
        <v>23</v>
      </c>
      <c r="EF140" s="1">
        <v>17</v>
      </c>
      <c r="EG140" s="1">
        <v>55</v>
      </c>
      <c r="EH140" s="1">
        <v>28</v>
      </c>
      <c r="EI140" s="1">
        <v>50</v>
      </c>
      <c r="EJ140" s="1">
        <v>2</v>
      </c>
      <c r="EK140" s="1">
        <v>31</v>
      </c>
      <c r="EL140" s="1">
        <v>0</v>
      </c>
      <c r="EM140" s="1">
        <v>17</v>
      </c>
      <c r="EN140" s="1">
        <v>6</v>
      </c>
      <c r="EO140" s="1">
        <v>9</v>
      </c>
      <c r="EP140"/>
      <c r="FC140"/>
    </row>
    <row r="141" spans="1:159">
      <c r="A141" s="13">
        <f t="shared" si="2"/>
        <v>42247</v>
      </c>
      <c r="N141"/>
      <c r="AB141"/>
      <c r="AC141"/>
      <c r="AP141" s="4">
        <v>42247</v>
      </c>
      <c r="AQ141" s="1">
        <v>542.16321258000005</v>
      </c>
      <c r="AR141" s="1">
        <v>971.92115956999999</v>
      </c>
      <c r="AS141" s="1">
        <v>1979.0580993599999</v>
      </c>
      <c r="AT141" s="1">
        <v>625.88875156999995</v>
      </c>
      <c r="AU141" s="1">
        <v>1730.85393494</v>
      </c>
      <c r="AV141" s="1">
        <v>1065.19496368</v>
      </c>
      <c r="AW141" s="1">
        <v>845.58190908999995</v>
      </c>
      <c r="AX141" s="1">
        <v>875.51437226999997</v>
      </c>
      <c r="AY141" s="1">
        <v>418.27723853999998</v>
      </c>
      <c r="AZ141" s="1">
        <v>461.53923255000001</v>
      </c>
      <c r="BA141" s="1">
        <v>1358.54664153</v>
      </c>
      <c r="BB141" s="1">
        <v>1159.99257545</v>
      </c>
      <c r="BC141"/>
      <c r="BP141"/>
      <c r="CC141"/>
      <c r="CP141"/>
      <c r="DD141" s="1">
        <v>7</v>
      </c>
      <c r="DE141" s="1">
        <v>21</v>
      </c>
      <c r="DF141" s="1">
        <v>12</v>
      </c>
      <c r="DG141" s="1">
        <v>42</v>
      </c>
      <c r="DH141" s="1">
        <v>25</v>
      </c>
      <c r="DI141" s="1">
        <v>23</v>
      </c>
      <c r="DJ141" s="1">
        <v>18</v>
      </c>
      <c r="DK141" s="1">
        <v>23</v>
      </c>
      <c r="DL141" s="1">
        <v>5</v>
      </c>
      <c r="DM141" s="1">
        <v>12</v>
      </c>
      <c r="DN141" s="1">
        <v>12</v>
      </c>
      <c r="DO141" s="1">
        <v>7</v>
      </c>
      <c r="DQ141" s="1">
        <v>16</v>
      </c>
      <c r="DR141" s="1">
        <v>32</v>
      </c>
      <c r="DS141" s="1">
        <v>12</v>
      </c>
      <c r="DT141" s="1">
        <v>39</v>
      </c>
      <c r="DU141" s="1">
        <v>12</v>
      </c>
      <c r="DV141" s="1">
        <v>28</v>
      </c>
      <c r="DW141" s="1">
        <v>31</v>
      </c>
      <c r="DX141" s="1">
        <v>22</v>
      </c>
      <c r="DY141" s="1">
        <v>3</v>
      </c>
      <c r="DZ141" s="1">
        <v>9</v>
      </c>
      <c r="EA141" s="1">
        <v>6</v>
      </c>
      <c r="EB141" s="1">
        <v>21</v>
      </c>
      <c r="ED141" s="1">
        <v>4</v>
      </c>
      <c r="EE141" s="1">
        <v>22</v>
      </c>
      <c r="EF141" s="1">
        <v>9</v>
      </c>
      <c r="EG141" s="1">
        <v>49</v>
      </c>
      <c r="EH141" s="1">
        <v>16</v>
      </c>
      <c r="EI141" s="1">
        <v>45</v>
      </c>
      <c r="EJ141" s="1">
        <v>2</v>
      </c>
      <c r="EK141" s="1">
        <v>28</v>
      </c>
      <c r="EL141" s="1">
        <v>1</v>
      </c>
      <c r="EM141" s="1">
        <v>13</v>
      </c>
      <c r="EN141" s="1">
        <v>5</v>
      </c>
      <c r="EO141" s="1">
        <v>2</v>
      </c>
      <c r="EP141"/>
      <c r="FC141"/>
    </row>
    <row r="142" spans="1:159">
      <c r="A142" s="13">
        <f t="shared" si="2"/>
        <v>42216</v>
      </c>
      <c r="N142"/>
      <c r="AB142"/>
      <c r="AC142"/>
      <c r="AP142" s="4">
        <v>42216</v>
      </c>
      <c r="AQ142" s="1">
        <v>589.48344358999998</v>
      </c>
      <c r="AR142" s="1">
        <v>1036.71642064</v>
      </c>
      <c r="AS142" s="1">
        <v>2080.6964469599998</v>
      </c>
      <c r="AT142" s="1">
        <v>680.17940109999995</v>
      </c>
      <c r="AU142" s="1">
        <v>1907.1523021400001</v>
      </c>
      <c r="AV142" s="1">
        <v>1145.68728053</v>
      </c>
      <c r="AW142" s="1">
        <v>898.76771697000004</v>
      </c>
      <c r="AX142" s="1">
        <v>945.30330585000002</v>
      </c>
      <c r="AY142" s="1">
        <v>437.01140930999998</v>
      </c>
      <c r="AZ142" s="1">
        <v>490.02248713</v>
      </c>
      <c r="BA142" s="1">
        <v>1456.9619715599999</v>
      </c>
      <c r="BB142" s="1">
        <v>1344.54617175</v>
      </c>
      <c r="BC142"/>
      <c r="BP142"/>
      <c r="CC142"/>
      <c r="CP142"/>
      <c r="DD142" s="1">
        <v>8</v>
      </c>
      <c r="DE142" s="1">
        <v>35</v>
      </c>
      <c r="DF142" s="1">
        <v>10</v>
      </c>
      <c r="DG142" s="1">
        <v>56</v>
      </c>
      <c r="DH142" s="1">
        <v>29</v>
      </c>
      <c r="DI142" s="1">
        <v>37</v>
      </c>
      <c r="DJ142" s="1">
        <v>21</v>
      </c>
      <c r="DK142" s="1">
        <v>25</v>
      </c>
      <c r="DL142" s="1">
        <v>3</v>
      </c>
      <c r="DM142" s="1">
        <v>12</v>
      </c>
      <c r="DN142" s="1">
        <v>13</v>
      </c>
      <c r="DO142" s="1">
        <v>8</v>
      </c>
      <c r="DQ142" s="1">
        <v>16</v>
      </c>
      <c r="DR142" s="1">
        <v>29</v>
      </c>
      <c r="DS142" s="1">
        <v>6</v>
      </c>
      <c r="DT142" s="1">
        <v>53</v>
      </c>
      <c r="DU142" s="1">
        <v>13</v>
      </c>
      <c r="DV142" s="1">
        <v>47</v>
      </c>
      <c r="DW142" s="1">
        <v>29</v>
      </c>
      <c r="DX142" s="1">
        <v>28</v>
      </c>
      <c r="DY142" s="1">
        <v>6</v>
      </c>
      <c r="DZ142" s="1">
        <v>10</v>
      </c>
      <c r="EA142" s="1">
        <v>7</v>
      </c>
      <c r="EB142" s="1">
        <v>18</v>
      </c>
      <c r="ED142" s="1">
        <v>3</v>
      </c>
      <c r="EE142" s="1">
        <v>11</v>
      </c>
      <c r="EF142" s="1">
        <v>17</v>
      </c>
      <c r="EG142" s="1">
        <v>21</v>
      </c>
      <c r="EH142" s="1">
        <v>11</v>
      </c>
      <c r="EI142" s="1">
        <v>13</v>
      </c>
      <c r="EJ142" s="1">
        <v>1</v>
      </c>
      <c r="EK142" s="1">
        <v>20</v>
      </c>
      <c r="EL142" s="1">
        <v>0</v>
      </c>
      <c r="EM142" s="1">
        <v>12</v>
      </c>
      <c r="EN142" s="1">
        <v>3</v>
      </c>
      <c r="EO142" s="1">
        <v>4</v>
      </c>
      <c r="EP142"/>
      <c r="FC142"/>
    </row>
    <row r="143" spans="1:159">
      <c r="A143" s="13">
        <f t="shared" si="2"/>
        <v>42185</v>
      </c>
      <c r="N143"/>
      <c r="AB143"/>
      <c r="AC143"/>
      <c r="AP143" s="4">
        <v>42185</v>
      </c>
      <c r="AQ143" s="1">
        <v>629.09741825000003</v>
      </c>
      <c r="AR143" s="1">
        <v>996.71660068999995</v>
      </c>
      <c r="AS143" s="1">
        <v>1917.05448778</v>
      </c>
      <c r="AT143" s="1">
        <v>652.00699113999997</v>
      </c>
      <c r="AU143" s="1">
        <v>1838.7552797599999</v>
      </c>
      <c r="AV143" s="1">
        <v>1134.88277728</v>
      </c>
      <c r="AW143" s="1">
        <v>968.32799979000004</v>
      </c>
      <c r="AX143" s="1">
        <v>916.35051966000003</v>
      </c>
      <c r="AY143" s="1">
        <v>438.05249722999997</v>
      </c>
      <c r="AZ143" s="1">
        <v>458.62139095999999</v>
      </c>
      <c r="BA143" s="1">
        <v>1369.41256017</v>
      </c>
      <c r="BB143" s="1">
        <v>1293.52326004</v>
      </c>
      <c r="BC143"/>
      <c r="BP143"/>
      <c r="CC143"/>
      <c r="CP143"/>
      <c r="DD143" s="1">
        <v>6</v>
      </c>
      <c r="DE143" s="1">
        <v>18</v>
      </c>
      <c r="DF143" s="1">
        <v>12</v>
      </c>
      <c r="DG143" s="1">
        <v>30</v>
      </c>
      <c r="DH143" s="1">
        <v>18</v>
      </c>
      <c r="DI143" s="1">
        <v>19</v>
      </c>
      <c r="DJ143" s="1">
        <v>18</v>
      </c>
      <c r="DK143" s="1">
        <v>16</v>
      </c>
      <c r="DL143" s="1">
        <v>1</v>
      </c>
      <c r="DM143" s="1">
        <v>6</v>
      </c>
      <c r="DN143" s="1">
        <v>6</v>
      </c>
      <c r="DO143" s="1">
        <v>7</v>
      </c>
      <c r="DQ143" s="1">
        <v>14</v>
      </c>
      <c r="DR143" s="1">
        <v>23</v>
      </c>
      <c r="DS143" s="1">
        <v>8</v>
      </c>
      <c r="DT143" s="1">
        <v>34</v>
      </c>
      <c r="DU143" s="1">
        <v>13</v>
      </c>
      <c r="DV143" s="1">
        <v>24</v>
      </c>
      <c r="DW143" s="1">
        <v>24</v>
      </c>
      <c r="DX143" s="1">
        <v>31</v>
      </c>
      <c r="DY143" s="1">
        <v>7</v>
      </c>
      <c r="DZ143" s="1">
        <v>10</v>
      </c>
      <c r="EA143" s="1">
        <v>9</v>
      </c>
      <c r="EB143" s="1">
        <v>11</v>
      </c>
      <c r="ED143" s="1">
        <v>6</v>
      </c>
      <c r="EE143" s="1">
        <v>33</v>
      </c>
      <c r="EF143" s="1">
        <v>14</v>
      </c>
      <c r="EG143" s="1">
        <v>65</v>
      </c>
      <c r="EH143" s="1">
        <v>21</v>
      </c>
      <c r="EI143" s="1">
        <v>52</v>
      </c>
      <c r="EJ143" s="1">
        <v>8</v>
      </c>
      <c r="EK143" s="1">
        <v>26</v>
      </c>
      <c r="EL143" s="1">
        <v>1</v>
      </c>
      <c r="EM143" s="1">
        <v>18</v>
      </c>
      <c r="EN143" s="1">
        <v>8</v>
      </c>
      <c r="EO143" s="1">
        <v>12</v>
      </c>
      <c r="EP143"/>
      <c r="FC143"/>
    </row>
    <row r="144" spans="1:159">
      <c r="A144" s="13">
        <f t="shared" si="2"/>
        <v>42153</v>
      </c>
      <c r="N144"/>
      <c r="AB144"/>
      <c r="AC144"/>
      <c r="AP144" s="4">
        <v>42153</v>
      </c>
      <c r="AQ144" s="1">
        <v>664.82658996999999</v>
      </c>
      <c r="AR144" s="1">
        <v>1031.05616031</v>
      </c>
      <c r="AS144" s="1">
        <v>1960.9302309899999</v>
      </c>
      <c r="AT144" s="1">
        <v>666.96161574999996</v>
      </c>
      <c r="AU144" s="1">
        <v>1870.9667180199999</v>
      </c>
      <c r="AV144" s="1">
        <v>1184.2843850100001</v>
      </c>
      <c r="AW144" s="1">
        <v>1020.10548366</v>
      </c>
      <c r="AX144" s="1">
        <v>977.31817023999997</v>
      </c>
      <c r="AY144" s="1">
        <v>454.78677353</v>
      </c>
      <c r="AZ144" s="1">
        <v>497.95972179</v>
      </c>
      <c r="BA144" s="1">
        <v>1394.23434266</v>
      </c>
      <c r="BB144" s="1">
        <v>1312.73392829</v>
      </c>
      <c r="BC144"/>
      <c r="BP144"/>
      <c r="CC144"/>
      <c r="CP144"/>
      <c r="DD144" s="1">
        <v>15</v>
      </c>
      <c r="DE144" s="1">
        <v>32</v>
      </c>
      <c r="DF144" s="1">
        <v>14</v>
      </c>
      <c r="DG144" s="1">
        <v>48</v>
      </c>
      <c r="DH144" s="1">
        <v>27</v>
      </c>
      <c r="DI144" s="1">
        <v>28</v>
      </c>
      <c r="DJ144" s="1">
        <v>30</v>
      </c>
      <c r="DK144" s="1">
        <v>27</v>
      </c>
      <c r="DL144" s="1">
        <v>2</v>
      </c>
      <c r="DM144" s="1">
        <v>12</v>
      </c>
      <c r="DN144" s="1">
        <v>7</v>
      </c>
      <c r="DO144" s="1">
        <v>14</v>
      </c>
      <c r="DQ144" s="1">
        <v>9</v>
      </c>
      <c r="DR144" s="1">
        <v>24</v>
      </c>
      <c r="DS144" s="1">
        <v>16</v>
      </c>
      <c r="DT144" s="1">
        <v>47</v>
      </c>
      <c r="DU144" s="1">
        <v>13</v>
      </c>
      <c r="DV144" s="1">
        <v>40</v>
      </c>
      <c r="DW144" s="1">
        <v>14</v>
      </c>
      <c r="DX144" s="1">
        <v>29</v>
      </c>
      <c r="DY144" s="1">
        <v>5</v>
      </c>
      <c r="DZ144" s="1">
        <v>8</v>
      </c>
      <c r="EA144" s="1">
        <v>12</v>
      </c>
      <c r="EB144" s="1">
        <v>12</v>
      </c>
      <c r="ED144" s="1">
        <v>2</v>
      </c>
      <c r="EE144" s="1">
        <v>19</v>
      </c>
      <c r="EF144" s="1">
        <v>4</v>
      </c>
      <c r="EG144" s="1">
        <v>34</v>
      </c>
      <c r="EH144" s="1">
        <v>12</v>
      </c>
      <c r="EI144" s="1">
        <v>27</v>
      </c>
      <c r="EJ144" s="1">
        <v>6</v>
      </c>
      <c r="EK144" s="1">
        <v>17</v>
      </c>
      <c r="EL144" s="1">
        <v>2</v>
      </c>
      <c r="EM144" s="1">
        <v>13</v>
      </c>
      <c r="EN144" s="1">
        <v>4</v>
      </c>
      <c r="EO144" s="1">
        <v>4</v>
      </c>
      <c r="EP144"/>
      <c r="FC144"/>
    </row>
    <row r="145" spans="1:159">
      <c r="A145" s="13">
        <f t="shared" si="2"/>
        <v>42124</v>
      </c>
      <c r="N145"/>
      <c r="AB145"/>
      <c r="AC145"/>
      <c r="AP145" s="4">
        <v>42124</v>
      </c>
      <c r="AQ145" s="1">
        <v>654.77868854999997</v>
      </c>
      <c r="AR145" s="1">
        <v>997.21229557000004</v>
      </c>
      <c r="AS145" s="1">
        <v>1897.51301889</v>
      </c>
      <c r="AT145" s="1">
        <v>641.27366358999996</v>
      </c>
      <c r="AU145" s="1">
        <v>1749.5441262500001</v>
      </c>
      <c r="AV145" s="1">
        <v>1153.68853227</v>
      </c>
      <c r="AW145" s="1">
        <v>1052.62338817</v>
      </c>
      <c r="AX145" s="1">
        <v>938.66748885000004</v>
      </c>
      <c r="AY145" s="1">
        <v>452.87505648000001</v>
      </c>
      <c r="AZ145" s="1">
        <v>488.7447019</v>
      </c>
      <c r="BA145" s="1">
        <v>1367.3015390400001</v>
      </c>
      <c r="BB145" s="1">
        <v>1263.07091287</v>
      </c>
      <c r="BC145"/>
      <c r="BP145"/>
      <c r="CC145"/>
      <c r="CP145"/>
      <c r="DD145" s="1">
        <v>10</v>
      </c>
      <c r="DE145" s="1">
        <v>25</v>
      </c>
      <c r="DF145" s="1">
        <v>12</v>
      </c>
      <c r="DG145" s="1">
        <v>58</v>
      </c>
      <c r="DH145" s="1">
        <v>26</v>
      </c>
      <c r="DI145" s="1">
        <v>28</v>
      </c>
      <c r="DJ145" s="1">
        <v>18</v>
      </c>
      <c r="DK145" s="1">
        <v>15</v>
      </c>
      <c r="DL145" s="1">
        <v>3</v>
      </c>
      <c r="DM145" s="1">
        <v>15</v>
      </c>
      <c r="DN145" s="1">
        <v>9</v>
      </c>
      <c r="DO145" s="1">
        <v>5</v>
      </c>
      <c r="DQ145" s="1">
        <v>16</v>
      </c>
      <c r="DR145" s="1">
        <v>38</v>
      </c>
      <c r="DS145" s="1">
        <v>10</v>
      </c>
      <c r="DT145" s="1">
        <v>53</v>
      </c>
      <c r="DU145" s="1">
        <v>22</v>
      </c>
      <c r="DV145" s="1">
        <v>47</v>
      </c>
      <c r="DW145" s="1">
        <v>31</v>
      </c>
      <c r="DX145" s="1">
        <v>43</v>
      </c>
      <c r="DY145" s="1">
        <v>4</v>
      </c>
      <c r="DZ145" s="1">
        <v>9</v>
      </c>
      <c r="EA145" s="1">
        <v>12</v>
      </c>
      <c r="EB145" s="1">
        <v>18</v>
      </c>
      <c r="ED145" s="1">
        <v>0</v>
      </c>
      <c r="EE145" s="1">
        <v>13</v>
      </c>
      <c r="EF145" s="1">
        <v>12</v>
      </c>
      <c r="EG145" s="1">
        <v>17</v>
      </c>
      <c r="EH145" s="1">
        <v>5</v>
      </c>
      <c r="EI145" s="1">
        <v>20</v>
      </c>
      <c r="EJ145" s="1">
        <v>1</v>
      </c>
      <c r="EK145" s="1">
        <v>15</v>
      </c>
      <c r="EL145" s="1">
        <v>2</v>
      </c>
      <c r="EM145" s="1">
        <v>9</v>
      </c>
      <c r="EN145" s="1">
        <v>2</v>
      </c>
      <c r="EO145" s="1">
        <v>7</v>
      </c>
      <c r="EP145"/>
      <c r="FC145"/>
    </row>
    <row r="146" spans="1:159">
      <c r="A146" s="13">
        <f t="shared" si="2"/>
        <v>42094</v>
      </c>
      <c r="N146"/>
      <c r="AB146"/>
      <c r="AC146"/>
      <c r="AP146" s="4">
        <v>42094</v>
      </c>
      <c r="AQ146" s="1">
        <v>656.05155496999998</v>
      </c>
      <c r="AR146" s="1">
        <v>1043.50639357</v>
      </c>
      <c r="AS146" s="1">
        <v>2008.7576236699999</v>
      </c>
      <c r="AT146" s="1">
        <v>667.88385836999998</v>
      </c>
      <c r="AU146" s="1">
        <v>1851.04792871</v>
      </c>
      <c r="AV146" s="1">
        <v>1207.9946901799999</v>
      </c>
      <c r="AW146" s="1">
        <v>1029.8275386600001</v>
      </c>
      <c r="AX146" s="1">
        <v>957.52528115999996</v>
      </c>
      <c r="AY146" s="1">
        <v>452.03169737000002</v>
      </c>
      <c r="AZ146" s="1">
        <v>513.02001402999997</v>
      </c>
      <c r="BA146" s="1">
        <v>1432.22244439</v>
      </c>
      <c r="BB146" s="1">
        <v>1292.36402774</v>
      </c>
      <c r="BC146"/>
      <c r="BP146"/>
      <c r="CC146"/>
      <c r="CP146"/>
      <c r="DD146" s="1">
        <v>5</v>
      </c>
      <c r="DE146" s="1">
        <v>16</v>
      </c>
      <c r="DF146" s="1">
        <v>10</v>
      </c>
      <c r="DG146" s="1">
        <v>34</v>
      </c>
      <c r="DH146" s="1">
        <v>16</v>
      </c>
      <c r="DI146" s="1">
        <v>18</v>
      </c>
      <c r="DJ146" s="1">
        <v>9</v>
      </c>
      <c r="DK146" s="1">
        <v>19</v>
      </c>
      <c r="DL146" s="1">
        <v>4</v>
      </c>
      <c r="DM146" s="1">
        <v>8</v>
      </c>
      <c r="DN146" s="1">
        <v>9</v>
      </c>
      <c r="DO146" s="1">
        <v>9</v>
      </c>
      <c r="DQ146" s="1">
        <v>16</v>
      </c>
      <c r="DR146" s="1">
        <v>41</v>
      </c>
      <c r="DS146" s="1">
        <v>11</v>
      </c>
      <c r="DT146" s="1">
        <v>46</v>
      </c>
      <c r="DU146" s="1">
        <v>15</v>
      </c>
      <c r="DV146" s="1">
        <v>42</v>
      </c>
      <c r="DW146" s="1">
        <v>41</v>
      </c>
      <c r="DX146" s="1">
        <v>21</v>
      </c>
      <c r="DY146" s="1">
        <v>3</v>
      </c>
      <c r="DZ146" s="1">
        <v>10</v>
      </c>
      <c r="EA146" s="1">
        <v>11</v>
      </c>
      <c r="EB146" s="1">
        <v>14</v>
      </c>
      <c r="ED146" s="1">
        <v>5</v>
      </c>
      <c r="EE146" s="1">
        <v>19</v>
      </c>
      <c r="EF146" s="1">
        <v>13</v>
      </c>
      <c r="EG146" s="1">
        <v>49</v>
      </c>
      <c r="EH146" s="1">
        <v>22</v>
      </c>
      <c r="EI146" s="1">
        <v>35</v>
      </c>
      <c r="EJ146" s="1">
        <v>0</v>
      </c>
      <c r="EK146" s="1">
        <v>33</v>
      </c>
      <c r="EL146" s="1">
        <v>2</v>
      </c>
      <c r="EM146" s="1">
        <v>15</v>
      </c>
      <c r="EN146" s="1">
        <v>3</v>
      </c>
      <c r="EO146" s="1">
        <v>7</v>
      </c>
      <c r="EP146"/>
      <c r="FC146"/>
    </row>
    <row r="147" spans="1:159">
      <c r="A147" s="13">
        <f t="shared" si="2"/>
        <v>42062</v>
      </c>
      <c r="N147"/>
      <c r="AB147"/>
      <c r="AC147"/>
      <c r="AP147" s="4">
        <v>42062</v>
      </c>
      <c r="AQ147" s="1">
        <v>662.38334397999995</v>
      </c>
      <c r="AR147" s="1">
        <v>1025.0024151299999</v>
      </c>
      <c r="AS147" s="1">
        <v>1915.9751326999999</v>
      </c>
      <c r="AT147" s="1">
        <v>644.88773609999998</v>
      </c>
      <c r="AU147" s="1">
        <v>1759.5135254500001</v>
      </c>
      <c r="AV147" s="1">
        <v>1183.6313418699999</v>
      </c>
      <c r="AW147" s="1">
        <v>1008.04555557</v>
      </c>
      <c r="AX147" s="1">
        <v>949.04156002000002</v>
      </c>
      <c r="AY147" s="1">
        <v>450.46157897000001</v>
      </c>
      <c r="AZ147" s="1">
        <v>495.87558944</v>
      </c>
      <c r="BA147" s="1">
        <v>1383.6480611699999</v>
      </c>
      <c r="BB147" s="1">
        <v>1258.6203556299999</v>
      </c>
      <c r="BC147"/>
      <c r="BP147"/>
      <c r="CC147"/>
      <c r="CP147"/>
      <c r="DD147" s="1">
        <v>15</v>
      </c>
      <c r="DE147" s="1">
        <v>37</v>
      </c>
      <c r="DF147" s="1">
        <v>21</v>
      </c>
      <c r="DG147" s="1">
        <v>50</v>
      </c>
      <c r="DH147" s="1">
        <v>34</v>
      </c>
      <c r="DI147" s="1">
        <v>46</v>
      </c>
      <c r="DJ147" s="1">
        <v>27</v>
      </c>
      <c r="DK147" s="1">
        <v>33</v>
      </c>
      <c r="DL147" s="1">
        <v>2</v>
      </c>
      <c r="DM147" s="1">
        <v>19</v>
      </c>
      <c r="DN147" s="1">
        <v>5</v>
      </c>
      <c r="DO147" s="1">
        <v>12</v>
      </c>
      <c r="DQ147" s="1">
        <v>3</v>
      </c>
      <c r="DR147" s="1">
        <v>27</v>
      </c>
      <c r="DS147" s="1">
        <v>4</v>
      </c>
      <c r="DT147" s="1">
        <v>32</v>
      </c>
      <c r="DU147" s="1">
        <v>10</v>
      </c>
      <c r="DV147" s="1">
        <v>18</v>
      </c>
      <c r="DW147" s="1">
        <v>20</v>
      </c>
      <c r="DX147" s="1">
        <v>18</v>
      </c>
      <c r="DY147" s="1">
        <v>6</v>
      </c>
      <c r="DZ147" s="1">
        <v>12</v>
      </c>
      <c r="EA147" s="1">
        <v>10</v>
      </c>
      <c r="EB147" s="1">
        <v>15</v>
      </c>
      <c r="ED147" s="1">
        <v>9</v>
      </c>
      <c r="EE147" s="1">
        <v>12</v>
      </c>
      <c r="EF147" s="1">
        <v>10</v>
      </c>
      <c r="EG147" s="1">
        <v>48</v>
      </c>
      <c r="EH147" s="1">
        <v>10</v>
      </c>
      <c r="EI147" s="1">
        <v>32</v>
      </c>
      <c r="EJ147" s="1">
        <v>9</v>
      </c>
      <c r="EK147" s="1">
        <v>21</v>
      </c>
      <c r="EL147" s="1">
        <v>1</v>
      </c>
      <c r="EM147" s="1">
        <v>3</v>
      </c>
      <c r="EN147" s="1">
        <v>7</v>
      </c>
      <c r="EO147" s="1">
        <v>3</v>
      </c>
      <c r="EP147"/>
      <c r="FC147"/>
    </row>
    <row r="148" spans="1:159">
      <c r="A148" s="13">
        <f t="shared" si="2"/>
        <v>42034</v>
      </c>
      <c r="N148"/>
      <c r="AB148"/>
      <c r="AC148"/>
      <c r="AP148" s="4">
        <v>42034</v>
      </c>
      <c r="AQ148" s="1">
        <v>609.90856498000005</v>
      </c>
      <c r="AR148" s="1">
        <v>971.66932282000005</v>
      </c>
      <c r="AS148" s="1">
        <v>1795.03431937</v>
      </c>
      <c r="AT148" s="1">
        <v>606.94551806000004</v>
      </c>
      <c r="AU148" s="1">
        <v>1683.6672833499999</v>
      </c>
      <c r="AV148" s="1">
        <v>1107.3806921299999</v>
      </c>
      <c r="AW148" s="1">
        <v>964.83280213</v>
      </c>
      <c r="AX148" s="1">
        <v>873.69604136999999</v>
      </c>
      <c r="AY148" s="1">
        <v>419.48299287999998</v>
      </c>
      <c r="AZ148" s="1">
        <v>525.44874523999999</v>
      </c>
      <c r="BA148" s="1">
        <v>1276.7234346499999</v>
      </c>
      <c r="BB148" s="1">
        <v>1134.0656970800001</v>
      </c>
      <c r="BC148"/>
      <c r="BP148"/>
      <c r="CC148"/>
      <c r="CP148"/>
      <c r="DD148" s="1">
        <v>12</v>
      </c>
      <c r="DE148" s="1">
        <v>21</v>
      </c>
      <c r="DF148" s="1">
        <v>14</v>
      </c>
      <c r="DG148" s="1">
        <v>54</v>
      </c>
      <c r="DH148" s="1">
        <v>26</v>
      </c>
      <c r="DI148" s="1">
        <v>37</v>
      </c>
      <c r="DJ148" s="1">
        <v>13</v>
      </c>
      <c r="DK148" s="1">
        <v>25</v>
      </c>
      <c r="DL148" s="1">
        <v>0</v>
      </c>
      <c r="DM148" s="1">
        <v>9</v>
      </c>
      <c r="DN148" s="1">
        <v>10</v>
      </c>
      <c r="DO148" s="1">
        <v>6</v>
      </c>
      <c r="DQ148" s="1">
        <v>10</v>
      </c>
      <c r="DR148" s="1">
        <v>32</v>
      </c>
      <c r="DS148" s="1">
        <v>7</v>
      </c>
      <c r="DT148" s="1">
        <v>46</v>
      </c>
      <c r="DU148" s="1">
        <v>14</v>
      </c>
      <c r="DV148" s="1">
        <v>30</v>
      </c>
      <c r="DW148" s="1">
        <v>41</v>
      </c>
      <c r="DX148" s="1">
        <v>20</v>
      </c>
      <c r="DY148" s="1">
        <v>5</v>
      </c>
      <c r="DZ148" s="1">
        <v>13</v>
      </c>
      <c r="EA148" s="1">
        <v>9</v>
      </c>
      <c r="EB148" s="1">
        <v>16</v>
      </c>
      <c r="ED148" s="1">
        <v>5</v>
      </c>
      <c r="EE148" s="1">
        <v>23</v>
      </c>
      <c r="EF148" s="1">
        <v>14</v>
      </c>
      <c r="EG148" s="1">
        <v>30</v>
      </c>
      <c r="EH148" s="1">
        <v>14</v>
      </c>
      <c r="EI148" s="1">
        <v>29</v>
      </c>
      <c r="EJ148" s="1">
        <v>2</v>
      </c>
      <c r="EK148" s="1">
        <v>27</v>
      </c>
      <c r="EL148" s="1">
        <v>4</v>
      </c>
      <c r="EM148" s="1">
        <v>12</v>
      </c>
      <c r="EN148" s="1">
        <v>3</v>
      </c>
      <c r="EO148" s="1">
        <v>8</v>
      </c>
      <c r="EP148"/>
      <c r="FC148"/>
    </row>
    <row r="149" spans="1:159">
      <c r="A149" s="13">
        <f t="shared" si="2"/>
        <v>42004</v>
      </c>
      <c r="N149"/>
      <c r="AB149"/>
      <c r="AC149"/>
      <c r="AP149" s="4">
        <v>42004</v>
      </c>
      <c r="AQ149" s="1">
        <v>585.58966206000002</v>
      </c>
      <c r="AR149" s="1">
        <v>926.77071314</v>
      </c>
      <c r="AS149" s="1">
        <v>1671.37079036</v>
      </c>
      <c r="AT149" s="1">
        <v>604.03698845999998</v>
      </c>
      <c r="AU149" s="1">
        <v>1550.2744290999999</v>
      </c>
      <c r="AV149" s="1">
        <v>1069.17588013</v>
      </c>
      <c r="AW149" s="1">
        <v>944.01887034000003</v>
      </c>
      <c r="AX149" s="1">
        <v>846.67435962000002</v>
      </c>
      <c r="AY149" s="1">
        <v>398.10988585000001</v>
      </c>
      <c r="AZ149" s="1">
        <v>482.02260773</v>
      </c>
      <c r="BA149" s="1">
        <v>1225.15706482</v>
      </c>
      <c r="BB149" s="1">
        <v>1135.09797312</v>
      </c>
      <c r="BC149"/>
      <c r="BP149"/>
      <c r="CC149"/>
      <c r="CP149"/>
      <c r="DD149" s="1">
        <v>9</v>
      </c>
      <c r="DE149" s="1">
        <v>9</v>
      </c>
      <c r="DF149" s="1">
        <v>9</v>
      </c>
      <c r="DG149" s="1">
        <v>29</v>
      </c>
      <c r="DH149" s="1">
        <v>14</v>
      </c>
      <c r="DI149" s="1">
        <v>16</v>
      </c>
      <c r="DJ149" s="1">
        <v>7</v>
      </c>
      <c r="DK149" s="1">
        <v>15</v>
      </c>
      <c r="DL149" s="1">
        <v>1</v>
      </c>
      <c r="DM149" s="1">
        <v>7</v>
      </c>
      <c r="DN149" s="1">
        <v>8</v>
      </c>
      <c r="DO149" s="1">
        <v>8</v>
      </c>
      <c r="DQ149" s="1">
        <v>8</v>
      </c>
      <c r="DR149" s="1">
        <v>26</v>
      </c>
      <c r="DS149" s="1">
        <v>10</v>
      </c>
      <c r="DT149" s="1">
        <v>26</v>
      </c>
      <c r="DU149" s="1">
        <v>10</v>
      </c>
      <c r="DV149" s="1">
        <v>21</v>
      </c>
      <c r="DW149" s="1">
        <v>45</v>
      </c>
      <c r="DX149" s="1">
        <v>7</v>
      </c>
      <c r="DY149" s="1">
        <v>5</v>
      </c>
      <c r="DZ149" s="1">
        <v>7</v>
      </c>
      <c r="EA149" s="1">
        <v>7</v>
      </c>
      <c r="EB149" s="1">
        <v>7</v>
      </c>
      <c r="ED149" s="1">
        <v>10</v>
      </c>
      <c r="EE149" s="1">
        <v>41</v>
      </c>
      <c r="EF149" s="1">
        <v>16</v>
      </c>
      <c r="EG149" s="1">
        <v>74</v>
      </c>
      <c r="EH149" s="1">
        <v>31</v>
      </c>
      <c r="EI149" s="1">
        <v>58</v>
      </c>
      <c r="EJ149" s="1">
        <v>4</v>
      </c>
      <c r="EK149" s="1">
        <v>49</v>
      </c>
      <c r="EL149" s="1">
        <v>3</v>
      </c>
      <c r="EM149" s="1">
        <v>20</v>
      </c>
      <c r="EN149" s="1">
        <v>7</v>
      </c>
      <c r="EO149" s="1">
        <v>15</v>
      </c>
      <c r="EP149"/>
      <c r="FC149"/>
    </row>
    <row r="150" spans="1:159">
      <c r="A150" s="13">
        <f t="shared" si="2"/>
        <v>41971</v>
      </c>
      <c r="N150"/>
      <c r="AB150"/>
      <c r="AC150"/>
      <c r="AP150" s="4">
        <v>41971</v>
      </c>
      <c r="AQ150" s="1">
        <v>579.40564303999997</v>
      </c>
      <c r="AR150" s="1">
        <v>918.67164046000005</v>
      </c>
      <c r="AS150" s="1">
        <v>1595.99249384</v>
      </c>
      <c r="AT150" s="1">
        <v>577.98214155999995</v>
      </c>
      <c r="AU150" s="1">
        <v>1526.96383444</v>
      </c>
      <c r="AV150" s="1">
        <v>1041.33973266</v>
      </c>
      <c r="AW150" s="1">
        <v>913.83535327000004</v>
      </c>
      <c r="AX150" s="1">
        <v>839.49144605000004</v>
      </c>
      <c r="AY150" s="1">
        <v>412.89252305999997</v>
      </c>
      <c r="AZ150" s="1">
        <v>456.06988595000001</v>
      </c>
      <c r="BA150" s="1">
        <v>1201.4239890399999</v>
      </c>
      <c r="BB150" s="1">
        <v>1095.0919463499999</v>
      </c>
      <c r="BC150"/>
      <c r="BP150"/>
      <c r="CC150"/>
      <c r="CP150"/>
      <c r="DD150" s="1">
        <v>10</v>
      </c>
      <c r="DE150" s="1">
        <v>32</v>
      </c>
      <c r="DF150" s="1">
        <v>12</v>
      </c>
      <c r="DG150" s="1">
        <v>58</v>
      </c>
      <c r="DH150" s="1">
        <v>25</v>
      </c>
      <c r="DI150" s="1">
        <v>47</v>
      </c>
      <c r="DJ150" s="1">
        <v>20</v>
      </c>
      <c r="DK150" s="1">
        <v>28</v>
      </c>
      <c r="DL150" s="1">
        <v>2</v>
      </c>
      <c r="DM150" s="1">
        <v>18</v>
      </c>
      <c r="DN150" s="1">
        <v>8</v>
      </c>
      <c r="DO150" s="1">
        <v>8</v>
      </c>
      <c r="DQ150" s="1">
        <v>13</v>
      </c>
      <c r="DR150" s="1">
        <v>25</v>
      </c>
      <c r="DS150" s="1">
        <v>16</v>
      </c>
      <c r="DT150" s="1">
        <v>31</v>
      </c>
      <c r="DU150" s="1">
        <v>8</v>
      </c>
      <c r="DV150" s="1">
        <v>19</v>
      </c>
      <c r="DW150" s="1">
        <v>31</v>
      </c>
      <c r="DX150" s="1">
        <v>19</v>
      </c>
      <c r="DY150" s="1">
        <v>5</v>
      </c>
      <c r="DZ150" s="1">
        <v>11</v>
      </c>
      <c r="EA150" s="1">
        <v>9</v>
      </c>
      <c r="EB150" s="1">
        <v>16</v>
      </c>
      <c r="ED150" s="1">
        <v>4</v>
      </c>
      <c r="EE150" s="1">
        <v>19</v>
      </c>
      <c r="EF150" s="1">
        <v>7</v>
      </c>
      <c r="EG150" s="1">
        <v>36</v>
      </c>
      <c r="EH150" s="1">
        <v>21</v>
      </c>
      <c r="EI150" s="1">
        <v>28</v>
      </c>
      <c r="EJ150" s="1">
        <v>4</v>
      </c>
      <c r="EK150" s="1">
        <v>24</v>
      </c>
      <c r="EL150" s="1">
        <v>2</v>
      </c>
      <c r="EM150" s="1">
        <v>5</v>
      </c>
      <c r="EN150" s="1">
        <v>6</v>
      </c>
      <c r="EO150" s="1">
        <v>6</v>
      </c>
      <c r="EP150"/>
      <c r="FC150"/>
    </row>
    <row r="151" spans="1:159">
      <c r="A151" s="13">
        <f t="shared" si="2"/>
        <v>41943</v>
      </c>
      <c r="N151"/>
      <c r="AB151"/>
      <c r="AC151"/>
      <c r="AP151" s="4">
        <v>41943</v>
      </c>
      <c r="AQ151" s="1">
        <v>574.80353061000005</v>
      </c>
      <c r="AR151" s="1">
        <v>873.05550843000003</v>
      </c>
      <c r="AS151" s="1">
        <v>1470.61593438</v>
      </c>
      <c r="AT151" s="1">
        <v>561.87171760000001</v>
      </c>
      <c r="AU151" s="1">
        <v>1471.8186343499999</v>
      </c>
      <c r="AV151" s="1">
        <v>1010.11427681</v>
      </c>
      <c r="AW151" s="1">
        <v>1005.19591951</v>
      </c>
      <c r="AX151" s="1">
        <v>795.91722104999997</v>
      </c>
      <c r="AY151" s="1">
        <v>406.12837732000003</v>
      </c>
      <c r="AZ151" s="1">
        <v>451.93301838000002</v>
      </c>
      <c r="BA151" s="1">
        <v>1151.04088305</v>
      </c>
      <c r="BB151" s="1">
        <v>1047.3648334100001</v>
      </c>
      <c r="BC151"/>
      <c r="BP151"/>
      <c r="CC151"/>
      <c r="CP151"/>
      <c r="DD151" s="1">
        <v>13</v>
      </c>
      <c r="DE151" s="1">
        <v>26</v>
      </c>
      <c r="DF151" s="1">
        <v>9</v>
      </c>
      <c r="DG151" s="1">
        <v>67</v>
      </c>
      <c r="DH151" s="1">
        <v>29</v>
      </c>
      <c r="DI151" s="1">
        <v>38</v>
      </c>
      <c r="DJ151" s="1">
        <v>9</v>
      </c>
      <c r="DK151" s="1">
        <v>27</v>
      </c>
      <c r="DL151" s="1">
        <v>1</v>
      </c>
      <c r="DM151" s="1">
        <v>13</v>
      </c>
      <c r="DN151" s="1">
        <v>11</v>
      </c>
      <c r="DO151" s="1">
        <v>7</v>
      </c>
      <c r="DQ151" s="1">
        <v>13</v>
      </c>
      <c r="DR151" s="1">
        <v>38</v>
      </c>
      <c r="DS151" s="1">
        <v>13</v>
      </c>
      <c r="DT151" s="1">
        <v>43</v>
      </c>
      <c r="DU151" s="1">
        <v>14</v>
      </c>
      <c r="DV151" s="1">
        <v>46</v>
      </c>
      <c r="DW151" s="1">
        <v>42</v>
      </c>
      <c r="DX151" s="1">
        <v>24</v>
      </c>
      <c r="DY151" s="1">
        <v>7</v>
      </c>
      <c r="DZ151" s="1">
        <v>11</v>
      </c>
      <c r="EA151" s="1">
        <v>10</v>
      </c>
      <c r="EB151" s="1">
        <v>17</v>
      </c>
      <c r="ED151" s="1">
        <v>1</v>
      </c>
      <c r="EE151" s="1">
        <v>12</v>
      </c>
      <c r="EF151" s="1">
        <v>13</v>
      </c>
      <c r="EG151" s="1">
        <v>14</v>
      </c>
      <c r="EH151" s="1">
        <v>11</v>
      </c>
      <c r="EI151" s="1">
        <v>12</v>
      </c>
      <c r="EJ151" s="1">
        <v>4</v>
      </c>
      <c r="EK151" s="1">
        <v>20</v>
      </c>
      <c r="EL151" s="1">
        <v>1</v>
      </c>
      <c r="EM151" s="1">
        <v>10</v>
      </c>
      <c r="EN151" s="1">
        <v>2</v>
      </c>
      <c r="EO151" s="1">
        <v>6</v>
      </c>
      <c r="EP151"/>
      <c r="FC151"/>
    </row>
    <row r="152" spans="1:159">
      <c r="A152" s="13">
        <f t="shared" si="2"/>
        <v>41912</v>
      </c>
      <c r="N152"/>
      <c r="AB152"/>
      <c r="AC152"/>
      <c r="AP152" s="4">
        <v>41912</v>
      </c>
      <c r="AQ152" s="1">
        <v>592.23531254</v>
      </c>
      <c r="AR152" s="1">
        <v>839.49324288000003</v>
      </c>
      <c r="AS152" s="1">
        <v>1433.5090993599999</v>
      </c>
      <c r="AT152" s="1">
        <v>538.18262525</v>
      </c>
      <c r="AU152" s="1">
        <v>1383.5967362399999</v>
      </c>
      <c r="AV152" s="1">
        <v>966.09800322000001</v>
      </c>
      <c r="AW152" s="1">
        <v>1034.01912287</v>
      </c>
      <c r="AX152" s="1">
        <v>784.10055003000002</v>
      </c>
      <c r="AY152" s="1">
        <v>403.39806687999999</v>
      </c>
      <c r="AZ152" s="1">
        <v>418.32171278999999</v>
      </c>
      <c r="BA152" s="1">
        <v>1137.58061088</v>
      </c>
      <c r="BB152" s="1">
        <v>1016.8777866</v>
      </c>
      <c r="BC152"/>
      <c r="BP152"/>
      <c r="CC152"/>
      <c r="CP152"/>
      <c r="DD152" s="1">
        <v>6</v>
      </c>
      <c r="DE152" s="1">
        <v>14</v>
      </c>
      <c r="DF152" s="1">
        <v>9</v>
      </c>
      <c r="DG152" s="1">
        <v>35</v>
      </c>
      <c r="DH152" s="1">
        <v>20</v>
      </c>
      <c r="DI152" s="1">
        <v>27</v>
      </c>
      <c r="DJ152" s="1">
        <v>9</v>
      </c>
      <c r="DK152" s="1">
        <v>15</v>
      </c>
      <c r="DL152" s="1">
        <v>2</v>
      </c>
      <c r="DM152" s="1">
        <v>9</v>
      </c>
      <c r="DN152" s="1">
        <v>10</v>
      </c>
      <c r="DO152" s="1">
        <v>6</v>
      </c>
      <c r="DQ152" s="1">
        <v>10</v>
      </c>
      <c r="DR152" s="1">
        <v>32</v>
      </c>
      <c r="DS152" s="1">
        <v>11</v>
      </c>
      <c r="DT152" s="1">
        <v>31</v>
      </c>
      <c r="DU152" s="1">
        <v>14</v>
      </c>
      <c r="DV152" s="1">
        <v>26</v>
      </c>
      <c r="DW152" s="1">
        <v>35</v>
      </c>
      <c r="DX152" s="1">
        <v>18</v>
      </c>
      <c r="DY152" s="1">
        <v>2</v>
      </c>
      <c r="DZ152" s="1">
        <v>4</v>
      </c>
      <c r="EA152" s="1">
        <v>10</v>
      </c>
      <c r="EB152" s="1">
        <v>9</v>
      </c>
      <c r="ED152" s="1">
        <v>11</v>
      </c>
      <c r="EE152" s="1">
        <v>30</v>
      </c>
      <c r="EF152" s="1">
        <v>15</v>
      </c>
      <c r="EG152" s="1">
        <v>58</v>
      </c>
      <c r="EH152" s="1">
        <v>20</v>
      </c>
      <c r="EI152" s="1">
        <v>43</v>
      </c>
      <c r="EJ152" s="1">
        <v>11</v>
      </c>
      <c r="EK152" s="1">
        <v>38</v>
      </c>
      <c r="EL152" s="1">
        <v>5</v>
      </c>
      <c r="EM152" s="1">
        <v>21</v>
      </c>
      <c r="EN152" s="1">
        <v>3</v>
      </c>
      <c r="EO152" s="1">
        <v>15</v>
      </c>
      <c r="EP152"/>
      <c r="FC152"/>
    </row>
    <row r="153" spans="1:159">
      <c r="A153" s="13">
        <f t="shared" si="2"/>
        <v>41880</v>
      </c>
      <c r="N153"/>
      <c r="AB153"/>
      <c r="AC153"/>
      <c r="AP153" s="4">
        <v>41880</v>
      </c>
      <c r="AQ153" s="1">
        <v>579.23254298999996</v>
      </c>
      <c r="AR153" s="1">
        <v>817.48597185999995</v>
      </c>
      <c r="AS153" s="1">
        <v>1391.4390420100001</v>
      </c>
      <c r="AT153" s="1">
        <v>520.38540173000001</v>
      </c>
      <c r="AU153" s="1">
        <v>1324.8698046699999</v>
      </c>
      <c r="AV153" s="1">
        <v>941.87826412000004</v>
      </c>
      <c r="AW153" s="1">
        <v>1074.4454967300001</v>
      </c>
      <c r="AX153" s="1">
        <v>757.50968967999995</v>
      </c>
      <c r="AY153" s="1">
        <v>385.45696012000002</v>
      </c>
      <c r="AZ153" s="1">
        <v>411.76101031000002</v>
      </c>
      <c r="BA153" s="1">
        <v>1115.22723524</v>
      </c>
      <c r="BB153" s="1">
        <v>1005.61244052</v>
      </c>
      <c r="BC153"/>
      <c r="BP153"/>
      <c r="CC153"/>
      <c r="CP153"/>
      <c r="DD153" s="1">
        <v>9</v>
      </c>
      <c r="DE153" s="1">
        <v>27</v>
      </c>
      <c r="DF153" s="1">
        <v>12</v>
      </c>
      <c r="DG153" s="1">
        <v>54</v>
      </c>
      <c r="DH153" s="1">
        <v>26</v>
      </c>
      <c r="DI153" s="1">
        <v>30</v>
      </c>
      <c r="DJ153" s="1">
        <v>13</v>
      </c>
      <c r="DK153" s="1">
        <v>27</v>
      </c>
      <c r="DL153" s="1">
        <v>6</v>
      </c>
      <c r="DM153" s="1">
        <v>16</v>
      </c>
      <c r="DN153" s="1">
        <v>11</v>
      </c>
      <c r="DO153" s="1">
        <v>13</v>
      </c>
      <c r="DQ153" s="1">
        <v>10</v>
      </c>
      <c r="DR153" s="1">
        <v>23</v>
      </c>
      <c r="DS153" s="1">
        <v>12</v>
      </c>
      <c r="DT153" s="1">
        <v>34</v>
      </c>
      <c r="DU153" s="1">
        <v>6</v>
      </c>
      <c r="DV153" s="1">
        <v>27</v>
      </c>
      <c r="DW153" s="1">
        <v>34</v>
      </c>
      <c r="DX153" s="1">
        <v>19</v>
      </c>
      <c r="DY153" s="1">
        <v>2</v>
      </c>
      <c r="DZ153" s="1">
        <v>10</v>
      </c>
      <c r="EA153" s="1">
        <v>8</v>
      </c>
      <c r="EB153" s="1">
        <v>13</v>
      </c>
      <c r="ED153" s="1">
        <v>10</v>
      </c>
      <c r="EE153" s="1">
        <v>25</v>
      </c>
      <c r="EF153" s="1">
        <v>11</v>
      </c>
      <c r="EG153" s="1">
        <v>34</v>
      </c>
      <c r="EH153" s="1">
        <v>20</v>
      </c>
      <c r="EI153" s="1">
        <v>37</v>
      </c>
      <c r="EJ153" s="1">
        <v>6</v>
      </c>
      <c r="EK153" s="1">
        <v>23</v>
      </c>
      <c r="EL153" s="1">
        <v>0</v>
      </c>
      <c r="EM153" s="1">
        <v>9</v>
      </c>
      <c r="EN153" s="1">
        <v>3</v>
      </c>
      <c r="EO153" s="1">
        <v>5</v>
      </c>
      <c r="EP153"/>
      <c r="FC153"/>
    </row>
    <row r="154" spans="1:159">
      <c r="A154" s="13">
        <f t="shared" si="2"/>
        <v>41851</v>
      </c>
      <c r="N154"/>
      <c r="AB154"/>
      <c r="AC154"/>
      <c r="AP154" s="4">
        <v>41851</v>
      </c>
      <c r="AQ154" s="1">
        <v>549.95423290999997</v>
      </c>
      <c r="AR154" s="1">
        <v>765.53277596999999</v>
      </c>
      <c r="AS154" s="1">
        <v>1272.2469100999999</v>
      </c>
      <c r="AT154" s="1">
        <v>493.32720494</v>
      </c>
      <c r="AU154" s="1">
        <v>1242.5137526999999</v>
      </c>
      <c r="AV154" s="1">
        <v>892.00118971999996</v>
      </c>
      <c r="AW154" s="1">
        <v>1036.20940333</v>
      </c>
      <c r="AX154" s="1">
        <v>718.07578174000002</v>
      </c>
      <c r="AY154" s="1">
        <v>384.81398532999998</v>
      </c>
      <c r="AZ154" s="1">
        <v>387.81702283999999</v>
      </c>
      <c r="BA154" s="1">
        <v>1088.62873053</v>
      </c>
      <c r="BB154" s="1">
        <v>966.01451355999995</v>
      </c>
      <c r="BC154"/>
      <c r="BP154"/>
      <c r="CC154"/>
      <c r="CP154"/>
      <c r="DD154" s="1">
        <v>11</v>
      </c>
      <c r="DE154" s="1">
        <v>31</v>
      </c>
      <c r="DF154" s="1">
        <v>7</v>
      </c>
      <c r="DG154" s="1">
        <v>69</v>
      </c>
      <c r="DH154" s="1">
        <v>38</v>
      </c>
      <c r="DI154" s="1">
        <v>49</v>
      </c>
      <c r="DJ154" s="1">
        <v>29</v>
      </c>
      <c r="DK154" s="1">
        <v>24</v>
      </c>
      <c r="DL154" s="1">
        <v>4</v>
      </c>
      <c r="DM154" s="1">
        <v>12</v>
      </c>
      <c r="DN154" s="1">
        <v>9</v>
      </c>
      <c r="DO154" s="1">
        <v>9</v>
      </c>
      <c r="DQ154" s="1">
        <v>15</v>
      </c>
      <c r="DR154" s="1">
        <v>31</v>
      </c>
      <c r="DS154" s="1">
        <v>11</v>
      </c>
      <c r="DT154" s="1">
        <v>35</v>
      </c>
      <c r="DU154" s="1">
        <v>7</v>
      </c>
      <c r="DV154" s="1">
        <v>33</v>
      </c>
      <c r="DW154" s="1">
        <v>22</v>
      </c>
      <c r="DX154" s="1">
        <v>27</v>
      </c>
      <c r="DY154" s="1">
        <v>4</v>
      </c>
      <c r="DZ154" s="1">
        <v>12</v>
      </c>
      <c r="EA154" s="1">
        <v>10</v>
      </c>
      <c r="EB154" s="1">
        <v>13</v>
      </c>
      <c r="ED154" s="1">
        <v>2</v>
      </c>
      <c r="EE154" s="1">
        <v>13</v>
      </c>
      <c r="EF154" s="1">
        <v>16</v>
      </c>
      <c r="EG154" s="1">
        <v>16</v>
      </c>
      <c r="EH154" s="1">
        <v>7</v>
      </c>
      <c r="EI154" s="1">
        <v>12</v>
      </c>
      <c r="EJ154" s="1">
        <v>2</v>
      </c>
      <c r="EK154" s="1">
        <v>18</v>
      </c>
      <c r="EL154" s="1">
        <v>0</v>
      </c>
      <c r="EM154" s="1">
        <v>11</v>
      </c>
      <c r="EN154" s="1">
        <v>3</v>
      </c>
      <c r="EO154" s="1">
        <v>9</v>
      </c>
      <c r="EP154"/>
      <c r="FC154"/>
    </row>
    <row r="155" spans="1:159">
      <c r="A155" s="13">
        <f t="shared" si="2"/>
        <v>41820</v>
      </c>
      <c r="N155"/>
      <c r="AB155"/>
      <c r="AC155"/>
      <c r="AP155" s="4">
        <v>41820</v>
      </c>
      <c r="AQ155" s="1">
        <v>542.64191076999998</v>
      </c>
      <c r="AR155" s="1">
        <v>780.71404528000005</v>
      </c>
      <c r="AS155" s="1">
        <v>1249.6237424999999</v>
      </c>
      <c r="AT155" s="1">
        <v>489.13978230999999</v>
      </c>
      <c r="AU155" s="1">
        <v>1216.75846978</v>
      </c>
      <c r="AV155" s="1">
        <v>906.22598114000004</v>
      </c>
      <c r="AW155" s="1">
        <v>1048.7702424500001</v>
      </c>
      <c r="AX155" s="1">
        <v>692.30532303999996</v>
      </c>
      <c r="AY155" s="1">
        <v>367.73185365000001</v>
      </c>
      <c r="AZ155" s="1">
        <v>406.21722290999998</v>
      </c>
      <c r="BA155" s="1">
        <v>1082.0651302900001</v>
      </c>
      <c r="BB155" s="1">
        <v>944.31324075999999</v>
      </c>
      <c r="BC155"/>
      <c r="BP155"/>
      <c r="CC155"/>
      <c r="CP155"/>
      <c r="DD155" s="1">
        <v>4</v>
      </c>
      <c r="DE155" s="1">
        <v>23</v>
      </c>
      <c r="DF155" s="1">
        <v>8</v>
      </c>
      <c r="DG155" s="1">
        <v>32</v>
      </c>
      <c r="DH155" s="1">
        <v>10</v>
      </c>
      <c r="DI155" s="1">
        <v>22</v>
      </c>
      <c r="DJ155" s="1">
        <v>23</v>
      </c>
      <c r="DK155" s="1">
        <v>23</v>
      </c>
      <c r="DL155" s="1">
        <v>1</v>
      </c>
      <c r="DM155" s="1">
        <v>9</v>
      </c>
      <c r="DN155" s="1">
        <v>7</v>
      </c>
      <c r="DO155" s="1">
        <v>8</v>
      </c>
      <c r="DQ155" s="1">
        <v>8</v>
      </c>
      <c r="DR155" s="1">
        <v>22</v>
      </c>
      <c r="DS155" s="1">
        <v>14</v>
      </c>
      <c r="DT155" s="1">
        <v>37</v>
      </c>
      <c r="DU155" s="1">
        <v>16</v>
      </c>
      <c r="DV155" s="1">
        <v>17</v>
      </c>
      <c r="DW155" s="1">
        <v>17</v>
      </c>
      <c r="DX155" s="1">
        <v>10</v>
      </c>
      <c r="DY155" s="1">
        <v>3</v>
      </c>
      <c r="DZ155" s="1">
        <v>8</v>
      </c>
      <c r="EA155" s="1">
        <v>8</v>
      </c>
      <c r="EB155" s="1">
        <v>8</v>
      </c>
      <c r="ED155" s="1">
        <v>15</v>
      </c>
      <c r="EE155" s="1">
        <v>30</v>
      </c>
      <c r="EF155" s="1">
        <v>12</v>
      </c>
      <c r="EG155" s="1">
        <v>51</v>
      </c>
      <c r="EH155" s="1">
        <v>27</v>
      </c>
      <c r="EI155" s="1">
        <v>55</v>
      </c>
      <c r="EJ155" s="1">
        <v>12</v>
      </c>
      <c r="EK155" s="1">
        <v>36</v>
      </c>
      <c r="EL155" s="1">
        <v>4</v>
      </c>
      <c r="EM155" s="1">
        <v>18</v>
      </c>
      <c r="EN155" s="1">
        <v>7</v>
      </c>
      <c r="EO155" s="1">
        <v>13</v>
      </c>
      <c r="EP155"/>
      <c r="FC155"/>
    </row>
    <row r="156" spans="1:159">
      <c r="A156" s="13">
        <f t="shared" si="2"/>
        <v>41789</v>
      </c>
      <c r="N156"/>
      <c r="AB156"/>
      <c r="AC156"/>
      <c r="AP156" s="4">
        <v>41789</v>
      </c>
      <c r="AQ156" s="1">
        <v>537.74730498999998</v>
      </c>
      <c r="AR156" s="1">
        <v>780.48930227000005</v>
      </c>
      <c r="AS156" s="1">
        <v>1240.67872607</v>
      </c>
      <c r="AT156" s="1">
        <v>481.41843312999998</v>
      </c>
      <c r="AU156" s="1">
        <v>1191.46261615</v>
      </c>
      <c r="AV156" s="1">
        <v>905.98274386000003</v>
      </c>
      <c r="AW156" s="1">
        <v>1002.0287472799999</v>
      </c>
      <c r="AX156" s="1">
        <v>675.97616095000001</v>
      </c>
      <c r="AY156" s="1">
        <v>374.18414958</v>
      </c>
      <c r="AZ156" s="1">
        <v>391.73299580000003</v>
      </c>
      <c r="BA156" s="1">
        <v>1080.0661396400001</v>
      </c>
      <c r="BB156" s="1">
        <v>922.73015829999997</v>
      </c>
      <c r="BC156"/>
      <c r="BP156"/>
      <c r="CC156"/>
      <c r="CP156"/>
      <c r="DD156" s="1">
        <v>6</v>
      </c>
      <c r="DE156" s="1">
        <v>29</v>
      </c>
      <c r="DF156" s="1">
        <v>12</v>
      </c>
      <c r="DG156" s="1">
        <v>46</v>
      </c>
      <c r="DH156" s="1">
        <v>20</v>
      </c>
      <c r="DI156" s="1">
        <v>33</v>
      </c>
      <c r="DJ156" s="1">
        <v>30</v>
      </c>
      <c r="DK156" s="1">
        <v>34</v>
      </c>
      <c r="DL156" s="1">
        <v>3</v>
      </c>
      <c r="DM156" s="1">
        <v>19</v>
      </c>
      <c r="DN156" s="1">
        <v>13</v>
      </c>
      <c r="DO156" s="1">
        <v>12</v>
      </c>
      <c r="DQ156" s="1">
        <v>13</v>
      </c>
      <c r="DR156" s="1">
        <v>23</v>
      </c>
      <c r="DS156" s="1">
        <v>15</v>
      </c>
      <c r="DT156" s="1">
        <v>43</v>
      </c>
      <c r="DU156" s="1">
        <v>16</v>
      </c>
      <c r="DV156" s="1">
        <v>26</v>
      </c>
      <c r="DW156" s="1">
        <v>12</v>
      </c>
      <c r="DX156" s="1">
        <v>16</v>
      </c>
      <c r="DY156" s="1">
        <v>4</v>
      </c>
      <c r="DZ156" s="1">
        <v>6</v>
      </c>
      <c r="EA156" s="1">
        <v>3</v>
      </c>
      <c r="EB156" s="1">
        <v>10</v>
      </c>
      <c r="ED156" s="1">
        <v>8</v>
      </c>
      <c r="EE156" s="1">
        <v>23</v>
      </c>
      <c r="EF156" s="1">
        <v>7</v>
      </c>
      <c r="EG156" s="1">
        <v>31</v>
      </c>
      <c r="EH156" s="1">
        <v>17</v>
      </c>
      <c r="EI156" s="1">
        <v>35</v>
      </c>
      <c r="EJ156" s="1">
        <v>8</v>
      </c>
      <c r="EK156" s="1">
        <v>18</v>
      </c>
      <c r="EL156" s="1">
        <v>1</v>
      </c>
      <c r="EM156" s="1">
        <v>10</v>
      </c>
      <c r="EN156" s="1">
        <v>5</v>
      </c>
      <c r="EO156" s="1">
        <v>7</v>
      </c>
      <c r="EP156"/>
      <c r="FC156"/>
    </row>
    <row r="157" spans="1:159">
      <c r="A157" s="13">
        <f t="shared" si="2"/>
        <v>41759</v>
      </c>
      <c r="N157"/>
      <c r="AB157"/>
      <c r="AC157"/>
      <c r="AP157" s="4">
        <v>41759</v>
      </c>
      <c r="AQ157" s="1">
        <v>519.19945396000003</v>
      </c>
      <c r="AR157" s="1">
        <v>750.79678379999996</v>
      </c>
      <c r="AS157" s="1">
        <v>1218.9019522200001</v>
      </c>
      <c r="AT157" s="1">
        <v>466.75560022000002</v>
      </c>
      <c r="AU157" s="1">
        <v>1144.81241688</v>
      </c>
      <c r="AV157" s="1">
        <v>877.71918749999998</v>
      </c>
      <c r="AW157" s="1">
        <v>975.08492502000001</v>
      </c>
      <c r="AX157" s="1">
        <v>641.66470690999995</v>
      </c>
      <c r="AY157" s="1">
        <v>354.09308060000001</v>
      </c>
      <c r="AZ157" s="1">
        <v>390.10110185999997</v>
      </c>
      <c r="BA157" s="1">
        <v>1025.2117557900001</v>
      </c>
      <c r="BB157" s="1">
        <v>871.82461247000003</v>
      </c>
      <c r="BC157"/>
      <c r="BP157"/>
      <c r="CC157"/>
      <c r="CP157"/>
      <c r="DD157" s="1">
        <v>11</v>
      </c>
      <c r="DE157" s="1">
        <v>33</v>
      </c>
      <c r="DF157" s="1">
        <v>8</v>
      </c>
      <c r="DG157" s="1">
        <v>49</v>
      </c>
      <c r="DH157" s="1">
        <v>20</v>
      </c>
      <c r="DI157" s="1">
        <v>43</v>
      </c>
      <c r="DJ157" s="1">
        <v>25</v>
      </c>
      <c r="DK157" s="1">
        <v>30</v>
      </c>
      <c r="DL157" s="1">
        <v>3</v>
      </c>
      <c r="DM157" s="1">
        <v>17</v>
      </c>
      <c r="DN157" s="1">
        <v>12</v>
      </c>
      <c r="DO157" s="1">
        <v>13</v>
      </c>
      <c r="DQ157" s="1">
        <v>11</v>
      </c>
      <c r="DR157" s="1">
        <v>32</v>
      </c>
      <c r="DS157" s="1">
        <v>14</v>
      </c>
      <c r="DT157" s="1">
        <v>46</v>
      </c>
      <c r="DU157" s="1">
        <v>18</v>
      </c>
      <c r="DV157" s="1">
        <v>29</v>
      </c>
      <c r="DW157" s="1">
        <v>23</v>
      </c>
      <c r="DX157" s="1">
        <v>19</v>
      </c>
      <c r="DY157" s="1">
        <v>3</v>
      </c>
      <c r="DZ157" s="1">
        <v>4</v>
      </c>
      <c r="EA157" s="1">
        <v>7</v>
      </c>
      <c r="EB157" s="1">
        <v>12</v>
      </c>
      <c r="ED157" s="1">
        <v>5</v>
      </c>
      <c r="EE157" s="1">
        <v>11</v>
      </c>
      <c r="EF157" s="1">
        <v>12</v>
      </c>
      <c r="EG157" s="1">
        <v>24</v>
      </c>
      <c r="EH157" s="1">
        <v>15</v>
      </c>
      <c r="EI157" s="1">
        <v>22</v>
      </c>
      <c r="EJ157" s="1">
        <v>2</v>
      </c>
      <c r="EK157" s="1">
        <v>20</v>
      </c>
      <c r="EL157" s="1">
        <v>2</v>
      </c>
      <c r="EM157" s="1">
        <v>14</v>
      </c>
      <c r="EN157" s="1">
        <v>2</v>
      </c>
      <c r="EO157" s="1">
        <v>4</v>
      </c>
      <c r="EP157"/>
      <c r="FC157"/>
    </row>
    <row r="158" spans="1:159">
      <c r="A158" s="13">
        <f t="shared" si="2"/>
        <v>41729</v>
      </c>
      <c r="N158"/>
      <c r="AB158"/>
      <c r="AC158"/>
      <c r="AP158" s="4">
        <v>41729</v>
      </c>
      <c r="AQ158" s="1">
        <v>514.48541318000002</v>
      </c>
      <c r="AR158" s="1">
        <v>742.14112680000005</v>
      </c>
      <c r="AS158" s="1">
        <v>1254.0950610899999</v>
      </c>
      <c r="AT158" s="1">
        <v>477.45719338999999</v>
      </c>
      <c r="AU158" s="1">
        <v>1158.85167329</v>
      </c>
      <c r="AV158" s="1">
        <v>875.27285446999997</v>
      </c>
      <c r="AW158" s="1">
        <v>933.75074539000002</v>
      </c>
      <c r="AX158" s="1">
        <v>643.15655089999996</v>
      </c>
      <c r="AY158" s="1">
        <v>356.15828009000001</v>
      </c>
      <c r="AZ158" s="1">
        <v>376.19804305000002</v>
      </c>
      <c r="BA158" s="1">
        <v>1043.0114116499999</v>
      </c>
      <c r="BB158" s="1">
        <v>876.77184150000005</v>
      </c>
      <c r="BC158"/>
      <c r="BP158"/>
      <c r="CC158"/>
      <c r="CP158"/>
      <c r="DD158" s="1">
        <v>8</v>
      </c>
      <c r="DE158" s="1">
        <v>16</v>
      </c>
      <c r="DF158" s="1">
        <v>8</v>
      </c>
      <c r="DG158" s="1">
        <v>36</v>
      </c>
      <c r="DH158" s="1">
        <v>19</v>
      </c>
      <c r="DI158" s="1">
        <v>23</v>
      </c>
      <c r="DJ158" s="1">
        <v>18</v>
      </c>
      <c r="DK158" s="1">
        <v>29</v>
      </c>
      <c r="DL158" s="1">
        <v>2</v>
      </c>
      <c r="DM158" s="1">
        <v>8</v>
      </c>
      <c r="DN158" s="1">
        <v>8</v>
      </c>
      <c r="DO158" s="1">
        <v>11</v>
      </c>
      <c r="DQ158" s="1">
        <v>11</v>
      </c>
      <c r="DR158" s="1">
        <v>26</v>
      </c>
      <c r="DS158" s="1">
        <v>15</v>
      </c>
      <c r="DT158" s="1">
        <v>30</v>
      </c>
      <c r="DU158" s="1">
        <v>15</v>
      </c>
      <c r="DV158" s="1">
        <v>23</v>
      </c>
      <c r="DW158" s="1">
        <v>23</v>
      </c>
      <c r="DX158" s="1">
        <v>18</v>
      </c>
      <c r="DY158" s="1">
        <v>5</v>
      </c>
      <c r="DZ158" s="1">
        <v>8</v>
      </c>
      <c r="EA158" s="1">
        <v>8</v>
      </c>
      <c r="EB158" s="1">
        <v>12</v>
      </c>
      <c r="ED158" s="1">
        <v>8</v>
      </c>
      <c r="EE158" s="1">
        <v>34</v>
      </c>
      <c r="EF158" s="1">
        <v>11</v>
      </c>
      <c r="EG158" s="1">
        <v>51</v>
      </c>
      <c r="EH158" s="1">
        <v>19</v>
      </c>
      <c r="EI158" s="1">
        <v>48</v>
      </c>
      <c r="EJ158" s="1">
        <v>9</v>
      </c>
      <c r="EK158" s="1">
        <v>21</v>
      </c>
      <c r="EL158" s="1">
        <v>1</v>
      </c>
      <c r="EM158" s="1">
        <v>19</v>
      </c>
      <c r="EN158" s="1">
        <v>5</v>
      </c>
      <c r="EO158" s="1">
        <v>6</v>
      </c>
      <c r="EP158"/>
      <c r="FC158"/>
    </row>
    <row r="159" spans="1:159">
      <c r="A159" s="13">
        <f t="shared" si="2"/>
        <v>41698</v>
      </c>
      <c r="N159"/>
      <c r="AB159"/>
      <c r="AC159"/>
      <c r="AP159" s="4">
        <v>41698</v>
      </c>
      <c r="AQ159" s="1">
        <v>511.04212632000002</v>
      </c>
      <c r="AR159" s="1">
        <v>731.27912731000004</v>
      </c>
      <c r="AS159" s="1">
        <v>1294.41130997</v>
      </c>
      <c r="AT159" s="1">
        <v>464.81134514000001</v>
      </c>
      <c r="AU159" s="1">
        <v>1173.4248613300001</v>
      </c>
      <c r="AV159" s="1">
        <v>871.00539243000003</v>
      </c>
      <c r="AW159" s="1">
        <v>909.96436431999996</v>
      </c>
      <c r="AX159" s="1">
        <v>637.62053656000001</v>
      </c>
      <c r="AY159" s="1">
        <v>340.15352945000001</v>
      </c>
      <c r="AZ159" s="1">
        <v>364.86734947999997</v>
      </c>
      <c r="BA159" s="1">
        <v>1063.03454732</v>
      </c>
      <c r="BB159" s="1">
        <v>901.49386043000004</v>
      </c>
      <c r="BC159"/>
      <c r="BP159"/>
      <c r="CC159"/>
      <c r="CP159"/>
      <c r="DD159" s="1">
        <v>5</v>
      </c>
      <c r="DE159" s="1">
        <v>20</v>
      </c>
      <c r="DF159" s="1">
        <v>13</v>
      </c>
      <c r="DG159" s="1">
        <v>33</v>
      </c>
      <c r="DH159" s="1">
        <v>13</v>
      </c>
      <c r="DI159" s="1">
        <v>18</v>
      </c>
      <c r="DJ159" s="1">
        <v>10</v>
      </c>
      <c r="DK159" s="1">
        <v>28</v>
      </c>
      <c r="DL159" s="1">
        <v>5</v>
      </c>
      <c r="DM159" s="1">
        <v>23</v>
      </c>
      <c r="DN159" s="1">
        <v>8</v>
      </c>
      <c r="DO159" s="1">
        <v>13</v>
      </c>
      <c r="DQ159" s="1">
        <v>6</v>
      </c>
      <c r="DR159" s="1">
        <v>22</v>
      </c>
      <c r="DS159" s="1">
        <v>11</v>
      </c>
      <c r="DT159" s="1">
        <v>22</v>
      </c>
      <c r="DU159" s="1">
        <v>9</v>
      </c>
      <c r="DV159" s="1">
        <v>18</v>
      </c>
      <c r="DW159" s="1">
        <v>20</v>
      </c>
      <c r="DX159" s="1">
        <v>2</v>
      </c>
      <c r="DY159" s="1">
        <v>1</v>
      </c>
      <c r="DZ159" s="1">
        <v>3</v>
      </c>
      <c r="EA159" s="1">
        <v>3</v>
      </c>
      <c r="EB159" s="1">
        <v>13</v>
      </c>
      <c r="ED159" s="1">
        <v>15</v>
      </c>
      <c r="EE159" s="1">
        <v>31</v>
      </c>
      <c r="EF159" s="1">
        <v>13</v>
      </c>
      <c r="EG159" s="1">
        <v>62</v>
      </c>
      <c r="EH159" s="1">
        <v>28</v>
      </c>
      <c r="EI159" s="1">
        <v>53</v>
      </c>
      <c r="EJ159" s="1">
        <v>17</v>
      </c>
      <c r="EK159" s="1">
        <v>37</v>
      </c>
      <c r="EL159" s="1">
        <v>2</v>
      </c>
      <c r="EM159" s="1">
        <v>9</v>
      </c>
      <c r="EN159" s="1">
        <v>9</v>
      </c>
      <c r="EO159" s="1">
        <v>3</v>
      </c>
      <c r="EP159"/>
      <c r="FC159"/>
    </row>
    <row r="160" spans="1:159">
      <c r="A160" s="13">
        <f t="shared" si="2"/>
        <v>41670</v>
      </c>
      <c r="N160"/>
      <c r="AB160"/>
      <c r="AC160"/>
      <c r="AP160" s="4">
        <v>41670</v>
      </c>
      <c r="AQ160" s="1">
        <v>489.86797288000002</v>
      </c>
      <c r="AR160" s="1">
        <v>722.84061493000002</v>
      </c>
      <c r="AS160" s="1">
        <v>1252.98761825</v>
      </c>
      <c r="AT160" s="1">
        <v>462.08142925999999</v>
      </c>
      <c r="AU160" s="1">
        <v>1131.10141752</v>
      </c>
      <c r="AV160" s="1">
        <v>862.04460884000002</v>
      </c>
      <c r="AW160" s="1">
        <v>887.40820764</v>
      </c>
      <c r="AX160" s="1">
        <v>625.86382417000004</v>
      </c>
      <c r="AY160" s="1">
        <v>352.90010000000001</v>
      </c>
      <c r="AZ160" s="1">
        <v>363.64253250000002</v>
      </c>
      <c r="BA160" s="1">
        <v>1013.8075669900001</v>
      </c>
      <c r="BB160" s="1">
        <v>875.82491243000004</v>
      </c>
      <c r="BC160"/>
      <c r="BP160"/>
      <c r="CC160"/>
      <c r="CP160"/>
      <c r="DD160" s="1">
        <v>14</v>
      </c>
      <c r="DE160" s="1">
        <v>31</v>
      </c>
      <c r="DF160" s="1">
        <v>10</v>
      </c>
      <c r="DG160" s="1">
        <v>61</v>
      </c>
      <c r="DH160" s="1">
        <v>28</v>
      </c>
      <c r="DI160" s="1">
        <v>36</v>
      </c>
      <c r="DJ160" s="1">
        <v>11</v>
      </c>
      <c r="DK160" s="1">
        <v>38</v>
      </c>
      <c r="DL160" s="1">
        <v>3</v>
      </c>
      <c r="DM160" s="1">
        <v>21</v>
      </c>
      <c r="DN160" s="1">
        <v>12</v>
      </c>
      <c r="DO160" s="1">
        <v>5</v>
      </c>
      <c r="DQ160" s="1">
        <v>9</v>
      </c>
      <c r="DR160" s="1">
        <v>20</v>
      </c>
      <c r="DS160" s="1">
        <v>17</v>
      </c>
      <c r="DT160" s="1">
        <v>28</v>
      </c>
      <c r="DU160" s="1">
        <v>4</v>
      </c>
      <c r="DV160" s="1">
        <v>22</v>
      </c>
      <c r="DW160" s="1">
        <v>32</v>
      </c>
      <c r="DX160" s="1">
        <v>10</v>
      </c>
      <c r="DY160" s="1">
        <v>1</v>
      </c>
      <c r="DZ160" s="1">
        <v>8</v>
      </c>
      <c r="EA160" s="1">
        <v>4</v>
      </c>
      <c r="EB160" s="1">
        <v>14</v>
      </c>
      <c r="ED160" s="1">
        <v>3</v>
      </c>
      <c r="EE160" s="1">
        <v>22</v>
      </c>
      <c r="EF160" s="1">
        <v>10</v>
      </c>
      <c r="EG160" s="1">
        <v>29</v>
      </c>
      <c r="EH160" s="1">
        <v>19</v>
      </c>
      <c r="EI160" s="1">
        <v>31</v>
      </c>
      <c r="EJ160" s="1">
        <v>4</v>
      </c>
      <c r="EK160" s="1">
        <v>19</v>
      </c>
      <c r="EL160" s="1">
        <v>4</v>
      </c>
      <c r="EM160" s="1">
        <v>5</v>
      </c>
      <c r="EN160" s="1">
        <v>4</v>
      </c>
      <c r="EO160" s="1">
        <v>10</v>
      </c>
      <c r="EP160"/>
      <c r="FC160"/>
    </row>
    <row r="161" spans="1:159">
      <c r="A161" s="13">
        <f t="shared" si="2"/>
        <v>41639</v>
      </c>
      <c r="N161"/>
      <c r="AB161"/>
      <c r="AC161"/>
      <c r="AP161" s="4">
        <v>41639</v>
      </c>
      <c r="AQ161" s="1">
        <v>501.81127471999997</v>
      </c>
      <c r="AR161" s="1">
        <v>750.72673968000004</v>
      </c>
      <c r="AS161" s="1">
        <v>1324.3212411100001</v>
      </c>
      <c r="AT161" s="1">
        <v>469.48902619</v>
      </c>
      <c r="AU161" s="1">
        <v>1094.8246074399999</v>
      </c>
      <c r="AV161" s="1">
        <v>884.10890773000006</v>
      </c>
      <c r="AW161" s="1">
        <v>927.77186433999998</v>
      </c>
      <c r="AX161" s="1">
        <v>624.69181021999998</v>
      </c>
      <c r="AY161" s="1">
        <v>361.95044856999999</v>
      </c>
      <c r="AZ161" s="1">
        <v>346.56709803000001</v>
      </c>
      <c r="BA161" s="1">
        <v>1026.25620901</v>
      </c>
      <c r="BB161" s="1">
        <v>896.26590370999998</v>
      </c>
      <c r="BC161"/>
      <c r="BP161"/>
      <c r="CC161"/>
      <c r="CP161"/>
      <c r="DD161" s="1">
        <v>4</v>
      </c>
      <c r="DE161" s="1">
        <v>15</v>
      </c>
      <c r="DF161" s="1">
        <v>6</v>
      </c>
      <c r="DG161" s="1">
        <v>19</v>
      </c>
      <c r="DH161" s="1">
        <v>8</v>
      </c>
      <c r="DI161" s="1">
        <v>22</v>
      </c>
      <c r="DJ161" s="1">
        <v>9</v>
      </c>
      <c r="DK161" s="1">
        <v>17</v>
      </c>
      <c r="DL161" s="1">
        <v>4</v>
      </c>
      <c r="DM161" s="1">
        <v>7</v>
      </c>
      <c r="DN161" s="1">
        <v>7</v>
      </c>
      <c r="DO161" s="1">
        <v>6</v>
      </c>
      <c r="DQ161" s="1">
        <v>9</v>
      </c>
      <c r="DR161" s="1">
        <v>18</v>
      </c>
      <c r="DS161" s="1">
        <v>9</v>
      </c>
      <c r="DT161" s="1">
        <v>25</v>
      </c>
      <c r="DU161" s="1">
        <v>4</v>
      </c>
      <c r="DV161" s="1">
        <v>19</v>
      </c>
      <c r="DW161" s="1">
        <v>28</v>
      </c>
      <c r="DX161" s="1">
        <v>11</v>
      </c>
      <c r="DY161" s="1">
        <v>2</v>
      </c>
      <c r="DZ161" s="1">
        <v>4</v>
      </c>
      <c r="EA161" s="1">
        <v>2</v>
      </c>
      <c r="EB161" s="1">
        <v>6</v>
      </c>
      <c r="ED161" s="1">
        <v>13</v>
      </c>
      <c r="EE161" s="1">
        <v>40</v>
      </c>
      <c r="EF161" s="1">
        <v>22</v>
      </c>
      <c r="EG161" s="1">
        <v>73</v>
      </c>
      <c r="EH161" s="1">
        <v>39</v>
      </c>
      <c r="EI161" s="1">
        <v>48</v>
      </c>
      <c r="EJ161" s="1">
        <v>10</v>
      </c>
      <c r="EK161" s="1">
        <v>39</v>
      </c>
      <c r="EL161" s="1">
        <v>3</v>
      </c>
      <c r="EM161" s="1">
        <v>23</v>
      </c>
      <c r="EN161" s="1">
        <v>11</v>
      </c>
      <c r="EO161" s="1">
        <v>17</v>
      </c>
      <c r="EP161"/>
      <c r="FC161"/>
    </row>
    <row r="162" spans="1:159">
      <c r="A162" s="13">
        <f t="shared" si="2"/>
        <v>41607</v>
      </c>
      <c r="N162"/>
      <c r="AB162"/>
      <c r="AC162"/>
      <c r="AP162" s="4">
        <v>41607</v>
      </c>
      <c r="AQ162" s="1">
        <v>483.76455435000003</v>
      </c>
      <c r="AR162" s="1">
        <v>754.59000055000001</v>
      </c>
      <c r="AS162" s="1">
        <v>1332.1812724700001</v>
      </c>
      <c r="AT162" s="1">
        <v>463.92848561</v>
      </c>
      <c r="AU162" s="1">
        <v>1099.65810244</v>
      </c>
      <c r="AV162" s="1">
        <v>858.46235991000003</v>
      </c>
      <c r="AW162" s="1">
        <v>912.90833282000006</v>
      </c>
      <c r="AX162" s="1">
        <v>606.80599548999999</v>
      </c>
      <c r="AY162" s="1">
        <v>363.46006574</v>
      </c>
      <c r="AZ162" s="1">
        <v>347.94888775999999</v>
      </c>
      <c r="BA162" s="1">
        <v>1019.46069514</v>
      </c>
      <c r="BB162" s="1">
        <v>864.15705931000002</v>
      </c>
      <c r="BC162"/>
      <c r="BP162"/>
      <c r="CC162"/>
      <c r="CP162"/>
      <c r="DD162" s="1">
        <v>5</v>
      </c>
      <c r="DE162" s="1">
        <v>27</v>
      </c>
      <c r="DF162" s="1">
        <v>14</v>
      </c>
      <c r="DG162" s="1">
        <v>46</v>
      </c>
      <c r="DH162" s="1">
        <v>20</v>
      </c>
      <c r="DI162" s="1">
        <v>30</v>
      </c>
      <c r="DJ162" s="1">
        <v>17</v>
      </c>
      <c r="DK162" s="1">
        <v>19</v>
      </c>
      <c r="DL162" s="1">
        <v>2</v>
      </c>
      <c r="DM162" s="1">
        <v>15</v>
      </c>
      <c r="DN162" s="1">
        <v>6</v>
      </c>
      <c r="DO162" s="1">
        <v>13</v>
      </c>
      <c r="DQ162" s="1">
        <v>12</v>
      </c>
      <c r="DR162" s="1">
        <v>24</v>
      </c>
      <c r="DS162" s="1">
        <v>14</v>
      </c>
      <c r="DT162" s="1">
        <v>36</v>
      </c>
      <c r="DU162" s="1">
        <v>7</v>
      </c>
      <c r="DV162" s="1">
        <v>22</v>
      </c>
      <c r="DW162" s="1">
        <v>25</v>
      </c>
      <c r="DX162" s="1">
        <v>16</v>
      </c>
      <c r="DY162" s="1">
        <v>4</v>
      </c>
      <c r="DZ162" s="1">
        <v>7</v>
      </c>
      <c r="EA162" s="1">
        <v>7</v>
      </c>
      <c r="EB162" s="1">
        <v>9</v>
      </c>
      <c r="ED162" s="1">
        <v>9</v>
      </c>
      <c r="EE162" s="1">
        <v>22</v>
      </c>
      <c r="EF162" s="1">
        <v>10</v>
      </c>
      <c r="EG162" s="1">
        <v>35</v>
      </c>
      <c r="EH162" s="1">
        <v>24</v>
      </c>
      <c r="EI162" s="1">
        <v>38</v>
      </c>
      <c r="EJ162" s="1">
        <v>5</v>
      </c>
      <c r="EK162" s="1">
        <v>33</v>
      </c>
      <c r="EL162" s="1">
        <v>3</v>
      </c>
      <c r="EM162" s="1">
        <v>12</v>
      </c>
      <c r="EN162" s="1">
        <v>7</v>
      </c>
      <c r="EO162" s="1">
        <v>7</v>
      </c>
      <c r="EP162"/>
      <c r="FC162"/>
    </row>
    <row r="163" spans="1:159">
      <c r="A163" s="13">
        <f t="shared" si="2"/>
        <v>41578</v>
      </c>
      <c r="N163"/>
      <c r="AB163"/>
      <c r="AC163"/>
      <c r="AP163" s="4">
        <v>41578</v>
      </c>
      <c r="AQ163" s="1">
        <v>484.93910566</v>
      </c>
      <c r="AR163" s="1">
        <v>741.86901042</v>
      </c>
      <c r="AS163" s="1">
        <v>1290.66587766</v>
      </c>
      <c r="AT163" s="1">
        <v>447.1146506</v>
      </c>
      <c r="AU163" s="1">
        <v>1054.7562009000001</v>
      </c>
      <c r="AV163" s="1">
        <v>832.28895666999995</v>
      </c>
      <c r="AW163" s="1">
        <v>910.87946171999999</v>
      </c>
      <c r="AX163" s="1">
        <v>589.19712469000001</v>
      </c>
      <c r="AY163" s="1">
        <v>372.61750792999999</v>
      </c>
      <c r="AZ163" s="1">
        <v>357.38091999</v>
      </c>
      <c r="BA163" s="1">
        <v>976.97233023000001</v>
      </c>
      <c r="BB163" s="1">
        <v>844.87534930000004</v>
      </c>
      <c r="BC163"/>
      <c r="BP163"/>
      <c r="CC163"/>
      <c r="CP163"/>
      <c r="DD163" s="1">
        <v>11</v>
      </c>
      <c r="DE163" s="1">
        <v>31</v>
      </c>
      <c r="DF163" s="1">
        <v>7</v>
      </c>
      <c r="DG163" s="1">
        <v>72</v>
      </c>
      <c r="DH163" s="1">
        <v>30</v>
      </c>
      <c r="DI163" s="1">
        <v>38</v>
      </c>
      <c r="DJ163" s="1">
        <v>16</v>
      </c>
      <c r="DK163" s="1">
        <v>34</v>
      </c>
      <c r="DL163" s="1">
        <v>3</v>
      </c>
      <c r="DM163" s="1">
        <v>17</v>
      </c>
      <c r="DN163" s="1">
        <v>11</v>
      </c>
      <c r="DO163" s="1">
        <v>7</v>
      </c>
      <c r="DQ163" s="1">
        <v>15</v>
      </c>
      <c r="DR163" s="1">
        <v>26</v>
      </c>
      <c r="DS163" s="1">
        <v>22</v>
      </c>
      <c r="DT163" s="1">
        <v>36</v>
      </c>
      <c r="DU163" s="1">
        <v>11</v>
      </c>
      <c r="DV163" s="1">
        <v>40</v>
      </c>
      <c r="DW163" s="1">
        <v>30</v>
      </c>
      <c r="DX163" s="1">
        <v>21</v>
      </c>
      <c r="DY163" s="1">
        <v>2</v>
      </c>
      <c r="DZ163" s="1">
        <v>8</v>
      </c>
      <c r="EA163" s="1">
        <v>8</v>
      </c>
      <c r="EB163" s="1">
        <v>18</v>
      </c>
      <c r="ED163" s="1">
        <v>0</v>
      </c>
      <c r="EE163" s="1">
        <v>16</v>
      </c>
      <c r="EF163" s="1">
        <v>9</v>
      </c>
      <c r="EG163" s="1">
        <v>10</v>
      </c>
      <c r="EH163" s="1">
        <v>10</v>
      </c>
      <c r="EI163" s="1">
        <v>12</v>
      </c>
      <c r="EJ163" s="1">
        <v>1</v>
      </c>
      <c r="EK163" s="1">
        <v>13</v>
      </c>
      <c r="EL163" s="1">
        <v>4</v>
      </c>
      <c r="EM163" s="1">
        <v>9</v>
      </c>
      <c r="EN163" s="1">
        <v>1</v>
      </c>
      <c r="EO163" s="1">
        <v>4</v>
      </c>
      <c r="EP163"/>
      <c r="FC163"/>
    </row>
    <row r="164" spans="1:159">
      <c r="A164" s="13">
        <f t="shared" si="2"/>
        <v>41547</v>
      </c>
      <c r="N164"/>
      <c r="AB164"/>
      <c r="AC164"/>
      <c r="AP164" s="4">
        <v>41547</v>
      </c>
      <c r="AQ164" s="1">
        <v>464.8583615</v>
      </c>
      <c r="AR164" s="1">
        <v>710.71470222999994</v>
      </c>
      <c r="AS164" s="1">
        <v>1241.3446814399999</v>
      </c>
      <c r="AT164" s="1">
        <v>434.97966446999999</v>
      </c>
      <c r="AU164" s="1">
        <v>1018.7670720900001</v>
      </c>
      <c r="AV164" s="1">
        <v>802.07123819000003</v>
      </c>
      <c r="AW164" s="1">
        <v>879.32595404999995</v>
      </c>
      <c r="AX164" s="1">
        <v>565.33625985000003</v>
      </c>
      <c r="AY164" s="1">
        <v>348.50776167999999</v>
      </c>
      <c r="AZ164" s="1">
        <v>346.11595441999998</v>
      </c>
      <c r="BA164" s="1">
        <v>941.31891585000005</v>
      </c>
      <c r="BB164" s="1">
        <v>812.01558747000001</v>
      </c>
      <c r="BC164"/>
      <c r="BP164"/>
      <c r="CC164"/>
      <c r="CP164"/>
      <c r="DD164" s="1">
        <v>5</v>
      </c>
      <c r="DE164" s="1">
        <v>19</v>
      </c>
      <c r="DF164" s="1">
        <v>8</v>
      </c>
      <c r="DG164" s="1">
        <v>31</v>
      </c>
      <c r="DH164" s="1">
        <v>8</v>
      </c>
      <c r="DI164" s="1">
        <v>12</v>
      </c>
      <c r="DJ164" s="1">
        <v>26</v>
      </c>
      <c r="DK164" s="1">
        <v>17</v>
      </c>
      <c r="DL164" s="1">
        <v>2</v>
      </c>
      <c r="DM164" s="1">
        <v>9</v>
      </c>
      <c r="DN164" s="1">
        <v>4</v>
      </c>
      <c r="DO164" s="1">
        <v>5</v>
      </c>
      <c r="DQ164" s="1">
        <v>12</v>
      </c>
      <c r="DR164" s="1">
        <v>23</v>
      </c>
      <c r="DS164" s="1">
        <v>10</v>
      </c>
      <c r="DT164" s="1">
        <v>44</v>
      </c>
      <c r="DU164" s="1">
        <v>10</v>
      </c>
      <c r="DV164" s="1">
        <v>21</v>
      </c>
      <c r="DW164" s="1">
        <v>14</v>
      </c>
      <c r="DX164" s="1">
        <v>19</v>
      </c>
      <c r="DY164" s="1">
        <v>1</v>
      </c>
      <c r="DZ164" s="1">
        <v>10</v>
      </c>
      <c r="EA164" s="1">
        <v>9</v>
      </c>
      <c r="EB164" s="1">
        <v>13</v>
      </c>
      <c r="ED164" s="1">
        <v>9</v>
      </c>
      <c r="EE164" s="1">
        <v>31</v>
      </c>
      <c r="EF164" s="1">
        <v>20</v>
      </c>
      <c r="EG164" s="1">
        <v>43</v>
      </c>
      <c r="EH164" s="1">
        <v>34</v>
      </c>
      <c r="EI164" s="1">
        <v>57</v>
      </c>
      <c r="EJ164" s="1">
        <v>7</v>
      </c>
      <c r="EK164" s="1">
        <v>32</v>
      </c>
      <c r="EL164" s="1">
        <v>6</v>
      </c>
      <c r="EM164" s="1">
        <v>15</v>
      </c>
      <c r="EN164" s="1">
        <v>7</v>
      </c>
      <c r="EO164" s="1">
        <v>11</v>
      </c>
      <c r="EP164"/>
      <c r="FC164"/>
    </row>
    <row r="165" spans="1:159">
      <c r="A165" s="13">
        <f t="shared" si="2"/>
        <v>41516</v>
      </c>
      <c r="N165"/>
      <c r="AB165"/>
      <c r="AC165"/>
      <c r="AP165" s="4">
        <v>41516</v>
      </c>
      <c r="AQ165" s="1">
        <v>459.10636793999998</v>
      </c>
      <c r="AR165" s="1">
        <v>717.59929314999999</v>
      </c>
      <c r="AS165" s="1">
        <v>1220.67579359</v>
      </c>
      <c r="AT165" s="1">
        <v>433.48655530999997</v>
      </c>
      <c r="AU165" s="1">
        <v>1017.11334227</v>
      </c>
      <c r="AV165" s="1">
        <v>781.82636859000002</v>
      </c>
      <c r="AW165" s="1">
        <v>886.81115582999996</v>
      </c>
      <c r="AX165" s="1">
        <v>564.23417544999995</v>
      </c>
      <c r="AY165" s="1">
        <v>359.29599901</v>
      </c>
      <c r="AZ165" s="1">
        <v>352.30416722000001</v>
      </c>
      <c r="BA165" s="1">
        <v>918.52544948000002</v>
      </c>
      <c r="BB165" s="1">
        <v>784.85633490999999</v>
      </c>
      <c r="BC165"/>
      <c r="BP165"/>
      <c r="CC165"/>
      <c r="CP165"/>
      <c r="DD165" s="1">
        <v>6</v>
      </c>
      <c r="DE165" s="1">
        <v>28</v>
      </c>
      <c r="DF165" s="1">
        <v>13</v>
      </c>
      <c r="DG165" s="1">
        <v>48</v>
      </c>
      <c r="DH165" s="1">
        <v>21</v>
      </c>
      <c r="DI165" s="1">
        <v>28</v>
      </c>
      <c r="DJ165" s="1">
        <v>22</v>
      </c>
      <c r="DK165" s="1">
        <v>22</v>
      </c>
      <c r="DL165" s="1">
        <v>1</v>
      </c>
      <c r="DM165" s="1">
        <v>12</v>
      </c>
      <c r="DN165" s="1">
        <v>5</v>
      </c>
      <c r="DO165" s="1">
        <v>10</v>
      </c>
      <c r="DQ165" s="1">
        <v>10</v>
      </c>
      <c r="DR165" s="1">
        <v>19</v>
      </c>
      <c r="DS165" s="1">
        <v>15</v>
      </c>
      <c r="DT165" s="1">
        <v>33</v>
      </c>
      <c r="DU165" s="1">
        <v>16</v>
      </c>
      <c r="DV165" s="1">
        <v>30</v>
      </c>
      <c r="DW165" s="1">
        <v>22</v>
      </c>
      <c r="DX165" s="1">
        <v>20</v>
      </c>
      <c r="DY165" s="1">
        <v>4</v>
      </c>
      <c r="DZ165" s="1">
        <v>12</v>
      </c>
      <c r="EA165" s="1">
        <v>10</v>
      </c>
      <c r="EB165" s="1">
        <v>17</v>
      </c>
      <c r="ED165" s="1">
        <v>10</v>
      </c>
      <c r="EE165" s="1">
        <v>27</v>
      </c>
      <c r="EF165" s="1">
        <v>10</v>
      </c>
      <c r="EG165" s="1">
        <v>36</v>
      </c>
      <c r="EH165" s="1">
        <v>16</v>
      </c>
      <c r="EI165" s="1">
        <v>33</v>
      </c>
      <c r="EJ165" s="1">
        <v>3</v>
      </c>
      <c r="EK165" s="1">
        <v>27</v>
      </c>
      <c r="EL165" s="1">
        <v>4</v>
      </c>
      <c r="EM165" s="1">
        <v>10</v>
      </c>
      <c r="EN165" s="1">
        <v>5</v>
      </c>
      <c r="EO165" s="1">
        <v>2</v>
      </c>
      <c r="EP165"/>
      <c r="FC165"/>
    </row>
    <row r="166" spans="1:159">
      <c r="A166" s="13">
        <f t="shared" si="2"/>
        <v>41486</v>
      </c>
      <c r="N166"/>
      <c r="AB166"/>
      <c r="AC166"/>
      <c r="AP166" s="4">
        <v>41486</v>
      </c>
      <c r="AQ166" s="1">
        <v>455.05107075000001</v>
      </c>
      <c r="AR166" s="1">
        <v>738.07618467999998</v>
      </c>
      <c r="AS166" s="1">
        <v>1270.0341372299999</v>
      </c>
      <c r="AT166" s="1">
        <v>452.8220599</v>
      </c>
      <c r="AU166" s="1">
        <v>1049.3486230599999</v>
      </c>
      <c r="AV166" s="1">
        <v>795.01433812000005</v>
      </c>
      <c r="AW166" s="1">
        <v>897.62046018000001</v>
      </c>
      <c r="AX166" s="1">
        <v>562.61710398000002</v>
      </c>
      <c r="AY166" s="1">
        <v>370.85775073999997</v>
      </c>
      <c r="AZ166" s="1">
        <v>370.50743609</v>
      </c>
      <c r="BA166" s="1">
        <v>924.05501730000003</v>
      </c>
      <c r="BB166" s="1">
        <v>806.27589230000001</v>
      </c>
      <c r="BC166"/>
      <c r="BP166"/>
      <c r="CC166"/>
      <c r="CP166"/>
      <c r="DD166" s="1">
        <v>6</v>
      </c>
      <c r="DE166" s="1">
        <v>30</v>
      </c>
      <c r="DF166" s="1">
        <v>11</v>
      </c>
      <c r="DG166" s="1">
        <v>69</v>
      </c>
      <c r="DH166" s="1">
        <v>26</v>
      </c>
      <c r="DI166" s="1">
        <v>35</v>
      </c>
      <c r="DJ166" s="1">
        <v>21</v>
      </c>
      <c r="DK166" s="1">
        <v>31</v>
      </c>
      <c r="DL166" s="1">
        <v>1</v>
      </c>
      <c r="DM166" s="1">
        <v>7</v>
      </c>
      <c r="DN166" s="1">
        <v>9</v>
      </c>
      <c r="DO166" s="1">
        <v>6</v>
      </c>
      <c r="DQ166" s="1">
        <v>17</v>
      </c>
      <c r="DR166" s="1">
        <v>32</v>
      </c>
      <c r="DS166" s="1">
        <v>12</v>
      </c>
      <c r="DT166" s="1">
        <v>35</v>
      </c>
      <c r="DU166" s="1">
        <v>20</v>
      </c>
      <c r="DV166" s="1">
        <v>39</v>
      </c>
      <c r="DW166" s="1">
        <v>24</v>
      </c>
      <c r="DX166" s="1">
        <v>18</v>
      </c>
      <c r="DY166" s="1">
        <v>4</v>
      </c>
      <c r="DZ166" s="1">
        <v>13</v>
      </c>
      <c r="EA166" s="1">
        <v>8</v>
      </c>
      <c r="EB166" s="1">
        <v>18</v>
      </c>
      <c r="ED166" s="1">
        <v>3</v>
      </c>
      <c r="EE166" s="1">
        <v>12</v>
      </c>
      <c r="EF166" s="1">
        <v>15</v>
      </c>
      <c r="EG166" s="1">
        <v>13</v>
      </c>
      <c r="EH166" s="1">
        <v>6</v>
      </c>
      <c r="EI166" s="1">
        <v>17</v>
      </c>
      <c r="EJ166" s="1">
        <v>2</v>
      </c>
      <c r="EK166" s="1">
        <v>19</v>
      </c>
      <c r="EL166" s="1">
        <v>4</v>
      </c>
      <c r="EM166" s="1">
        <v>14</v>
      </c>
      <c r="EN166" s="1">
        <v>3</v>
      </c>
      <c r="EO166" s="1">
        <v>5</v>
      </c>
      <c r="EP166"/>
      <c r="FC166"/>
    </row>
    <row r="167" spans="1:159">
      <c r="A167" s="13">
        <f t="shared" si="2"/>
        <v>41453</v>
      </c>
      <c r="N167"/>
      <c r="AB167"/>
      <c r="AC167"/>
      <c r="AP167" s="4">
        <v>41453</v>
      </c>
      <c r="AQ167" s="1">
        <v>436.83069965999999</v>
      </c>
      <c r="AR167" s="1">
        <v>728.55566911000005</v>
      </c>
      <c r="AS167" s="1">
        <v>1229.91588695</v>
      </c>
      <c r="AT167" s="1">
        <v>441.18962531</v>
      </c>
      <c r="AU167" s="1">
        <v>1000.05945474</v>
      </c>
      <c r="AV167" s="1">
        <v>767.42884747999994</v>
      </c>
      <c r="AW167" s="1">
        <v>872.86497122000003</v>
      </c>
      <c r="AX167" s="1">
        <v>546.23136366000006</v>
      </c>
      <c r="AY167" s="1">
        <v>381.13526092000001</v>
      </c>
      <c r="AZ167" s="1">
        <v>364.03812589</v>
      </c>
      <c r="BA167" s="1">
        <v>904.02734986999997</v>
      </c>
      <c r="BB167" s="1">
        <v>780.64740396000002</v>
      </c>
      <c r="BC167"/>
      <c r="BP167"/>
      <c r="CC167"/>
      <c r="CP167"/>
      <c r="DD167" s="1">
        <v>2</v>
      </c>
      <c r="DE167" s="1">
        <v>21</v>
      </c>
      <c r="DF167" s="1">
        <v>16</v>
      </c>
      <c r="DG167" s="1">
        <v>29</v>
      </c>
      <c r="DH167" s="1">
        <v>14</v>
      </c>
      <c r="DI167" s="1">
        <v>11</v>
      </c>
      <c r="DJ167" s="1">
        <v>16</v>
      </c>
      <c r="DK167" s="1">
        <v>20</v>
      </c>
      <c r="DL167" s="1">
        <v>0</v>
      </c>
      <c r="DM167" s="1">
        <v>7</v>
      </c>
      <c r="DN167" s="1">
        <v>9</v>
      </c>
      <c r="DO167" s="1">
        <v>3</v>
      </c>
      <c r="DQ167" s="1">
        <v>21</v>
      </c>
      <c r="DR167" s="1">
        <v>33</v>
      </c>
      <c r="DS167" s="1">
        <v>12</v>
      </c>
      <c r="DT167" s="1">
        <v>40</v>
      </c>
      <c r="DU167" s="1">
        <v>14</v>
      </c>
      <c r="DV167" s="1">
        <v>26</v>
      </c>
      <c r="DW167" s="1">
        <v>22</v>
      </c>
      <c r="DX167" s="1">
        <v>13</v>
      </c>
      <c r="DY167" s="1">
        <v>5</v>
      </c>
      <c r="DZ167" s="1">
        <v>10</v>
      </c>
      <c r="EA167" s="1">
        <v>6</v>
      </c>
      <c r="EB167" s="1">
        <v>15</v>
      </c>
      <c r="ED167" s="1">
        <v>3</v>
      </c>
      <c r="EE167" s="1">
        <v>20</v>
      </c>
      <c r="EF167" s="1">
        <v>10</v>
      </c>
      <c r="EG167" s="1">
        <v>48</v>
      </c>
      <c r="EH167" s="1">
        <v>24</v>
      </c>
      <c r="EI167" s="1">
        <v>54</v>
      </c>
      <c r="EJ167" s="1">
        <v>9</v>
      </c>
      <c r="EK167" s="1">
        <v>35</v>
      </c>
      <c r="EL167" s="1">
        <v>4</v>
      </c>
      <c r="EM167" s="1">
        <v>17</v>
      </c>
      <c r="EN167" s="1">
        <v>5</v>
      </c>
      <c r="EO167" s="1">
        <v>9</v>
      </c>
      <c r="EP167"/>
      <c r="FC167"/>
    </row>
    <row r="168" spans="1:159">
      <c r="A168" s="13">
        <f t="shared" si="2"/>
        <v>41425</v>
      </c>
      <c r="N168"/>
      <c r="AB168"/>
      <c r="AC168"/>
      <c r="AP168" s="4">
        <v>41425</v>
      </c>
      <c r="AQ168" s="1">
        <v>464.13343470000001</v>
      </c>
      <c r="AR168" s="1">
        <v>735.35333992000005</v>
      </c>
      <c r="AS168" s="1">
        <v>1238.3732147999999</v>
      </c>
      <c r="AT168" s="1">
        <v>449.58132470999999</v>
      </c>
      <c r="AU168" s="1">
        <v>1011.91750428</v>
      </c>
      <c r="AV168" s="1">
        <v>782.33001278999996</v>
      </c>
      <c r="AW168" s="1">
        <v>894.86373896999999</v>
      </c>
      <c r="AX168" s="1">
        <v>570.18022116999998</v>
      </c>
      <c r="AY168" s="1">
        <v>374.93854576000001</v>
      </c>
      <c r="AZ168" s="1">
        <v>360.87072551</v>
      </c>
      <c r="BA168" s="1">
        <v>904.61993010000003</v>
      </c>
      <c r="BB168" s="1">
        <v>766.73369442000001</v>
      </c>
      <c r="BC168"/>
      <c r="BP168"/>
      <c r="CC168"/>
      <c r="CP168"/>
      <c r="DD168" s="1">
        <v>6</v>
      </c>
      <c r="DE168" s="1">
        <v>34</v>
      </c>
      <c r="DF168" s="1">
        <v>20</v>
      </c>
      <c r="DG168" s="1">
        <v>57</v>
      </c>
      <c r="DH168" s="1">
        <v>19</v>
      </c>
      <c r="DI168" s="1">
        <v>24</v>
      </c>
      <c r="DJ168" s="1">
        <v>22</v>
      </c>
      <c r="DK168" s="1">
        <v>27</v>
      </c>
      <c r="DL168" s="1">
        <v>4</v>
      </c>
      <c r="DM168" s="1">
        <v>11</v>
      </c>
      <c r="DN168" s="1">
        <v>8</v>
      </c>
      <c r="DO168" s="1">
        <v>12</v>
      </c>
      <c r="DQ168" s="1">
        <v>11</v>
      </c>
      <c r="DR168" s="1">
        <v>21</v>
      </c>
      <c r="DS168" s="1">
        <v>10</v>
      </c>
      <c r="DT168" s="1">
        <v>28</v>
      </c>
      <c r="DU168" s="1">
        <v>19</v>
      </c>
      <c r="DV168" s="1">
        <v>34</v>
      </c>
      <c r="DW168" s="1">
        <v>18</v>
      </c>
      <c r="DX168" s="1">
        <v>22</v>
      </c>
      <c r="DY168" s="1">
        <v>4</v>
      </c>
      <c r="DZ168" s="1">
        <v>8</v>
      </c>
      <c r="EA168" s="1">
        <v>10</v>
      </c>
      <c r="EB168" s="1">
        <v>10</v>
      </c>
      <c r="ED168" s="1">
        <v>9</v>
      </c>
      <c r="EE168" s="1">
        <v>20</v>
      </c>
      <c r="EF168" s="1">
        <v>7</v>
      </c>
      <c r="EG168" s="1">
        <v>30</v>
      </c>
      <c r="EH168" s="1">
        <v>14</v>
      </c>
      <c r="EI168" s="1">
        <v>33</v>
      </c>
      <c r="EJ168" s="1">
        <v>7</v>
      </c>
      <c r="EK168" s="1">
        <v>19</v>
      </c>
      <c r="EL168" s="1">
        <v>2</v>
      </c>
      <c r="EM168" s="1">
        <v>15</v>
      </c>
      <c r="EN168" s="1">
        <v>2</v>
      </c>
      <c r="EO168" s="1">
        <v>6</v>
      </c>
      <c r="EP168"/>
      <c r="FC168"/>
    </row>
    <row r="169" spans="1:159">
      <c r="A169" s="13">
        <f t="shared" si="2"/>
        <v>41394</v>
      </c>
      <c r="N169"/>
      <c r="AB169"/>
      <c r="AC169"/>
      <c r="AP169" s="4">
        <v>41394</v>
      </c>
      <c r="AQ169" s="1">
        <v>445.30519842000001</v>
      </c>
      <c r="AR169" s="1">
        <v>730.63921841000001</v>
      </c>
      <c r="AS169" s="1">
        <v>1183.85139052</v>
      </c>
      <c r="AT169" s="1">
        <v>420.69379373999999</v>
      </c>
      <c r="AU169" s="1">
        <v>981.50672702999998</v>
      </c>
      <c r="AV169" s="1">
        <v>738.55888545000005</v>
      </c>
      <c r="AW169" s="1">
        <v>862.28864312999997</v>
      </c>
      <c r="AX169" s="1">
        <v>539.90835970000001</v>
      </c>
      <c r="AY169" s="1">
        <v>395.75541699000001</v>
      </c>
      <c r="AZ169" s="1">
        <v>390.81311977000001</v>
      </c>
      <c r="BA169" s="1">
        <v>879.00838078000004</v>
      </c>
      <c r="BB169" s="1">
        <v>741.46536147999996</v>
      </c>
      <c r="BC169"/>
      <c r="BP169"/>
      <c r="CC169"/>
      <c r="CP169"/>
      <c r="DD169" s="1">
        <v>7</v>
      </c>
      <c r="DE169" s="1">
        <v>34</v>
      </c>
      <c r="DF169" s="1">
        <v>11</v>
      </c>
      <c r="DG169" s="1">
        <v>61</v>
      </c>
      <c r="DH169" s="1">
        <v>24</v>
      </c>
      <c r="DI169" s="1">
        <v>25</v>
      </c>
      <c r="DJ169" s="1">
        <v>18</v>
      </c>
      <c r="DK169" s="1">
        <v>23</v>
      </c>
      <c r="DL169" s="1">
        <v>4</v>
      </c>
      <c r="DM169" s="1">
        <v>14</v>
      </c>
      <c r="DN169" s="1">
        <v>12</v>
      </c>
      <c r="DO169" s="1">
        <v>6</v>
      </c>
      <c r="DQ169" s="1">
        <v>17</v>
      </c>
      <c r="DR169" s="1">
        <v>28</v>
      </c>
      <c r="DS169" s="1">
        <v>12</v>
      </c>
      <c r="DT169" s="1">
        <v>39</v>
      </c>
      <c r="DU169" s="1">
        <v>20</v>
      </c>
      <c r="DV169" s="1">
        <v>46</v>
      </c>
      <c r="DW169" s="1">
        <v>29</v>
      </c>
      <c r="DX169" s="1">
        <v>33</v>
      </c>
      <c r="DY169" s="1">
        <v>5</v>
      </c>
      <c r="DZ169" s="1">
        <v>8</v>
      </c>
      <c r="EA169" s="1">
        <v>8</v>
      </c>
      <c r="EB169" s="1">
        <v>15</v>
      </c>
      <c r="ED169" s="1">
        <v>2</v>
      </c>
      <c r="EE169" s="1">
        <v>13</v>
      </c>
      <c r="EF169" s="1">
        <v>14</v>
      </c>
      <c r="EG169" s="1">
        <v>15</v>
      </c>
      <c r="EH169" s="1">
        <v>9</v>
      </c>
      <c r="EI169" s="1">
        <v>20</v>
      </c>
      <c r="EJ169" s="1">
        <v>1</v>
      </c>
      <c r="EK169" s="1">
        <v>12</v>
      </c>
      <c r="EL169" s="1">
        <v>1</v>
      </c>
      <c r="EM169" s="1">
        <v>12</v>
      </c>
      <c r="EN169" s="1">
        <v>0</v>
      </c>
      <c r="EO169" s="1">
        <v>7</v>
      </c>
      <c r="EP169"/>
      <c r="FC169"/>
    </row>
    <row r="170" spans="1:159">
      <c r="A170" s="13">
        <f t="shared" si="2"/>
        <v>41361</v>
      </c>
      <c r="N170"/>
      <c r="AB170"/>
      <c r="AC170"/>
      <c r="AP170" s="4">
        <v>41361</v>
      </c>
      <c r="AQ170" s="1">
        <v>453.95753416000002</v>
      </c>
      <c r="AR170" s="1">
        <v>728.17039604000001</v>
      </c>
      <c r="AS170" s="1">
        <v>1183.8369437599999</v>
      </c>
      <c r="AT170" s="1">
        <v>421.07303135000001</v>
      </c>
      <c r="AU170" s="1">
        <v>975.61360108999997</v>
      </c>
      <c r="AV170" s="1">
        <v>761.27066158000002</v>
      </c>
      <c r="AW170" s="1">
        <v>893.36308216999998</v>
      </c>
      <c r="AX170" s="1">
        <v>550.49399611000001</v>
      </c>
      <c r="AY170" s="1">
        <v>383.82432806999998</v>
      </c>
      <c r="AZ170" s="1">
        <v>379.6469171</v>
      </c>
      <c r="BA170" s="1">
        <v>883.66152955999996</v>
      </c>
      <c r="BB170" s="1">
        <v>744.42072614000006</v>
      </c>
      <c r="BC170"/>
      <c r="BP170"/>
      <c r="CC170"/>
      <c r="CP170"/>
      <c r="DD170" s="1">
        <v>8</v>
      </c>
      <c r="DE170" s="1">
        <v>22</v>
      </c>
      <c r="DF170" s="1">
        <v>11</v>
      </c>
      <c r="DG170" s="1">
        <v>40</v>
      </c>
      <c r="DH170" s="1">
        <v>11</v>
      </c>
      <c r="DI170" s="1">
        <v>23</v>
      </c>
      <c r="DJ170" s="1">
        <v>18</v>
      </c>
      <c r="DK170" s="1">
        <v>16</v>
      </c>
      <c r="DL170" s="1">
        <v>1</v>
      </c>
      <c r="DM170" s="1">
        <v>8</v>
      </c>
      <c r="DN170" s="1">
        <v>8</v>
      </c>
      <c r="DO170" s="1">
        <v>9</v>
      </c>
      <c r="DQ170" s="1">
        <v>11</v>
      </c>
      <c r="DR170" s="1">
        <v>17</v>
      </c>
      <c r="DS170" s="1">
        <v>17</v>
      </c>
      <c r="DT170" s="1">
        <v>19</v>
      </c>
      <c r="DU170" s="1">
        <v>14</v>
      </c>
      <c r="DV170" s="1">
        <v>26</v>
      </c>
      <c r="DW170" s="1">
        <v>22</v>
      </c>
      <c r="DX170" s="1">
        <v>28</v>
      </c>
      <c r="DY170" s="1">
        <v>5</v>
      </c>
      <c r="DZ170" s="1">
        <v>14</v>
      </c>
      <c r="EA170" s="1">
        <v>5</v>
      </c>
      <c r="EB170" s="1">
        <v>8</v>
      </c>
      <c r="ED170" s="1">
        <v>7</v>
      </c>
      <c r="EE170" s="1">
        <v>36</v>
      </c>
      <c r="EF170" s="1">
        <v>9</v>
      </c>
      <c r="EG170" s="1">
        <v>56</v>
      </c>
      <c r="EH170" s="1">
        <v>28</v>
      </c>
      <c r="EI170" s="1">
        <v>42</v>
      </c>
      <c r="EJ170" s="1">
        <v>8</v>
      </c>
      <c r="EK170" s="1">
        <v>24</v>
      </c>
      <c r="EL170" s="1">
        <v>4</v>
      </c>
      <c r="EM170" s="1">
        <v>12</v>
      </c>
      <c r="EN170" s="1">
        <v>7</v>
      </c>
      <c r="EO170" s="1">
        <v>11</v>
      </c>
      <c r="EP170"/>
      <c r="FC170"/>
    </row>
    <row r="171" spans="1:159">
      <c r="A171" s="13">
        <f t="shared" si="2"/>
        <v>41333</v>
      </c>
      <c r="N171"/>
      <c r="AB171"/>
      <c r="AC171"/>
      <c r="AP171" s="4">
        <v>41333</v>
      </c>
      <c r="AQ171" s="1">
        <v>439.78</v>
      </c>
      <c r="AR171" s="1">
        <v>688.52</v>
      </c>
      <c r="AS171" s="1">
        <v>1124.51</v>
      </c>
      <c r="AT171" s="1">
        <v>398.4</v>
      </c>
      <c r="AU171" s="1">
        <v>899.73</v>
      </c>
      <c r="AV171" s="1">
        <v>729.78</v>
      </c>
      <c r="AW171" s="1">
        <v>861.28</v>
      </c>
      <c r="AX171" s="1">
        <v>529.04</v>
      </c>
      <c r="AY171" s="1">
        <v>365.1</v>
      </c>
      <c r="AZ171" s="1">
        <v>354.27</v>
      </c>
      <c r="BA171" s="1">
        <v>828.75</v>
      </c>
      <c r="BB171" s="1">
        <v>686.39</v>
      </c>
      <c r="BC171"/>
      <c r="BP171"/>
      <c r="CC171"/>
      <c r="CP171"/>
      <c r="DD171" s="1">
        <v>5</v>
      </c>
      <c r="DE171" s="1">
        <v>33</v>
      </c>
      <c r="DF171" s="1">
        <v>17</v>
      </c>
      <c r="DG171" s="1">
        <v>46</v>
      </c>
      <c r="DH171" s="1">
        <v>23</v>
      </c>
      <c r="DI171" s="1">
        <v>17</v>
      </c>
      <c r="DJ171" s="1">
        <v>19</v>
      </c>
      <c r="DK171" s="1">
        <v>24</v>
      </c>
      <c r="DL171" s="1">
        <v>3</v>
      </c>
      <c r="DM171" s="1">
        <v>18</v>
      </c>
      <c r="DN171" s="1">
        <v>9</v>
      </c>
      <c r="DO171" s="1">
        <v>8</v>
      </c>
      <c r="DQ171" s="1">
        <v>7</v>
      </c>
      <c r="DR171" s="1">
        <v>13</v>
      </c>
      <c r="DS171" s="1">
        <v>5</v>
      </c>
      <c r="DT171" s="1">
        <v>12</v>
      </c>
      <c r="DU171" s="1">
        <v>3</v>
      </c>
      <c r="DV171" s="1">
        <v>20</v>
      </c>
      <c r="DW171" s="1">
        <v>13</v>
      </c>
      <c r="DX171" s="1">
        <v>9</v>
      </c>
      <c r="DY171" s="1">
        <v>4</v>
      </c>
      <c r="DZ171" s="1">
        <v>7</v>
      </c>
      <c r="EA171" s="1">
        <v>5</v>
      </c>
      <c r="EB171" s="1">
        <v>17</v>
      </c>
      <c r="ED171" s="1">
        <v>14</v>
      </c>
      <c r="EE171" s="1">
        <v>23</v>
      </c>
      <c r="EF171" s="1">
        <v>15</v>
      </c>
      <c r="EG171" s="1">
        <v>54</v>
      </c>
      <c r="EH171" s="1">
        <v>27</v>
      </c>
      <c r="EI171" s="1">
        <v>55</v>
      </c>
      <c r="EJ171" s="1">
        <v>16</v>
      </c>
      <c r="EK171" s="1">
        <v>34</v>
      </c>
      <c r="EL171" s="1">
        <v>4</v>
      </c>
      <c r="EM171" s="1">
        <v>8</v>
      </c>
      <c r="EN171" s="1">
        <v>7</v>
      </c>
      <c r="EO171" s="1">
        <v>2</v>
      </c>
      <c r="EP171"/>
      <c r="FC171"/>
    </row>
    <row r="172" spans="1:159">
      <c r="A172" s="13">
        <f t="shared" si="2"/>
        <v>41305</v>
      </c>
      <c r="N172"/>
      <c r="AB172"/>
      <c r="AC172"/>
      <c r="AP172" s="4">
        <v>41305</v>
      </c>
      <c r="AQ172" s="1">
        <v>434.4</v>
      </c>
      <c r="AR172" s="1">
        <v>643.75</v>
      </c>
      <c r="AS172" s="1">
        <v>1077.05</v>
      </c>
      <c r="AT172" s="1">
        <v>378.81</v>
      </c>
      <c r="AU172" s="1">
        <v>857.31</v>
      </c>
      <c r="AV172" s="1">
        <v>687.48</v>
      </c>
      <c r="AW172" s="1">
        <v>829.87</v>
      </c>
      <c r="AX172" s="1">
        <v>509.49</v>
      </c>
      <c r="AY172" s="1">
        <v>342.09</v>
      </c>
      <c r="AZ172" s="1">
        <v>335.61</v>
      </c>
      <c r="BA172" s="1">
        <v>806.16</v>
      </c>
      <c r="BB172" s="1">
        <v>652.91999999999996</v>
      </c>
      <c r="BC172"/>
      <c r="BP172"/>
      <c r="CC172"/>
      <c r="CP172"/>
      <c r="DD172" s="1">
        <v>12</v>
      </c>
      <c r="DE172" s="1">
        <v>28</v>
      </c>
      <c r="DF172" s="1">
        <v>14</v>
      </c>
      <c r="DG172" s="1">
        <v>43</v>
      </c>
      <c r="DH172" s="1">
        <v>20</v>
      </c>
      <c r="DI172" s="1">
        <v>35</v>
      </c>
      <c r="DJ172" s="1">
        <v>13</v>
      </c>
      <c r="DK172" s="1">
        <v>33</v>
      </c>
      <c r="DL172" s="1">
        <v>3</v>
      </c>
      <c r="DM172" s="1">
        <v>13</v>
      </c>
      <c r="DN172" s="1">
        <v>7</v>
      </c>
      <c r="DO172" s="1">
        <v>5</v>
      </c>
      <c r="DQ172" s="1">
        <v>11</v>
      </c>
      <c r="DR172" s="1">
        <v>17</v>
      </c>
      <c r="DS172" s="1">
        <v>11</v>
      </c>
      <c r="DT172" s="1">
        <v>50</v>
      </c>
      <c r="DU172" s="1">
        <v>13</v>
      </c>
      <c r="DV172" s="1">
        <v>29</v>
      </c>
      <c r="DW172" s="1">
        <v>30</v>
      </c>
      <c r="DX172" s="1">
        <v>14</v>
      </c>
      <c r="DY172" s="1">
        <v>5</v>
      </c>
      <c r="DZ172" s="1">
        <v>11</v>
      </c>
      <c r="EA172" s="1">
        <v>7</v>
      </c>
      <c r="EB172" s="1">
        <v>11</v>
      </c>
      <c r="ED172" s="1">
        <v>3</v>
      </c>
      <c r="EE172" s="1">
        <v>24</v>
      </c>
      <c r="EF172" s="1">
        <v>12</v>
      </c>
      <c r="EG172" s="1">
        <v>19</v>
      </c>
      <c r="EH172" s="1">
        <v>20</v>
      </c>
      <c r="EI172" s="1">
        <v>28</v>
      </c>
      <c r="EJ172" s="1">
        <v>5</v>
      </c>
      <c r="EK172" s="1">
        <v>20</v>
      </c>
      <c r="EL172" s="1">
        <v>3</v>
      </c>
      <c r="EM172" s="1">
        <v>9</v>
      </c>
      <c r="EN172" s="1">
        <v>7</v>
      </c>
      <c r="EO172" s="1">
        <v>10</v>
      </c>
      <c r="EP172"/>
      <c r="FC172"/>
    </row>
    <row r="173" spans="1:159">
      <c r="A173" s="13">
        <f t="shared" si="2"/>
        <v>41274</v>
      </c>
      <c r="N173"/>
      <c r="AB173"/>
      <c r="AC173"/>
      <c r="AP173" s="4">
        <v>41274</v>
      </c>
      <c r="AQ173" s="1">
        <v>434.56</v>
      </c>
      <c r="AR173" s="1">
        <v>628.01</v>
      </c>
      <c r="AS173" s="1">
        <v>1047.29</v>
      </c>
      <c r="AT173" s="1">
        <v>368.72</v>
      </c>
      <c r="AU173" s="1">
        <v>823.53</v>
      </c>
      <c r="AV173" s="1">
        <v>669.34</v>
      </c>
      <c r="AW173" s="1">
        <v>791.66</v>
      </c>
      <c r="AX173" s="1">
        <v>518.94000000000005</v>
      </c>
      <c r="AY173" s="1">
        <v>344.09</v>
      </c>
      <c r="AZ173" s="1">
        <v>330.04</v>
      </c>
      <c r="BA173" s="1">
        <v>774.32</v>
      </c>
      <c r="BB173" s="1">
        <v>636.41</v>
      </c>
      <c r="BC173"/>
      <c r="BP173"/>
      <c r="CC173"/>
      <c r="CP173"/>
      <c r="DD173" s="1">
        <v>5</v>
      </c>
      <c r="DE173" s="1">
        <v>19</v>
      </c>
      <c r="DF173" s="1">
        <v>7</v>
      </c>
      <c r="DG173" s="1">
        <v>13</v>
      </c>
      <c r="DH173" s="1">
        <v>6</v>
      </c>
      <c r="DI173" s="1">
        <v>13</v>
      </c>
      <c r="DJ173" s="1">
        <v>15</v>
      </c>
      <c r="DK173" s="1">
        <v>12</v>
      </c>
      <c r="DL173" s="1">
        <v>2</v>
      </c>
      <c r="DM173" s="1">
        <v>8</v>
      </c>
      <c r="DN173" s="1">
        <v>7</v>
      </c>
      <c r="DO173" s="1">
        <v>3</v>
      </c>
      <c r="DQ173" s="1">
        <v>8</v>
      </c>
      <c r="DR173" s="1">
        <v>10</v>
      </c>
      <c r="DS173" s="1">
        <v>11</v>
      </c>
      <c r="DT173" s="1">
        <v>52</v>
      </c>
      <c r="DU173" s="1">
        <v>7</v>
      </c>
      <c r="DV173" s="1">
        <v>23</v>
      </c>
      <c r="DW173" s="1">
        <v>20</v>
      </c>
      <c r="DX173" s="1">
        <v>14</v>
      </c>
      <c r="DY173" s="1">
        <v>5</v>
      </c>
      <c r="DZ173" s="1">
        <v>11</v>
      </c>
      <c r="EA173" s="1">
        <v>6</v>
      </c>
      <c r="EB173" s="1">
        <v>5</v>
      </c>
      <c r="ED173" s="1">
        <v>13</v>
      </c>
      <c r="EE173" s="1">
        <v>40</v>
      </c>
      <c r="EF173" s="1">
        <v>19</v>
      </c>
      <c r="EG173" s="1">
        <v>47</v>
      </c>
      <c r="EH173" s="1">
        <v>39</v>
      </c>
      <c r="EI173" s="1">
        <v>55</v>
      </c>
      <c r="EJ173" s="1">
        <v>13</v>
      </c>
      <c r="EK173" s="1">
        <v>41</v>
      </c>
      <c r="EL173" s="1">
        <v>4</v>
      </c>
      <c r="EM173" s="1">
        <v>14</v>
      </c>
      <c r="EN173" s="1">
        <v>8</v>
      </c>
      <c r="EO173" s="1">
        <v>19</v>
      </c>
      <c r="EP173"/>
      <c r="FC173"/>
    </row>
    <row r="174" spans="1:159">
      <c r="A174" s="13">
        <f t="shared" si="2"/>
        <v>41243</v>
      </c>
      <c r="N174"/>
      <c r="AB174"/>
      <c r="AC174"/>
      <c r="AP174" s="4">
        <v>41243</v>
      </c>
      <c r="AQ174" s="1">
        <v>425.53</v>
      </c>
      <c r="AR174" s="1">
        <v>646.91999999999996</v>
      </c>
      <c r="AS174" s="1">
        <v>1101.17</v>
      </c>
      <c r="AT174" s="1">
        <v>359.32</v>
      </c>
      <c r="AU174" s="1">
        <v>838.89</v>
      </c>
      <c r="AV174" s="1">
        <v>664.93</v>
      </c>
      <c r="AW174" s="1">
        <v>797.9</v>
      </c>
      <c r="AX174" s="1">
        <v>526.62</v>
      </c>
      <c r="AY174" s="1">
        <v>351.87</v>
      </c>
      <c r="AZ174" s="1">
        <v>335.54</v>
      </c>
      <c r="BA174" s="1">
        <v>775.33</v>
      </c>
      <c r="BB174" s="1">
        <v>630.53</v>
      </c>
      <c r="BC174"/>
      <c r="BP174"/>
      <c r="CC174"/>
      <c r="CP174"/>
      <c r="DD174" s="1">
        <v>8</v>
      </c>
      <c r="DE174" s="1">
        <v>31</v>
      </c>
      <c r="DF174" s="1">
        <v>17</v>
      </c>
      <c r="DG174" s="1">
        <v>36</v>
      </c>
      <c r="DH174" s="1">
        <v>20</v>
      </c>
      <c r="DI174" s="1">
        <v>23</v>
      </c>
      <c r="DJ174" s="1">
        <v>18</v>
      </c>
      <c r="DK174" s="1">
        <v>21</v>
      </c>
      <c r="DL174" s="1">
        <v>5</v>
      </c>
      <c r="DM174" s="1">
        <v>10</v>
      </c>
      <c r="DN174" s="1">
        <v>8</v>
      </c>
      <c r="DO174" s="1">
        <v>11</v>
      </c>
      <c r="DQ174" s="1">
        <v>5</v>
      </c>
      <c r="DR174" s="1">
        <v>12</v>
      </c>
      <c r="DS174" s="1">
        <v>9</v>
      </c>
      <c r="DT174" s="1">
        <v>47</v>
      </c>
      <c r="DU174" s="1">
        <v>14</v>
      </c>
      <c r="DV174" s="1">
        <v>35</v>
      </c>
      <c r="DW174" s="1">
        <v>21</v>
      </c>
      <c r="DX174" s="1">
        <v>15</v>
      </c>
      <c r="DY174" s="1">
        <v>4</v>
      </c>
      <c r="DZ174" s="1">
        <v>13</v>
      </c>
      <c r="EA174" s="1">
        <v>7</v>
      </c>
      <c r="EB174" s="1">
        <v>12</v>
      </c>
      <c r="ED174" s="1">
        <v>13</v>
      </c>
      <c r="EE174" s="1">
        <v>26</v>
      </c>
      <c r="EF174" s="1">
        <v>11</v>
      </c>
      <c r="EG174" s="1">
        <v>29</v>
      </c>
      <c r="EH174" s="1">
        <v>18</v>
      </c>
      <c r="EI174" s="1">
        <v>34</v>
      </c>
      <c r="EJ174" s="1">
        <v>9</v>
      </c>
      <c r="EK174" s="1">
        <v>31</v>
      </c>
      <c r="EL174" s="1">
        <v>2</v>
      </c>
      <c r="EM174" s="1">
        <v>10</v>
      </c>
      <c r="EN174" s="1">
        <v>6</v>
      </c>
      <c r="EO174" s="1">
        <v>4</v>
      </c>
      <c r="EP174"/>
      <c r="FC174"/>
    </row>
    <row r="175" spans="1:159">
      <c r="A175" s="13">
        <f t="shared" si="2"/>
        <v>41213</v>
      </c>
      <c r="N175"/>
      <c r="AB175"/>
      <c r="AC175"/>
      <c r="AP175" s="4">
        <v>41213</v>
      </c>
      <c r="AQ175" s="1">
        <v>428.31</v>
      </c>
      <c r="AR175" s="1">
        <v>632.80999999999995</v>
      </c>
      <c r="AS175" s="1">
        <v>1079.9000000000001</v>
      </c>
      <c r="AT175" s="1">
        <v>362.49</v>
      </c>
      <c r="AU175" s="1">
        <v>838.75</v>
      </c>
      <c r="AV175" s="1">
        <v>656.94</v>
      </c>
      <c r="AW175" s="1">
        <v>815.4</v>
      </c>
      <c r="AX175" s="1">
        <v>526.78</v>
      </c>
      <c r="AY175" s="1">
        <v>356.22</v>
      </c>
      <c r="AZ175" s="1">
        <v>353.62</v>
      </c>
      <c r="BA175" s="1">
        <v>753.58</v>
      </c>
      <c r="BB175" s="1">
        <v>628.70000000000005</v>
      </c>
      <c r="BC175"/>
      <c r="BP175"/>
      <c r="CC175"/>
      <c r="CP175"/>
      <c r="DD175" s="1">
        <v>7</v>
      </c>
      <c r="DE175" s="1">
        <v>27</v>
      </c>
      <c r="DF175" s="1">
        <v>16</v>
      </c>
      <c r="DG175" s="1">
        <v>74</v>
      </c>
      <c r="DH175" s="1">
        <v>24</v>
      </c>
      <c r="DI175" s="1">
        <v>30</v>
      </c>
      <c r="DJ175" s="1">
        <v>20</v>
      </c>
      <c r="DK175" s="1">
        <v>18</v>
      </c>
      <c r="DL175" s="1">
        <v>6</v>
      </c>
      <c r="DM175" s="1">
        <v>11</v>
      </c>
      <c r="DN175" s="1">
        <v>9</v>
      </c>
      <c r="DO175" s="1">
        <v>10</v>
      </c>
      <c r="DQ175" s="1">
        <v>17</v>
      </c>
      <c r="DR175" s="1">
        <v>23</v>
      </c>
      <c r="DS175" s="1">
        <v>8</v>
      </c>
      <c r="DT175" s="1">
        <v>31</v>
      </c>
      <c r="DU175" s="1">
        <v>15</v>
      </c>
      <c r="DV175" s="1">
        <v>48</v>
      </c>
      <c r="DW175" s="1">
        <v>27</v>
      </c>
      <c r="DX175" s="1">
        <v>35</v>
      </c>
      <c r="DY175" s="1">
        <v>3</v>
      </c>
      <c r="DZ175" s="1">
        <v>10</v>
      </c>
      <c r="EA175" s="1">
        <v>8</v>
      </c>
      <c r="EB175" s="1">
        <v>14</v>
      </c>
      <c r="ED175" s="1">
        <v>2</v>
      </c>
      <c r="EE175" s="1">
        <v>19</v>
      </c>
      <c r="EF175" s="1">
        <v>13</v>
      </c>
      <c r="EG175" s="1">
        <v>7</v>
      </c>
      <c r="EH175" s="1">
        <v>13</v>
      </c>
      <c r="EI175" s="1">
        <v>15</v>
      </c>
      <c r="EJ175" s="1">
        <v>1</v>
      </c>
      <c r="EK175" s="1">
        <v>14</v>
      </c>
      <c r="EL175" s="1">
        <v>2</v>
      </c>
      <c r="EM175" s="1">
        <v>12</v>
      </c>
      <c r="EN175" s="1">
        <v>4</v>
      </c>
      <c r="EO175" s="1">
        <v>3</v>
      </c>
      <c r="EP175"/>
      <c r="FC175"/>
    </row>
    <row r="176" spans="1:159">
      <c r="A176" s="13">
        <f t="shared" si="2"/>
        <v>41180</v>
      </c>
      <c r="N176"/>
      <c r="AB176"/>
      <c r="AC176"/>
      <c r="AP176" s="4">
        <v>41180</v>
      </c>
      <c r="AQ176" s="1">
        <v>434.27</v>
      </c>
      <c r="AR176" s="1">
        <v>643.51</v>
      </c>
      <c r="AS176" s="1">
        <v>1096.32</v>
      </c>
      <c r="AT176" s="1">
        <v>359.87</v>
      </c>
      <c r="AU176" s="1">
        <v>851.73</v>
      </c>
      <c r="AV176" s="1">
        <v>666.73</v>
      </c>
      <c r="AW176" s="1">
        <v>841.45</v>
      </c>
      <c r="AX176" s="1">
        <v>572.69000000000005</v>
      </c>
      <c r="AY176" s="1">
        <v>377.14</v>
      </c>
      <c r="AZ176" s="1">
        <v>351.95</v>
      </c>
      <c r="BA176" s="1">
        <v>789.7</v>
      </c>
      <c r="BB176" s="1">
        <v>639.57000000000005</v>
      </c>
      <c r="BC176"/>
      <c r="BP176"/>
      <c r="CC176"/>
      <c r="CP176"/>
      <c r="DD176" s="1">
        <v>7</v>
      </c>
      <c r="DE176" s="1">
        <v>25</v>
      </c>
      <c r="DF176" s="1">
        <v>12</v>
      </c>
      <c r="DG176" s="1">
        <v>46</v>
      </c>
      <c r="DH176" s="1">
        <v>15</v>
      </c>
      <c r="DI176" s="1">
        <v>14</v>
      </c>
      <c r="DJ176" s="1">
        <v>21</v>
      </c>
      <c r="DK176" s="1">
        <v>12</v>
      </c>
      <c r="DL176" s="1">
        <v>1</v>
      </c>
      <c r="DM176" s="1">
        <v>10</v>
      </c>
      <c r="DN176" s="1">
        <v>5</v>
      </c>
      <c r="DO176" s="1">
        <v>4</v>
      </c>
      <c r="DQ176" s="1">
        <v>11</v>
      </c>
      <c r="DR176" s="1">
        <v>15</v>
      </c>
      <c r="DS176" s="1">
        <v>11</v>
      </c>
      <c r="DT176" s="1">
        <v>23</v>
      </c>
      <c r="DU176" s="1">
        <v>8</v>
      </c>
      <c r="DV176" s="1">
        <v>35</v>
      </c>
      <c r="DW176" s="1">
        <v>19</v>
      </c>
      <c r="DX176" s="1">
        <v>26</v>
      </c>
      <c r="DY176" s="1">
        <v>7</v>
      </c>
      <c r="DZ176" s="1">
        <v>10</v>
      </c>
      <c r="EA176" s="1">
        <v>9</v>
      </c>
      <c r="EB176" s="1">
        <v>9</v>
      </c>
      <c r="ED176" s="1">
        <v>8</v>
      </c>
      <c r="EE176" s="1">
        <v>28</v>
      </c>
      <c r="EF176" s="1">
        <v>14</v>
      </c>
      <c r="EG176" s="1">
        <v>43</v>
      </c>
      <c r="EH176" s="1">
        <v>29</v>
      </c>
      <c r="EI176" s="1">
        <v>42</v>
      </c>
      <c r="EJ176" s="1">
        <v>9</v>
      </c>
      <c r="EK176" s="1">
        <v>29</v>
      </c>
      <c r="EL176" s="1">
        <v>3</v>
      </c>
      <c r="EM176" s="1">
        <v>13</v>
      </c>
      <c r="EN176" s="1">
        <v>7</v>
      </c>
      <c r="EO176" s="1">
        <v>14</v>
      </c>
      <c r="EP176"/>
      <c r="FC176"/>
    </row>
    <row r="177" spans="1:159">
      <c r="A177" s="13">
        <f t="shared" si="2"/>
        <v>41152</v>
      </c>
      <c r="N177"/>
      <c r="AB177"/>
      <c r="AC177"/>
      <c r="AP177" s="4">
        <v>41152</v>
      </c>
      <c r="AQ177" s="1">
        <v>430.61</v>
      </c>
      <c r="AR177" s="1">
        <v>649.37</v>
      </c>
      <c r="AS177" s="1">
        <v>1104.02</v>
      </c>
      <c r="AT177" s="1">
        <v>356.08</v>
      </c>
      <c r="AU177" s="1">
        <v>835.85</v>
      </c>
      <c r="AV177" s="1">
        <v>669.57</v>
      </c>
      <c r="AW177" s="1">
        <v>830.47</v>
      </c>
      <c r="AX177" s="1">
        <v>579.62</v>
      </c>
      <c r="AY177" s="1">
        <v>370.28</v>
      </c>
      <c r="AZ177" s="1">
        <v>355.68</v>
      </c>
      <c r="BA177" s="1">
        <v>772.53</v>
      </c>
      <c r="BB177" s="1">
        <v>621.22</v>
      </c>
      <c r="BC177"/>
      <c r="BP177"/>
      <c r="CC177"/>
      <c r="CP177"/>
      <c r="DD177" s="1">
        <v>6</v>
      </c>
      <c r="DE177" s="1">
        <v>19</v>
      </c>
      <c r="DF177" s="1">
        <v>19</v>
      </c>
      <c r="DG177" s="1">
        <v>43</v>
      </c>
      <c r="DH177" s="1">
        <v>15</v>
      </c>
      <c r="DI177" s="1">
        <v>24</v>
      </c>
      <c r="DJ177" s="1">
        <v>20</v>
      </c>
      <c r="DK177" s="1">
        <v>19</v>
      </c>
      <c r="DL177" s="1">
        <v>5</v>
      </c>
      <c r="DM177" s="1">
        <v>15</v>
      </c>
      <c r="DN177" s="1">
        <v>1</v>
      </c>
      <c r="DO177" s="1">
        <v>12</v>
      </c>
      <c r="DQ177" s="1">
        <v>13</v>
      </c>
      <c r="DR177" s="1">
        <v>24</v>
      </c>
      <c r="DS177" s="1">
        <v>10</v>
      </c>
      <c r="DT177" s="1">
        <v>40</v>
      </c>
      <c r="DU177" s="1">
        <v>18</v>
      </c>
      <c r="DV177" s="1">
        <v>31</v>
      </c>
      <c r="DW177" s="1">
        <v>27</v>
      </c>
      <c r="DX177" s="1">
        <v>24</v>
      </c>
      <c r="DY177" s="1">
        <v>4</v>
      </c>
      <c r="DZ177" s="1">
        <v>13</v>
      </c>
      <c r="EA177" s="1">
        <v>13</v>
      </c>
      <c r="EB177" s="1">
        <v>10</v>
      </c>
      <c r="ED177" s="1">
        <v>7</v>
      </c>
      <c r="EE177" s="1">
        <v>25</v>
      </c>
      <c r="EF177" s="1">
        <v>8</v>
      </c>
      <c r="EG177" s="1">
        <v>29</v>
      </c>
      <c r="EH177" s="1">
        <v>19</v>
      </c>
      <c r="EI177" s="1">
        <v>35</v>
      </c>
      <c r="EJ177" s="1">
        <v>2</v>
      </c>
      <c r="EK177" s="1">
        <v>24</v>
      </c>
      <c r="EL177" s="1">
        <v>2</v>
      </c>
      <c r="EM177" s="1">
        <v>6</v>
      </c>
      <c r="EN177" s="1">
        <v>7</v>
      </c>
      <c r="EO177" s="1">
        <v>5</v>
      </c>
      <c r="EP177"/>
      <c r="FC177"/>
    </row>
    <row r="178" spans="1:159">
      <c r="A178" s="13">
        <f t="shared" si="2"/>
        <v>41121</v>
      </c>
      <c r="N178"/>
      <c r="AB178"/>
      <c r="AC178"/>
      <c r="AP178" s="4">
        <v>41121</v>
      </c>
      <c r="AQ178" s="1">
        <v>428.74</v>
      </c>
      <c r="AR178" s="1">
        <v>662.19</v>
      </c>
      <c r="AS178" s="1">
        <v>1088.23</v>
      </c>
      <c r="AT178" s="1">
        <v>355.45</v>
      </c>
      <c r="AU178" s="1">
        <v>845.74</v>
      </c>
      <c r="AV178" s="1">
        <v>675.47</v>
      </c>
      <c r="AW178" s="1">
        <v>834.44</v>
      </c>
      <c r="AX178" s="1">
        <v>565.85</v>
      </c>
      <c r="AY178" s="1">
        <v>388.44</v>
      </c>
      <c r="AZ178" s="1">
        <v>381.76</v>
      </c>
      <c r="BA178" s="1">
        <v>780.25</v>
      </c>
      <c r="BB178" s="1">
        <v>610.07000000000005</v>
      </c>
      <c r="BC178"/>
      <c r="BP178"/>
      <c r="CC178"/>
      <c r="CP178"/>
      <c r="DD178" s="1">
        <v>5</v>
      </c>
      <c r="DE178" s="1">
        <v>18</v>
      </c>
      <c r="DF178" s="1">
        <v>9</v>
      </c>
      <c r="DG178" s="1">
        <v>37</v>
      </c>
      <c r="DH178" s="1">
        <v>17</v>
      </c>
      <c r="DI178" s="1">
        <v>27</v>
      </c>
      <c r="DJ178" s="1">
        <v>14</v>
      </c>
      <c r="DK178" s="1">
        <v>15</v>
      </c>
      <c r="DL178" s="1">
        <v>3</v>
      </c>
      <c r="DM178" s="1">
        <v>9</v>
      </c>
      <c r="DN178" s="1">
        <v>7</v>
      </c>
      <c r="DO178" s="1">
        <v>7</v>
      </c>
      <c r="DQ178" s="1">
        <v>20</v>
      </c>
      <c r="DR178" s="1">
        <v>37</v>
      </c>
      <c r="DS178" s="1">
        <v>11</v>
      </c>
      <c r="DT178" s="1">
        <v>61</v>
      </c>
      <c r="DU178" s="1">
        <v>27</v>
      </c>
      <c r="DV178" s="1">
        <v>54</v>
      </c>
      <c r="DW178" s="1">
        <v>33</v>
      </c>
      <c r="DX178" s="1">
        <v>38</v>
      </c>
      <c r="DY178" s="1">
        <v>5</v>
      </c>
      <c r="DZ178" s="1">
        <v>11</v>
      </c>
      <c r="EA178" s="1">
        <v>13</v>
      </c>
      <c r="EB178" s="1">
        <v>13</v>
      </c>
      <c r="ED178" s="1">
        <v>1</v>
      </c>
      <c r="EE178" s="1">
        <v>13</v>
      </c>
      <c r="EF178" s="1">
        <v>17</v>
      </c>
      <c r="EG178" s="1">
        <v>13</v>
      </c>
      <c r="EH178" s="1">
        <v>10</v>
      </c>
      <c r="EI178" s="1">
        <v>9</v>
      </c>
      <c r="EJ178" s="1">
        <v>2</v>
      </c>
      <c r="EK178" s="1">
        <v>14</v>
      </c>
      <c r="EL178" s="1">
        <v>3</v>
      </c>
      <c r="EM178" s="1">
        <v>14</v>
      </c>
      <c r="EN178" s="1">
        <v>1</v>
      </c>
      <c r="EO178" s="1">
        <v>7</v>
      </c>
      <c r="EP178"/>
      <c r="FC178"/>
    </row>
    <row r="179" spans="1:159">
      <c r="A179" s="13">
        <f t="shared" si="2"/>
        <v>41089</v>
      </c>
      <c r="N179"/>
      <c r="AB179"/>
      <c r="AC179"/>
      <c r="AP179" s="4">
        <v>41089</v>
      </c>
      <c r="AQ179" s="1">
        <v>422.58</v>
      </c>
      <c r="AR179" s="1">
        <v>631.32000000000005</v>
      </c>
      <c r="AS179" s="1">
        <v>1032.94</v>
      </c>
      <c r="AT179" s="1">
        <v>343.98</v>
      </c>
      <c r="AU179" s="1">
        <v>811.91</v>
      </c>
      <c r="AV179" s="1">
        <v>653.35</v>
      </c>
      <c r="AW179" s="1">
        <v>777.59</v>
      </c>
      <c r="AX179" s="1">
        <v>546.54999999999995</v>
      </c>
      <c r="AY179" s="1">
        <v>357.48</v>
      </c>
      <c r="AZ179" s="1">
        <v>361.57</v>
      </c>
      <c r="BA179" s="1">
        <v>796.58</v>
      </c>
      <c r="BB179" s="1">
        <v>578.55999999999995</v>
      </c>
      <c r="BC179"/>
      <c r="BP179"/>
      <c r="CC179"/>
      <c r="CP179"/>
      <c r="DD179" s="1">
        <v>3</v>
      </c>
      <c r="DE179" s="1">
        <v>15</v>
      </c>
      <c r="DF179" s="1">
        <v>12</v>
      </c>
      <c r="DG179" s="1">
        <v>26</v>
      </c>
      <c r="DH179" s="1">
        <v>16</v>
      </c>
      <c r="DI179" s="1">
        <v>12</v>
      </c>
      <c r="DJ179" s="1">
        <v>8</v>
      </c>
      <c r="DK179" s="1">
        <v>11</v>
      </c>
      <c r="DL179" s="1">
        <v>0</v>
      </c>
      <c r="DM179" s="1">
        <v>1</v>
      </c>
      <c r="DN179" s="1">
        <v>6</v>
      </c>
      <c r="DO179" s="1">
        <v>4</v>
      </c>
      <c r="DQ179" s="1">
        <v>19</v>
      </c>
      <c r="DR179" s="1">
        <v>33</v>
      </c>
      <c r="DS179" s="1">
        <v>9</v>
      </c>
      <c r="DT179" s="1">
        <v>38</v>
      </c>
      <c r="DU179" s="1">
        <v>21</v>
      </c>
      <c r="DV179" s="1">
        <v>47</v>
      </c>
      <c r="DW179" s="1">
        <v>40</v>
      </c>
      <c r="DX179" s="1">
        <v>37</v>
      </c>
      <c r="DY179" s="1">
        <v>6</v>
      </c>
      <c r="DZ179" s="1">
        <v>16</v>
      </c>
      <c r="EA179" s="1">
        <v>10</v>
      </c>
      <c r="EB179" s="1">
        <v>13</v>
      </c>
      <c r="ED179" s="1">
        <v>4</v>
      </c>
      <c r="EE179" s="1">
        <v>20</v>
      </c>
      <c r="EF179" s="1">
        <v>16</v>
      </c>
      <c r="EG179" s="1">
        <v>47</v>
      </c>
      <c r="EH179" s="1">
        <v>17</v>
      </c>
      <c r="EI179" s="1">
        <v>32</v>
      </c>
      <c r="EJ179" s="1">
        <v>1</v>
      </c>
      <c r="EK179" s="1">
        <v>19</v>
      </c>
      <c r="EL179" s="1">
        <v>5</v>
      </c>
      <c r="EM179" s="1">
        <v>18</v>
      </c>
      <c r="EN179" s="1">
        <v>5</v>
      </c>
      <c r="EO179" s="1">
        <v>10</v>
      </c>
      <c r="EP179"/>
      <c r="FC179"/>
    </row>
    <row r="180" spans="1:159">
      <c r="A180" s="13">
        <f t="shared" si="2"/>
        <v>41060</v>
      </c>
      <c r="N180"/>
      <c r="AB180"/>
      <c r="AC180"/>
      <c r="AP180" s="4">
        <v>41060</v>
      </c>
      <c r="AQ180" s="1">
        <v>417.09</v>
      </c>
      <c r="AR180" s="1">
        <v>640.59</v>
      </c>
      <c r="AS180" s="1">
        <v>1022.35</v>
      </c>
      <c r="AT180" s="1">
        <v>336.81</v>
      </c>
      <c r="AU180" s="1">
        <v>790.45</v>
      </c>
      <c r="AV180" s="1">
        <v>648.26</v>
      </c>
      <c r="AW180" s="1">
        <v>755.11</v>
      </c>
      <c r="AX180" s="1">
        <v>546.1</v>
      </c>
      <c r="AY180" s="1">
        <v>348.16</v>
      </c>
      <c r="AZ180" s="1">
        <v>358.41</v>
      </c>
      <c r="BA180" s="1">
        <v>823.04</v>
      </c>
      <c r="BB180" s="1">
        <v>550.95000000000005</v>
      </c>
      <c r="BC180"/>
      <c r="BP180"/>
      <c r="CC180"/>
      <c r="CP180"/>
      <c r="DD180" s="1">
        <v>8</v>
      </c>
      <c r="DE180" s="1">
        <v>20</v>
      </c>
      <c r="DF180" s="1">
        <v>18</v>
      </c>
      <c r="DG180" s="1">
        <v>40</v>
      </c>
      <c r="DH180" s="1">
        <v>14</v>
      </c>
      <c r="DI180" s="1">
        <v>34</v>
      </c>
      <c r="DJ180" s="1">
        <v>12</v>
      </c>
      <c r="DK180" s="1">
        <v>28</v>
      </c>
      <c r="DL180" s="1">
        <v>3</v>
      </c>
      <c r="DM180" s="1">
        <v>10</v>
      </c>
      <c r="DN180" s="1">
        <v>12</v>
      </c>
      <c r="DO180" s="1">
        <v>11</v>
      </c>
      <c r="DQ180" s="1">
        <v>12</v>
      </c>
      <c r="DR180" s="1">
        <v>25</v>
      </c>
      <c r="DS180" s="1">
        <v>15</v>
      </c>
      <c r="DT180" s="1">
        <v>43</v>
      </c>
      <c r="DU180" s="1">
        <v>19</v>
      </c>
      <c r="DV180" s="1">
        <v>25</v>
      </c>
      <c r="DW180" s="1">
        <v>29</v>
      </c>
      <c r="DX180" s="1">
        <v>28</v>
      </c>
      <c r="DY180" s="1">
        <v>4</v>
      </c>
      <c r="DZ180" s="1">
        <v>12</v>
      </c>
      <c r="EA180" s="1">
        <v>4</v>
      </c>
      <c r="EB180" s="1">
        <v>9</v>
      </c>
      <c r="ED180" s="1">
        <v>6</v>
      </c>
      <c r="EE180" s="1">
        <v>23</v>
      </c>
      <c r="EF180" s="1">
        <v>4</v>
      </c>
      <c r="EG180" s="1">
        <v>28</v>
      </c>
      <c r="EH180" s="1">
        <v>21</v>
      </c>
      <c r="EI180" s="1">
        <v>31</v>
      </c>
      <c r="EJ180" s="1">
        <v>8</v>
      </c>
      <c r="EK180" s="1">
        <v>12</v>
      </c>
      <c r="EL180" s="1">
        <v>4</v>
      </c>
      <c r="EM180" s="1">
        <v>13</v>
      </c>
      <c r="EN180" s="1">
        <v>5</v>
      </c>
      <c r="EO180" s="1">
        <v>7</v>
      </c>
      <c r="EP180"/>
      <c r="FC180"/>
    </row>
    <row r="181" spans="1:159">
      <c r="A181" s="13">
        <f t="shared" si="2"/>
        <v>41029</v>
      </c>
      <c r="N181"/>
      <c r="AB181"/>
      <c r="AC181"/>
      <c r="AP181" s="4">
        <v>41029</v>
      </c>
      <c r="AQ181" s="1">
        <v>432.7</v>
      </c>
      <c r="AR181" s="1">
        <v>619.80999999999995</v>
      </c>
      <c r="AS181" s="1">
        <v>978.07</v>
      </c>
      <c r="AT181" s="1">
        <v>344.68</v>
      </c>
      <c r="AU181" s="1">
        <v>765.25</v>
      </c>
      <c r="AV181" s="1">
        <v>648.5</v>
      </c>
      <c r="AW181" s="1">
        <v>789.54</v>
      </c>
      <c r="AX181" s="1">
        <v>555.41999999999996</v>
      </c>
      <c r="AY181" s="1">
        <v>318.58999999999997</v>
      </c>
      <c r="AZ181" s="1">
        <v>336.98</v>
      </c>
      <c r="BA181" s="1">
        <v>832.05</v>
      </c>
      <c r="BB181" s="1">
        <v>535.16</v>
      </c>
      <c r="BC181"/>
      <c r="BP181"/>
      <c r="CC181"/>
      <c r="CP181"/>
      <c r="DD181" s="1">
        <v>7</v>
      </c>
      <c r="DE181" s="1">
        <v>25</v>
      </c>
      <c r="DF181" s="1">
        <v>21</v>
      </c>
      <c r="DG181" s="1">
        <v>60</v>
      </c>
      <c r="DH181" s="1">
        <v>29</v>
      </c>
      <c r="DI181" s="1">
        <v>50</v>
      </c>
      <c r="DJ181" s="1">
        <v>13</v>
      </c>
      <c r="DK181" s="1">
        <v>27</v>
      </c>
      <c r="DL181" s="1">
        <v>4</v>
      </c>
      <c r="DM181" s="1">
        <v>8</v>
      </c>
      <c r="DN181" s="1">
        <v>15</v>
      </c>
      <c r="DO181" s="1">
        <v>11</v>
      </c>
      <c r="DQ181" s="1">
        <v>15</v>
      </c>
      <c r="DR181" s="1">
        <v>29</v>
      </c>
      <c r="DS181" s="1">
        <v>4</v>
      </c>
      <c r="DT181" s="1">
        <v>34</v>
      </c>
      <c r="DU181" s="1">
        <v>16</v>
      </c>
      <c r="DV181" s="1">
        <v>26</v>
      </c>
      <c r="DW181" s="1">
        <v>35</v>
      </c>
      <c r="DX181" s="1">
        <v>23</v>
      </c>
      <c r="DY181" s="1">
        <v>5</v>
      </c>
      <c r="DZ181" s="1">
        <v>19</v>
      </c>
      <c r="EA181" s="1">
        <v>4</v>
      </c>
      <c r="EB181" s="1">
        <v>9</v>
      </c>
      <c r="ED181" s="1">
        <v>4</v>
      </c>
      <c r="EE181" s="1">
        <v>14</v>
      </c>
      <c r="EF181" s="1">
        <v>12</v>
      </c>
      <c r="EG181" s="1">
        <v>17</v>
      </c>
      <c r="EH181" s="1">
        <v>9</v>
      </c>
      <c r="EI181" s="1">
        <v>14</v>
      </c>
      <c r="EJ181" s="1">
        <v>1</v>
      </c>
      <c r="EK181" s="1">
        <v>18</v>
      </c>
      <c r="EL181" s="1">
        <v>2</v>
      </c>
      <c r="EM181" s="1">
        <v>8</v>
      </c>
      <c r="EN181" s="1">
        <v>2</v>
      </c>
      <c r="EO181" s="1">
        <v>7</v>
      </c>
      <c r="EP181"/>
      <c r="FC181"/>
    </row>
    <row r="182" spans="1:159">
      <c r="A182" s="13">
        <f t="shared" si="2"/>
        <v>40998</v>
      </c>
      <c r="N182"/>
      <c r="AB182"/>
      <c r="AC182"/>
      <c r="AP182" s="4">
        <v>40998</v>
      </c>
      <c r="AQ182" s="1">
        <v>433.05</v>
      </c>
      <c r="AR182" s="1">
        <v>617.24</v>
      </c>
      <c r="AS182" s="1">
        <v>952.95</v>
      </c>
      <c r="AT182" s="1">
        <v>348.32</v>
      </c>
      <c r="AU182" s="1">
        <v>761.83</v>
      </c>
      <c r="AV182" s="1">
        <v>650.34</v>
      </c>
      <c r="AW182" s="1">
        <v>793.3</v>
      </c>
      <c r="AX182" s="1">
        <v>565.64</v>
      </c>
      <c r="AY182" s="1">
        <v>304.81</v>
      </c>
      <c r="AZ182" s="1">
        <v>329.57</v>
      </c>
      <c r="BA182" s="1">
        <v>813.16</v>
      </c>
      <c r="BB182" s="1">
        <v>534.5</v>
      </c>
      <c r="BC182"/>
      <c r="BP182"/>
      <c r="CC182"/>
      <c r="CP182"/>
      <c r="DD182" s="1">
        <v>5</v>
      </c>
      <c r="DE182" s="1">
        <v>29</v>
      </c>
      <c r="DF182" s="1">
        <v>19</v>
      </c>
      <c r="DG182" s="1">
        <v>53</v>
      </c>
      <c r="DH182" s="1">
        <v>18</v>
      </c>
      <c r="DI182" s="1">
        <v>31</v>
      </c>
      <c r="DJ182" s="1">
        <v>20</v>
      </c>
      <c r="DK182" s="1">
        <v>27</v>
      </c>
      <c r="DL182" s="1">
        <v>0</v>
      </c>
      <c r="DM182" s="1">
        <v>9</v>
      </c>
      <c r="DN182" s="1">
        <v>9</v>
      </c>
      <c r="DO182" s="1">
        <v>15</v>
      </c>
      <c r="DQ182" s="1">
        <v>14</v>
      </c>
      <c r="DR182" s="1">
        <v>19</v>
      </c>
      <c r="DS182" s="1">
        <v>9</v>
      </c>
      <c r="DT182" s="1">
        <v>34</v>
      </c>
      <c r="DU182" s="1">
        <v>13</v>
      </c>
      <c r="DV182" s="1">
        <v>23</v>
      </c>
      <c r="DW182" s="1">
        <v>25</v>
      </c>
      <c r="DX182" s="1">
        <v>18</v>
      </c>
      <c r="DY182" s="1">
        <v>7</v>
      </c>
      <c r="DZ182" s="1">
        <v>13</v>
      </c>
      <c r="EA182" s="1">
        <v>9</v>
      </c>
      <c r="EB182" s="1">
        <v>4</v>
      </c>
      <c r="ED182" s="1">
        <v>7</v>
      </c>
      <c r="EE182" s="1">
        <v>20</v>
      </c>
      <c r="EF182" s="1">
        <v>9</v>
      </c>
      <c r="EG182" s="1">
        <v>24</v>
      </c>
      <c r="EH182" s="1">
        <v>24</v>
      </c>
      <c r="EI182" s="1">
        <v>36</v>
      </c>
      <c r="EJ182" s="1">
        <v>4</v>
      </c>
      <c r="EK182" s="1">
        <v>23</v>
      </c>
      <c r="EL182" s="1">
        <v>4</v>
      </c>
      <c r="EM182" s="1">
        <v>14</v>
      </c>
      <c r="EN182" s="1">
        <v>3</v>
      </c>
      <c r="EO182" s="1">
        <v>8</v>
      </c>
      <c r="EP182"/>
      <c r="FC182"/>
    </row>
    <row r="183" spans="1:159">
      <c r="A183" s="13">
        <f t="shared" si="2"/>
        <v>40968</v>
      </c>
      <c r="N183"/>
      <c r="AB183"/>
      <c r="AC183"/>
      <c r="AP183" s="4">
        <v>40968</v>
      </c>
      <c r="AQ183" s="1">
        <v>436.32</v>
      </c>
      <c r="AR183" s="1">
        <v>598.21</v>
      </c>
      <c r="AS183" s="1">
        <v>899.1</v>
      </c>
      <c r="AT183" s="1">
        <v>325.18</v>
      </c>
      <c r="AU183" s="1">
        <v>727.12</v>
      </c>
      <c r="AV183" s="1">
        <v>636.99</v>
      </c>
      <c r="AW183" s="1">
        <v>817</v>
      </c>
      <c r="AX183" s="1">
        <v>535.6</v>
      </c>
      <c r="AY183" s="1">
        <v>300.83</v>
      </c>
      <c r="AZ183" s="1">
        <v>324.24</v>
      </c>
      <c r="BA183" s="1">
        <v>772.65</v>
      </c>
      <c r="BB183" s="1">
        <v>516.80999999999995</v>
      </c>
      <c r="BC183"/>
      <c r="BP183"/>
      <c r="CC183"/>
      <c r="CP183"/>
      <c r="DD183" s="1">
        <v>7</v>
      </c>
      <c r="DE183" s="1">
        <v>29</v>
      </c>
      <c r="DF183" s="1">
        <v>18</v>
      </c>
      <c r="DG183" s="1">
        <v>38</v>
      </c>
      <c r="DH183" s="1">
        <v>23</v>
      </c>
      <c r="DI183" s="1">
        <v>28</v>
      </c>
      <c r="DJ183" s="1">
        <v>17</v>
      </c>
      <c r="DK183" s="1">
        <v>31</v>
      </c>
      <c r="DL183" s="1">
        <v>3</v>
      </c>
      <c r="DM183" s="1">
        <v>19</v>
      </c>
      <c r="DN183" s="1">
        <v>9</v>
      </c>
      <c r="DO183" s="1">
        <v>18</v>
      </c>
      <c r="DQ183" s="1">
        <v>5</v>
      </c>
      <c r="DR183" s="1">
        <v>16</v>
      </c>
      <c r="DS183" s="1">
        <v>7</v>
      </c>
      <c r="DT183" s="1">
        <v>23</v>
      </c>
      <c r="DU183" s="1">
        <v>6</v>
      </c>
      <c r="DV183" s="1">
        <v>10</v>
      </c>
      <c r="DW183" s="1">
        <v>19</v>
      </c>
      <c r="DX183" s="1">
        <v>8</v>
      </c>
      <c r="DY183" s="1">
        <v>6</v>
      </c>
      <c r="DZ183" s="1">
        <v>9</v>
      </c>
      <c r="EA183" s="1">
        <v>5</v>
      </c>
      <c r="EB183" s="1">
        <v>6</v>
      </c>
      <c r="ED183" s="1">
        <v>14</v>
      </c>
      <c r="EE183" s="1">
        <v>23</v>
      </c>
      <c r="EF183" s="1">
        <v>12</v>
      </c>
      <c r="EG183" s="1">
        <v>50</v>
      </c>
      <c r="EH183" s="1">
        <v>26</v>
      </c>
      <c r="EI183" s="1">
        <v>52</v>
      </c>
      <c r="EJ183" s="1">
        <v>14</v>
      </c>
      <c r="EK183" s="1">
        <v>29</v>
      </c>
      <c r="EL183" s="1">
        <v>3</v>
      </c>
      <c r="EM183" s="1">
        <v>9</v>
      </c>
      <c r="EN183" s="1">
        <v>7</v>
      </c>
      <c r="EO183" s="1">
        <v>3</v>
      </c>
      <c r="EP183"/>
      <c r="FC183"/>
    </row>
    <row r="184" spans="1:159">
      <c r="A184" s="13">
        <f t="shared" si="2"/>
        <v>40939</v>
      </c>
      <c r="N184"/>
      <c r="AB184"/>
      <c r="AC184"/>
      <c r="AP184" s="4">
        <v>40939</v>
      </c>
      <c r="AQ184" s="1">
        <v>447.48</v>
      </c>
      <c r="AR184" s="1">
        <v>586.22</v>
      </c>
      <c r="AS184" s="1">
        <v>895.11</v>
      </c>
      <c r="AT184" s="1">
        <v>315.99</v>
      </c>
      <c r="AU184" s="1">
        <v>734.87</v>
      </c>
      <c r="AV184" s="1">
        <v>634.99</v>
      </c>
      <c r="AW184" s="1">
        <v>790.24</v>
      </c>
      <c r="AX184" s="1">
        <v>511.18</v>
      </c>
      <c r="AY184" s="1">
        <v>297.52</v>
      </c>
      <c r="AZ184" s="1">
        <v>330.7</v>
      </c>
      <c r="BA184" s="1">
        <v>765.22</v>
      </c>
      <c r="BB184" s="1">
        <v>496.64</v>
      </c>
      <c r="BC184"/>
      <c r="BP184"/>
      <c r="CC184"/>
      <c r="CP184"/>
      <c r="DD184" s="1">
        <v>7</v>
      </c>
      <c r="DE184" s="1">
        <v>22</v>
      </c>
      <c r="DF184" s="1">
        <v>12</v>
      </c>
      <c r="DG184" s="1">
        <v>36</v>
      </c>
      <c r="DH184" s="1">
        <v>22</v>
      </c>
      <c r="DI184" s="1">
        <v>36</v>
      </c>
      <c r="DJ184" s="1">
        <v>22</v>
      </c>
      <c r="DK184" s="1">
        <v>30</v>
      </c>
      <c r="DL184" s="1">
        <v>5</v>
      </c>
      <c r="DM184" s="1">
        <v>17</v>
      </c>
      <c r="DN184" s="1">
        <v>11</v>
      </c>
      <c r="DO184" s="1">
        <v>7</v>
      </c>
      <c r="DQ184" s="1">
        <v>16</v>
      </c>
      <c r="DR184" s="1">
        <v>27</v>
      </c>
      <c r="DS184" s="1">
        <v>13</v>
      </c>
      <c r="DT184" s="1">
        <v>56</v>
      </c>
      <c r="DU184" s="1">
        <v>10</v>
      </c>
      <c r="DV184" s="1">
        <v>31</v>
      </c>
      <c r="DW184" s="1">
        <v>20</v>
      </c>
      <c r="DX184" s="1">
        <v>16</v>
      </c>
      <c r="DY184" s="1">
        <v>5</v>
      </c>
      <c r="DZ184" s="1">
        <v>10</v>
      </c>
      <c r="EA184" s="1">
        <v>5</v>
      </c>
      <c r="EB184" s="1">
        <v>12</v>
      </c>
      <c r="ED184" s="1">
        <v>3</v>
      </c>
      <c r="EE184" s="1">
        <v>19</v>
      </c>
      <c r="EF184" s="1">
        <v>12</v>
      </c>
      <c r="EG184" s="1">
        <v>18</v>
      </c>
      <c r="EH184" s="1">
        <v>23</v>
      </c>
      <c r="EI184" s="1">
        <v>23</v>
      </c>
      <c r="EJ184" s="1">
        <v>8</v>
      </c>
      <c r="EK184" s="1">
        <v>22</v>
      </c>
      <c r="EL184" s="1">
        <v>2</v>
      </c>
      <c r="EM184" s="1">
        <v>10</v>
      </c>
      <c r="EN184" s="1">
        <v>5</v>
      </c>
      <c r="EO184" s="1">
        <v>8</v>
      </c>
      <c r="EP184"/>
      <c r="FC184"/>
    </row>
    <row r="185" spans="1:159">
      <c r="A185" s="13">
        <f t="shared" si="2"/>
        <v>40907</v>
      </c>
      <c r="N185"/>
      <c r="AB185"/>
      <c r="AC185"/>
      <c r="AP185" s="4">
        <v>40907</v>
      </c>
      <c r="AQ185" s="1">
        <v>407.33</v>
      </c>
      <c r="AR185" s="1">
        <v>588.63</v>
      </c>
      <c r="AS185" s="1">
        <v>866.5</v>
      </c>
      <c r="AT185" s="1">
        <v>297.98</v>
      </c>
      <c r="AU185" s="1">
        <v>717.16</v>
      </c>
      <c r="AV185" s="1">
        <v>596.54</v>
      </c>
      <c r="AW185" s="1">
        <v>783.71</v>
      </c>
      <c r="AX185" s="1">
        <v>475.52</v>
      </c>
      <c r="AY185" s="1">
        <v>308.19</v>
      </c>
      <c r="AZ185" s="1">
        <v>345.02</v>
      </c>
      <c r="BA185" s="1">
        <v>729.73</v>
      </c>
      <c r="BB185" s="1">
        <v>472.09</v>
      </c>
      <c r="BC185"/>
      <c r="BP185"/>
      <c r="CC185"/>
      <c r="CP185"/>
      <c r="DD185" s="1">
        <v>3</v>
      </c>
      <c r="DE185" s="1">
        <v>15</v>
      </c>
      <c r="DF185" s="1">
        <v>10</v>
      </c>
      <c r="DG185" s="1">
        <v>19</v>
      </c>
      <c r="DH185" s="1">
        <v>9</v>
      </c>
      <c r="DI185" s="1">
        <v>17</v>
      </c>
      <c r="DJ185" s="1">
        <v>21</v>
      </c>
      <c r="DK185" s="1">
        <v>15</v>
      </c>
      <c r="DL185" s="1">
        <v>2</v>
      </c>
      <c r="DM185" s="1">
        <v>10</v>
      </c>
      <c r="DN185" s="1">
        <v>8</v>
      </c>
      <c r="DO185" s="1">
        <v>3</v>
      </c>
      <c r="DQ185" s="1">
        <v>14</v>
      </c>
      <c r="DR185" s="1">
        <v>20</v>
      </c>
      <c r="DS185" s="1">
        <v>10</v>
      </c>
      <c r="DT185" s="1">
        <v>39</v>
      </c>
      <c r="DU185" s="1">
        <v>15</v>
      </c>
      <c r="DV185" s="1">
        <v>25</v>
      </c>
      <c r="DW185" s="1">
        <v>15</v>
      </c>
      <c r="DX185" s="1">
        <v>21</v>
      </c>
      <c r="DY185" s="1">
        <v>5</v>
      </c>
      <c r="DZ185" s="1">
        <v>2</v>
      </c>
      <c r="EA185" s="1">
        <v>6</v>
      </c>
      <c r="EB185" s="1">
        <v>11</v>
      </c>
      <c r="ED185" s="1">
        <v>9</v>
      </c>
      <c r="EE185" s="1">
        <v>33</v>
      </c>
      <c r="EF185" s="1">
        <v>17</v>
      </c>
      <c r="EG185" s="1">
        <v>52</v>
      </c>
      <c r="EH185" s="1">
        <v>32</v>
      </c>
      <c r="EI185" s="1">
        <v>48</v>
      </c>
      <c r="EJ185" s="1">
        <v>13</v>
      </c>
      <c r="EK185" s="1">
        <v>32</v>
      </c>
      <c r="EL185" s="1">
        <v>5</v>
      </c>
      <c r="EM185" s="1">
        <v>25</v>
      </c>
      <c r="EN185" s="1">
        <v>6</v>
      </c>
      <c r="EO185" s="1">
        <v>13</v>
      </c>
      <c r="EP185"/>
      <c r="FC185"/>
    </row>
    <row r="186" spans="1:159">
      <c r="A186" s="13">
        <f t="shared" si="2"/>
        <v>40877</v>
      </c>
      <c r="N186"/>
      <c r="AB186"/>
      <c r="AC186"/>
      <c r="AP186" s="4">
        <v>40877</v>
      </c>
      <c r="AQ186" s="1">
        <v>406.81</v>
      </c>
      <c r="AR186" s="1">
        <v>558.74</v>
      </c>
      <c r="AS186" s="1">
        <v>834.34</v>
      </c>
      <c r="AT186" s="1">
        <v>282.75</v>
      </c>
      <c r="AU186" s="1">
        <v>670.69</v>
      </c>
      <c r="AV186" s="1">
        <v>572.21</v>
      </c>
      <c r="AW186" s="1">
        <v>763.84</v>
      </c>
      <c r="AX186" s="1">
        <v>465.12</v>
      </c>
      <c r="AY186" s="1">
        <v>287.23</v>
      </c>
      <c r="AZ186" s="1">
        <v>322.60000000000002</v>
      </c>
      <c r="BA186" s="1">
        <v>695.43</v>
      </c>
      <c r="BB186" s="1">
        <v>443.05</v>
      </c>
      <c r="BC186"/>
      <c r="BP186"/>
      <c r="CC186"/>
      <c r="CP186"/>
      <c r="DD186" s="1">
        <v>9</v>
      </c>
      <c r="DE186" s="1">
        <v>14</v>
      </c>
      <c r="DF186" s="1">
        <v>18</v>
      </c>
      <c r="DG186" s="1">
        <v>34</v>
      </c>
      <c r="DH186" s="1">
        <v>12</v>
      </c>
      <c r="DI186" s="1">
        <v>20</v>
      </c>
      <c r="DJ186" s="1">
        <v>20</v>
      </c>
      <c r="DK186" s="1">
        <v>20</v>
      </c>
      <c r="DL186" s="1">
        <v>3</v>
      </c>
      <c r="DM186" s="1">
        <v>15</v>
      </c>
      <c r="DN186" s="1">
        <v>7</v>
      </c>
      <c r="DO186" s="1">
        <v>13</v>
      </c>
      <c r="DQ186" s="1">
        <v>6</v>
      </c>
      <c r="DR186" s="1">
        <v>18</v>
      </c>
      <c r="DS186" s="1">
        <v>9</v>
      </c>
      <c r="DT186" s="1">
        <v>41</v>
      </c>
      <c r="DU186" s="1">
        <v>12</v>
      </c>
      <c r="DV186" s="1">
        <v>19</v>
      </c>
      <c r="DW186" s="1">
        <v>17</v>
      </c>
      <c r="DX186" s="1">
        <v>27</v>
      </c>
      <c r="DY186" s="1">
        <v>9</v>
      </c>
      <c r="DZ186" s="1">
        <v>7</v>
      </c>
      <c r="EA186" s="1">
        <v>8</v>
      </c>
      <c r="EB186" s="1">
        <v>9</v>
      </c>
      <c r="ED186" s="1">
        <v>10</v>
      </c>
      <c r="EE186" s="1">
        <v>31</v>
      </c>
      <c r="EF186" s="1">
        <v>11</v>
      </c>
      <c r="EG186" s="1">
        <v>41</v>
      </c>
      <c r="EH186" s="1">
        <v>31</v>
      </c>
      <c r="EI186" s="1">
        <v>52</v>
      </c>
      <c r="EJ186" s="1">
        <v>7</v>
      </c>
      <c r="EK186" s="1">
        <v>25</v>
      </c>
      <c r="EL186" s="1">
        <v>0</v>
      </c>
      <c r="EM186" s="1">
        <v>13</v>
      </c>
      <c r="EN186" s="1">
        <v>4</v>
      </c>
      <c r="EO186" s="1">
        <v>6</v>
      </c>
      <c r="EP186"/>
      <c r="FC186"/>
    </row>
    <row r="187" spans="1:159">
      <c r="A187" s="13">
        <f t="shared" si="2"/>
        <v>40847</v>
      </c>
      <c r="N187"/>
      <c r="AB187"/>
      <c r="AC187"/>
      <c r="AP187" s="4">
        <v>40847</v>
      </c>
      <c r="AQ187" s="1">
        <v>395.56</v>
      </c>
      <c r="AR187" s="1">
        <v>534.35</v>
      </c>
      <c r="AS187" s="1">
        <v>806.54</v>
      </c>
      <c r="AT187" s="1">
        <v>284.48</v>
      </c>
      <c r="AU187" s="1">
        <v>643.08000000000004</v>
      </c>
      <c r="AV187" s="1">
        <v>549.79999999999995</v>
      </c>
      <c r="AW187" s="1">
        <v>723.99</v>
      </c>
      <c r="AX187" s="1">
        <v>458.88</v>
      </c>
      <c r="AY187" s="1">
        <v>275.89999999999998</v>
      </c>
      <c r="AZ187" s="1">
        <v>310.26</v>
      </c>
      <c r="BA187" s="1">
        <v>671.04</v>
      </c>
      <c r="BB187" s="1">
        <v>427.87</v>
      </c>
      <c r="BC187"/>
      <c r="BP187"/>
      <c r="CC187"/>
      <c r="CP187"/>
      <c r="DD187" s="1">
        <v>9</v>
      </c>
      <c r="DE187" s="1">
        <v>17</v>
      </c>
      <c r="DF187" s="1">
        <v>14</v>
      </c>
      <c r="DG187" s="1">
        <v>39</v>
      </c>
      <c r="DH187" s="1">
        <v>31</v>
      </c>
      <c r="DI187" s="1">
        <v>37</v>
      </c>
      <c r="DJ187" s="1">
        <v>14</v>
      </c>
      <c r="DK187" s="1">
        <v>27</v>
      </c>
      <c r="DL187" s="1">
        <v>1</v>
      </c>
      <c r="DM187" s="1">
        <v>12</v>
      </c>
      <c r="DN187" s="1">
        <v>9</v>
      </c>
      <c r="DO187" s="1">
        <v>5</v>
      </c>
      <c r="DQ187" s="1">
        <v>15</v>
      </c>
      <c r="DR187" s="1">
        <v>35</v>
      </c>
      <c r="DS187" s="1">
        <v>15</v>
      </c>
      <c r="DT187" s="1">
        <v>63</v>
      </c>
      <c r="DU187" s="1">
        <v>16</v>
      </c>
      <c r="DV187" s="1">
        <v>39</v>
      </c>
      <c r="DW187" s="1">
        <v>28</v>
      </c>
      <c r="DX187" s="1">
        <v>27</v>
      </c>
      <c r="DY187" s="1">
        <v>5</v>
      </c>
      <c r="DZ187" s="1">
        <v>10</v>
      </c>
      <c r="EA187" s="1">
        <v>6</v>
      </c>
      <c r="EB187" s="1">
        <v>15</v>
      </c>
      <c r="ED187" s="1">
        <v>1</v>
      </c>
      <c r="EE187" s="1">
        <v>11</v>
      </c>
      <c r="EF187" s="1">
        <v>9</v>
      </c>
      <c r="EG187" s="1">
        <v>14</v>
      </c>
      <c r="EH187" s="1">
        <v>9</v>
      </c>
      <c r="EI187" s="1">
        <v>15</v>
      </c>
      <c r="EJ187" s="1">
        <v>2</v>
      </c>
      <c r="EK187" s="1">
        <v>18</v>
      </c>
      <c r="EL187" s="1">
        <v>6</v>
      </c>
      <c r="EM187" s="1">
        <v>12</v>
      </c>
      <c r="EN187" s="1">
        <v>4</v>
      </c>
      <c r="EO187" s="1">
        <v>9</v>
      </c>
      <c r="EP187"/>
      <c r="FC187"/>
    </row>
    <row r="188" spans="1:159">
      <c r="A188" s="13">
        <f t="shared" si="2"/>
        <v>40816</v>
      </c>
      <c r="N188"/>
      <c r="AB188"/>
      <c r="AC188"/>
      <c r="AP188" s="4">
        <v>40816</v>
      </c>
      <c r="AQ188" s="1">
        <v>345.96</v>
      </c>
      <c r="AR188" s="1">
        <v>519.4</v>
      </c>
      <c r="AS188" s="1">
        <v>773.48</v>
      </c>
      <c r="AT188" s="1">
        <v>260.52999999999997</v>
      </c>
      <c r="AU188" s="1">
        <v>635.74</v>
      </c>
      <c r="AV188" s="1">
        <v>500.8</v>
      </c>
      <c r="AW188" s="1">
        <v>645.14</v>
      </c>
      <c r="AX188" s="1">
        <v>428.34</v>
      </c>
      <c r="AY188" s="1">
        <v>281.87</v>
      </c>
      <c r="AZ188" s="1">
        <v>310.49</v>
      </c>
      <c r="BA188" s="1">
        <v>624.65</v>
      </c>
      <c r="BB188" s="1">
        <v>394.85</v>
      </c>
      <c r="BC188"/>
      <c r="BP188"/>
      <c r="CC188"/>
      <c r="CP188"/>
      <c r="DD188" s="1">
        <v>2</v>
      </c>
      <c r="DE188" s="1">
        <v>9</v>
      </c>
      <c r="DF188" s="1">
        <v>8</v>
      </c>
      <c r="DG188" s="1">
        <v>20</v>
      </c>
      <c r="DH188" s="1">
        <v>15</v>
      </c>
      <c r="DI188" s="1">
        <v>13</v>
      </c>
      <c r="DJ188" s="1">
        <v>9</v>
      </c>
      <c r="DK188" s="1">
        <v>10</v>
      </c>
      <c r="DL188" s="1">
        <v>2</v>
      </c>
      <c r="DM188" s="1">
        <v>10</v>
      </c>
      <c r="DN188" s="1">
        <v>6</v>
      </c>
      <c r="DO188" s="1">
        <v>7</v>
      </c>
      <c r="DQ188" s="1">
        <v>16</v>
      </c>
      <c r="DR188" s="1">
        <v>24</v>
      </c>
      <c r="DS188" s="1">
        <v>10</v>
      </c>
      <c r="DT188" s="1">
        <v>57</v>
      </c>
      <c r="DU188" s="1">
        <v>20</v>
      </c>
      <c r="DV188" s="1">
        <v>50</v>
      </c>
      <c r="DW188" s="1">
        <v>30</v>
      </c>
      <c r="DX188" s="1">
        <v>27</v>
      </c>
      <c r="DY188" s="1">
        <v>8</v>
      </c>
      <c r="DZ188" s="1">
        <v>7</v>
      </c>
      <c r="EA188" s="1">
        <v>10</v>
      </c>
      <c r="EB188" s="1">
        <v>14</v>
      </c>
      <c r="ED188" s="1">
        <v>7</v>
      </c>
      <c r="EE188" s="1">
        <v>29</v>
      </c>
      <c r="EF188" s="1">
        <v>20</v>
      </c>
      <c r="EG188" s="1">
        <v>39</v>
      </c>
      <c r="EH188" s="1">
        <v>22</v>
      </c>
      <c r="EI188" s="1">
        <v>28</v>
      </c>
      <c r="EJ188" s="1">
        <v>5</v>
      </c>
      <c r="EK188" s="1">
        <v>35</v>
      </c>
      <c r="EL188" s="1">
        <v>2</v>
      </c>
      <c r="EM188" s="1">
        <v>17</v>
      </c>
      <c r="EN188" s="1">
        <v>3</v>
      </c>
      <c r="EO188" s="1">
        <v>7</v>
      </c>
      <c r="EP188"/>
      <c r="FC188"/>
    </row>
    <row r="189" spans="1:159">
      <c r="A189" s="13">
        <f t="shared" si="2"/>
        <v>40786</v>
      </c>
      <c r="N189"/>
      <c r="AB189"/>
      <c r="AC189"/>
      <c r="AP189" s="4">
        <v>40786</v>
      </c>
      <c r="AQ189" s="1">
        <v>399.95</v>
      </c>
      <c r="AR189" s="1">
        <v>511.19</v>
      </c>
      <c r="AS189" s="1">
        <v>742.02</v>
      </c>
      <c r="AT189" s="1">
        <v>271.97000000000003</v>
      </c>
      <c r="AU189" s="1">
        <v>619.79</v>
      </c>
      <c r="AV189" s="1">
        <v>513.64</v>
      </c>
      <c r="AW189" s="1">
        <v>687.18</v>
      </c>
      <c r="AX189" s="1">
        <v>411.79</v>
      </c>
      <c r="AY189" s="1">
        <v>269.16000000000003</v>
      </c>
      <c r="AZ189" s="1">
        <v>290.47000000000003</v>
      </c>
      <c r="BA189" s="1">
        <v>636.13</v>
      </c>
      <c r="BB189" s="1">
        <v>403.5</v>
      </c>
      <c r="BC189"/>
      <c r="BP189"/>
      <c r="CC189"/>
      <c r="CP189"/>
      <c r="DD189" s="1">
        <v>7</v>
      </c>
      <c r="DE189" s="1">
        <v>14</v>
      </c>
      <c r="DF189" s="1">
        <v>21</v>
      </c>
      <c r="DG189" s="1">
        <v>42</v>
      </c>
      <c r="DH189" s="1">
        <v>23</v>
      </c>
      <c r="DI189" s="1">
        <v>18</v>
      </c>
      <c r="DJ189" s="1">
        <v>19</v>
      </c>
      <c r="DK189" s="1">
        <v>16</v>
      </c>
      <c r="DL189" s="1">
        <v>4</v>
      </c>
      <c r="DM189" s="1">
        <v>22</v>
      </c>
      <c r="DN189" s="1">
        <v>7</v>
      </c>
      <c r="DO189" s="1">
        <v>12</v>
      </c>
      <c r="DQ189" s="1">
        <v>14</v>
      </c>
      <c r="DR189" s="1">
        <v>23</v>
      </c>
      <c r="DS189" s="1">
        <v>11</v>
      </c>
      <c r="DT189" s="1">
        <v>42</v>
      </c>
      <c r="DU189" s="1">
        <v>17</v>
      </c>
      <c r="DV189" s="1">
        <v>45</v>
      </c>
      <c r="DW189" s="1">
        <v>21</v>
      </c>
      <c r="DX189" s="1">
        <v>38</v>
      </c>
      <c r="DY189" s="1">
        <v>6</v>
      </c>
      <c r="DZ189" s="1">
        <v>5</v>
      </c>
      <c r="EA189" s="1">
        <v>8</v>
      </c>
      <c r="EB189" s="1">
        <v>12</v>
      </c>
      <c r="ED189" s="1">
        <v>5</v>
      </c>
      <c r="EE189" s="1">
        <v>25</v>
      </c>
      <c r="EF189" s="1">
        <v>6</v>
      </c>
      <c r="EG189" s="1">
        <v>32</v>
      </c>
      <c r="EH189" s="1">
        <v>17</v>
      </c>
      <c r="EI189" s="1">
        <v>28</v>
      </c>
      <c r="EJ189" s="1">
        <v>4</v>
      </c>
      <c r="EK189" s="1">
        <v>19</v>
      </c>
      <c r="EL189" s="1">
        <v>2</v>
      </c>
      <c r="EM189" s="1">
        <v>7</v>
      </c>
      <c r="EN189" s="1">
        <v>4</v>
      </c>
      <c r="EO189" s="1">
        <v>4</v>
      </c>
      <c r="EP189"/>
      <c r="FC189"/>
    </row>
    <row r="190" spans="1:159">
      <c r="A190" s="13">
        <f t="shared" si="2"/>
        <v>40753</v>
      </c>
      <c r="N190"/>
      <c r="AB190"/>
      <c r="AC190"/>
      <c r="AP190" s="4">
        <v>40753</v>
      </c>
      <c r="AQ190" s="1">
        <v>432.36</v>
      </c>
      <c r="AR190" s="1">
        <v>517.03</v>
      </c>
      <c r="AS190" s="1">
        <v>768.83</v>
      </c>
      <c r="AT190" s="1">
        <v>298.08</v>
      </c>
      <c r="AU190" s="1">
        <v>639.42999999999995</v>
      </c>
      <c r="AV190" s="1">
        <v>553.82000000000005</v>
      </c>
      <c r="AW190" s="1">
        <v>767.49</v>
      </c>
      <c r="AX190" s="1">
        <v>441.01</v>
      </c>
      <c r="AY190" s="1">
        <v>274.38</v>
      </c>
      <c r="AZ190" s="1">
        <v>287.08999999999997</v>
      </c>
      <c r="BA190" s="1">
        <v>649.87</v>
      </c>
      <c r="BB190" s="1">
        <v>438.53</v>
      </c>
      <c r="BC190"/>
      <c r="BP190"/>
      <c r="CC190"/>
      <c r="CP190"/>
      <c r="DD190" s="1">
        <v>15</v>
      </c>
      <c r="DE190" s="1">
        <v>30</v>
      </c>
      <c r="DF190" s="1">
        <v>17</v>
      </c>
      <c r="DG190" s="1">
        <v>53</v>
      </c>
      <c r="DH190" s="1">
        <v>29</v>
      </c>
      <c r="DI190" s="1">
        <v>43</v>
      </c>
      <c r="DJ190" s="1">
        <v>23</v>
      </c>
      <c r="DK190" s="1">
        <v>34</v>
      </c>
      <c r="DL190" s="1">
        <v>4</v>
      </c>
      <c r="DM190" s="1">
        <v>15</v>
      </c>
      <c r="DN190" s="1">
        <v>12</v>
      </c>
      <c r="DO190" s="1">
        <v>11</v>
      </c>
      <c r="DQ190" s="1">
        <v>9</v>
      </c>
      <c r="DR190" s="1">
        <v>19</v>
      </c>
      <c r="DS190" s="1">
        <v>5</v>
      </c>
      <c r="DT190" s="1">
        <v>52</v>
      </c>
      <c r="DU190" s="1">
        <v>17</v>
      </c>
      <c r="DV190" s="1">
        <v>35</v>
      </c>
      <c r="DW190" s="1">
        <v>22</v>
      </c>
      <c r="DX190" s="1">
        <v>31</v>
      </c>
      <c r="DY190" s="1">
        <v>5</v>
      </c>
      <c r="DZ190" s="1">
        <v>9</v>
      </c>
      <c r="EA190" s="1">
        <v>5</v>
      </c>
      <c r="EB190" s="1">
        <v>9</v>
      </c>
      <c r="ED190" s="1">
        <v>2</v>
      </c>
      <c r="EE190" s="1">
        <v>13</v>
      </c>
      <c r="EF190" s="1">
        <v>16</v>
      </c>
      <c r="EG190" s="1">
        <v>11</v>
      </c>
      <c r="EH190" s="1">
        <v>11</v>
      </c>
      <c r="EI190" s="1">
        <v>13</v>
      </c>
      <c r="EJ190" s="1">
        <v>0</v>
      </c>
      <c r="EK190" s="1">
        <v>8</v>
      </c>
      <c r="EL190" s="1">
        <v>4</v>
      </c>
      <c r="EM190" s="1">
        <v>10</v>
      </c>
      <c r="EN190" s="1">
        <v>2</v>
      </c>
      <c r="EO190" s="1">
        <v>9</v>
      </c>
      <c r="EP190"/>
      <c r="FC190"/>
    </row>
    <row r="191" spans="1:159">
      <c r="A191" s="13">
        <f t="shared" si="2"/>
        <v>40724</v>
      </c>
      <c r="N191"/>
      <c r="AB191"/>
      <c r="AC191"/>
      <c r="AP191" s="4">
        <v>40724</v>
      </c>
      <c r="AQ191" s="1">
        <v>440.56</v>
      </c>
      <c r="AR191" s="1">
        <v>523.25</v>
      </c>
      <c r="AS191" s="1">
        <v>758</v>
      </c>
      <c r="AT191" s="1">
        <v>306.38</v>
      </c>
      <c r="AU191" s="1">
        <v>658.04</v>
      </c>
      <c r="AV191" s="1">
        <v>589.28</v>
      </c>
      <c r="AW191" s="1">
        <v>753.8</v>
      </c>
      <c r="AX191" s="1">
        <v>429.8</v>
      </c>
      <c r="AY191" s="1">
        <v>289.95999999999998</v>
      </c>
      <c r="AZ191" s="1">
        <v>287.62</v>
      </c>
      <c r="BA191" s="1">
        <v>640.87</v>
      </c>
      <c r="BB191" s="1">
        <v>453.73</v>
      </c>
      <c r="BC191"/>
      <c r="BP191"/>
      <c r="CC191"/>
      <c r="CP191"/>
      <c r="DD191" s="1">
        <v>10</v>
      </c>
      <c r="DE191" s="1">
        <v>17</v>
      </c>
      <c r="DF191" s="1">
        <v>11</v>
      </c>
      <c r="DG191" s="1">
        <v>21</v>
      </c>
      <c r="DH191" s="1">
        <v>9</v>
      </c>
      <c r="DI191" s="1">
        <v>26</v>
      </c>
      <c r="DJ191" s="1">
        <v>21</v>
      </c>
      <c r="DK191" s="1">
        <v>22</v>
      </c>
      <c r="DL191" s="1">
        <v>4</v>
      </c>
      <c r="DM191" s="1">
        <v>7</v>
      </c>
      <c r="DN191" s="1">
        <v>7</v>
      </c>
      <c r="DO191" s="1">
        <v>11</v>
      </c>
      <c r="DQ191" s="1">
        <v>12</v>
      </c>
      <c r="DR191" s="1">
        <v>23</v>
      </c>
      <c r="DS191" s="1">
        <v>15</v>
      </c>
      <c r="DT191" s="1">
        <v>55</v>
      </c>
      <c r="DU191" s="1">
        <v>13</v>
      </c>
      <c r="DV191" s="1">
        <v>25</v>
      </c>
      <c r="DW191" s="1">
        <v>14</v>
      </c>
      <c r="DX191" s="1">
        <v>26</v>
      </c>
      <c r="DY191" s="1">
        <v>4</v>
      </c>
      <c r="DZ191" s="1">
        <v>14</v>
      </c>
      <c r="EA191" s="1">
        <v>5</v>
      </c>
      <c r="EB191" s="1">
        <v>7</v>
      </c>
      <c r="ED191" s="1">
        <v>4</v>
      </c>
      <c r="EE191" s="1">
        <v>22</v>
      </c>
      <c r="EF191" s="1">
        <v>12</v>
      </c>
      <c r="EG191" s="1">
        <v>41</v>
      </c>
      <c r="EH191" s="1">
        <v>35</v>
      </c>
      <c r="EI191" s="1">
        <v>41</v>
      </c>
      <c r="EJ191" s="1">
        <v>9</v>
      </c>
      <c r="EK191" s="1">
        <v>25</v>
      </c>
      <c r="EL191" s="1">
        <v>5</v>
      </c>
      <c r="EM191" s="1">
        <v>13</v>
      </c>
      <c r="EN191" s="1">
        <v>7</v>
      </c>
      <c r="EO191" s="1">
        <v>10</v>
      </c>
      <c r="EP191"/>
      <c r="FC191"/>
    </row>
    <row r="192" spans="1:159">
      <c r="A192" s="13">
        <f t="shared" si="2"/>
        <v>40694</v>
      </c>
      <c r="N192"/>
      <c r="AB192"/>
      <c r="AC192"/>
      <c r="AP192" s="4">
        <v>40694</v>
      </c>
      <c r="AQ192" s="1">
        <v>450.3</v>
      </c>
      <c r="AR192" s="1">
        <v>539.97</v>
      </c>
      <c r="AS192" s="1">
        <v>772.48</v>
      </c>
      <c r="AT192" s="1">
        <v>317.52999999999997</v>
      </c>
      <c r="AU192" s="1">
        <v>673.19</v>
      </c>
      <c r="AV192" s="1">
        <v>600.42999999999995</v>
      </c>
      <c r="AW192" s="1">
        <v>775.01</v>
      </c>
      <c r="AX192" s="1">
        <v>446.11</v>
      </c>
      <c r="AY192" s="1">
        <v>298.19</v>
      </c>
      <c r="AZ192" s="1">
        <v>291.57</v>
      </c>
      <c r="BA192" s="1">
        <v>644.12</v>
      </c>
      <c r="BB192" s="1">
        <v>464.31</v>
      </c>
      <c r="BC192"/>
      <c r="BP192"/>
      <c r="CC192"/>
      <c r="CP192"/>
      <c r="DD192" s="1">
        <v>16</v>
      </c>
      <c r="DE192" s="1">
        <v>23</v>
      </c>
      <c r="DF192" s="1">
        <v>16</v>
      </c>
      <c r="DG192" s="1">
        <v>47</v>
      </c>
      <c r="DH192" s="1">
        <v>27</v>
      </c>
      <c r="DI192" s="1">
        <v>40</v>
      </c>
      <c r="DJ192" s="1">
        <v>24</v>
      </c>
      <c r="DK192" s="1">
        <v>36</v>
      </c>
      <c r="DL192" s="1">
        <v>4</v>
      </c>
      <c r="DM192" s="1">
        <v>13</v>
      </c>
      <c r="DN192" s="1">
        <v>6</v>
      </c>
      <c r="DO192" s="1">
        <v>11</v>
      </c>
      <c r="DQ192" s="1">
        <v>2</v>
      </c>
      <c r="DR192" s="1">
        <v>20</v>
      </c>
      <c r="DS192" s="1">
        <v>14</v>
      </c>
      <c r="DT192" s="1">
        <v>44</v>
      </c>
      <c r="DU192" s="1">
        <v>10</v>
      </c>
      <c r="DV192" s="1">
        <v>21</v>
      </c>
      <c r="DW192" s="1">
        <v>14</v>
      </c>
      <c r="DX192" s="1">
        <v>16</v>
      </c>
      <c r="DY192" s="1">
        <v>9</v>
      </c>
      <c r="DZ192" s="1">
        <v>10</v>
      </c>
      <c r="EA192" s="1">
        <v>9</v>
      </c>
      <c r="EB192" s="1">
        <v>9</v>
      </c>
      <c r="ED192" s="1">
        <v>8</v>
      </c>
      <c r="EE192" s="1">
        <v>19</v>
      </c>
      <c r="EF192" s="1">
        <v>8</v>
      </c>
      <c r="EG192" s="1">
        <v>28</v>
      </c>
      <c r="EH192" s="1">
        <v>21</v>
      </c>
      <c r="EI192" s="1">
        <v>31</v>
      </c>
      <c r="EJ192" s="1">
        <v>7</v>
      </c>
      <c r="EK192" s="1">
        <v>21</v>
      </c>
      <c r="EL192" s="1">
        <v>1</v>
      </c>
      <c r="EM192" s="1">
        <v>11</v>
      </c>
      <c r="EN192" s="1">
        <v>4</v>
      </c>
      <c r="EO192" s="1">
        <v>8</v>
      </c>
      <c r="EP192"/>
      <c r="FC192"/>
    </row>
    <row r="193" spans="1:159">
      <c r="A193" s="13">
        <f t="shared" si="2"/>
        <v>40662</v>
      </c>
      <c r="N193"/>
      <c r="AB193"/>
      <c r="AC193"/>
      <c r="AP193" s="4">
        <v>40662</v>
      </c>
      <c r="AQ193" s="1">
        <v>454.49</v>
      </c>
      <c r="AR193" s="1">
        <v>514.44000000000005</v>
      </c>
      <c r="AS193" s="1">
        <v>755.91</v>
      </c>
      <c r="AT193" s="1">
        <v>316.57</v>
      </c>
      <c r="AU193" s="1">
        <v>639.75</v>
      </c>
      <c r="AV193" s="1">
        <v>597.14</v>
      </c>
      <c r="AW193" s="1">
        <v>788.46</v>
      </c>
      <c r="AX193" s="1">
        <v>440.6</v>
      </c>
      <c r="AY193" s="1">
        <v>284.39</v>
      </c>
      <c r="AZ193" s="1">
        <v>279.10000000000002</v>
      </c>
      <c r="BA193" s="1">
        <v>613.48</v>
      </c>
      <c r="BB193" s="1">
        <v>452.56</v>
      </c>
      <c r="BC193"/>
      <c r="BP193"/>
      <c r="CC193"/>
      <c r="CP193"/>
      <c r="DD193" s="1">
        <v>20</v>
      </c>
      <c r="DE193" s="1">
        <v>33</v>
      </c>
      <c r="DF193" s="1">
        <v>16</v>
      </c>
      <c r="DG193" s="1">
        <v>56</v>
      </c>
      <c r="DH193" s="1">
        <v>44</v>
      </c>
      <c r="DI193" s="1">
        <v>52</v>
      </c>
      <c r="DJ193" s="1">
        <v>34</v>
      </c>
      <c r="DK193" s="1">
        <v>37</v>
      </c>
      <c r="DL193" s="1">
        <v>6</v>
      </c>
      <c r="DM193" s="1">
        <v>13</v>
      </c>
      <c r="DN193" s="1">
        <v>9</v>
      </c>
      <c r="DO193" s="1">
        <v>15</v>
      </c>
      <c r="DQ193" s="1">
        <v>5</v>
      </c>
      <c r="DR193" s="1">
        <v>24</v>
      </c>
      <c r="DS193" s="1">
        <v>7</v>
      </c>
      <c r="DT193" s="1">
        <v>49</v>
      </c>
      <c r="DU193" s="1">
        <v>7</v>
      </c>
      <c r="DV193" s="1">
        <v>30</v>
      </c>
      <c r="DW193" s="1">
        <v>11</v>
      </c>
      <c r="DX193" s="1">
        <v>21</v>
      </c>
      <c r="DY193" s="1">
        <v>3</v>
      </c>
      <c r="DZ193" s="1">
        <v>10</v>
      </c>
      <c r="EA193" s="1">
        <v>9</v>
      </c>
      <c r="EB193" s="1">
        <v>11</v>
      </c>
      <c r="ED193" s="1">
        <v>1</v>
      </c>
      <c r="EE193" s="1">
        <v>6</v>
      </c>
      <c r="EF193" s="1">
        <v>15</v>
      </c>
      <c r="EG193" s="1">
        <v>14</v>
      </c>
      <c r="EH193" s="1">
        <v>7</v>
      </c>
      <c r="EI193" s="1">
        <v>10</v>
      </c>
      <c r="EJ193" s="1">
        <v>0</v>
      </c>
      <c r="EK193" s="1">
        <v>15</v>
      </c>
      <c r="EL193" s="1">
        <v>5</v>
      </c>
      <c r="EM193" s="1">
        <v>11</v>
      </c>
      <c r="EN193" s="1">
        <v>1</v>
      </c>
      <c r="EO193" s="1">
        <v>2</v>
      </c>
      <c r="EP193"/>
      <c r="FC193"/>
    </row>
    <row r="194" spans="1:159">
      <c r="A194" s="13">
        <f t="shared" si="2"/>
        <v>40633</v>
      </c>
      <c r="N194"/>
      <c r="AB194"/>
      <c r="AC194"/>
      <c r="AP194" s="4">
        <v>40633</v>
      </c>
      <c r="AQ194" s="1">
        <v>465.68</v>
      </c>
      <c r="AR194" s="1">
        <v>516.71</v>
      </c>
      <c r="AS194" s="1">
        <v>749.26</v>
      </c>
      <c r="AT194" s="1">
        <v>329.93</v>
      </c>
      <c r="AU194" s="1">
        <v>628.62</v>
      </c>
      <c r="AV194" s="1">
        <v>606.66</v>
      </c>
      <c r="AW194" s="1">
        <v>813.09</v>
      </c>
      <c r="AX194" s="1">
        <v>447.57</v>
      </c>
      <c r="AY194" s="1">
        <v>293.89999999999998</v>
      </c>
      <c r="AZ194" s="1">
        <v>280.79000000000002</v>
      </c>
      <c r="BA194" s="1">
        <v>622.45000000000005</v>
      </c>
      <c r="BB194" s="1">
        <v>454.3</v>
      </c>
      <c r="BC194"/>
      <c r="BP194"/>
      <c r="CC194"/>
      <c r="CP194"/>
      <c r="DD194" s="1">
        <v>11</v>
      </c>
      <c r="DE194" s="1">
        <v>18</v>
      </c>
      <c r="DF194" s="1">
        <v>15</v>
      </c>
      <c r="DG194" s="1">
        <v>36</v>
      </c>
      <c r="DH194" s="1">
        <v>22</v>
      </c>
      <c r="DI194" s="1">
        <v>27</v>
      </c>
      <c r="DJ194" s="1">
        <v>31</v>
      </c>
      <c r="DK194" s="1">
        <v>26</v>
      </c>
      <c r="DL194" s="1">
        <v>4</v>
      </c>
      <c r="DM194" s="1">
        <v>14</v>
      </c>
      <c r="DN194" s="1">
        <v>6</v>
      </c>
      <c r="DO194" s="1">
        <v>16</v>
      </c>
      <c r="DQ194" s="1">
        <v>11</v>
      </c>
      <c r="DR194" s="1">
        <v>24</v>
      </c>
      <c r="DS194" s="1">
        <v>10</v>
      </c>
      <c r="DT194" s="1">
        <v>43</v>
      </c>
      <c r="DU194" s="1">
        <v>12</v>
      </c>
      <c r="DV194" s="1">
        <v>20</v>
      </c>
      <c r="DW194" s="1">
        <v>8</v>
      </c>
      <c r="DX194" s="1">
        <v>26</v>
      </c>
      <c r="DY194" s="1">
        <v>8</v>
      </c>
      <c r="DZ194" s="1">
        <v>4</v>
      </c>
      <c r="EA194" s="1">
        <v>7</v>
      </c>
      <c r="EB194" s="1">
        <v>4</v>
      </c>
      <c r="ED194" s="1">
        <v>4</v>
      </c>
      <c r="EE194" s="1">
        <v>21</v>
      </c>
      <c r="EF194" s="1">
        <v>13</v>
      </c>
      <c r="EG194" s="1">
        <v>40</v>
      </c>
      <c r="EH194" s="1">
        <v>26</v>
      </c>
      <c r="EI194" s="1">
        <v>44</v>
      </c>
      <c r="EJ194" s="1">
        <v>6</v>
      </c>
      <c r="EK194" s="1">
        <v>21</v>
      </c>
      <c r="EL194" s="1">
        <v>3</v>
      </c>
      <c r="EM194" s="1">
        <v>16</v>
      </c>
      <c r="EN194" s="1">
        <v>6</v>
      </c>
      <c r="EO194" s="1">
        <v>8</v>
      </c>
      <c r="EP194"/>
      <c r="FC194"/>
    </row>
    <row r="195" spans="1:159">
      <c r="A195" s="13">
        <f t="shared" si="2"/>
        <v>40602</v>
      </c>
      <c r="N195"/>
      <c r="AB195"/>
      <c r="AC195"/>
      <c r="AP195" s="4">
        <v>40602</v>
      </c>
      <c r="AQ195" s="1">
        <v>467.41</v>
      </c>
      <c r="AR195" s="1">
        <v>527.05999999999995</v>
      </c>
      <c r="AS195" s="1">
        <v>773.81</v>
      </c>
      <c r="AT195" s="1">
        <v>347.68</v>
      </c>
      <c r="AU195" s="1">
        <v>634.75</v>
      </c>
      <c r="AV195" s="1">
        <v>613.29</v>
      </c>
      <c r="AW195" s="1">
        <v>825.03</v>
      </c>
      <c r="AX195" s="1">
        <v>472.7</v>
      </c>
      <c r="AY195" s="1">
        <v>287.20999999999998</v>
      </c>
      <c r="AZ195" s="1">
        <v>289.01</v>
      </c>
      <c r="BA195" s="1">
        <v>634.71</v>
      </c>
      <c r="BB195" s="1">
        <v>474.44</v>
      </c>
      <c r="BC195"/>
      <c r="BP195"/>
      <c r="CC195"/>
      <c r="CP195"/>
      <c r="DD195" s="1">
        <v>9</v>
      </c>
      <c r="DE195" s="1">
        <v>28</v>
      </c>
      <c r="DF195" s="1">
        <v>19</v>
      </c>
      <c r="DG195" s="1">
        <v>40</v>
      </c>
      <c r="DH195" s="1">
        <v>27</v>
      </c>
      <c r="DI195" s="1">
        <v>32</v>
      </c>
      <c r="DJ195" s="1">
        <v>17</v>
      </c>
      <c r="DK195" s="1">
        <v>32</v>
      </c>
      <c r="DL195" s="1">
        <v>4</v>
      </c>
      <c r="DM195" s="1">
        <v>14</v>
      </c>
      <c r="DN195" s="1">
        <v>10</v>
      </c>
      <c r="DO195" s="1">
        <v>18</v>
      </c>
      <c r="DQ195" s="1">
        <v>7</v>
      </c>
      <c r="DR195" s="1">
        <v>14</v>
      </c>
      <c r="DS195" s="1">
        <v>9</v>
      </c>
      <c r="DT195" s="1">
        <v>29</v>
      </c>
      <c r="DU195" s="1">
        <v>10</v>
      </c>
      <c r="DV195" s="1">
        <v>15</v>
      </c>
      <c r="DW195" s="1">
        <v>13</v>
      </c>
      <c r="DX195" s="1">
        <v>13</v>
      </c>
      <c r="DY195" s="1">
        <v>8</v>
      </c>
      <c r="DZ195" s="1">
        <v>10</v>
      </c>
      <c r="EA195" s="1">
        <v>2</v>
      </c>
      <c r="EB195" s="1">
        <v>8</v>
      </c>
      <c r="ED195" s="1">
        <v>10</v>
      </c>
      <c r="EE195" s="1">
        <v>22</v>
      </c>
      <c r="EF195" s="1">
        <v>10</v>
      </c>
      <c r="EG195" s="1">
        <v>49</v>
      </c>
      <c r="EH195" s="1">
        <v>24</v>
      </c>
      <c r="EI195" s="1">
        <v>46</v>
      </c>
      <c r="EJ195" s="1">
        <v>14</v>
      </c>
      <c r="EK195" s="1">
        <v>28</v>
      </c>
      <c r="EL195" s="1">
        <v>3</v>
      </c>
      <c r="EM195" s="1">
        <v>11</v>
      </c>
      <c r="EN195" s="1">
        <v>7</v>
      </c>
      <c r="EO195" s="1">
        <v>2</v>
      </c>
      <c r="EP195"/>
      <c r="FC195"/>
    </row>
    <row r="196" spans="1:159">
      <c r="A196" s="13">
        <f t="shared" si="2"/>
        <v>40574</v>
      </c>
      <c r="N196"/>
      <c r="AB196"/>
      <c r="AC196"/>
      <c r="AP196" s="4">
        <v>40574</v>
      </c>
      <c r="AQ196" s="1">
        <v>458.59</v>
      </c>
      <c r="AR196" s="1">
        <v>515.66</v>
      </c>
      <c r="AS196" s="1">
        <v>768.65</v>
      </c>
      <c r="AT196" s="1">
        <v>340.62</v>
      </c>
      <c r="AU196" s="1">
        <v>620.09</v>
      </c>
      <c r="AV196" s="1">
        <v>604.4</v>
      </c>
      <c r="AW196" s="1">
        <v>777.99</v>
      </c>
      <c r="AX196" s="1">
        <v>469.74</v>
      </c>
      <c r="AY196" s="1">
        <v>283.56</v>
      </c>
      <c r="AZ196" s="1">
        <v>288.86</v>
      </c>
      <c r="BA196" s="1">
        <v>627.96</v>
      </c>
      <c r="BB196" s="1">
        <v>428.02</v>
      </c>
      <c r="BC196"/>
      <c r="BP196"/>
      <c r="CC196"/>
      <c r="CP196"/>
      <c r="DD196" s="1">
        <v>15</v>
      </c>
      <c r="DE196" s="1">
        <v>30</v>
      </c>
      <c r="DF196" s="1">
        <v>19</v>
      </c>
      <c r="DG196" s="1">
        <v>54</v>
      </c>
      <c r="DH196" s="1">
        <v>28</v>
      </c>
      <c r="DI196" s="1">
        <v>49</v>
      </c>
      <c r="DJ196" s="1">
        <v>28</v>
      </c>
      <c r="DK196" s="1">
        <v>42</v>
      </c>
      <c r="DL196" s="1">
        <v>4</v>
      </c>
      <c r="DM196" s="1">
        <v>19</v>
      </c>
      <c r="DN196" s="1">
        <v>9</v>
      </c>
      <c r="DO196" s="1">
        <v>9</v>
      </c>
      <c r="DQ196" s="1">
        <v>6</v>
      </c>
      <c r="DR196" s="1">
        <v>15</v>
      </c>
      <c r="DS196" s="1">
        <v>10</v>
      </c>
      <c r="DT196" s="1">
        <v>37</v>
      </c>
      <c r="DU196" s="1">
        <v>9</v>
      </c>
      <c r="DV196" s="1">
        <v>14</v>
      </c>
      <c r="DW196" s="1">
        <v>9</v>
      </c>
      <c r="DX196" s="1">
        <v>15</v>
      </c>
      <c r="DY196" s="1">
        <v>5</v>
      </c>
      <c r="DZ196" s="1">
        <v>8</v>
      </c>
      <c r="EA196" s="1">
        <v>1</v>
      </c>
      <c r="EB196" s="1">
        <v>6</v>
      </c>
      <c r="ED196" s="1">
        <v>5</v>
      </c>
      <c r="EE196" s="1">
        <v>19</v>
      </c>
      <c r="EF196" s="1">
        <v>9</v>
      </c>
      <c r="EG196" s="1">
        <v>27</v>
      </c>
      <c r="EH196" s="1">
        <v>24</v>
      </c>
      <c r="EI196" s="1">
        <v>30</v>
      </c>
      <c r="EJ196" s="1">
        <v>7</v>
      </c>
      <c r="EK196" s="1">
        <v>16</v>
      </c>
      <c r="EL196" s="1">
        <v>6</v>
      </c>
      <c r="EM196" s="1">
        <v>8</v>
      </c>
      <c r="EN196" s="1">
        <v>9</v>
      </c>
      <c r="EO196" s="1">
        <v>13</v>
      </c>
      <c r="EP196"/>
      <c r="FC196"/>
    </row>
    <row r="197" spans="1:159">
      <c r="A197" s="13">
        <f t="shared" si="2"/>
        <v>40543</v>
      </c>
      <c r="N197"/>
      <c r="AB197"/>
      <c r="AC197"/>
      <c r="AP197" s="4">
        <v>40543</v>
      </c>
      <c r="AQ197" s="1">
        <v>472.17</v>
      </c>
      <c r="AR197" s="1">
        <v>538.11</v>
      </c>
      <c r="AS197" s="1">
        <v>787.75</v>
      </c>
      <c r="AT197" s="1">
        <v>339.24</v>
      </c>
      <c r="AU197" s="1">
        <v>630.82000000000005</v>
      </c>
      <c r="AV197" s="1">
        <v>591.29999999999995</v>
      </c>
      <c r="AW197" s="1">
        <v>740.16</v>
      </c>
      <c r="AX197" s="1">
        <v>462.41</v>
      </c>
      <c r="AY197" s="1">
        <v>300.99</v>
      </c>
      <c r="AZ197" s="1">
        <v>291.66000000000003</v>
      </c>
      <c r="BA197" s="1">
        <v>654.98</v>
      </c>
      <c r="BB197" s="1">
        <v>427.05</v>
      </c>
      <c r="BC197"/>
      <c r="BP197"/>
      <c r="CC197"/>
      <c r="CP197"/>
      <c r="DD197" s="1">
        <v>8</v>
      </c>
      <c r="DE197" s="1">
        <v>21</v>
      </c>
      <c r="DF197" s="1">
        <v>21</v>
      </c>
      <c r="DG197" s="1">
        <v>42</v>
      </c>
      <c r="DH197" s="1">
        <v>16</v>
      </c>
      <c r="DI197" s="1">
        <v>33</v>
      </c>
      <c r="DJ197" s="1">
        <v>20</v>
      </c>
      <c r="DK197" s="1">
        <v>34</v>
      </c>
      <c r="DL197" s="1">
        <v>4</v>
      </c>
      <c r="DM197" s="1">
        <v>10</v>
      </c>
      <c r="DN197" s="1">
        <v>4</v>
      </c>
      <c r="DO197" s="1">
        <v>9</v>
      </c>
      <c r="DQ197" s="1">
        <v>6</v>
      </c>
      <c r="DR197" s="1">
        <v>12</v>
      </c>
      <c r="DS197" s="1">
        <v>4</v>
      </c>
      <c r="DT197" s="1">
        <v>27</v>
      </c>
      <c r="DU197" s="1">
        <v>10</v>
      </c>
      <c r="DV197" s="1">
        <v>19</v>
      </c>
      <c r="DW197" s="1">
        <v>11</v>
      </c>
      <c r="DX197" s="1">
        <v>9</v>
      </c>
      <c r="DY197" s="1">
        <v>3</v>
      </c>
      <c r="DZ197" s="1">
        <v>7</v>
      </c>
      <c r="EA197" s="1">
        <v>2</v>
      </c>
      <c r="EB197" s="1">
        <v>5</v>
      </c>
      <c r="ED197" s="1">
        <v>12</v>
      </c>
      <c r="EE197" s="1">
        <v>31</v>
      </c>
      <c r="EF197" s="1">
        <v>13</v>
      </c>
      <c r="EG197" s="1">
        <v>49</v>
      </c>
      <c r="EH197" s="1">
        <v>35</v>
      </c>
      <c r="EI197" s="1">
        <v>41</v>
      </c>
      <c r="EJ197" s="1">
        <v>13</v>
      </c>
      <c r="EK197" s="1">
        <v>29</v>
      </c>
      <c r="EL197" s="1">
        <v>8</v>
      </c>
      <c r="EM197" s="1">
        <v>18</v>
      </c>
      <c r="EN197" s="1">
        <v>13</v>
      </c>
      <c r="EO197" s="1">
        <v>14</v>
      </c>
      <c r="EP197"/>
      <c r="FC197"/>
    </row>
    <row r="198" spans="1:159">
      <c r="A198" s="13">
        <f t="shared" si="2"/>
        <v>40512</v>
      </c>
      <c r="N198"/>
      <c r="AB198"/>
      <c r="AC198"/>
      <c r="AP198" s="4">
        <v>40512</v>
      </c>
      <c r="AQ198" s="1">
        <v>441.36</v>
      </c>
      <c r="AR198" s="1">
        <v>530.04</v>
      </c>
      <c r="AS198" s="1">
        <v>793.65</v>
      </c>
      <c r="AT198" s="1">
        <v>319.07</v>
      </c>
      <c r="AU198" s="1">
        <v>624.76</v>
      </c>
      <c r="AV198" s="1">
        <v>564.54</v>
      </c>
      <c r="AW198" s="1">
        <v>700.67</v>
      </c>
      <c r="AX198" s="1">
        <v>449.96</v>
      </c>
      <c r="AY198" s="1">
        <v>288.14</v>
      </c>
      <c r="AZ198" s="1">
        <v>292.49</v>
      </c>
      <c r="BA198" s="1">
        <v>669.2</v>
      </c>
      <c r="BB198" s="1">
        <v>418.16</v>
      </c>
      <c r="BC198"/>
      <c r="BP198"/>
      <c r="CC198"/>
      <c r="CP198"/>
      <c r="DD198" s="1">
        <v>8</v>
      </c>
      <c r="DE198" s="1">
        <v>23</v>
      </c>
      <c r="DF198" s="1">
        <v>22</v>
      </c>
      <c r="DG198" s="1">
        <v>42</v>
      </c>
      <c r="DH198" s="1">
        <v>20</v>
      </c>
      <c r="DI198" s="1">
        <v>26</v>
      </c>
      <c r="DJ198" s="1">
        <v>15</v>
      </c>
      <c r="DK198" s="1">
        <v>27</v>
      </c>
      <c r="DL198" s="1">
        <v>10</v>
      </c>
      <c r="DM198" s="1">
        <v>14</v>
      </c>
      <c r="DN198" s="1">
        <v>10</v>
      </c>
      <c r="DO198" s="1">
        <v>16</v>
      </c>
      <c r="DQ198" s="1">
        <v>5</v>
      </c>
      <c r="DR198" s="1">
        <v>15</v>
      </c>
      <c r="DS198" s="1">
        <v>5</v>
      </c>
      <c r="DT198" s="1">
        <v>33</v>
      </c>
      <c r="DU198" s="1">
        <v>9</v>
      </c>
      <c r="DV198" s="1">
        <v>22</v>
      </c>
      <c r="DW198" s="1">
        <v>17</v>
      </c>
      <c r="DX198" s="1">
        <v>11</v>
      </c>
      <c r="DY198" s="1">
        <v>3</v>
      </c>
      <c r="DZ198" s="1">
        <v>9</v>
      </c>
      <c r="EA198" s="1">
        <v>2</v>
      </c>
      <c r="EB198" s="1">
        <v>8</v>
      </c>
      <c r="ED198" s="1">
        <v>7</v>
      </c>
      <c r="EE198" s="1">
        <v>23</v>
      </c>
      <c r="EF198" s="1">
        <v>7</v>
      </c>
      <c r="EG198" s="1">
        <v>40</v>
      </c>
      <c r="EH198" s="1">
        <v>25</v>
      </c>
      <c r="EI198" s="1">
        <v>39</v>
      </c>
      <c r="EJ198" s="1">
        <v>8</v>
      </c>
      <c r="EK198" s="1">
        <v>26</v>
      </c>
      <c r="EL198" s="1">
        <v>2</v>
      </c>
      <c r="EM198" s="1">
        <v>13</v>
      </c>
      <c r="EN198" s="1">
        <v>6</v>
      </c>
      <c r="EO198" s="1">
        <v>4</v>
      </c>
      <c r="EP198"/>
      <c r="FC198"/>
    </row>
    <row r="199" spans="1:159">
      <c r="A199" s="13">
        <f t="shared" si="2"/>
        <v>40480</v>
      </c>
      <c r="N199"/>
      <c r="AB199"/>
      <c r="AC199"/>
      <c r="AP199" s="4">
        <v>40480</v>
      </c>
      <c r="AQ199" s="1">
        <v>407.66</v>
      </c>
      <c r="AR199" s="1">
        <v>501.25</v>
      </c>
      <c r="AS199" s="1">
        <v>717.06</v>
      </c>
      <c r="AT199" s="1">
        <v>301.51</v>
      </c>
      <c r="AU199" s="1">
        <v>603.57000000000005</v>
      </c>
      <c r="AV199" s="1">
        <v>524.37</v>
      </c>
      <c r="AW199" s="1">
        <v>624.91999999999996</v>
      </c>
      <c r="AX199" s="1">
        <v>430.24</v>
      </c>
      <c r="AY199" s="1">
        <v>274.69</v>
      </c>
      <c r="AZ199" s="1">
        <v>283.66000000000003</v>
      </c>
      <c r="BA199" s="1">
        <v>615.16999999999996</v>
      </c>
      <c r="BB199" s="1">
        <v>399.72</v>
      </c>
      <c r="BC199"/>
      <c r="BP199"/>
      <c r="CC199"/>
      <c r="CP199"/>
      <c r="DD199" s="1">
        <v>13</v>
      </c>
      <c r="DE199" s="1">
        <v>36</v>
      </c>
      <c r="DF199" s="1">
        <v>13</v>
      </c>
      <c r="DG199" s="1">
        <v>70</v>
      </c>
      <c r="DH199" s="1">
        <v>37</v>
      </c>
      <c r="DI199" s="1">
        <v>48</v>
      </c>
      <c r="DJ199" s="1">
        <v>18</v>
      </c>
      <c r="DK199" s="1">
        <v>44</v>
      </c>
      <c r="DL199" s="1">
        <v>3</v>
      </c>
      <c r="DM199" s="1">
        <v>18</v>
      </c>
      <c r="DN199" s="1">
        <v>14</v>
      </c>
      <c r="DO199" s="1">
        <v>15</v>
      </c>
      <c r="DQ199" s="1">
        <v>6</v>
      </c>
      <c r="DR199" s="1">
        <v>15</v>
      </c>
      <c r="DS199" s="1">
        <v>10</v>
      </c>
      <c r="DT199" s="1">
        <v>33</v>
      </c>
      <c r="DU199" s="1">
        <v>6</v>
      </c>
      <c r="DV199" s="1">
        <v>28</v>
      </c>
      <c r="DW199" s="1">
        <v>21</v>
      </c>
      <c r="DX199" s="1">
        <v>11</v>
      </c>
      <c r="DY199" s="1">
        <v>8</v>
      </c>
      <c r="DZ199" s="1">
        <v>10</v>
      </c>
      <c r="EA199" s="1">
        <v>2</v>
      </c>
      <c r="EB199" s="1">
        <v>9</v>
      </c>
      <c r="ED199" s="1">
        <v>1</v>
      </c>
      <c r="EE199" s="1">
        <v>10</v>
      </c>
      <c r="EF199" s="1">
        <v>11</v>
      </c>
      <c r="EG199" s="1">
        <v>12</v>
      </c>
      <c r="EH199" s="1">
        <v>11</v>
      </c>
      <c r="EI199" s="1">
        <v>12</v>
      </c>
      <c r="EJ199" s="1">
        <v>1</v>
      </c>
      <c r="EK199" s="1">
        <v>9</v>
      </c>
      <c r="EL199" s="1">
        <v>4</v>
      </c>
      <c r="EM199" s="1">
        <v>8</v>
      </c>
      <c r="EN199" s="1">
        <v>2</v>
      </c>
      <c r="EO199" s="1">
        <v>4</v>
      </c>
      <c r="EP199"/>
      <c r="FC199"/>
    </row>
    <row r="200" spans="1:159">
      <c r="A200" s="13">
        <f t="shared" ref="A200:A247" si="3">AP200</f>
        <v>40451</v>
      </c>
      <c r="N200"/>
      <c r="AB200"/>
      <c r="AC200"/>
      <c r="AP200" s="4">
        <v>40451</v>
      </c>
      <c r="AQ200" s="1">
        <v>390.32</v>
      </c>
      <c r="AR200" s="1">
        <v>488.28</v>
      </c>
      <c r="AS200" s="1">
        <v>716.55</v>
      </c>
      <c r="AT200" s="1">
        <v>302.61</v>
      </c>
      <c r="AU200" s="1">
        <v>603.04</v>
      </c>
      <c r="AV200" s="1">
        <v>519.12</v>
      </c>
      <c r="AW200" s="1">
        <v>604.37</v>
      </c>
      <c r="AX200" s="1">
        <v>410.27</v>
      </c>
      <c r="AY200" s="1">
        <v>279.36</v>
      </c>
      <c r="AZ200" s="1">
        <v>285.89999999999998</v>
      </c>
      <c r="BA200" s="1">
        <v>576.01</v>
      </c>
      <c r="BB200" s="1">
        <v>375.13</v>
      </c>
      <c r="BC200"/>
      <c r="BP200"/>
      <c r="CC200"/>
      <c r="CP200"/>
      <c r="DD200" s="1">
        <v>6</v>
      </c>
      <c r="DE200" s="1">
        <v>23</v>
      </c>
      <c r="DF200" s="1">
        <v>12</v>
      </c>
      <c r="DG200" s="1">
        <v>35</v>
      </c>
      <c r="DH200" s="1">
        <v>13</v>
      </c>
      <c r="DI200" s="1">
        <v>30</v>
      </c>
      <c r="DJ200" s="1">
        <v>10</v>
      </c>
      <c r="DK200" s="1">
        <v>17</v>
      </c>
      <c r="DL200" s="1">
        <v>4</v>
      </c>
      <c r="DM200" s="1">
        <v>7</v>
      </c>
      <c r="DN200" s="1">
        <v>8</v>
      </c>
      <c r="DO200" s="1">
        <v>11</v>
      </c>
      <c r="DQ200" s="1">
        <v>5</v>
      </c>
      <c r="DR200" s="1">
        <v>19</v>
      </c>
      <c r="DS200" s="1">
        <v>6</v>
      </c>
      <c r="DT200" s="1">
        <v>29</v>
      </c>
      <c r="DU200" s="1">
        <v>13</v>
      </c>
      <c r="DV200" s="1">
        <v>19</v>
      </c>
      <c r="DW200" s="1">
        <v>26</v>
      </c>
      <c r="DX200" s="1">
        <v>23</v>
      </c>
      <c r="DY200" s="1">
        <v>6</v>
      </c>
      <c r="DZ200" s="1">
        <v>7</v>
      </c>
      <c r="EA200" s="1">
        <v>5</v>
      </c>
      <c r="EB200" s="1">
        <v>8</v>
      </c>
      <c r="ED200" s="1">
        <v>9</v>
      </c>
      <c r="EE200" s="1">
        <v>19</v>
      </c>
      <c r="EF200" s="1">
        <v>16</v>
      </c>
      <c r="EG200" s="1">
        <v>51</v>
      </c>
      <c r="EH200" s="1">
        <v>28</v>
      </c>
      <c r="EI200" s="1">
        <v>39</v>
      </c>
      <c r="EJ200" s="1">
        <v>4</v>
      </c>
      <c r="EK200" s="1">
        <v>24</v>
      </c>
      <c r="EL200" s="1">
        <v>4</v>
      </c>
      <c r="EM200" s="1">
        <v>22</v>
      </c>
      <c r="EN200" s="1">
        <v>5</v>
      </c>
      <c r="EO200" s="1">
        <v>9</v>
      </c>
      <c r="EP200"/>
      <c r="FC200"/>
    </row>
    <row r="201" spans="1:159">
      <c r="A201" s="13">
        <f t="shared" si="3"/>
        <v>40421</v>
      </c>
      <c r="N201"/>
      <c r="AB201"/>
      <c r="AC201"/>
      <c r="AP201" s="4">
        <v>40421</v>
      </c>
      <c r="AQ201" s="1">
        <v>380.75</v>
      </c>
      <c r="AR201" s="1">
        <v>499.82</v>
      </c>
      <c r="AS201" s="1">
        <v>686.93</v>
      </c>
      <c r="AT201" s="1">
        <v>306.17</v>
      </c>
      <c r="AU201" s="1">
        <v>595.19000000000005</v>
      </c>
      <c r="AV201" s="1">
        <v>500.61</v>
      </c>
      <c r="AW201" s="1">
        <v>592.96</v>
      </c>
      <c r="AX201" s="1">
        <v>392.81</v>
      </c>
      <c r="AY201" s="1">
        <v>277.97000000000003</v>
      </c>
      <c r="AZ201" s="1">
        <v>298.48</v>
      </c>
      <c r="BA201" s="1">
        <v>560.30999999999995</v>
      </c>
      <c r="BB201" s="1">
        <v>374.61</v>
      </c>
      <c r="BC201"/>
      <c r="BP201"/>
      <c r="CC201"/>
      <c r="CP201"/>
      <c r="DD201" s="1">
        <v>7</v>
      </c>
      <c r="DE201" s="1">
        <v>26</v>
      </c>
      <c r="DF201" s="1">
        <v>15</v>
      </c>
      <c r="DG201" s="1">
        <v>41</v>
      </c>
      <c r="DH201" s="1">
        <v>18</v>
      </c>
      <c r="DI201" s="1">
        <v>35</v>
      </c>
      <c r="DJ201" s="1">
        <v>15</v>
      </c>
      <c r="DK201" s="1">
        <v>24</v>
      </c>
      <c r="DL201" s="1">
        <v>4</v>
      </c>
      <c r="DM201" s="1">
        <v>21</v>
      </c>
      <c r="DN201" s="1">
        <v>6</v>
      </c>
      <c r="DO201" s="1">
        <v>17</v>
      </c>
      <c r="DQ201" s="1">
        <v>5</v>
      </c>
      <c r="DR201" s="1">
        <v>14</v>
      </c>
      <c r="DS201" s="1">
        <v>16</v>
      </c>
      <c r="DT201" s="1">
        <v>42</v>
      </c>
      <c r="DU201" s="1">
        <v>17</v>
      </c>
      <c r="DV201" s="1">
        <v>17</v>
      </c>
      <c r="DW201" s="1">
        <v>17</v>
      </c>
      <c r="DX201" s="1">
        <v>16</v>
      </c>
      <c r="DY201" s="1">
        <v>6</v>
      </c>
      <c r="DZ201" s="1">
        <v>5</v>
      </c>
      <c r="EA201" s="1">
        <v>7</v>
      </c>
      <c r="EB201" s="1">
        <v>7</v>
      </c>
      <c r="ED201" s="1">
        <v>8</v>
      </c>
      <c r="EE201" s="1">
        <v>21</v>
      </c>
      <c r="EF201" s="1">
        <v>3</v>
      </c>
      <c r="EG201" s="1">
        <v>32</v>
      </c>
      <c r="EH201" s="1">
        <v>19</v>
      </c>
      <c r="EI201" s="1">
        <v>36</v>
      </c>
      <c r="EJ201" s="1">
        <v>8</v>
      </c>
      <c r="EK201" s="1">
        <v>24</v>
      </c>
      <c r="EL201" s="1">
        <v>4</v>
      </c>
      <c r="EM201" s="1">
        <v>11</v>
      </c>
      <c r="EN201" s="1">
        <v>5</v>
      </c>
      <c r="EO201" s="1">
        <v>3</v>
      </c>
      <c r="EP201"/>
      <c r="FC201"/>
    </row>
    <row r="202" spans="1:159">
      <c r="A202" s="13">
        <f t="shared" si="3"/>
        <v>40389</v>
      </c>
      <c r="N202"/>
      <c r="AB202"/>
      <c r="AC202"/>
      <c r="AP202" s="4">
        <v>40389</v>
      </c>
      <c r="AQ202" s="1">
        <v>380.24</v>
      </c>
      <c r="AR202" s="1">
        <v>496.8</v>
      </c>
      <c r="AS202" s="1">
        <v>684.67</v>
      </c>
      <c r="AT202" s="1">
        <v>322.56</v>
      </c>
      <c r="AU202" s="1">
        <v>590.54</v>
      </c>
      <c r="AV202" s="1">
        <v>525.92999999999995</v>
      </c>
      <c r="AW202" s="1">
        <v>605.16999999999996</v>
      </c>
      <c r="AX202" s="1">
        <v>414.55</v>
      </c>
      <c r="AY202" s="1">
        <v>266.39</v>
      </c>
      <c r="AZ202" s="1">
        <v>289.13</v>
      </c>
      <c r="BA202" s="1">
        <v>549.54</v>
      </c>
      <c r="BB202" s="1">
        <v>386.57</v>
      </c>
      <c r="BC202"/>
      <c r="BP202"/>
      <c r="CC202"/>
      <c r="CP202"/>
      <c r="DD202" s="1">
        <v>10</v>
      </c>
      <c r="DE202" s="1">
        <v>30</v>
      </c>
      <c r="DF202" s="1">
        <v>9</v>
      </c>
      <c r="DG202" s="1">
        <v>54</v>
      </c>
      <c r="DH202" s="1">
        <v>26</v>
      </c>
      <c r="DI202" s="1">
        <v>52</v>
      </c>
      <c r="DJ202" s="1">
        <v>18</v>
      </c>
      <c r="DK202" s="1">
        <v>38</v>
      </c>
      <c r="DL202" s="1">
        <v>6</v>
      </c>
      <c r="DM202" s="1">
        <v>13</v>
      </c>
      <c r="DN202" s="1">
        <v>14</v>
      </c>
      <c r="DO202" s="1">
        <v>11</v>
      </c>
      <c r="DQ202" s="1">
        <v>10</v>
      </c>
      <c r="DR202" s="1">
        <v>23</v>
      </c>
      <c r="DS202" s="1">
        <v>16</v>
      </c>
      <c r="DT202" s="1">
        <v>48</v>
      </c>
      <c r="DU202" s="1">
        <v>22</v>
      </c>
      <c r="DV202" s="1">
        <v>24</v>
      </c>
      <c r="DW202" s="1">
        <v>21</v>
      </c>
      <c r="DX202" s="1">
        <v>15</v>
      </c>
      <c r="DY202" s="1">
        <v>8</v>
      </c>
      <c r="DZ202" s="1">
        <v>10</v>
      </c>
      <c r="EA202" s="1">
        <v>3</v>
      </c>
      <c r="EB202" s="1">
        <v>12</v>
      </c>
      <c r="ED202" s="1">
        <v>0</v>
      </c>
      <c r="EE202" s="1">
        <v>8</v>
      </c>
      <c r="EF202" s="1">
        <v>9</v>
      </c>
      <c r="EG202" s="1">
        <v>13</v>
      </c>
      <c r="EH202" s="1">
        <v>6</v>
      </c>
      <c r="EI202" s="1">
        <v>11</v>
      </c>
      <c r="EJ202" s="1">
        <v>2</v>
      </c>
      <c r="EK202" s="1">
        <v>11</v>
      </c>
      <c r="EL202" s="1">
        <v>0</v>
      </c>
      <c r="EM202" s="1">
        <v>14</v>
      </c>
      <c r="EN202" s="1">
        <v>1</v>
      </c>
      <c r="EO202" s="1">
        <v>4</v>
      </c>
      <c r="EP202"/>
      <c r="FC202"/>
    </row>
    <row r="203" spans="1:159">
      <c r="A203" s="13">
        <f t="shared" si="3"/>
        <v>40359</v>
      </c>
      <c r="N203"/>
      <c r="AB203"/>
      <c r="AC203"/>
      <c r="AP203" s="4">
        <v>40359</v>
      </c>
      <c r="AQ203" s="1">
        <v>362.81</v>
      </c>
      <c r="AR203" s="1">
        <v>493.34</v>
      </c>
      <c r="AS203" s="1">
        <v>694.2</v>
      </c>
      <c r="AT203" s="1">
        <v>323.07</v>
      </c>
      <c r="AU203" s="1">
        <v>621.02</v>
      </c>
      <c r="AV203" s="1">
        <v>511.13</v>
      </c>
      <c r="AW203" s="1">
        <v>596.92999999999995</v>
      </c>
      <c r="AX203" s="1">
        <v>410.79</v>
      </c>
      <c r="AY203" s="1">
        <v>260.88</v>
      </c>
      <c r="AZ203" s="1">
        <v>286.83999999999997</v>
      </c>
      <c r="BA203" s="1">
        <v>533.57000000000005</v>
      </c>
      <c r="BB203" s="1">
        <v>376.88</v>
      </c>
      <c r="BC203"/>
      <c r="BP203"/>
      <c r="CC203"/>
      <c r="CP203"/>
      <c r="DD203" s="1">
        <v>5</v>
      </c>
      <c r="DE203" s="1">
        <v>12</v>
      </c>
      <c r="DF203" s="1">
        <v>8</v>
      </c>
      <c r="DG203" s="1">
        <v>21</v>
      </c>
      <c r="DH203" s="1">
        <v>15</v>
      </c>
      <c r="DI203" s="1">
        <v>30</v>
      </c>
      <c r="DJ203" s="1">
        <v>7</v>
      </c>
      <c r="DK203" s="1">
        <v>23</v>
      </c>
      <c r="DL203" s="1">
        <v>4</v>
      </c>
      <c r="DM203" s="1">
        <v>9</v>
      </c>
      <c r="DN203" s="1">
        <v>10</v>
      </c>
      <c r="DO203" s="1">
        <v>12</v>
      </c>
      <c r="DQ203" s="1">
        <v>10</v>
      </c>
      <c r="DR203" s="1">
        <v>32</v>
      </c>
      <c r="DS203" s="1">
        <v>9</v>
      </c>
      <c r="DT203" s="1">
        <v>48</v>
      </c>
      <c r="DU203" s="1">
        <v>16</v>
      </c>
      <c r="DV203" s="1">
        <v>25</v>
      </c>
      <c r="DW203" s="1">
        <v>25</v>
      </c>
      <c r="DX203" s="1">
        <v>16</v>
      </c>
      <c r="DY203" s="1">
        <v>8</v>
      </c>
      <c r="DZ203" s="1">
        <v>10</v>
      </c>
      <c r="EA203" s="1">
        <v>6</v>
      </c>
      <c r="EB203" s="1">
        <v>9</v>
      </c>
      <c r="ED203" s="1">
        <v>5</v>
      </c>
      <c r="EE203" s="1">
        <v>17</v>
      </c>
      <c r="EF203" s="1">
        <v>17</v>
      </c>
      <c r="EG203" s="1">
        <v>44</v>
      </c>
      <c r="EH203" s="1">
        <v>24</v>
      </c>
      <c r="EI203" s="1">
        <v>32</v>
      </c>
      <c r="EJ203" s="1">
        <v>8</v>
      </c>
      <c r="EK203" s="1">
        <v>25</v>
      </c>
      <c r="EL203" s="1">
        <v>2</v>
      </c>
      <c r="EM203" s="1">
        <v>18</v>
      </c>
      <c r="EN203" s="1">
        <v>2</v>
      </c>
      <c r="EO203" s="1">
        <v>6</v>
      </c>
      <c r="EP203"/>
      <c r="FC203"/>
    </row>
    <row r="204" spans="1:159">
      <c r="A204" s="13">
        <f t="shared" si="3"/>
        <v>40326</v>
      </c>
      <c r="N204"/>
      <c r="AB204"/>
      <c r="AC204"/>
      <c r="AP204" s="4">
        <v>40326</v>
      </c>
      <c r="AQ204" s="1">
        <v>385.7</v>
      </c>
      <c r="AR204" s="1">
        <v>505.41</v>
      </c>
      <c r="AS204" s="1">
        <v>770.39</v>
      </c>
      <c r="AT204" s="1">
        <v>339.56</v>
      </c>
      <c r="AU204" s="1">
        <v>628.17999999999995</v>
      </c>
      <c r="AV204" s="1">
        <v>546.70000000000005</v>
      </c>
      <c r="AW204" s="1">
        <v>630.67999999999995</v>
      </c>
      <c r="AX204" s="1">
        <v>435.69</v>
      </c>
      <c r="AY204" s="1">
        <v>262.13</v>
      </c>
      <c r="AZ204" s="1">
        <v>288.10000000000002</v>
      </c>
      <c r="BA204" s="1">
        <v>574.92999999999995</v>
      </c>
      <c r="BB204" s="1">
        <v>402.27</v>
      </c>
      <c r="BC204"/>
      <c r="BP204"/>
      <c r="CC204"/>
      <c r="CP204"/>
      <c r="DD204" s="1">
        <v>7</v>
      </c>
      <c r="DE204" s="1">
        <v>27</v>
      </c>
      <c r="DF204" s="1">
        <v>24</v>
      </c>
      <c r="DG204" s="1">
        <v>57</v>
      </c>
      <c r="DH204" s="1">
        <v>25</v>
      </c>
      <c r="DI204" s="1">
        <v>45</v>
      </c>
      <c r="DJ204" s="1">
        <v>25</v>
      </c>
      <c r="DK204" s="1">
        <v>40</v>
      </c>
      <c r="DL204" s="1">
        <v>7</v>
      </c>
      <c r="DM204" s="1">
        <v>14</v>
      </c>
      <c r="DN204" s="1">
        <v>9</v>
      </c>
      <c r="DO204" s="1">
        <v>18</v>
      </c>
      <c r="DQ204" s="1">
        <v>7</v>
      </c>
      <c r="DR204" s="1">
        <v>23</v>
      </c>
      <c r="DS204" s="1">
        <v>4</v>
      </c>
      <c r="DT204" s="1">
        <v>38</v>
      </c>
      <c r="DU204" s="1">
        <v>19</v>
      </c>
      <c r="DV204" s="1">
        <v>19</v>
      </c>
      <c r="DW204" s="1">
        <v>15</v>
      </c>
      <c r="DX204" s="1">
        <v>12</v>
      </c>
      <c r="DY204" s="1">
        <v>5</v>
      </c>
      <c r="DZ204" s="1">
        <v>15</v>
      </c>
      <c r="EA204" s="1">
        <v>6</v>
      </c>
      <c r="EB204" s="1">
        <v>5</v>
      </c>
      <c r="ED204" s="1">
        <v>6</v>
      </c>
      <c r="EE204" s="1">
        <v>11</v>
      </c>
      <c r="EF204" s="1">
        <v>6</v>
      </c>
      <c r="EG204" s="1">
        <v>21</v>
      </c>
      <c r="EH204" s="1">
        <v>11</v>
      </c>
      <c r="EI204" s="1">
        <v>22</v>
      </c>
      <c r="EJ204" s="1">
        <v>1</v>
      </c>
      <c r="EK204" s="1">
        <v>14</v>
      </c>
      <c r="EL204" s="1">
        <v>0</v>
      </c>
      <c r="EM204" s="1">
        <v>8</v>
      </c>
      <c r="EN204" s="1">
        <v>3</v>
      </c>
      <c r="EO204" s="1">
        <v>4</v>
      </c>
      <c r="EP204"/>
      <c r="FC204"/>
    </row>
    <row r="205" spans="1:159">
      <c r="A205" s="13">
        <f t="shared" si="3"/>
        <v>40298</v>
      </c>
      <c r="N205"/>
      <c r="AB205"/>
      <c r="AC205"/>
      <c r="AP205" s="4">
        <v>40298</v>
      </c>
      <c r="AQ205" s="1">
        <v>394.19</v>
      </c>
      <c r="AR205" s="1">
        <v>496.87</v>
      </c>
      <c r="AS205" s="1">
        <v>761.41</v>
      </c>
      <c r="AT205" s="1">
        <v>347.9</v>
      </c>
      <c r="AU205" s="1">
        <v>629.08000000000004</v>
      </c>
      <c r="AV205" s="1">
        <v>560.95000000000005</v>
      </c>
      <c r="AW205" s="1">
        <v>666.14</v>
      </c>
      <c r="AX205" s="1">
        <v>439.8</v>
      </c>
      <c r="AY205" s="1">
        <v>255.05</v>
      </c>
      <c r="AZ205" s="1">
        <v>284.86</v>
      </c>
      <c r="BA205" s="1">
        <v>575.46</v>
      </c>
      <c r="BB205" s="1">
        <v>404.3</v>
      </c>
      <c r="BC205"/>
      <c r="BP205"/>
      <c r="CC205"/>
      <c r="CP205"/>
      <c r="DD205" s="1">
        <v>16</v>
      </c>
      <c r="DE205" s="1">
        <v>38</v>
      </c>
      <c r="DF205" s="1">
        <v>25</v>
      </c>
      <c r="DG205" s="1">
        <v>62</v>
      </c>
      <c r="DH205" s="1">
        <v>30</v>
      </c>
      <c r="DI205" s="1">
        <v>62</v>
      </c>
      <c r="DJ205" s="1">
        <v>25</v>
      </c>
      <c r="DK205" s="1">
        <v>44</v>
      </c>
      <c r="DL205" s="1">
        <v>4</v>
      </c>
      <c r="DM205" s="1">
        <v>13</v>
      </c>
      <c r="DN205" s="1">
        <v>13</v>
      </c>
      <c r="DO205" s="1">
        <v>16</v>
      </c>
      <c r="DQ205" s="1">
        <v>3</v>
      </c>
      <c r="DR205" s="1">
        <v>15</v>
      </c>
      <c r="DS205" s="1">
        <v>2</v>
      </c>
      <c r="DT205" s="1">
        <v>41</v>
      </c>
      <c r="DU205" s="1">
        <v>21</v>
      </c>
      <c r="DV205" s="1">
        <v>18</v>
      </c>
      <c r="DW205" s="1">
        <v>14</v>
      </c>
      <c r="DX205" s="1">
        <v>9</v>
      </c>
      <c r="DY205" s="1">
        <v>5</v>
      </c>
      <c r="DZ205" s="1">
        <v>13</v>
      </c>
      <c r="EA205" s="1">
        <v>5</v>
      </c>
      <c r="EB205" s="1">
        <v>7</v>
      </c>
      <c r="ED205" s="1">
        <v>1</v>
      </c>
      <c r="EE205" s="1">
        <v>8</v>
      </c>
      <c r="EF205" s="1">
        <v>7</v>
      </c>
      <c r="EG205" s="1">
        <v>13</v>
      </c>
      <c r="EH205" s="1">
        <v>4</v>
      </c>
      <c r="EI205" s="1">
        <v>6</v>
      </c>
      <c r="EJ205" s="1">
        <v>2</v>
      </c>
      <c r="EK205" s="1">
        <v>13</v>
      </c>
      <c r="EL205" s="1">
        <v>3</v>
      </c>
      <c r="EM205" s="1">
        <v>11</v>
      </c>
      <c r="EN205" s="1">
        <v>0</v>
      </c>
      <c r="EO205" s="1">
        <v>4</v>
      </c>
      <c r="EP205"/>
      <c r="FC205"/>
    </row>
    <row r="206" spans="1:159">
      <c r="A206" s="13">
        <f t="shared" si="3"/>
        <v>40268</v>
      </c>
      <c r="N206"/>
      <c r="AB206"/>
      <c r="AC206"/>
      <c r="AP206" s="4">
        <v>40268</v>
      </c>
      <c r="AQ206" s="1">
        <v>381.13</v>
      </c>
      <c r="AR206" s="1">
        <v>492</v>
      </c>
      <c r="AS206" s="1">
        <v>736.03</v>
      </c>
      <c r="AT206" s="1">
        <v>337.55</v>
      </c>
      <c r="AU206" s="1">
        <v>643.5</v>
      </c>
      <c r="AV206" s="1">
        <v>529.08000000000004</v>
      </c>
      <c r="AW206" s="1">
        <v>628.1</v>
      </c>
      <c r="AX206" s="1">
        <v>423.98</v>
      </c>
      <c r="AY206" s="1">
        <v>253.38</v>
      </c>
      <c r="AZ206" s="1">
        <v>273.31</v>
      </c>
      <c r="BA206" s="1">
        <v>530.28</v>
      </c>
      <c r="BB206" s="1">
        <v>375.52</v>
      </c>
      <c r="BC206"/>
      <c r="BP206"/>
      <c r="CC206"/>
      <c r="CP206"/>
      <c r="DD206" s="1">
        <v>10</v>
      </c>
      <c r="DE206" s="1">
        <v>26</v>
      </c>
      <c r="DF206" s="1">
        <v>22</v>
      </c>
      <c r="DG206" s="1">
        <v>36</v>
      </c>
      <c r="DH206" s="1">
        <v>14</v>
      </c>
      <c r="DI206" s="1">
        <v>42</v>
      </c>
      <c r="DJ206" s="1">
        <v>7</v>
      </c>
      <c r="DK206" s="1">
        <v>36</v>
      </c>
      <c r="DL206" s="1">
        <v>3</v>
      </c>
      <c r="DM206" s="1">
        <v>9</v>
      </c>
      <c r="DN206" s="1">
        <v>12</v>
      </c>
      <c r="DO206" s="1">
        <v>12</v>
      </c>
      <c r="DQ206" s="1">
        <v>4</v>
      </c>
      <c r="DR206" s="1">
        <v>13</v>
      </c>
      <c r="DS206" s="1">
        <v>7</v>
      </c>
      <c r="DT206" s="1">
        <v>43</v>
      </c>
      <c r="DU206" s="1">
        <v>12</v>
      </c>
      <c r="DV206" s="1">
        <v>16</v>
      </c>
      <c r="DW206" s="1">
        <v>27</v>
      </c>
      <c r="DX206" s="1">
        <v>14</v>
      </c>
      <c r="DY206" s="1">
        <v>4</v>
      </c>
      <c r="DZ206" s="1">
        <v>9</v>
      </c>
      <c r="EA206" s="1">
        <v>5</v>
      </c>
      <c r="EB206" s="1">
        <v>9</v>
      </c>
      <c r="ED206" s="1">
        <v>6</v>
      </c>
      <c r="EE206" s="1">
        <v>22</v>
      </c>
      <c r="EF206" s="1">
        <v>5</v>
      </c>
      <c r="EG206" s="1">
        <v>37</v>
      </c>
      <c r="EH206" s="1">
        <v>29</v>
      </c>
      <c r="EI206" s="1">
        <v>28</v>
      </c>
      <c r="EJ206" s="1">
        <v>8</v>
      </c>
      <c r="EK206" s="1">
        <v>16</v>
      </c>
      <c r="EL206" s="1">
        <v>5</v>
      </c>
      <c r="EM206" s="1">
        <v>19</v>
      </c>
      <c r="EN206" s="1">
        <v>1</v>
      </c>
      <c r="EO206" s="1">
        <v>6</v>
      </c>
      <c r="EP206"/>
      <c r="FC206"/>
    </row>
    <row r="207" spans="1:159">
      <c r="A207" s="13">
        <f t="shared" si="3"/>
        <v>40235</v>
      </c>
      <c r="N207"/>
      <c r="AB207"/>
      <c r="AC207"/>
      <c r="AP207" s="4">
        <v>40235</v>
      </c>
      <c r="AQ207" s="1">
        <v>351.98</v>
      </c>
      <c r="AR207" s="1">
        <v>468.23</v>
      </c>
      <c r="AS207" s="1">
        <v>690.45</v>
      </c>
      <c r="AT207" s="1">
        <v>308.54000000000002</v>
      </c>
      <c r="AU207" s="1">
        <v>623.41999999999996</v>
      </c>
      <c r="AV207" s="1">
        <v>483.53</v>
      </c>
      <c r="AW207" s="1">
        <v>604.84</v>
      </c>
      <c r="AX207" s="1">
        <v>395.69</v>
      </c>
      <c r="AY207" s="1">
        <v>237.37</v>
      </c>
      <c r="AZ207" s="1">
        <v>264.72000000000003</v>
      </c>
      <c r="BA207" s="1">
        <v>480.12</v>
      </c>
      <c r="BB207" s="1">
        <v>340.73</v>
      </c>
      <c r="BC207"/>
      <c r="BP207"/>
      <c r="CC207"/>
      <c r="CP207"/>
      <c r="DD207" s="1">
        <v>10</v>
      </c>
      <c r="DE207" s="1">
        <v>43</v>
      </c>
      <c r="DF207" s="1">
        <v>20</v>
      </c>
      <c r="DG207" s="1">
        <v>42</v>
      </c>
      <c r="DH207" s="1">
        <v>33</v>
      </c>
      <c r="DI207" s="1">
        <v>44</v>
      </c>
      <c r="DJ207" s="1">
        <v>22</v>
      </c>
      <c r="DK207" s="1">
        <v>40</v>
      </c>
      <c r="DL207" s="1">
        <v>3</v>
      </c>
      <c r="DM207" s="1">
        <v>25</v>
      </c>
      <c r="DN207" s="1">
        <v>10</v>
      </c>
      <c r="DO207" s="1">
        <v>18</v>
      </c>
      <c r="DQ207" s="1">
        <v>4</v>
      </c>
      <c r="DR207" s="1">
        <v>12</v>
      </c>
      <c r="DS207" s="1">
        <v>5</v>
      </c>
      <c r="DT207" s="1">
        <v>37</v>
      </c>
      <c r="DU207" s="1">
        <v>5</v>
      </c>
      <c r="DV207" s="1">
        <v>18</v>
      </c>
      <c r="DW207" s="1">
        <v>14</v>
      </c>
      <c r="DX207" s="1">
        <v>11</v>
      </c>
      <c r="DY207" s="1">
        <v>7</v>
      </c>
      <c r="DZ207" s="1">
        <v>6</v>
      </c>
      <c r="EA207" s="1">
        <v>3</v>
      </c>
      <c r="EB207" s="1">
        <v>6</v>
      </c>
      <c r="ED207" s="1">
        <v>6</v>
      </c>
      <c r="EE207" s="1">
        <v>9</v>
      </c>
      <c r="EF207" s="1">
        <v>9</v>
      </c>
      <c r="EG207" s="1">
        <v>37</v>
      </c>
      <c r="EH207" s="1">
        <v>17</v>
      </c>
      <c r="EI207" s="1">
        <v>25</v>
      </c>
      <c r="EJ207" s="1">
        <v>6</v>
      </c>
      <c r="EK207" s="1">
        <v>15</v>
      </c>
      <c r="EL207" s="1">
        <v>2</v>
      </c>
      <c r="EM207" s="1">
        <v>6</v>
      </c>
      <c r="EN207" s="1">
        <v>6</v>
      </c>
      <c r="EO207" s="1">
        <v>3</v>
      </c>
      <c r="EP207"/>
      <c r="FC207"/>
    </row>
    <row r="208" spans="1:159">
      <c r="A208" s="13">
        <f t="shared" si="3"/>
        <v>40207</v>
      </c>
      <c r="N208"/>
      <c r="AB208"/>
      <c r="AC208"/>
      <c r="AP208" s="4">
        <v>40207</v>
      </c>
      <c r="AQ208" s="1">
        <v>328.6</v>
      </c>
      <c r="AR208" s="1">
        <v>445.65</v>
      </c>
      <c r="AS208" s="1">
        <v>653.30999999999995</v>
      </c>
      <c r="AT208" s="1">
        <v>293.55</v>
      </c>
      <c r="AU208" s="1">
        <v>612.04999999999995</v>
      </c>
      <c r="AV208" s="1">
        <v>456.19</v>
      </c>
      <c r="AW208" s="1">
        <v>585.26</v>
      </c>
      <c r="AX208" s="1">
        <v>371.82</v>
      </c>
      <c r="AY208" s="1">
        <v>233.21</v>
      </c>
      <c r="AZ208" s="1">
        <v>264.87</v>
      </c>
      <c r="BA208" s="1">
        <v>450.39</v>
      </c>
      <c r="BB208" s="1">
        <v>317.07</v>
      </c>
      <c r="BC208"/>
      <c r="BP208"/>
      <c r="CC208"/>
      <c r="CP208"/>
      <c r="DD208" s="1">
        <v>16</v>
      </c>
      <c r="DE208" s="1">
        <v>29</v>
      </c>
      <c r="DF208" s="1">
        <v>22</v>
      </c>
      <c r="DG208" s="1">
        <v>54</v>
      </c>
      <c r="DH208" s="1">
        <v>28</v>
      </c>
      <c r="DI208" s="1">
        <v>44</v>
      </c>
      <c r="DJ208" s="1">
        <v>23</v>
      </c>
      <c r="DK208" s="1">
        <v>35</v>
      </c>
      <c r="DL208" s="1">
        <v>4</v>
      </c>
      <c r="DM208" s="1">
        <v>22</v>
      </c>
      <c r="DN208" s="1">
        <v>11</v>
      </c>
      <c r="DO208" s="1">
        <v>17</v>
      </c>
      <c r="DQ208" s="1">
        <v>2</v>
      </c>
      <c r="DR208" s="1">
        <v>16</v>
      </c>
      <c r="DS208" s="1">
        <v>5</v>
      </c>
      <c r="DT208" s="1">
        <v>36</v>
      </c>
      <c r="DU208" s="1">
        <v>5</v>
      </c>
      <c r="DV208" s="1">
        <v>16</v>
      </c>
      <c r="DW208" s="1">
        <v>13</v>
      </c>
      <c r="DX208" s="1">
        <v>9</v>
      </c>
      <c r="DY208" s="1">
        <v>3</v>
      </c>
      <c r="DZ208" s="1">
        <v>9</v>
      </c>
      <c r="EA208" s="1">
        <v>3</v>
      </c>
      <c r="EB208" s="1">
        <v>5</v>
      </c>
      <c r="ED208" s="1">
        <v>2</v>
      </c>
      <c r="EE208" s="1">
        <v>19</v>
      </c>
      <c r="EF208" s="1">
        <v>7</v>
      </c>
      <c r="EG208" s="1">
        <v>26</v>
      </c>
      <c r="EH208" s="1">
        <v>22</v>
      </c>
      <c r="EI208" s="1">
        <v>29</v>
      </c>
      <c r="EJ208" s="1">
        <v>6</v>
      </c>
      <c r="EK208" s="1">
        <v>22</v>
      </c>
      <c r="EL208" s="1">
        <v>5</v>
      </c>
      <c r="EM208" s="1">
        <v>6</v>
      </c>
      <c r="EN208" s="1">
        <v>4</v>
      </c>
      <c r="EO208" s="1">
        <v>5</v>
      </c>
      <c r="EP208"/>
      <c r="FC208"/>
    </row>
    <row r="209" spans="1:159">
      <c r="A209" s="13">
        <f t="shared" si="3"/>
        <v>40178</v>
      </c>
      <c r="N209"/>
      <c r="AB209"/>
      <c r="AC209"/>
      <c r="AP209" s="4">
        <v>40178</v>
      </c>
      <c r="AQ209" s="1">
        <v>349.26</v>
      </c>
      <c r="AR209" s="1">
        <v>439.61</v>
      </c>
      <c r="AS209" s="1">
        <v>646.91</v>
      </c>
      <c r="AT209" s="1">
        <v>285.82</v>
      </c>
      <c r="AU209" s="1">
        <v>590.63</v>
      </c>
      <c r="AV209" s="1">
        <v>450.74</v>
      </c>
      <c r="AW209" s="1">
        <v>593.29</v>
      </c>
      <c r="AX209" s="1">
        <v>394.45</v>
      </c>
      <c r="AY209" s="1">
        <v>249.74</v>
      </c>
      <c r="AZ209" s="1">
        <v>269.36</v>
      </c>
      <c r="BA209" s="1">
        <v>439.72</v>
      </c>
      <c r="BB209" s="1">
        <v>322.91000000000003</v>
      </c>
      <c r="BC209"/>
      <c r="BP209"/>
      <c r="CC209"/>
      <c r="CP209"/>
      <c r="DD209" s="1">
        <v>8</v>
      </c>
      <c r="DE209" s="1">
        <v>22</v>
      </c>
      <c r="DF209" s="1">
        <v>13</v>
      </c>
      <c r="DG209" s="1">
        <v>32</v>
      </c>
      <c r="DH209" s="1">
        <v>13</v>
      </c>
      <c r="DI209" s="1">
        <v>32</v>
      </c>
      <c r="DJ209" s="1">
        <v>13</v>
      </c>
      <c r="DK209" s="1">
        <v>32</v>
      </c>
      <c r="DL209" s="1">
        <v>2</v>
      </c>
      <c r="DM209" s="1">
        <v>9</v>
      </c>
      <c r="DN209" s="1">
        <v>8</v>
      </c>
      <c r="DO209" s="1">
        <v>10</v>
      </c>
      <c r="DQ209" s="1">
        <v>3</v>
      </c>
      <c r="DR209" s="1">
        <v>7</v>
      </c>
      <c r="DS209" s="1">
        <v>8</v>
      </c>
      <c r="DT209" s="1">
        <v>39</v>
      </c>
      <c r="DU209" s="1">
        <v>12</v>
      </c>
      <c r="DV209" s="1">
        <v>13</v>
      </c>
      <c r="DW209" s="1">
        <v>13</v>
      </c>
      <c r="DX209" s="1">
        <v>5</v>
      </c>
      <c r="DY209" s="1">
        <v>0</v>
      </c>
      <c r="DZ209" s="1">
        <v>15</v>
      </c>
      <c r="EA209" s="1">
        <v>4</v>
      </c>
      <c r="EB209" s="1">
        <v>11</v>
      </c>
      <c r="ED209" s="1">
        <v>9</v>
      </c>
      <c r="EE209" s="1">
        <v>35</v>
      </c>
      <c r="EF209" s="1">
        <v>13</v>
      </c>
      <c r="EG209" s="1">
        <v>45</v>
      </c>
      <c r="EH209" s="1">
        <v>30</v>
      </c>
      <c r="EI209" s="1">
        <v>44</v>
      </c>
      <c r="EJ209" s="1">
        <v>16</v>
      </c>
      <c r="EK209" s="1">
        <v>30</v>
      </c>
      <c r="EL209" s="1">
        <v>10</v>
      </c>
      <c r="EM209" s="1">
        <v>13</v>
      </c>
      <c r="EN209" s="1">
        <v>6</v>
      </c>
      <c r="EO209" s="1">
        <v>6</v>
      </c>
      <c r="EP209"/>
      <c r="FC209"/>
    </row>
    <row r="210" spans="1:159">
      <c r="A210" s="13">
        <f t="shared" si="3"/>
        <v>40147</v>
      </c>
      <c r="N210"/>
      <c r="AB210"/>
      <c r="AC210"/>
      <c r="AP210" s="4">
        <v>40147</v>
      </c>
      <c r="AQ210" s="1">
        <v>329.95</v>
      </c>
      <c r="AR210" s="1">
        <v>418.06</v>
      </c>
      <c r="AS210" s="1">
        <v>612.88</v>
      </c>
      <c r="AT210" s="1">
        <v>275.85000000000002</v>
      </c>
      <c r="AU210" s="1">
        <v>552.96</v>
      </c>
      <c r="AV210" s="1">
        <v>424.73</v>
      </c>
      <c r="AW210" s="1">
        <v>573.32000000000005</v>
      </c>
      <c r="AX210" s="1">
        <v>355.57</v>
      </c>
      <c r="AY210" s="1">
        <v>228.09</v>
      </c>
      <c r="AZ210" s="1">
        <v>244.71</v>
      </c>
      <c r="BA210" s="1">
        <v>413.48</v>
      </c>
      <c r="BB210" s="1">
        <v>286.57</v>
      </c>
      <c r="BC210"/>
      <c r="BP210"/>
      <c r="CC210"/>
      <c r="CP210"/>
      <c r="DD210" s="1">
        <v>8</v>
      </c>
      <c r="DE210" s="1">
        <v>28</v>
      </c>
      <c r="DF210" s="1">
        <v>25</v>
      </c>
      <c r="DG210" s="1">
        <v>47</v>
      </c>
      <c r="DH210" s="1">
        <v>21</v>
      </c>
      <c r="DI210" s="1">
        <v>31</v>
      </c>
      <c r="DJ210" s="1">
        <v>22</v>
      </c>
      <c r="DK210" s="1">
        <v>32</v>
      </c>
      <c r="DL210" s="1">
        <v>4</v>
      </c>
      <c r="DM210" s="1">
        <v>18</v>
      </c>
      <c r="DN210" s="1">
        <v>8</v>
      </c>
      <c r="DO210" s="1">
        <v>13</v>
      </c>
      <c r="DQ210" s="1">
        <v>5</v>
      </c>
      <c r="DR210" s="1">
        <v>16</v>
      </c>
      <c r="DS210" s="1">
        <v>3</v>
      </c>
      <c r="DT210" s="1">
        <v>39</v>
      </c>
      <c r="DU210" s="1">
        <v>8</v>
      </c>
      <c r="DV210" s="1">
        <v>21</v>
      </c>
      <c r="DW210" s="1">
        <v>14</v>
      </c>
      <c r="DX210" s="1">
        <v>7</v>
      </c>
      <c r="DY210" s="1">
        <v>4</v>
      </c>
      <c r="DZ210" s="1">
        <v>8</v>
      </c>
      <c r="EA210" s="1">
        <v>4</v>
      </c>
      <c r="EB210" s="1">
        <v>9</v>
      </c>
      <c r="ED210" s="1">
        <v>9</v>
      </c>
      <c r="EE210" s="1">
        <v>21</v>
      </c>
      <c r="EF210" s="1">
        <v>6</v>
      </c>
      <c r="EG210" s="1">
        <v>36</v>
      </c>
      <c r="EH210" s="1">
        <v>27</v>
      </c>
      <c r="EI210" s="1">
        <v>41</v>
      </c>
      <c r="EJ210" s="1">
        <v>5</v>
      </c>
      <c r="EK210" s="1">
        <v>26</v>
      </c>
      <c r="EL210" s="1">
        <v>4</v>
      </c>
      <c r="EM210" s="1">
        <v>11</v>
      </c>
      <c r="EN210" s="1">
        <v>5</v>
      </c>
      <c r="EO210" s="1">
        <v>5</v>
      </c>
      <c r="EP210"/>
      <c r="FC210"/>
    </row>
    <row r="211" spans="1:159">
      <c r="A211" s="13">
        <f t="shared" si="3"/>
        <v>40116</v>
      </c>
      <c r="N211"/>
      <c r="AB211"/>
      <c r="AC211"/>
      <c r="AP211" s="4">
        <v>40116</v>
      </c>
      <c r="AQ211" s="1">
        <v>303.08999999999997</v>
      </c>
      <c r="AR211" s="1">
        <v>403.19</v>
      </c>
      <c r="AS211" s="1">
        <v>585.64</v>
      </c>
      <c r="AT211" s="1">
        <v>269.93</v>
      </c>
      <c r="AU211" s="1">
        <v>517.69000000000005</v>
      </c>
      <c r="AV211" s="1">
        <v>396.95</v>
      </c>
      <c r="AW211" s="1">
        <v>568.62</v>
      </c>
      <c r="AX211" s="1">
        <v>344.86</v>
      </c>
      <c r="AY211" s="1">
        <v>217.84</v>
      </c>
      <c r="AZ211" s="1">
        <v>239.46</v>
      </c>
      <c r="BA211" s="1">
        <v>385.34</v>
      </c>
      <c r="BB211" s="1">
        <v>273.79000000000002</v>
      </c>
      <c r="BC211"/>
      <c r="BP211"/>
      <c r="CC211"/>
      <c r="CP211"/>
      <c r="DD211" s="1">
        <v>17</v>
      </c>
      <c r="DE211" s="1">
        <v>43</v>
      </c>
      <c r="DF211" s="1">
        <v>22</v>
      </c>
      <c r="DG211" s="1">
        <v>69</v>
      </c>
      <c r="DH211" s="1">
        <v>37</v>
      </c>
      <c r="DI211" s="1">
        <v>56</v>
      </c>
      <c r="DJ211" s="1">
        <v>28</v>
      </c>
      <c r="DK211" s="1">
        <v>46</v>
      </c>
      <c r="DL211" s="1">
        <v>4</v>
      </c>
      <c r="DM211" s="1">
        <v>13</v>
      </c>
      <c r="DN211" s="1">
        <v>11</v>
      </c>
      <c r="DO211" s="1">
        <v>18</v>
      </c>
      <c r="DQ211" s="1">
        <v>5</v>
      </c>
      <c r="DR211" s="1">
        <v>12</v>
      </c>
      <c r="DS211" s="1">
        <v>1</v>
      </c>
      <c r="DT211" s="1">
        <v>39</v>
      </c>
      <c r="DU211" s="1">
        <v>12</v>
      </c>
      <c r="DV211" s="1">
        <v>21</v>
      </c>
      <c r="DW211" s="1">
        <v>12</v>
      </c>
      <c r="DX211" s="1">
        <v>10</v>
      </c>
      <c r="DY211" s="1">
        <v>6</v>
      </c>
      <c r="DZ211" s="1">
        <v>14</v>
      </c>
      <c r="EA211" s="1">
        <v>3</v>
      </c>
      <c r="EB211" s="1">
        <v>7</v>
      </c>
      <c r="ED211" s="1">
        <v>0</v>
      </c>
      <c r="EE211" s="1">
        <v>10</v>
      </c>
      <c r="EF211" s="1">
        <v>11</v>
      </c>
      <c r="EG211" s="1">
        <v>15</v>
      </c>
      <c r="EH211" s="1">
        <v>8</v>
      </c>
      <c r="EI211" s="1">
        <v>16</v>
      </c>
      <c r="EJ211" s="1">
        <v>1</v>
      </c>
      <c r="EK211" s="1">
        <v>9</v>
      </c>
      <c r="EL211" s="1">
        <v>2</v>
      </c>
      <c r="EM211" s="1">
        <v>10</v>
      </c>
      <c r="EN211" s="1">
        <v>3</v>
      </c>
      <c r="EO211" s="1">
        <v>2</v>
      </c>
      <c r="EP211"/>
      <c r="FC211"/>
    </row>
    <row r="212" spans="1:159">
      <c r="A212" s="13">
        <f t="shared" si="3"/>
        <v>40086</v>
      </c>
      <c r="N212"/>
      <c r="AB212"/>
      <c r="AC212"/>
      <c r="AP212" s="4">
        <v>40086</v>
      </c>
      <c r="AQ212" s="1">
        <v>316.08999999999997</v>
      </c>
      <c r="AR212" s="1">
        <v>409.6</v>
      </c>
      <c r="AS212" s="1">
        <v>590.22</v>
      </c>
      <c r="AT212" s="1">
        <v>287.61</v>
      </c>
      <c r="AU212" s="1">
        <v>535.36</v>
      </c>
      <c r="AV212" s="1">
        <v>419.74</v>
      </c>
      <c r="AW212" s="1">
        <v>558.4</v>
      </c>
      <c r="AX212" s="1">
        <v>348.48</v>
      </c>
      <c r="AY212" s="1">
        <v>232.67</v>
      </c>
      <c r="AZ212" s="1">
        <v>250.74</v>
      </c>
      <c r="BA212" s="1">
        <v>413.18</v>
      </c>
      <c r="BB212" s="1">
        <v>287.42</v>
      </c>
      <c r="BC212"/>
      <c r="BP212"/>
      <c r="CC212"/>
      <c r="CP212"/>
      <c r="DD212" s="1">
        <v>14</v>
      </c>
      <c r="DE212" s="1">
        <v>32</v>
      </c>
      <c r="DF212" s="1">
        <v>13</v>
      </c>
      <c r="DG212" s="1">
        <v>56</v>
      </c>
      <c r="DH212" s="1">
        <v>23</v>
      </c>
      <c r="DI212" s="1">
        <v>31</v>
      </c>
      <c r="DJ212" s="1">
        <v>17</v>
      </c>
      <c r="DK212" s="1">
        <v>31</v>
      </c>
      <c r="DL212" s="1">
        <v>4</v>
      </c>
      <c r="DM212" s="1">
        <v>5</v>
      </c>
      <c r="DN212" s="1">
        <v>11</v>
      </c>
      <c r="DO212" s="1">
        <v>14</v>
      </c>
      <c r="DQ212" s="1">
        <v>5</v>
      </c>
      <c r="DR212" s="1">
        <v>12</v>
      </c>
      <c r="DS212" s="1">
        <v>4</v>
      </c>
      <c r="DT212" s="1">
        <v>21</v>
      </c>
      <c r="DU212" s="1">
        <v>7</v>
      </c>
      <c r="DV212" s="1">
        <v>19</v>
      </c>
      <c r="DW212" s="1">
        <v>17</v>
      </c>
      <c r="DX212" s="1">
        <v>8</v>
      </c>
      <c r="DY212" s="1">
        <v>3</v>
      </c>
      <c r="DZ212" s="1">
        <v>17</v>
      </c>
      <c r="EA212" s="1">
        <v>1</v>
      </c>
      <c r="EB212" s="1">
        <v>4</v>
      </c>
      <c r="ED212" s="1">
        <v>3</v>
      </c>
      <c r="EE212" s="1">
        <v>21</v>
      </c>
      <c r="EF212" s="1">
        <v>17</v>
      </c>
      <c r="EG212" s="1">
        <v>46</v>
      </c>
      <c r="EH212" s="1">
        <v>29</v>
      </c>
      <c r="EI212" s="1">
        <v>44</v>
      </c>
      <c r="EJ212" s="1">
        <v>6</v>
      </c>
      <c r="EK212" s="1">
        <v>26</v>
      </c>
      <c r="EL212" s="1">
        <v>5</v>
      </c>
      <c r="EM212" s="1">
        <v>15</v>
      </c>
      <c r="EN212" s="1">
        <v>5</v>
      </c>
      <c r="EO212" s="1">
        <v>9</v>
      </c>
      <c r="EP212"/>
      <c r="FC212"/>
    </row>
    <row r="213" spans="1:159">
      <c r="A213" s="13">
        <f t="shared" si="3"/>
        <v>40056</v>
      </c>
      <c r="N213"/>
      <c r="AB213"/>
      <c r="AC213"/>
      <c r="AP213" s="4">
        <v>40056</v>
      </c>
      <c r="AQ213" s="1">
        <v>297.91000000000003</v>
      </c>
      <c r="AR213" s="1">
        <v>402.31</v>
      </c>
      <c r="AS213" s="1">
        <v>587.55999999999995</v>
      </c>
      <c r="AT213" s="1">
        <v>287.79000000000002</v>
      </c>
      <c r="AU213" s="1">
        <v>539.69000000000005</v>
      </c>
      <c r="AV213" s="1">
        <v>401.81</v>
      </c>
      <c r="AW213" s="1">
        <v>542.63</v>
      </c>
      <c r="AX213" s="1">
        <v>340.25</v>
      </c>
      <c r="AY213" s="1">
        <v>230.61</v>
      </c>
      <c r="AZ213" s="1">
        <v>252.54</v>
      </c>
      <c r="BA213" s="1">
        <v>393.31</v>
      </c>
      <c r="BB213" s="1">
        <v>271.42</v>
      </c>
      <c r="BC213"/>
      <c r="BP213"/>
      <c r="CC213"/>
      <c r="CP213"/>
      <c r="DD213" s="1">
        <v>12</v>
      </c>
      <c r="DE213" s="1">
        <v>28</v>
      </c>
      <c r="DF213" s="1">
        <v>19</v>
      </c>
      <c r="DG213" s="1">
        <v>43</v>
      </c>
      <c r="DH213" s="1">
        <v>25</v>
      </c>
      <c r="DI213" s="1">
        <v>25</v>
      </c>
      <c r="DJ213" s="1">
        <v>24</v>
      </c>
      <c r="DK213" s="1">
        <v>30</v>
      </c>
      <c r="DL213" s="1">
        <v>5</v>
      </c>
      <c r="DM213" s="1">
        <v>12</v>
      </c>
      <c r="DN213" s="1">
        <v>4</v>
      </c>
      <c r="DO213" s="1">
        <v>13</v>
      </c>
      <c r="DQ213" s="1">
        <v>6</v>
      </c>
      <c r="DR213" s="1">
        <v>18</v>
      </c>
      <c r="DS213" s="1">
        <v>7</v>
      </c>
      <c r="DT213" s="1">
        <v>45</v>
      </c>
      <c r="DU213" s="1">
        <v>12</v>
      </c>
      <c r="DV213" s="1">
        <v>21</v>
      </c>
      <c r="DW213" s="1">
        <v>12</v>
      </c>
      <c r="DX213" s="1">
        <v>12</v>
      </c>
      <c r="DY213" s="1">
        <v>3</v>
      </c>
      <c r="DZ213" s="1">
        <v>15</v>
      </c>
      <c r="EA213" s="1">
        <v>6</v>
      </c>
      <c r="EB213" s="1">
        <v>10</v>
      </c>
      <c r="ED213" s="1">
        <v>4</v>
      </c>
      <c r="EE213" s="1">
        <v>19</v>
      </c>
      <c r="EF213" s="1">
        <v>8</v>
      </c>
      <c r="EG213" s="1">
        <v>35</v>
      </c>
      <c r="EH213" s="1">
        <v>21</v>
      </c>
      <c r="EI213" s="1">
        <v>48</v>
      </c>
      <c r="EJ213" s="1">
        <v>4</v>
      </c>
      <c r="EK213" s="1">
        <v>23</v>
      </c>
      <c r="EL213" s="1">
        <v>4</v>
      </c>
      <c r="EM213" s="1">
        <v>10</v>
      </c>
      <c r="EN213" s="1">
        <v>7</v>
      </c>
      <c r="EO213" s="1">
        <v>4</v>
      </c>
      <c r="EP213"/>
      <c r="FC213"/>
    </row>
    <row r="214" spans="1:159">
      <c r="A214" s="13">
        <f t="shared" si="3"/>
        <v>40025</v>
      </c>
      <c r="N214"/>
      <c r="AB214"/>
      <c r="AC214"/>
      <c r="AP214" s="4">
        <v>40025</v>
      </c>
      <c r="AQ214" s="1">
        <v>294.72000000000003</v>
      </c>
      <c r="AR214" s="1">
        <v>408.34</v>
      </c>
      <c r="AS214" s="1">
        <v>580.86</v>
      </c>
      <c r="AT214" s="1">
        <v>261.38</v>
      </c>
      <c r="AU214" s="1">
        <v>535.82000000000005</v>
      </c>
      <c r="AV214" s="1">
        <v>390.82</v>
      </c>
      <c r="AW214" s="1">
        <v>547.53</v>
      </c>
      <c r="AX214" s="1">
        <v>337.02</v>
      </c>
      <c r="AY214" s="1">
        <v>238.2</v>
      </c>
      <c r="AZ214" s="1">
        <v>255.13</v>
      </c>
      <c r="BA214" s="1">
        <v>376.99</v>
      </c>
      <c r="BB214" s="1">
        <v>260.82</v>
      </c>
      <c r="BC214"/>
      <c r="BP214"/>
      <c r="CC214"/>
      <c r="CP214"/>
      <c r="DD214" s="1">
        <v>16</v>
      </c>
      <c r="DE214" s="1">
        <v>42</v>
      </c>
      <c r="DF214" s="1">
        <v>16</v>
      </c>
      <c r="DG214" s="1">
        <v>51</v>
      </c>
      <c r="DH214" s="1">
        <v>41</v>
      </c>
      <c r="DI214" s="1">
        <v>42</v>
      </c>
      <c r="DJ214" s="1">
        <v>18</v>
      </c>
      <c r="DK214" s="1">
        <v>38</v>
      </c>
      <c r="DL214" s="1">
        <v>4</v>
      </c>
      <c r="DM214" s="1">
        <v>10</v>
      </c>
      <c r="DN214" s="1">
        <v>7</v>
      </c>
      <c r="DO214" s="1">
        <v>12</v>
      </c>
      <c r="DQ214" s="1">
        <v>5</v>
      </c>
      <c r="DR214" s="1">
        <v>15</v>
      </c>
      <c r="DS214" s="1">
        <v>9</v>
      </c>
      <c r="DT214" s="1">
        <v>56</v>
      </c>
      <c r="DU214" s="1">
        <v>10</v>
      </c>
      <c r="DV214" s="1">
        <v>36</v>
      </c>
      <c r="DW214" s="1">
        <v>20</v>
      </c>
      <c r="DX214" s="1">
        <v>18</v>
      </c>
      <c r="DY214" s="1">
        <v>7</v>
      </c>
      <c r="DZ214" s="1">
        <v>14</v>
      </c>
      <c r="EA214" s="1">
        <v>9</v>
      </c>
      <c r="EB214" s="1">
        <v>13</v>
      </c>
      <c r="ED214" s="1">
        <v>1</v>
      </c>
      <c r="EE214" s="1">
        <v>9</v>
      </c>
      <c r="EF214" s="1">
        <v>9</v>
      </c>
      <c r="EG214" s="1">
        <v>16</v>
      </c>
      <c r="EH214" s="1">
        <v>7</v>
      </c>
      <c r="EI214" s="1">
        <v>16</v>
      </c>
      <c r="EJ214" s="1">
        <v>2</v>
      </c>
      <c r="EK214" s="1">
        <v>9</v>
      </c>
      <c r="EL214" s="1">
        <v>1</v>
      </c>
      <c r="EM214" s="1">
        <v>13</v>
      </c>
      <c r="EN214" s="1">
        <v>1</v>
      </c>
      <c r="EO214" s="1">
        <v>3</v>
      </c>
      <c r="EP214"/>
      <c r="FC214"/>
    </row>
    <row r="215" spans="1:159">
      <c r="A215" s="13">
        <f t="shared" si="3"/>
        <v>39994</v>
      </c>
      <c r="N215"/>
      <c r="AB215"/>
      <c r="AC215"/>
      <c r="AP215" s="4">
        <v>39994</v>
      </c>
      <c r="AQ215" s="1">
        <v>261.44</v>
      </c>
      <c r="AR215" s="1">
        <v>379.74</v>
      </c>
      <c r="AS215" s="1">
        <v>545.37</v>
      </c>
      <c r="AT215" s="1">
        <v>243.28</v>
      </c>
      <c r="AU215" s="1">
        <v>513.04</v>
      </c>
      <c r="AV215" s="1">
        <v>360.8</v>
      </c>
      <c r="AW215" s="1">
        <v>531.1</v>
      </c>
      <c r="AX215" s="1">
        <v>312.95</v>
      </c>
      <c r="AY215" s="1">
        <v>231.14</v>
      </c>
      <c r="AZ215" s="1">
        <v>248.36</v>
      </c>
      <c r="BA215" s="1">
        <v>360.36</v>
      </c>
      <c r="BB215" s="1">
        <v>245.95</v>
      </c>
      <c r="BC215"/>
      <c r="BP215"/>
      <c r="CC215"/>
      <c r="CP215"/>
      <c r="DD215" s="1">
        <v>9</v>
      </c>
      <c r="DE215" s="1">
        <v>25</v>
      </c>
      <c r="DF215" s="1">
        <v>14</v>
      </c>
      <c r="DG215" s="1">
        <v>35</v>
      </c>
      <c r="DH215" s="1">
        <v>13</v>
      </c>
      <c r="DI215" s="1">
        <v>20</v>
      </c>
      <c r="DJ215" s="1">
        <v>20</v>
      </c>
      <c r="DK215" s="1">
        <v>27</v>
      </c>
      <c r="DL215" s="1">
        <v>6</v>
      </c>
      <c r="DM215" s="1">
        <v>9</v>
      </c>
      <c r="DN215" s="1">
        <v>6</v>
      </c>
      <c r="DO215" s="1">
        <v>11</v>
      </c>
      <c r="DQ215" s="1">
        <v>10</v>
      </c>
      <c r="DR215" s="1">
        <v>17</v>
      </c>
      <c r="DS215" s="1">
        <v>7</v>
      </c>
      <c r="DT215" s="1">
        <v>52</v>
      </c>
      <c r="DU215" s="1">
        <v>19</v>
      </c>
      <c r="DV215" s="1">
        <v>36</v>
      </c>
      <c r="DW215" s="1">
        <v>16</v>
      </c>
      <c r="DX215" s="1">
        <v>10</v>
      </c>
      <c r="DY215" s="1">
        <v>5</v>
      </c>
      <c r="DZ215" s="1">
        <v>7</v>
      </c>
      <c r="EA215" s="1">
        <v>8</v>
      </c>
      <c r="EB215" s="1">
        <v>11</v>
      </c>
      <c r="ED215" s="1">
        <v>3</v>
      </c>
      <c r="EE215" s="1">
        <v>24</v>
      </c>
      <c r="EF215" s="1">
        <v>13</v>
      </c>
      <c r="EG215" s="1">
        <v>36</v>
      </c>
      <c r="EH215" s="1">
        <v>26</v>
      </c>
      <c r="EI215" s="1">
        <v>38</v>
      </c>
      <c r="EJ215" s="1">
        <v>4</v>
      </c>
      <c r="EK215" s="1">
        <v>28</v>
      </c>
      <c r="EL215" s="1">
        <v>2</v>
      </c>
      <c r="EM215" s="1">
        <v>21</v>
      </c>
      <c r="EN215" s="1">
        <v>3</v>
      </c>
      <c r="EO215" s="1">
        <v>6</v>
      </c>
      <c r="EP215"/>
      <c r="FC215"/>
    </row>
    <row r="216" spans="1:159">
      <c r="A216" s="13">
        <f t="shared" si="3"/>
        <v>39962</v>
      </c>
      <c r="N216"/>
      <c r="AB216"/>
      <c r="AC216"/>
      <c r="AP216" s="4">
        <v>39962</v>
      </c>
      <c r="AQ216" s="1">
        <v>275.13</v>
      </c>
      <c r="AR216" s="1">
        <v>376.42</v>
      </c>
      <c r="AS216" s="1">
        <v>539.97</v>
      </c>
      <c r="AT216" s="1">
        <v>246.65</v>
      </c>
      <c r="AU216" s="1">
        <v>494.5</v>
      </c>
      <c r="AV216" s="1">
        <v>364.47</v>
      </c>
      <c r="AW216" s="1">
        <v>551.89</v>
      </c>
      <c r="AX216" s="1">
        <v>295.67</v>
      </c>
      <c r="AY216" s="1">
        <v>227.25</v>
      </c>
      <c r="AZ216" s="1">
        <v>234.07</v>
      </c>
      <c r="BA216" s="1">
        <v>372.29</v>
      </c>
      <c r="BB216" s="1">
        <v>239.42</v>
      </c>
      <c r="BC216"/>
      <c r="BP216"/>
      <c r="CC216"/>
      <c r="CP216"/>
      <c r="DD216" s="1">
        <v>8</v>
      </c>
      <c r="DE216" s="1">
        <v>29</v>
      </c>
      <c r="DF216" s="1">
        <v>23</v>
      </c>
      <c r="DG216" s="1">
        <v>29</v>
      </c>
      <c r="DH216" s="1">
        <v>23</v>
      </c>
      <c r="DI216" s="1">
        <v>22</v>
      </c>
      <c r="DJ216" s="1">
        <v>14</v>
      </c>
      <c r="DK216" s="1">
        <v>34</v>
      </c>
      <c r="DL216" s="1">
        <v>6</v>
      </c>
      <c r="DM216" s="1">
        <v>12</v>
      </c>
      <c r="DN216" s="1">
        <v>8</v>
      </c>
      <c r="DO216" s="1">
        <v>12</v>
      </c>
      <c r="DQ216" s="1">
        <v>10</v>
      </c>
      <c r="DR216" s="1">
        <v>28</v>
      </c>
      <c r="DS216" s="1">
        <v>5</v>
      </c>
      <c r="DT216" s="1">
        <v>76</v>
      </c>
      <c r="DU216" s="1">
        <v>17</v>
      </c>
      <c r="DV216" s="1">
        <v>52</v>
      </c>
      <c r="DW216" s="1">
        <v>24</v>
      </c>
      <c r="DX216" s="1">
        <v>24</v>
      </c>
      <c r="DY216" s="1">
        <v>5</v>
      </c>
      <c r="DZ216" s="1">
        <v>19</v>
      </c>
      <c r="EA216" s="1">
        <v>7</v>
      </c>
      <c r="EB216" s="1">
        <v>14</v>
      </c>
      <c r="ED216" s="1">
        <v>4</v>
      </c>
      <c r="EE216" s="1">
        <v>10</v>
      </c>
      <c r="EF216" s="1">
        <v>6</v>
      </c>
      <c r="EG216" s="1">
        <v>18</v>
      </c>
      <c r="EH216" s="1">
        <v>18</v>
      </c>
      <c r="EI216" s="1">
        <v>20</v>
      </c>
      <c r="EJ216" s="1">
        <v>2</v>
      </c>
      <c r="EK216" s="1">
        <v>7</v>
      </c>
      <c r="EL216" s="1">
        <v>2</v>
      </c>
      <c r="EM216" s="1">
        <v>6</v>
      </c>
      <c r="EN216" s="1">
        <v>2</v>
      </c>
      <c r="EO216" s="1">
        <v>2</v>
      </c>
      <c r="EP216"/>
      <c r="FC216"/>
    </row>
    <row r="217" spans="1:159">
      <c r="A217" s="13">
        <f t="shared" si="3"/>
        <v>39933</v>
      </c>
      <c r="N217"/>
      <c r="AB217"/>
      <c r="AC217"/>
      <c r="AP217" s="4">
        <v>39933</v>
      </c>
      <c r="AQ217" s="1">
        <v>266.05</v>
      </c>
      <c r="AR217" s="1">
        <v>378.11</v>
      </c>
      <c r="AS217" s="1">
        <v>600.19000000000005</v>
      </c>
      <c r="AT217" s="1">
        <v>240.12</v>
      </c>
      <c r="AU217" s="1">
        <v>495.87</v>
      </c>
      <c r="AV217" s="1">
        <v>378.19</v>
      </c>
      <c r="AW217" s="1">
        <v>534.19000000000005</v>
      </c>
      <c r="AX217" s="1">
        <v>309.11</v>
      </c>
      <c r="AY217" s="1">
        <v>244.01</v>
      </c>
      <c r="AZ217" s="1">
        <v>240.86</v>
      </c>
      <c r="BA217" s="1">
        <v>373.55</v>
      </c>
      <c r="BB217" s="1">
        <v>249.64</v>
      </c>
      <c r="BC217"/>
      <c r="BP217"/>
      <c r="CC217"/>
      <c r="CP217"/>
      <c r="DD217" s="1">
        <v>6</v>
      </c>
      <c r="DE217" s="1">
        <v>23</v>
      </c>
      <c r="DF217" s="1">
        <v>18</v>
      </c>
      <c r="DG217" s="1">
        <v>25</v>
      </c>
      <c r="DH217" s="1">
        <v>26</v>
      </c>
      <c r="DI217" s="1">
        <v>19</v>
      </c>
      <c r="DJ217" s="1">
        <v>5</v>
      </c>
      <c r="DK217" s="1">
        <v>27</v>
      </c>
      <c r="DL217" s="1">
        <v>7</v>
      </c>
      <c r="DM217" s="1">
        <v>8</v>
      </c>
      <c r="DN217" s="1">
        <v>7</v>
      </c>
      <c r="DO217" s="1">
        <v>9</v>
      </c>
      <c r="DQ217" s="1">
        <v>15</v>
      </c>
      <c r="DR217" s="1">
        <v>34</v>
      </c>
      <c r="DS217" s="1">
        <v>8</v>
      </c>
      <c r="DT217" s="1">
        <v>85</v>
      </c>
      <c r="DU217" s="1">
        <v>24</v>
      </c>
      <c r="DV217" s="1">
        <v>62</v>
      </c>
      <c r="DW217" s="1">
        <v>35</v>
      </c>
      <c r="DX217" s="1">
        <v>30</v>
      </c>
      <c r="DY217" s="1">
        <v>6</v>
      </c>
      <c r="DZ217" s="1">
        <v>23</v>
      </c>
      <c r="EA217" s="1">
        <v>9</v>
      </c>
      <c r="EB217" s="1">
        <v>16</v>
      </c>
      <c r="ED217" s="1">
        <v>1</v>
      </c>
      <c r="EE217" s="1">
        <v>10</v>
      </c>
      <c r="EF217" s="1">
        <v>8</v>
      </c>
      <c r="EG217" s="1">
        <v>13</v>
      </c>
      <c r="EH217" s="1">
        <v>8</v>
      </c>
      <c r="EI217" s="1">
        <v>13</v>
      </c>
      <c r="EJ217" s="1">
        <v>0</v>
      </c>
      <c r="EK217" s="1">
        <v>8</v>
      </c>
      <c r="EL217" s="1">
        <v>1</v>
      </c>
      <c r="EM217" s="1">
        <v>6</v>
      </c>
      <c r="EN217" s="1">
        <v>1</v>
      </c>
      <c r="EO217" s="1">
        <v>3</v>
      </c>
      <c r="EP217"/>
      <c r="FC217"/>
    </row>
    <row r="218" spans="1:159">
      <c r="A218" s="13">
        <f t="shared" si="3"/>
        <v>39903</v>
      </c>
      <c r="N218"/>
      <c r="AB218"/>
      <c r="AC218"/>
      <c r="AP218" s="4">
        <v>39903</v>
      </c>
      <c r="AQ218" s="1">
        <v>227.34</v>
      </c>
      <c r="AR218" s="1">
        <v>356.17</v>
      </c>
      <c r="AS218" s="1">
        <v>558.66999999999996</v>
      </c>
      <c r="AT218" s="1">
        <v>200.4</v>
      </c>
      <c r="AU218" s="1">
        <v>499.28</v>
      </c>
      <c r="AV218" s="1">
        <v>321.5</v>
      </c>
      <c r="AW218" s="1">
        <v>505.38</v>
      </c>
      <c r="AX218" s="1">
        <v>276.38</v>
      </c>
      <c r="AY218" s="1">
        <v>235.52</v>
      </c>
      <c r="AZ218" s="1">
        <v>239</v>
      </c>
      <c r="BA218" s="1">
        <v>322.86</v>
      </c>
      <c r="BB218" s="1">
        <v>207.67</v>
      </c>
      <c r="BC218"/>
      <c r="BP218"/>
      <c r="CC218"/>
      <c r="CP218"/>
      <c r="DD218" s="1">
        <v>3</v>
      </c>
      <c r="DE218" s="1">
        <v>12</v>
      </c>
      <c r="DF218" s="1">
        <v>9</v>
      </c>
      <c r="DG218" s="1">
        <v>23</v>
      </c>
      <c r="DH218" s="1">
        <v>14</v>
      </c>
      <c r="DI218" s="1">
        <v>6</v>
      </c>
      <c r="DJ218" s="1">
        <v>0</v>
      </c>
      <c r="DK218" s="1">
        <v>23</v>
      </c>
      <c r="DL218" s="1">
        <v>4</v>
      </c>
      <c r="DM218" s="1">
        <v>2</v>
      </c>
      <c r="DN218" s="1">
        <v>2</v>
      </c>
      <c r="DO218" s="1">
        <v>4</v>
      </c>
      <c r="DQ218" s="1">
        <v>17</v>
      </c>
      <c r="DR218" s="1">
        <v>39</v>
      </c>
      <c r="DS218" s="1">
        <v>15</v>
      </c>
      <c r="DT218" s="1">
        <v>81</v>
      </c>
      <c r="DU218" s="1">
        <v>19</v>
      </c>
      <c r="DV218" s="1">
        <v>72</v>
      </c>
      <c r="DW218" s="1">
        <v>40</v>
      </c>
      <c r="DX218" s="1">
        <v>24</v>
      </c>
      <c r="DY218" s="1">
        <v>5</v>
      </c>
      <c r="DZ218" s="1">
        <v>25</v>
      </c>
      <c r="EA218" s="1">
        <v>10</v>
      </c>
      <c r="EB218" s="1">
        <v>23</v>
      </c>
      <c r="ED218" s="1">
        <v>3</v>
      </c>
      <c r="EE218" s="1">
        <v>16</v>
      </c>
      <c r="EF218" s="1">
        <v>10</v>
      </c>
      <c r="EG218" s="1">
        <v>19</v>
      </c>
      <c r="EH218" s="1">
        <v>25</v>
      </c>
      <c r="EI218" s="1">
        <v>16</v>
      </c>
      <c r="EJ218" s="1">
        <v>0</v>
      </c>
      <c r="EK218" s="1">
        <v>18</v>
      </c>
      <c r="EL218" s="1">
        <v>5</v>
      </c>
      <c r="EM218" s="1">
        <v>10</v>
      </c>
      <c r="EN218" s="1">
        <v>5</v>
      </c>
      <c r="EO218" s="1">
        <v>1</v>
      </c>
      <c r="EP218"/>
      <c r="FC218"/>
    </row>
    <row r="219" spans="1:159">
      <c r="A219" s="13">
        <f t="shared" si="3"/>
        <v>39871</v>
      </c>
      <c r="N219"/>
      <c r="AB219"/>
      <c r="AC219"/>
      <c r="AP219" s="4">
        <v>39871</v>
      </c>
      <c r="AQ219" s="1">
        <v>204.9</v>
      </c>
      <c r="AR219" s="1">
        <v>356.56</v>
      </c>
      <c r="AS219" s="1">
        <v>522.16</v>
      </c>
      <c r="AT219" s="1">
        <v>182.25</v>
      </c>
      <c r="AU219" s="1">
        <v>488.31</v>
      </c>
      <c r="AV219" s="1">
        <v>308.87</v>
      </c>
      <c r="AW219" s="1">
        <v>509.41</v>
      </c>
      <c r="AX219" s="1">
        <v>257.19</v>
      </c>
      <c r="AY219" s="1">
        <v>232.55</v>
      </c>
      <c r="AZ219" s="1">
        <v>245.18</v>
      </c>
      <c r="BA219" s="1">
        <v>311.75</v>
      </c>
      <c r="BB219" s="1">
        <v>198.46</v>
      </c>
      <c r="BC219"/>
      <c r="BP219"/>
      <c r="CC219"/>
      <c r="CP219"/>
      <c r="DD219" s="1">
        <v>7</v>
      </c>
      <c r="DE219" s="1">
        <v>26</v>
      </c>
      <c r="DF219" s="1">
        <v>16</v>
      </c>
      <c r="DG219" s="1">
        <v>29</v>
      </c>
      <c r="DH219" s="1">
        <v>35</v>
      </c>
      <c r="DI219" s="1">
        <v>36</v>
      </c>
      <c r="DJ219" s="1">
        <v>17</v>
      </c>
      <c r="DK219" s="1">
        <v>22</v>
      </c>
      <c r="DL219" s="1">
        <v>5</v>
      </c>
      <c r="DM219" s="1">
        <v>16</v>
      </c>
      <c r="DN219" s="1">
        <v>4</v>
      </c>
      <c r="DO219" s="1">
        <v>10</v>
      </c>
      <c r="DQ219" s="1">
        <v>8</v>
      </c>
      <c r="DR219" s="1">
        <v>31</v>
      </c>
      <c r="DS219" s="1">
        <v>10</v>
      </c>
      <c r="DT219" s="1">
        <v>51</v>
      </c>
      <c r="DU219" s="1">
        <v>7</v>
      </c>
      <c r="DV219" s="1">
        <v>31</v>
      </c>
      <c r="DW219" s="1">
        <v>18</v>
      </c>
      <c r="DX219" s="1">
        <v>28</v>
      </c>
      <c r="DY219" s="1">
        <v>7</v>
      </c>
      <c r="DZ219" s="1">
        <v>10</v>
      </c>
      <c r="EA219" s="1">
        <v>8</v>
      </c>
      <c r="EB219" s="1">
        <v>16</v>
      </c>
      <c r="ED219" s="1">
        <v>8</v>
      </c>
      <c r="EE219" s="1">
        <v>11</v>
      </c>
      <c r="EF219" s="1">
        <v>7</v>
      </c>
      <c r="EG219" s="1">
        <v>43</v>
      </c>
      <c r="EH219" s="1">
        <v>17</v>
      </c>
      <c r="EI219" s="1">
        <v>28</v>
      </c>
      <c r="EJ219" s="1">
        <v>5</v>
      </c>
      <c r="EK219" s="1">
        <v>15</v>
      </c>
      <c r="EL219" s="1">
        <v>2</v>
      </c>
      <c r="EM219" s="1">
        <v>11</v>
      </c>
      <c r="EN219" s="1">
        <v>5</v>
      </c>
      <c r="EO219" s="1">
        <v>2</v>
      </c>
      <c r="EP219"/>
      <c r="FC219"/>
    </row>
    <row r="220" spans="1:159">
      <c r="A220" s="13">
        <f t="shared" si="3"/>
        <v>39843</v>
      </c>
      <c r="N220"/>
      <c r="AB220"/>
      <c r="AC220"/>
      <c r="AP220" s="4">
        <v>39843</v>
      </c>
      <c r="AQ220" s="1">
        <v>224.65</v>
      </c>
      <c r="AR220" s="1">
        <v>385.31</v>
      </c>
      <c r="AS220" s="1">
        <v>521.36</v>
      </c>
      <c r="AT220" s="1">
        <v>215.29</v>
      </c>
      <c r="AU220" s="1">
        <v>551.85</v>
      </c>
      <c r="AV220" s="1">
        <v>368.97</v>
      </c>
      <c r="AW220" s="1">
        <v>573.03</v>
      </c>
      <c r="AX220" s="1">
        <v>266.08999999999997</v>
      </c>
      <c r="AY220" s="1">
        <v>237.47</v>
      </c>
      <c r="AZ220" s="1">
        <v>278.83999999999997</v>
      </c>
      <c r="BA220" s="1">
        <v>343.32</v>
      </c>
      <c r="BB220" s="1">
        <v>224.43</v>
      </c>
      <c r="BC220"/>
      <c r="BP220"/>
      <c r="CC220"/>
      <c r="CP220"/>
      <c r="DD220" s="1">
        <v>8</v>
      </c>
      <c r="DE220" s="1">
        <v>10</v>
      </c>
      <c r="DF220" s="1">
        <v>11</v>
      </c>
      <c r="DG220" s="1">
        <v>21</v>
      </c>
      <c r="DH220" s="1">
        <v>29</v>
      </c>
      <c r="DI220" s="1">
        <v>24</v>
      </c>
      <c r="DJ220" s="1">
        <v>7</v>
      </c>
      <c r="DK220" s="1">
        <v>16</v>
      </c>
      <c r="DL220" s="1">
        <v>2</v>
      </c>
      <c r="DM220" s="1">
        <v>8</v>
      </c>
      <c r="DN220" s="1">
        <v>6</v>
      </c>
      <c r="DO220" s="1">
        <v>7</v>
      </c>
      <c r="DQ220" s="1">
        <v>14</v>
      </c>
      <c r="DR220" s="1">
        <v>39</v>
      </c>
      <c r="DS220" s="1">
        <v>17</v>
      </c>
      <c r="DT220" s="1">
        <v>79</v>
      </c>
      <c r="DU220" s="1">
        <v>18</v>
      </c>
      <c r="DV220" s="1">
        <v>50</v>
      </c>
      <c r="DW220" s="1">
        <v>32</v>
      </c>
      <c r="DX220" s="1">
        <v>40</v>
      </c>
      <c r="DY220" s="1">
        <v>8</v>
      </c>
      <c r="DZ220" s="1">
        <v>14</v>
      </c>
      <c r="EA220" s="1">
        <v>8</v>
      </c>
      <c r="EB220" s="1">
        <v>16</v>
      </c>
      <c r="ED220" s="1">
        <v>1</v>
      </c>
      <c r="EE220" s="1">
        <v>19</v>
      </c>
      <c r="EF220" s="1">
        <v>5</v>
      </c>
      <c r="EG220" s="1">
        <v>23</v>
      </c>
      <c r="EH220" s="1">
        <v>12</v>
      </c>
      <c r="EI220" s="1">
        <v>21</v>
      </c>
      <c r="EJ220" s="1">
        <v>1</v>
      </c>
      <c r="EK220" s="1">
        <v>9</v>
      </c>
      <c r="EL220" s="1">
        <v>4</v>
      </c>
      <c r="EM220" s="1">
        <v>16</v>
      </c>
      <c r="EN220" s="1">
        <v>3</v>
      </c>
      <c r="EO220" s="1">
        <v>5</v>
      </c>
      <c r="EP220"/>
      <c r="FC220"/>
    </row>
    <row r="221" spans="1:159">
      <c r="A221" s="13">
        <f t="shared" si="3"/>
        <v>39813</v>
      </c>
      <c r="N221"/>
      <c r="AB221"/>
      <c r="AC221"/>
      <c r="AP221" s="4">
        <v>39813</v>
      </c>
      <c r="AQ221" s="1">
        <v>226.19</v>
      </c>
      <c r="AR221" s="1">
        <v>383.43</v>
      </c>
      <c r="AS221" s="1">
        <v>533.99</v>
      </c>
      <c r="AT221" s="1">
        <v>258.75</v>
      </c>
      <c r="AU221" s="1">
        <v>516.17999999999995</v>
      </c>
      <c r="AV221" s="1">
        <v>384.05</v>
      </c>
      <c r="AW221" s="1">
        <v>544.52</v>
      </c>
      <c r="AX221" s="1">
        <v>252.58</v>
      </c>
      <c r="AY221" s="1">
        <v>247.05</v>
      </c>
      <c r="AZ221" s="1">
        <v>260.26</v>
      </c>
      <c r="BA221" s="1">
        <v>353.64</v>
      </c>
      <c r="BB221" s="1">
        <v>232.13</v>
      </c>
      <c r="BC221"/>
      <c r="BP221"/>
      <c r="CC221"/>
      <c r="CP221"/>
      <c r="DD221" s="1">
        <v>0</v>
      </c>
      <c r="DE221" s="1">
        <v>8</v>
      </c>
      <c r="DF221" s="1">
        <v>6</v>
      </c>
      <c r="DG221" s="1">
        <v>12</v>
      </c>
      <c r="DH221" s="1">
        <v>7</v>
      </c>
      <c r="DI221" s="1">
        <v>5</v>
      </c>
      <c r="DJ221" s="1">
        <v>3</v>
      </c>
      <c r="DK221" s="1">
        <v>5</v>
      </c>
      <c r="DL221" s="1">
        <v>3</v>
      </c>
      <c r="DM221" s="1">
        <v>6</v>
      </c>
      <c r="DN221" s="1">
        <v>3</v>
      </c>
      <c r="DO221" s="1">
        <v>8</v>
      </c>
      <c r="DQ221" s="1">
        <v>21</v>
      </c>
      <c r="DR221" s="1">
        <v>37</v>
      </c>
      <c r="DS221" s="1">
        <v>20</v>
      </c>
      <c r="DT221" s="1">
        <v>75</v>
      </c>
      <c r="DU221" s="1">
        <v>25</v>
      </c>
      <c r="DV221" s="1">
        <v>67</v>
      </c>
      <c r="DW221" s="1">
        <v>36</v>
      </c>
      <c r="DX221" s="1">
        <v>43</v>
      </c>
      <c r="DY221" s="1">
        <v>1</v>
      </c>
      <c r="DZ221" s="1">
        <v>10</v>
      </c>
      <c r="EA221" s="1">
        <v>14</v>
      </c>
      <c r="EB221" s="1">
        <v>15</v>
      </c>
      <c r="ED221" s="1">
        <v>2</v>
      </c>
      <c r="EE221" s="1">
        <v>24</v>
      </c>
      <c r="EF221" s="1">
        <v>7</v>
      </c>
      <c r="EG221" s="1">
        <v>38</v>
      </c>
      <c r="EH221" s="1">
        <v>27</v>
      </c>
      <c r="EI221" s="1">
        <v>23</v>
      </c>
      <c r="EJ221" s="1">
        <v>1</v>
      </c>
      <c r="EK221" s="1">
        <v>17</v>
      </c>
      <c r="EL221" s="1">
        <v>10</v>
      </c>
      <c r="EM221" s="1">
        <v>22</v>
      </c>
      <c r="EN221" s="1">
        <v>0</v>
      </c>
      <c r="EO221" s="1">
        <v>5</v>
      </c>
      <c r="EP221"/>
      <c r="FC221"/>
    </row>
    <row r="222" spans="1:159">
      <c r="A222" s="13">
        <f t="shared" si="3"/>
        <v>39780</v>
      </c>
      <c r="N222"/>
      <c r="AB222"/>
      <c r="AC222"/>
      <c r="AP222" s="4">
        <v>39780</v>
      </c>
      <c r="AQ222" s="1">
        <v>242.7</v>
      </c>
      <c r="AR222" s="1">
        <v>424.36</v>
      </c>
      <c r="AS222" s="1">
        <v>561.41999999999996</v>
      </c>
      <c r="AT222" s="1">
        <v>286.27</v>
      </c>
      <c r="AU222" s="1">
        <v>530.21</v>
      </c>
      <c r="AV222" s="1">
        <v>416.17</v>
      </c>
      <c r="AW222" s="1">
        <v>622.1</v>
      </c>
      <c r="AX222" s="1">
        <v>271.02</v>
      </c>
      <c r="AY222" s="1">
        <v>268.86</v>
      </c>
      <c r="AZ222" s="1">
        <v>291.79000000000002</v>
      </c>
      <c r="BA222" s="1">
        <v>351.43</v>
      </c>
      <c r="BB222" s="1">
        <v>243.59</v>
      </c>
      <c r="BC222"/>
      <c r="BP222"/>
      <c r="CC222"/>
      <c r="CP222"/>
      <c r="DD222" s="1">
        <v>3</v>
      </c>
      <c r="DE222" s="1">
        <v>9</v>
      </c>
      <c r="DF222" s="1">
        <v>5</v>
      </c>
      <c r="DG222" s="1">
        <v>17</v>
      </c>
      <c r="DH222" s="1">
        <v>17</v>
      </c>
      <c r="DI222" s="1">
        <v>13</v>
      </c>
      <c r="DJ222" s="1">
        <v>7</v>
      </c>
      <c r="DK222" s="1">
        <v>15</v>
      </c>
      <c r="DL222" s="1">
        <v>4</v>
      </c>
      <c r="DM222" s="1">
        <v>12</v>
      </c>
      <c r="DN222" s="1">
        <v>3</v>
      </c>
      <c r="DO222" s="1">
        <v>8</v>
      </c>
      <c r="DQ222" s="1">
        <v>19</v>
      </c>
      <c r="DR222" s="1">
        <v>40</v>
      </c>
      <c r="DS222" s="1">
        <v>35</v>
      </c>
      <c r="DT222" s="1">
        <v>96</v>
      </c>
      <c r="DU222" s="1">
        <v>19</v>
      </c>
      <c r="DV222" s="1">
        <v>58</v>
      </c>
      <c r="DW222" s="1">
        <v>27</v>
      </c>
      <c r="DX222" s="1">
        <v>46</v>
      </c>
      <c r="DY222" s="1">
        <v>7</v>
      </c>
      <c r="DZ222" s="1">
        <v>22</v>
      </c>
      <c r="EA222" s="1">
        <v>13</v>
      </c>
      <c r="EB222" s="1">
        <v>19</v>
      </c>
      <c r="ED222" s="1">
        <v>1</v>
      </c>
      <c r="EE222" s="1">
        <v>22</v>
      </c>
      <c r="EF222" s="1">
        <v>1</v>
      </c>
      <c r="EG222" s="1">
        <v>18</v>
      </c>
      <c r="EH222" s="1">
        <v>24</v>
      </c>
      <c r="EI222" s="1">
        <v>26</v>
      </c>
      <c r="EJ222" s="1">
        <v>2</v>
      </c>
      <c r="EK222" s="1">
        <v>9</v>
      </c>
      <c r="EL222" s="1">
        <v>4</v>
      </c>
      <c r="EM222" s="1">
        <v>5</v>
      </c>
      <c r="EN222" s="1">
        <v>2</v>
      </c>
      <c r="EO222" s="1">
        <v>2</v>
      </c>
      <c r="EP222"/>
      <c r="FC222"/>
    </row>
    <row r="223" spans="1:159">
      <c r="A223" s="13">
        <f t="shared" si="3"/>
        <v>39752</v>
      </c>
      <c r="N223"/>
      <c r="AB223"/>
      <c r="AC223"/>
      <c r="AP223" s="4">
        <v>39752</v>
      </c>
      <c r="AQ223" s="1">
        <v>283.29000000000002</v>
      </c>
      <c r="AR223" s="1">
        <v>438.52</v>
      </c>
      <c r="AS223" s="1">
        <v>610.70000000000005</v>
      </c>
      <c r="AT223" s="1">
        <v>344.69</v>
      </c>
      <c r="AU223" s="1">
        <v>571.97</v>
      </c>
      <c r="AV223" s="1">
        <v>448.68</v>
      </c>
      <c r="AW223" s="1">
        <v>616.49</v>
      </c>
      <c r="AX223" s="1">
        <v>308.39</v>
      </c>
      <c r="AY223" s="1">
        <v>253.85</v>
      </c>
      <c r="AZ223" s="1">
        <v>287.67</v>
      </c>
      <c r="BA223" s="1">
        <v>394.05</v>
      </c>
      <c r="BB223" s="1">
        <v>269.45</v>
      </c>
      <c r="BC223"/>
      <c r="BP223"/>
      <c r="CC223"/>
      <c r="CP223"/>
      <c r="DD223" s="1">
        <v>2</v>
      </c>
      <c r="DE223" s="1">
        <v>14</v>
      </c>
      <c r="DF223" s="1">
        <v>3</v>
      </c>
      <c r="DG223" s="1">
        <v>18</v>
      </c>
      <c r="DH223" s="1">
        <v>28</v>
      </c>
      <c r="DI223" s="1">
        <v>17</v>
      </c>
      <c r="DJ223" s="1">
        <v>6</v>
      </c>
      <c r="DK223" s="1">
        <v>16</v>
      </c>
      <c r="DL223" s="1">
        <v>0</v>
      </c>
      <c r="DM223" s="1">
        <v>8</v>
      </c>
      <c r="DN223" s="1">
        <v>3</v>
      </c>
      <c r="DO223" s="1">
        <v>3</v>
      </c>
      <c r="DQ223" s="1">
        <v>21</v>
      </c>
      <c r="DR223" s="1">
        <v>50</v>
      </c>
      <c r="DS223" s="1">
        <v>33</v>
      </c>
      <c r="DT223" s="1">
        <v>103</v>
      </c>
      <c r="DU223" s="1">
        <v>24</v>
      </c>
      <c r="DV223" s="1">
        <v>69</v>
      </c>
      <c r="DW223" s="1">
        <v>30</v>
      </c>
      <c r="DX223" s="1">
        <v>52</v>
      </c>
      <c r="DY223" s="1">
        <v>13</v>
      </c>
      <c r="DZ223" s="1">
        <v>25</v>
      </c>
      <c r="EA223" s="1">
        <v>12</v>
      </c>
      <c r="EB223" s="1">
        <v>24</v>
      </c>
      <c r="ED223" s="1">
        <v>0</v>
      </c>
      <c r="EE223" s="1">
        <v>8</v>
      </c>
      <c r="EF223" s="1">
        <v>4</v>
      </c>
      <c r="EG223" s="1">
        <v>11</v>
      </c>
      <c r="EH223" s="1">
        <v>10</v>
      </c>
      <c r="EI223" s="1">
        <v>11</v>
      </c>
      <c r="EJ223" s="1">
        <v>0</v>
      </c>
      <c r="EK223" s="1">
        <v>3</v>
      </c>
      <c r="EL223" s="1">
        <v>2</v>
      </c>
      <c r="EM223" s="1">
        <v>6</v>
      </c>
      <c r="EN223" s="1">
        <v>3</v>
      </c>
      <c r="EO223" s="1">
        <v>2</v>
      </c>
      <c r="EP223"/>
      <c r="FC223"/>
    </row>
    <row r="224" spans="1:159">
      <c r="A224" s="13">
        <f t="shared" si="3"/>
        <v>39721</v>
      </c>
      <c r="N224"/>
      <c r="AB224"/>
      <c r="AC224"/>
      <c r="AP224" s="4">
        <v>39721</v>
      </c>
      <c r="AQ224" s="1">
        <v>339.82</v>
      </c>
      <c r="AR224" s="1">
        <v>462.82</v>
      </c>
      <c r="AS224" s="1">
        <v>641.01</v>
      </c>
      <c r="AT224" s="1">
        <v>395.66</v>
      </c>
      <c r="AU224" s="1">
        <v>585.66999999999996</v>
      </c>
      <c r="AV224" s="1">
        <v>506.52</v>
      </c>
      <c r="AW224" s="1">
        <v>681.33</v>
      </c>
      <c r="AX224" s="1">
        <v>334.71</v>
      </c>
      <c r="AY224" s="1">
        <v>260.13</v>
      </c>
      <c r="AZ224" s="1">
        <v>295.02999999999997</v>
      </c>
      <c r="BA224" s="1">
        <v>427.96</v>
      </c>
      <c r="BB224" s="1">
        <v>312.52</v>
      </c>
      <c r="BC224"/>
      <c r="BP224"/>
      <c r="CC224"/>
      <c r="CP224"/>
      <c r="DD224" s="1">
        <v>4</v>
      </c>
      <c r="DE224" s="1">
        <v>20</v>
      </c>
      <c r="DF224" s="1">
        <v>7</v>
      </c>
      <c r="DG224" s="1">
        <v>17</v>
      </c>
      <c r="DH224" s="1">
        <v>17</v>
      </c>
      <c r="DI224" s="1">
        <v>19</v>
      </c>
      <c r="DJ224" s="1">
        <v>4</v>
      </c>
      <c r="DK224" s="1">
        <v>10</v>
      </c>
      <c r="DL224" s="1">
        <v>1</v>
      </c>
      <c r="DM224" s="1">
        <v>5</v>
      </c>
      <c r="DN224" s="1">
        <v>8</v>
      </c>
      <c r="DO224" s="1">
        <v>10</v>
      </c>
      <c r="DQ224" s="1">
        <v>15</v>
      </c>
      <c r="DR224" s="1">
        <v>27</v>
      </c>
      <c r="DS224" s="1">
        <v>17</v>
      </c>
      <c r="DT224" s="1">
        <v>78</v>
      </c>
      <c r="DU224" s="1">
        <v>11</v>
      </c>
      <c r="DV224" s="1">
        <v>41</v>
      </c>
      <c r="DW224" s="1">
        <v>29</v>
      </c>
      <c r="DX224" s="1">
        <v>41</v>
      </c>
      <c r="DY224" s="1">
        <v>6</v>
      </c>
      <c r="DZ224" s="1">
        <v>15</v>
      </c>
      <c r="EA224" s="1">
        <v>5</v>
      </c>
      <c r="EB224" s="1">
        <v>10</v>
      </c>
      <c r="ED224" s="1">
        <v>4</v>
      </c>
      <c r="EE224" s="1">
        <v>26</v>
      </c>
      <c r="EF224" s="1">
        <v>15</v>
      </c>
      <c r="EG224" s="1">
        <v>38</v>
      </c>
      <c r="EH224" s="1">
        <v>34</v>
      </c>
      <c r="EI224" s="1">
        <v>37</v>
      </c>
      <c r="EJ224" s="1">
        <v>3</v>
      </c>
      <c r="EK224" s="1">
        <v>20</v>
      </c>
      <c r="EL224" s="1">
        <v>8</v>
      </c>
      <c r="EM224" s="1">
        <v>19</v>
      </c>
      <c r="EN224" s="1">
        <v>5</v>
      </c>
      <c r="EO224" s="1">
        <v>11</v>
      </c>
      <c r="EP224"/>
      <c r="FC224"/>
    </row>
    <row r="225" spans="1:159">
      <c r="A225" s="13">
        <f t="shared" si="3"/>
        <v>39689</v>
      </c>
      <c r="N225"/>
      <c r="AB225"/>
      <c r="AC225"/>
      <c r="AP225" s="4">
        <v>39689</v>
      </c>
      <c r="AQ225" s="1">
        <v>402.94</v>
      </c>
      <c r="AR225" s="1">
        <v>452.31</v>
      </c>
      <c r="AS225" s="1">
        <v>647.16</v>
      </c>
      <c r="AT225" s="1">
        <v>393.66</v>
      </c>
      <c r="AU225" s="1">
        <v>596.5</v>
      </c>
      <c r="AV225" s="1">
        <v>549.49</v>
      </c>
      <c r="AW225" s="1">
        <v>735.52</v>
      </c>
      <c r="AX225" s="1">
        <v>364.75</v>
      </c>
      <c r="AY225" s="1">
        <v>285.51</v>
      </c>
      <c r="AZ225" s="1">
        <v>323.35000000000002</v>
      </c>
      <c r="BA225" s="1">
        <v>439.91</v>
      </c>
      <c r="BB225" s="1">
        <v>340.81</v>
      </c>
      <c r="BC225"/>
      <c r="BP225"/>
      <c r="CC225"/>
      <c r="CP225"/>
      <c r="DD225" s="1">
        <v>9</v>
      </c>
      <c r="DE225" s="1">
        <v>19</v>
      </c>
      <c r="DF225" s="1">
        <v>21</v>
      </c>
      <c r="DG225" s="1">
        <v>34</v>
      </c>
      <c r="DH225" s="1">
        <v>26</v>
      </c>
      <c r="DI225" s="1">
        <v>34</v>
      </c>
      <c r="DJ225" s="1">
        <v>16</v>
      </c>
      <c r="DK225" s="1">
        <v>24</v>
      </c>
      <c r="DL225" s="1">
        <v>7</v>
      </c>
      <c r="DM225" s="1">
        <v>17</v>
      </c>
      <c r="DN225" s="1">
        <v>4</v>
      </c>
      <c r="DO225" s="1">
        <v>12</v>
      </c>
      <c r="DQ225" s="1">
        <v>7</v>
      </c>
      <c r="DR225" s="1">
        <v>32</v>
      </c>
      <c r="DS225" s="1">
        <v>12</v>
      </c>
      <c r="DT225" s="1">
        <v>65</v>
      </c>
      <c r="DU225" s="1">
        <v>13</v>
      </c>
      <c r="DV225" s="1">
        <v>28</v>
      </c>
      <c r="DW225" s="1">
        <v>16</v>
      </c>
      <c r="DX225" s="1">
        <v>26</v>
      </c>
      <c r="DY225" s="1">
        <v>7</v>
      </c>
      <c r="DZ225" s="1">
        <v>17</v>
      </c>
      <c r="EA225" s="1">
        <v>7</v>
      </c>
      <c r="EB225" s="1">
        <v>14</v>
      </c>
      <c r="ED225" s="1">
        <v>8</v>
      </c>
      <c r="EE225" s="1">
        <v>21</v>
      </c>
      <c r="EF225" s="1">
        <v>6</v>
      </c>
      <c r="EG225" s="1">
        <v>39</v>
      </c>
      <c r="EH225" s="1">
        <v>23</v>
      </c>
      <c r="EI225" s="1">
        <v>36</v>
      </c>
      <c r="EJ225" s="1">
        <v>4</v>
      </c>
      <c r="EK225" s="1">
        <v>21</v>
      </c>
      <c r="EL225" s="1">
        <v>1</v>
      </c>
      <c r="EM225" s="1">
        <v>6</v>
      </c>
      <c r="EN225" s="1">
        <v>6</v>
      </c>
      <c r="EO225" s="1">
        <v>4</v>
      </c>
      <c r="EP225"/>
      <c r="FC225"/>
    </row>
    <row r="226" spans="1:159">
      <c r="A226" s="13">
        <f t="shared" si="3"/>
        <v>39660</v>
      </c>
      <c r="N226"/>
      <c r="AB226"/>
      <c r="AC226"/>
      <c r="AP226" s="4">
        <v>39660</v>
      </c>
      <c r="AQ226" s="1">
        <v>397.85</v>
      </c>
      <c r="AR226" s="1">
        <v>414.21</v>
      </c>
      <c r="AS226" s="1">
        <v>566.95000000000005</v>
      </c>
      <c r="AT226" s="1">
        <v>373.44</v>
      </c>
      <c r="AU226" s="1">
        <v>553.16999999999996</v>
      </c>
      <c r="AV226" s="1">
        <v>510.45</v>
      </c>
      <c r="AW226" s="1">
        <v>699.25</v>
      </c>
      <c r="AX226" s="1">
        <v>337.17</v>
      </c>
      <c r="AY226" s="1">
        <v>260.70999999999998</v>
      </c>
      <c r="AZ226" s="1">
        <v>309.91000000000003</v>
      </c>
      <c r="BA226" s="1">
        <v>404.57</v>
      </c>
      <c r="BB226" s="1">
        <v>305.35000000000002</v>
      </c>
      <c r="BC226"/>
      <c r="BP226"/>
      <c r="CC226"/>
      <c r="CP226"/>
      <c r="DD226" s="1">
        <v>12</v>
      </c>
      <c r="DE226" s="1">
        <v>27</v>
      </c>
      <c r="DF226" s="1">
        <v>12</v>
      </c>
      <c r="DG226" s="1">
        <v>28</v>
      </c>
      <c r="DH226" s="1">
        <v>33</v>
      </c>
      <c r="DI226" s="1">
        <v>50</v>
      </c>
      <c r="DJ226" s="1">
        <v>27</v>
      </c>
      <c r="DK226" s="1">
        <v>26</v>
      </c>
      <c r="DL226" s="1">
        <v>5</v>
      </c>
      <c r="DM226" s="1">
        <v>19</v>
      </c>
      <c r="DN226" s="1">
        <v>4</v>
      </c>
      <c r="DO226" s="1">
        <v>6</v>
      </c>
      <c r="DQ226" s="1">
        <v>11</v>
      </c>
      <c r="DR226" s="1">
        <v>39</v>
      </c>
      <c r="DS226" s="1">
        <v>20</v>
      </c>
      <c r="DT226" s="1">
        <v>91</v>
      </c>
      <c r="DU226" s="1">
        <v>13</v>
      </c>
      <c r="DV226" s="1">
        <v>37</v>
      </c>
      <c r="DW226" s="1">
        <v>8</v>
      </c>
      <c r="DX226" s="1">
        <v>33</v>
      </c>
      <c r="DY226" s="1">
        <v>6</v>
      </c>
      <c r="DZ226" s="1">
        <v>9</v>
      </c>
      <c r="EA226" s="1">
        <v>11</v>
      </c>
      <c r="EB226" s="1">
        <v>18</v>
      </c>
      <c r="ED226" s="1">
        <v>1</v>
      </c>
      <c r="EE226" s="1">
        <v>6</v>
      </c>
      <c r="EF226" s="1">
        <v>8</v>
      </c>
      <c r="EG226" s="1">
        <v>20</v>
      </c>
      <c r="EH226" s="1">
        <v>16</v>
      </c>
      <c r="EI226" s="1">
        <v>10</v>
      </c>
      <c r="EJ226" s="1">
        <v>1</v>
      </c>
      <c r="EK226" s="1">
        <v>12</v>
      </c>
      <c r="EL226" s="1">
        <v>4</v>
      </c>
      <c r="EM226" s="1">
        <v>12</v>
      </c>
      <c r="EN226" s="1">
        <v>2</v>
      </c>
      <c r="EO226" s="1">
        <v>6</v>
      </c>
      <c r="EP226"/>
      <c r="FC226"/>
    </row>
    <row r="227" spans="1:159">
      <c r="A227" s="13">
        <f t="shared" si="3"/>
        <v>39629</v>
      </c>
      <c r="N227"/>
      <c r="AB227"/>
      <c r="AC227"/>
      <c r="AP227" s="4">
        <v>39629</v>
      </c>
      <c r="AQ227" s="1">
        <v>427.29</v>
      </c>
      <c r="AR227" s="1">
        <v>394.87</v>
      </c>
      <c r="AS227" s="1">
        <v>555.61</v>
      </c>
      <c r="AT227" s="1">
        <v>350.33</v>
      </c>
      <c r="AU227" s="1">
        <v>518.97</v>
      </c>
      <c r="AV227" s="1">
        <v>498.55</v>
      </c>
      <c r="AW227" s="1">
        <v>801.99</v>
      </c>
      <c r="AX227" s="1">
        <v>338.32</v>
      </c>
      <c r="AY227" s="1">
        <v>277.69</v>
      </c>
      <c r="AZ227" s="1">
        <v>331.13</v>
      </c>
      <c r="BA227" s="1">
        <v>388.9</v>
      </c>
      <c r="BB227" s="1">
        <v>305.88</v>
      </c>
      <c r="BC227"/>
      <c r="BP227"/>
      <c r="CC227"/>
      <c r="CP227"/>
      <c r="DD227" s="1">
        <v>7</v>
      </c>
      <c r="DE227" s="1">
        <v>16</v>
      </c>
      <c r="DF227" s="1">
        <v>15</v>
      </c>
      <c r="DG227" s="1">
        <v>28</v>
      </c>
      <c r="DH227" s="1">
        <v>13</v>
      </c>
      <c r="DI227" s="1">
        <v>22</v>
      </c>
      <c r="DJ227" s="1">
        <v>25</v>
      </c>
      <c r="DK227" s="1">
        <v>22</v>
      </c>
      <c r="DL227" s="1">
        <v>7</v>
      </c>
      <c r="DM227" s="1">
        <v>14</v>
      </c>
      <c r="DN227" s="1">
        <v>1</v>
      </c>
      <c r="DO227" s="1">
        <v>4</v>
      </c>
      <c r="DQ227" s="1">
        <v>11</v>
      </c>
      <c r="DR227" s="1">
        <v>30</v>
      </c>
      <c r="DS227" s="1">
        <v>15</v>
      </c>
      <c r="DT227" s="1">
        <v>73</v>
      </c>
      <c r="DU227" s="1">
        <v>17</v>
      </c>
      <c r="DV227" s="1">
        <v>32</v>
      </c>
      <c r="DW227" s="1">
        <v>7</v>
      </c>
      <c r="DX227" s="1">
        <v>16</v>
      </c>
      <c r="DY227" s="1">
        <v>3</v>
      </c>
      <c r="DZ227" s="1">
        <v>7</v>
      </c>
      <c r="EA227" s="1">
        <v>14</v>
      </c>
      <c r="EB227" s="1">
        <v>18</v>
      </c>
      <c r="ED227" s="1">
        <v>6</v>
      </c>
      <c r="EE227" s="1">
        <v>26</v>
      </c>
      <c r="EF227" s="1">
        <v>10</v>
      </c>
      <c r="EG227" s="1">
        <v>39</v>
      </c>
      <c r="EH227" s="1">
        <v>32</v>
      </c>
      <c r="EI227" s="1">
        <v>43</v>
      </c>
      <c r="EJ227" s="1">
        <v>4</v>
      </c>
      <c r="EK227" s="1">
        <v>33</v>
      </c>
      <c r="EL227" s="1">
        <v>5</v>
      </c>
      <c r="EM227" s="1">
        <v>19</v>
      </c>
      <c r="EN227" s="1">
        <v>2</v>
      </c>
      <c r="EO227" s="1">
        <v>10</v>
      </c>
      <c r="EP227"/>
      <c r="FC227"/>
    </row>
    <row r="228" spans="1:159">
      <c r="A228" s="13">
        <f t="shared" si="3"/>
        <v>39598</v>
      </c>
      <c r="N228"/>
      <c r="AB228"/>
      <c r="AC228"/>
      <c r="AP228" s="4">
        <v>39598</v>
      </c>
      <c r="AQ228" s="1">
        <v>443.49</v>
      </c>
      <c r="AR228" s="1">
        <v>439.53</v>
      </c>
      <c r="AS228" s="1">
        <v>616.22</v>
      </c>
      <c r="AT228" s="1">
        <v>430.68</v>
      </c>
      <c r="AU228" s="1">
        <v>550.79999999999995</v>
      </c>
      <c r="AV228" s="1">
        <v>570.73</v>
      </c>
      <c r="AW228" s="1">
        <v>796.87</v>
      </c>
      <c r="AX228" s="1">
        <v>377.75</v>
      </c>
      <c r="AY228" s="1">
        <v>318.94</v>
      </c>
      <c r="AZ228" s="1">
        <v>338.9</v>
      </c>
      <c r="BA228" s="1">
        <v>456.37</v>
      </c>
      <c r="BB228" s="1">
        <v>348.05</v>
      </c>
      <c r="BC228"/>
      <c r="BP228"/>
      <c r="CC228"/>
      <c r="CP228"/>
      <c r="DD228" s="1">
        <v>9</v>
      </c>
      <c r="DE228" s="1">
        <v>19</v>
      </c>
      <c r="DF228" s="1">
        <v>19</v>
      </c>
      <c r="DG228" s="1">
        <v>31</v>
      </c>
      <c r="DH228" s="1">
        <v>18</v>
      </c>
      <c r="DI228" s="1">
        <v>46</v>
      </c>
      <c r="DJ228" s="1">
        <v>27</v>
      </c>
      <c r="DK228" s="1">
        <v>35</v>
      </c>
      <c r="DL228" s="1">
        <v>7</v>
      </c>
      <c r="DM228" s="1">
        <v>19</v>
      </c>
      <c r="DN228" s="1">
        <v>5</v>
      </c>
      <c r="DO228" s="1">
        <v>18</v>
      </c>
      <c r="DQ228" s="1">
        <v>7</v>
      </c>
      <c r="DR228" s="1">
        <v>28</v>
      </c>
      <c r="DS228" s="1">
        <v>17</v>
      </c>
      <c r="DT228" s="1">
        <v>71</v>
      </c>
      <c r="DU228" s="1">
        <v>17</v>
      </c>
      <c r="DV228" s="1">
        <v>18</v>
      </c>
      <c r="DW228" s="1">
        <v>5</v>
      </c>
      <c r="DX228" s="1">
        <v>22</v>
      </c>
      <c r="DY228" s="1">
        <v>7</v>
      </c>
      <c r="DZ228" s="1">
        <v>13</v>
      </c>
      <c r="EA228" s="1">
        <v>10</v>
      </c>
      <c r="EB228" s="1">
        <v>8</v>
      </c>
      <c r="ED228" s="1">
        <v>9</v>
      </c>
      <c r="EE228" s="1">
        <v>25</v>
      </c>
      <c r="EF228" s="1">
        <v>3</v>
      </c>
      <c r="EG228" s="1">
        <v>39</v>
      </c>
      <c r="EH228" s="1">
        <v>27</v>
      </c>
      <c r="EI228" s="1">
        <v>33</v>
      </c>
      <c r="EJ228" s="1">
        <v>4</v>
      </c>
      <c r="EK228" s="1">
        <v>14</v>
      </c>
      <c r="EL228" s="1">
        <v>1</v>
      </c>
      <c r="EM228" s="1">
        <v>8</v>
      </c>
      <c r="EN228" s="1">
        <v>2</v>
      </c>
      <c r="EO228" s="1">
        <v>6</v>
      </c>
      <c r="EP228"/>
      <c r="FC228"/>
    </row>
    <row r="229" spans="1:159">
      <c r="A229" s="13">
        <f t="shared" si="3"/>
        <v>39568</v>
      </c>
      <c r="N229"/>
      <c r="AB229"/>
      <c r="AC229"/>
      <c r="AP229" s="4">
        <v>39568</v>
      </c>
      <c r="AQ229" s="1">
        <v>419.3</v>
      </c>
      <c r="AR229" s="1">
        <v>436.62</v>
      </c>
      <c r="AS229" s="1">
        <v>619.85</v>
      </c>
      <c r="AT229" s="1">
        <v>453.47</v>
      </c>
      <c r="AU229" s="1">
        <v>541.20000000000005</v>
      </c>
      <c r="AV229" s="1">
        <v>560.01</v>
      </c>
      <c r="AW229" s="1">
        <v>772.95</v>
      </c>
      <c r="AX229" s="1">
        <v>356.08</v>
      </c>
      <c r="AY229" s="1">
        <v>306.27</v>
      </c>
      <c r="AZ229" s="1">
        <v>328.97</v>
      </c>
      <c r="BA229" s="1">
        <v>460.77</v>
      </c>
      <c r="BB229" s="1">
        <v>330.55</v>
      </c>
      <c r="BC229"/>
      <c r="BP229"/>
      <c r="CC229"/>
      <c r="CP229"/>
      <c r="DD229" s="1">
        <v>17</v>
      </c>
      <c r="DE229" s="1">
        <v>23</v>
      </c>
      <c r="DF229" s="1">
        <v>8</v>
      </c>
      <c r="DG229" s="1">
        <v>25</v>
      </c>
      <c r="DH229" s="1">
        <v>31</v>
      </c>
      <c r="DI229" s="1">
        <v>44</v>
      </c>
      <c r="DJ229" s="1">
        <v>27</v>
      </c>
      <c r="DK229" s="1">
        <v>29</v>
      </c>
      <c r="DL229" s="1">
        <v>7</v>
      </c>
      <c r="DM229" s="1">
        <v>11</v>
      </c>
      <c r="DN229" s="1">
        <v>4</v>
      </c>
      <c r="DO229" s="1">
        <v>11</v>
      </c>
      <c r="DQ229" s="1">
        <v>6</v>
      </c>
      <c r="DR229" s="1">
        <v>36</v>
      </c>
      <c r="DS229" s="1">
        <v>23</v>
      </c>
      <c r="DT229" s="1">
        <v>93</v>
      </c>
      <c r="DU229" s="1">
        <v>18</v>
      </c>
      <c r="DV229" s="1">
        <v>38</v>
      </c>
      <c r="DW229" s="1">
        <v>8</v>
      </c>
      <c r="DX229" s="1">
        <v>33</v>
      </c>
      <c r="DY229" s="1">
        <v>5</v>
      </c>
      <c r="DZ229" s="1">
        <v>11</v>
      </c>
      <c r="EA229" s="1">
        <v>12</v>
      </c>
      <c r="EB229" s="1">
        <v>12</v>
      </c>
      <c r="ED229" s="1">
        <v>2</v>
      </c>
      <c r="EE229" s="1">
        <v>12</v>
      </c>
      <c r="EF229" s="1">
        <v>8</v>
      </c>
      <c r="EG229" s="1">
        <v>23</v>
      </c>
      <c r="EH229" s="1">
        <v>14</v>
      </c>
      <c r="EI229" s="1">
        <v>15</v>
      </c>
      <c r="EJ229" s="1">
        <v>1</v>
      </c>
      <c r="EK229" s="1">
        <v>10</v>
      </c>
      <c r="EL229" s="1">
        <v>3</v>
      </c>
      <c r="EM229" s="1">
        <v>18</v>
      </c>
      <c r="EN229" s="1">
        <v>1</v>
      </c>
      <c r="EO229" s="1">
        <v>9</v>
      </c>
      <c r="EP229"/>
      <c r="FC229"/>
    </row>
    <row r="230" spans="1:159">
      <c r="A230" s="13">
        <f t="shared" si="3"/>
        <v>39538</v>
      </c>
      <c r="N230"/>
      <c r="AB230"/>
      <c r="AC230"/>
      <c r="AP230" s="4">
        <v>39538</v>
      </c>
      <c r="AQ230" s="1">
        <v>385.06</v>
      </c>
      <c r="AR230" s="1">
        <v>433.32</v>
      </c>
      <c r="AS230" s="1">
        <v>568.97</v>
      </c>
      <c r="AT230" s="1">
        <v>421.26</v>
      </c>
      <c r="AU230" s="1">
        <v>525.59</v>
      </c>
      <c r="AV230" s="1">
        <v>538.54</v>
      </c>
      <c r="AW230" s="1">
        <v>684.6</v>
      </c>
      <c r="AX230" s="1">
        <v>327.07</v>
      </c>
      <c r="AY230" s="1">
        <v>287.12</v>
      </c>
      <c r="AZ230" s="1">
        <v>305.41000000000003</v>
      </c>
      <c r="BA230" s="1">
        <v>440.32</v>
      </c>
      <c r="BB230" s="1">
        <v>314.43</v>
      </c>
      <c r="BC230"/>
      <c r="BP230"/>
      <c r="CC230"/>
      <c r="CP230"/>
      <c r="DD230" s="1">
        <v>13</v>
      </c>
      <c r="DE230" s="1">
        <v>20</v>
      </c>
      <c r="DF230" s="1">
        <v>5</v>
      </c>
      <c r="DG230" s="1">
        <v>20</v>
      </c>
      <c r="DH230" s="1">
        <v>11</v>
      </c>
      <c r="DI230" s="1">
        <v>20</v>
      </c>
      <c r="DJ230" s="1">
        <v>21</v>
      </c>
      <c r="DK230" s="1">
        <v>19</v>
      </c>
      <c r="DL230" s="1">
        <v>1</v>
      </c>
      <c r="DM230" s="1">
        <v>9</v>
      </c>
      <c r="DN230" s="1">
        <v>2</v>
      </c>
      <c r="DO230" s="1">
        <v>9</v>
      </c>
      <c r="DQ230" s="1">
        <v>6</v>
      </c>
      <c r="DR230" s="1">
        <v>19</v>
      </c>
      <c r="DS230" s="1">
        <v>24</v>
      </c>
      <c r="DT230" s="1">
        <v>72</v>
      </c>
      <c r="DU230" s="1">
        <v>21</v>
      </c>
      <c r="DV230" s="1">
        <v>37</v>
      </c>
      <c r="DW230" s="1">
        <v>7</v>
      </c>
      <c r="DX230" s="1">
        <v>25</v>
      </c>
      <c r="DY230" s="1">
        <v>9</v>
      </c>
      <c r="DZ230" s="1">
        <v>15</v>
      </c>
      <c r="EA230" s="1">
        <v>13</v>
      </c>
      <c r="EB230" s="1">
        <v>12</v>
      </c>
      <c r="ED230" s="1">
        <v>6</v>
      </c>
      <c r="EE230" s="1">
        <v>31</v>
      </c>
      <c r="EF230" s="1">
        <v>10</v>
      </c>
      <c r="EG230" s="1">
        <v>49</v>
      </c>
      <c r="EH230" s="1">
        <v>31</v>
      </c>
      <c r="EI230" s="1">
        <v>40</v>
      </c>
      <c r="EJ230" s="1">
        <v>8</v>
      </c>
      <c r="EK230" s="1">
        <v>28</v>
      </c>
      <c r="EL230" s="1">
        <v>5</v>
      </c>
      <c r="EM230" s="1">
        <v>16</v>
      </c>
      <c r="EN230" s="1">
        <v>2</v>
      </c>
      <c r="EO230" s="1">
        <v>10</v>
      </c>
      <c r="EP230"/>
      <c r="FC230"/>
    </row>
    <row r="231" spans="1:159">
      <c r="A231" s="13">
        <f t="shared" si="3"/>
        <v>39507</v>
      </c>
      <c r="N231"/>
      <c r="AB231"/>
      <c r="AC231"/>
      <c r="AP231" s="4">
        <v>39507</v>
      </c>
      <c r="AQ231" s="1">
        <v>411.8</v>
      </c>
      <c r="AR231" s="1">
        <v>443.84</v>
      </c>
      <c r="AS231" s="1">
        <v>582.27</v>
      </c>
      <c r="AT231" s="1">
        <v>452.56</v>
      </c>
      <c r="AU231" s="1">
        <v>573.94000000000005</v>
      </c>
      <c r="AV231" s="1">
        <v>548.03</v>
      </c>
      <c r="AW231" s="1">
        <v>732.07</v>
      </c>
      <c r="AX231" s="1">
        <v>338.98</v>
      </c>
      <c r="AY231" s="1">
        <v>289.52999999999997</v>
      </c>
      <c r="AZ231" s="1">
        <v>317.42</v>
      </c>
      <c r="BA231" s="1">
        <v>457.42</v>
      </c>
      <c r="BB231" s="1">
        <v>342.03</v>
      </c>
      <c r="BC231"/>
      <c r="BP231"/>
      <c r="CC231"/>
      <c r="CP231"/>
      <c r="DD231" s="1">
        <v>6</v>
      </c>
      <c r="DE231" s="1">
        <v>24</v>
      </c>
      <c r="DF231" s="1">
        <v>14</v>
      </c>
      <c r="DG231" s="1">
        <v>36</v>
      </c>
      <c r="DH231" s="1">
        <v>30</v>
      </c>
      <c r="DI231" s="1">
        <v>26</v>
      </c>
      <c r="DJ231" s="1">
        <v>16</v>
      </c>
      <c r="DK231" s="1">
        <v>23</v>
      </c>
      <c r="DL231" s="1">
        <v>6</v>
      </c>
      <c r="DM231" s="1">
        <v>19</v>
      </c>
      <c r="DN231" s="1">
        <v>4</v>
      </c>
      <c r="DO231" s="1">
        <v>16</v>
      </c>
      <c r="DQ231" s="1">
        <v>4</v>
      </c>
      <c r="DR231" s="1">
        <v>19</v>
      </c>
      <c r="DS231" s="1">
        <v>16</v>
      </c>
      <c r="DT231" s="1">
        <v>33</v>
      </c>
      <c r="DU231" s="1">
        <v>6</v>
      </c>
      <c r="DV231" s="1">
        <v>13</v>
      </c>
      <c r="DW231" s="1">
        <v>7</v>
      </c>
      <c r="DX231" s="1">
        <v>14</v>
      </c>
      <c r="DY231" s="1">
        <v>6</v>
      </c>
      <c r="DZ231" s="1">
        <v>5</v>
      </c>
      <c r="EA231" s="1">
        <v>6</v>
      </c>
      <c r="EB231" s="1">
        <v>8</v>
      </c>
      <c r="ED231" s="1">
        <v>15</v>
      </c>
      <c r="EE231" s="1">
        <v>27</v>
      </c>
      <c r="EF231" s="1">
        <v>9</v>
      </c>
      <c r="EG231" s="1">
        <v>74</v>
      </c>
      <c r="EH231" s="1">
        <v>27</v>
      </c>
      <c r="EI231" s="1">
        <v>58</v>
      </c>
      <c r="EJ231" s="1">
        <v>13</v>
      </c>
      <c r="EK231" s="1">
        <v>34</v>
      </c>
      <c r="EL231" s="1">
        <v>3</v>
      </c>
      <c r="EM231" s="1">
        <v>16</v>
      </c>
      <c r="EN231" s="1">
        <v>7</v>
      </c>
      <c r="EO231" s="1">
        <v>7</v>
      </c>
      <c r="EP231"/>
      <c r="FC231"/>
    </row>
    <row r="232" spans="1:159">
      <c r="A232" s="13">
        <f t="shared" si="3"/>
        <v>39478</v>
      </c>
      <c r="N232"/>
      <c r="AB232"/>
      <c r="AC232"/>
      <c r="AP232" s="4">
        <v>39478</v>
      </c>
      <c r="AQ232" s="1">
        <v>406.83</v>
      </c>
      <c r="AR232" s="1">
        <v>460.97</v>
      </c>
      <c r="AS232" s="1">
        <v>644.76</v>
      </c>
      <c r="AT232" s="1">
        <v>517.19000000000005</v>
      </c>
      <c r="AU232" s="1">
        <v>601.79999999999995</v>
      </c>
      <c r="AV232" s="1">
        <v>580.53</v>
      </c>
      <c r="AW232" s="1">
        <v>702.81</v>
      </c>
      <c r="AX232" s="1">
        <v>364.02</v>
      </c>
      <c r="AY232" s="1">
        <v>329.37</v>
      </c>
      <c r="AZ232" s="1">
        <v>337.5</v>
      </c>
      <c r="BA232" s="1">
        <v>480.02</v>
      </c>
      <c r="BB232" s="1">
        <v>347.89</v>
      </c>
      <c r="BC232"/>
      <c r="BP232"/>
      <c r="CC232"/>
      <c r="CP232"/>
      <c r="DD232" s="1">
        <v>14</v>
      </c>
      <c r="DE232" s="1">
        <v>25</v>
      </c>
      <c r="DF232" s="1">
        <v>9</v>
      </c>
      <c r="DG232" s="1">
        <v>48</v>
      </c>
      <c r="DH232" s="1">
        <v>29</v>
      </c>
      <c r="DI232" s="1">
        <v>48</v>
      </c>
      <c r="DJ232" s="1">
        <v>14</v>
      </c>
      <c r="DK232" s="1">
        <v>31</v>
      </c>
      <c r="DL232" s="1">
        <v>5</v>
      </c>
      <c r="DM232" s="1">
        <v>21</v>
      </c>
      <c r="DN232" s="1">
        <v>3</v>
      </c>
      <c r="DO232" s="1">
        <v>9</v>
      </c>
      <c r="DQ232" s="1">
        <v>9</v>
      </c>
      <c r="DR232" s="1">
        <v>27</v>
      </c>
      <c r="DS232" s="1">
        <v>25</v>
      </c>
      <c r="DT232" s="1">
        <v>67</v>
      </c>
      <c r="DU232" s="1">
        <v>15</v>
      </c>
      <c r="DV232" s="1">
        <v>20</v>
      </c>
      <c r="DW232" s="1">
        <v>16</v>
      </c>
      <c r="DX232" s="1">
        <v>27</v>
      </c>
      <c r="DY232" s="1">
        <v>3</v>
      </c>
      <c r="DZ232" s="1">
        <v>8</v>
      </c>
      <c r="EA232" s="1">
        <v>9</v>
      </c>
      <c r="EB232" s="1">
        <v>14</v>
      </c>
      <c r="ED232" s="1">
        <v>2</v>
      </c>
      <c r="EE232" s="1">
        <v>18</v>
      </c>
      <c r="EF232" s="1">
        <v>5</v>
      </c>
      <c r="EG232" s="1">
        <v>27</v>
      </c>
      <c r="EH232" s="1">
        <v>19</v>
      </c>
      <c r="EI232" s="1">
        <v>29</v>
      </c>
      <c r="EJ232" s="1">
        <v>6</v>
      </c>
      <c r="EK232" s="1">
        <v>13</v>
      </c>
      <c r="EL232" s="1">
        <v>7</v>
      </c>
      <c r="EM232" s="1">
        <v>11</v>
      </c>
      <c r="EN232" s="1">
        <v>5</v>
      </c>
      <c r="EO232" s="1">
        <v>8</v>
      </c>
      <c r="EP232"/>
      <c r="FC232"/>
    </row>
    <row r="233" spans="1:159">
      <c r="A233" s="13">
        <f t="shared" si="3"/>
        <v>39447</v>
      </c>
      <c r="N233"/>
      <c r="AB233"/>
      <c r="AC233"/>
      <c r="AP233" s="4">
        <v>39447</v>
      </c>
      <c r="AQ233" s="1">
        <v>431.42</v>
      </c>
      <c r="AR233" s="1">
        <v>495.41</v>
      </c>
      <c r="AS233" s="1">
        <v>632.29</v>
      </c>
      <c r="AT233" s="1">
        <v>528.39</v>
      </c>
      <c r="AU233" s="1">
        <v>641.47</v>
      </c>
      <c r="AV233" s="1">
        <v>618.16</v>
      </c>
      <c r="AW233" s="1">
        <v>799.29</v>
      </c>
      <c r="AX233" s="1">
        <v>421.06</v>
      </c>
      <c r="AY233" s="1">
        <v>368.69</v>
      </c>
      <c r="AZ233" s="1">
        <v>369.49</v>
      </c>
      <c r="BA233" s="1">
        <v>517.79999999999995</v>
      </c>
      <c r="BB233" s="1">
        <v>373.15</v>
      </c>
      <c r="BC233"/>
      <c r="BP233"/>
      <c r="CC233"/>
      <c r="CP233"/>
      <c r="DD233" s="1">
        <v>7</v>
      </c>
      <c r="DE233" s="1">
        <v>12</v>
      </c>
      <c r="DF233" s="1">
        <v>9</v>
      </c>
      <c r="DG233" s="1">
        <v>26</v>
      </c>
      <c r="DH233" s="1">
        <v>7</v>
      </c>
      <c r="DI233" s="1">
        <v>18</v>
      </c>
      <c r="DJ233" s="1">
        <v>19</v>
      </c>
      <c r="DK233" s="1">
        <v>18</v>
      </c>
      <c r="DL233" s="1">
        <v>0</v>
      </c>
      <c r="DM233" s="1">
        <v>4</v>
      </c>
      <c r="DN233" s="1">
        <v>2</v>
      </c>
      <c r="DO233" s="1">
        <v>3</v>
      </c>
      <c r="DQ233" s="1">
        <v>7</v>
      </c>
      <c r="DR233" s="1">
        <v>11</v>
      </c>
      <c r="DS233" s="1">
        <v>17</v>
      </c>
      <c r="DT233" s="1">
        <v>75</v>
      </c>
      <c r="DU233" s="1">
        <v>10</v>
      </c>
      <c r="DV233" s="1">
        <v>19</v>
      </c>
      <c r="DW233" s="1">
        <v>5</v>
      </c>
      <c r="DX233" s="1">
        <v>17</v>
      </c>
      <c r="DY233" s="1">
        <v>1</v>
      </c>
      <c r="DZ233" s="1">
        <v>13</v>
      </c>
      <c r="EA233" s="1">
        <v>6</v>
      </c>
      <c r="EB233" s="1">
        <v>11</v>
      </c>
      <c r="ED233" s="1">
        <v>11</v>
      </c>
      <c r="EE233" s="1">
        <v>47</v>
      </c>
      <c r="EF233" s="1">
        <v>13</v>
      </c>
      <c r="EG233" s="1">
        <v>41</v>
      </c>
      <c r="EH233" s="1">
        <v>46</v>
      </c>
      <c r="EI233" s="1">
        <v>60</v>
      </c>
      <c r="EJ233" s="1">
        <v>12</v>
      </c>
      <c r="EK233" s="1">
        <v>36</v>
      </c>
      <c r="EL233" s="1">
        <v>14</v>
      </c>
      <c r="EM233" s="1">
        <v>23</v>
      </c>
      <c r="EN233" s="1">
        <v>10</v>
      </c>
      <c r="EO233" s="1">
        <v>17</v>
      </c>
      <c r="EP233"/>
      <c r="FC233"/>
    </row>
    <row r="234" spans="1:159">
      <c r="A234" s="13">
        <f t="shared" si="3"/>
        <v>39416</v>
      </c>
      <c r="N234"/>
      <c r="AB234"/>
      <c r="AC234"/>
      <c r="AP234" s="4">
        <v>39416</v>
      </c>
      <c r="AQ234" s="1">
        <v>415.4</v>
      </c>
      <c r="AR234" s="1">
        <v>504.44</v>
      </c>
      <c r="AS234" s="1">
        <v>654.53</v>
      </c>
      <c r="AT234" s="1">
        <v>554.30999999999995</v>
      </c>
      <c r="AU234" s="1">
        <v>659.25</v>
      </c>
      <c r="AV234" s="1">
        <v>620.84</v>
      </c>
      <c r="AW234" s="1">
        <v>742.33</v>
      </c>
      <c r="AX234" s="1">
        <v>412.47</v>
      </c>
      <c r="AY234" s="1">
        <v>357.49</v>
      </c>
      <c r="AZ234" s="1">
        <v>366.99</v>
      </c>
      <c r="BA234" s="1">
        <v>539.17999999999995</v>
      </c>
      <c r="BB234" s="1">
        <v>388.98</v>
      </c>
      <c r="BC234"/>
      <c r="BP234"/>
      <c r="CC234"/>
      <c r="CP234"/>
      <c r="DD234" s="1">
        <v>10</v>
      </c>
      <c r="DE234" s="1">
        <v>24</v>
      </c>
      <c r="DF234" s="1">
        <v>13</v>
      </c>
      <c r="DG234" s="1">
        <v>36</v>
      </c>
      <c r="DH234" s="1">
        <v>23</v>
      </c>
      <c r="DI234" s="1">
        <v>32</v>
      </c>
      <c r="DJ234" s="1">
        <v>16</v>
      </c>
      <c r="DK234" s="1">
        <v>30</v>
      </c>
      <c r="DL234" s="1">
        <v>5</v>
      </c>
      <c r="DM234" s="1">
        <v>17</v>
      </c>
      <c r="DN234" s="1">
        <v>4</v>
      </c>
      <c r="DO234" s="1">
        <v>9</v>
      </c>
      <c r="DQ234" s="1">
        <v>11</v>
      </c>
      <c r="DR234" s="1">
        <v>28</v>
      </c>
      <c r="DS234" s="1">
        <v>18</v>
      </c>
      <c r="DT234" s="1">
        <v>56</v>
      </c>
      <c r="DU234" s="1">
        <v>12</v>
      </c>
      <c r="DV234" s="1">
        <v>26</v>
      </c>
      <c r="DW234" s="1">
        <v>15</v>
      </c>
      <c r="DX234" s="1">
        <v>17</v>
      </c>
      <c r="DY234" s="1">
        <v>4</v>
      </c>
      <c r="DZ234" s="1">
        <v>13</v>
      </c>
      <c r="EA234" s="1">
        <v>7</v>
      </c>
      <c r="EB234" s="1">
        <v>15</v>
      </c>
      <c r="ED234" s="1">
        <v>4</v>
      </c>
      <c r="EE234" s="1">
        <v>20</v>
      </c>
      <c r="EF234" s="1">
        <v>9</v>
      </c>
      <c r="EG234" s="1">
        <v>49</v>
      </c>
      <c r="EH234" s="1">
        <v>29</v>
      </c>
      <c r="EI234" s="1">
        <v>37</v>
      </c>
      <c r="EJ234" s="1">
        <v>5</v>
      </c>
      <c r="EK234" s="1">
        <v>25</v>
      </c>
      <c r="EL234" s="1">
        <v>3</v>
      </c>
      <c r="EM234" s="1">
        <v>7</v>
      </c>
      <c r="EN234" s="1">
        <v>7</v>
      </c>
      <c r="EO234" s="1">
        <v>10</v>
      </c>
      <c r="EP234"/>
      <c r="FC234"/>
    </row>
    <row r="235" spans="1:159">
      <c r="A235" s="13">
        <f t="shared" si="3"/>
        <v>39386</v>
      </c>
      <c r="N235"/>
      <c r="AB235"/>
      <c r="AC235"/>
      <c r="AP235" s="4">
        <v>39386</v>
      </c>
      <c r="AQ235" s="1">
        <v>442.45</v>
      </c>
      <c r="AR235" s="1">
        <v>506.68</v>
      </c>
      <c r="AS235" s="1">
        <v>686.7</v>
      </c>
      <c r="AT235" s="1">
        <v>605.61</v>
      </c>
      <c r="AU235" s="1">
        <v>661.93</v>
      </c>
      <c r="AV235" s="1">
        <v>655.47</v>
      </c>
      <c r="AW235" s="1">
        <v>783.89</v>
      </c>
      <c r="AX235" s="1">
        <v>455.77</v>
      </c>
      <c r="AY235" s="1">
        <v>391.53</v>
      </c>
      <c r="AZ235" s="1">
        <v>373.35</v>
      </c>
      <c r="BA235" s="1">
        <v>579.02</v>
      </c>
      <c r="BB235" s="1">
        <v>412.08</v>
      </c>
      <c r="BC235"/>
      <c r="BP235"/>
      <c r="CC235"/>
      <c r="CP235"/>
      <c r="DD235" s="1">
        <v>11</v>
      </c>
      <c r="DE235" s="1">
        <v>34</v>
      </c>
      <c r="DF235" s="1">
        <v>11</v>
      </c>
      <c r="DG235" s="1">
        <v>58</v>
      </c>
      <c r="DH235" s="1">
        <v>32</v>
      </c>
      <c r="DI235" s="1">
        <v>48</v>
      </c>
      <c r="DJ235" s="1">
        <v>11</v>
      </c>
      <c r="DK235" s="1">
        <v>37</v>
      </c>
      <c r="DL235" s="1">
        <v>4</v>
      </c>
      <c r="DM235" s="1">
        <v>15</v>
      </c>
      <c r="DN235" s="1">
        <v>10</v>
      </c>
      <c r="DO235" s="1">
        <v>16</v>
      </c>
      <c r="DQ235" s="1">
        <v>10</v>
      </c>
      <c r="DR235" s="1">
        <v>26</v>
      </c>
      <c r="DS235" s="1">
        <v>18</v>
      </c>
      <c r="DT235" s="1">
        <v>72</v>
      </c>
      <c r="DU235" s="1">
        <v>22</v>
      </c>
      <c r="DV235" s="1">
        <v>44</v>
      </c>
      <c r="DW235" s="1">
        <v>22</v>
      </c>
      <c r="DX235" s="1">
        <v>20</v>
      </c>
      <c r="DY235" s="1">
        <v>5</v>
      </c>
      <c r="DZ235" s="1">
        <v>7</v>
      </c>
      <c r="EA235" s="1">
        <v>8</v>
      </c>
      <c r="EB235" s="1">
        <v>14</v>
      </c>
      <c r="ED235" s="1">
        <v>3</v>
      </c>
      <c r="EE235" s="1">
        <v>12</v>
      </c>
      <c r="EF235" s="1">
        <v>11</v>
      </c>
      <c r="EG235" s="1">
        <v>11</v>
      </c>
      <c r="EH235" s="1">
        <v>11</v>
      </c>
      <c r="EI235" s="1">
        <v>5</v>
      </c>
      <c r="EJ235" s="1">
        <v>4</v>
      </c>
      <c r="EK235" s="1">
        <v>14</v>
      </c>
      <c r="EL235" s="1">
        <v>4</v>
      </c>
      <c r="EM235" s="1">
        <v>15</v>
      </c>
      <c r="EN235" s="1">
        <v>1</v>
      </c>
      <c r="EO235" s="1">
        <v>4</v>
      </c>
      <c r="EP235"/>
      <c r="FC235"/>
    </row>
    <row r="236" spans="1:159">
      <c r="A236" s="13">
        <f t="shared" si="3"/>
        <v>39353</v>
      </c>
      <c r="N236"/>
      <c r="AB236"/>
      <c r="AC236"/>
      <c r="AP236" s="4">
        <v>39353</v>
      </c>
      <c r="AQ236" s="1">
        <v>424.75</v>
      </c>
      <c r="AR236" s="1">
        <v>505.22</v>
      </c>
      <c r="AS236" s="1">
        <v>698.5</v>
      </c>
      <c r="AT236" s="1">
        <v>624.80999999999995</v>
      </c>
      <c r="AU236" s="1">
        <v>662.97</v>
      </c>
      <c r="AV236" s="1">
        <v>665.22</v>
      </c>
      <c r="AW236" s="1">
        <v>791.07</v>
      </c>
      <c r="AX236" s="1">
        <v>431.45</v>
      </c>
      <c r="AY236" s="1">
        <v>408.8</v>
      </c>
      <c r="AZ236" s="1">
        <v>356.21</v>
      </c>
      <c r="BA236" s="1">
        <v>568.72</v>
      </c>
      <c r="BB236" s="1">
        <v>426.82</v>
      </c>
      <c r="BC236"/>
      <c r="BP236"/>
      <c r="CC236"/>
      <c r="CP236"/>
      <c r="DD236" s="1">
        <v>7</v>
      </c>
      <c r="DE236" s="1">
        <v>20</v>
      </c>
      <c r="DF236" s="1">
        <v>13</v>
      </c>
      <c r="DG236" s="1">
        <v>39</v>
      </c>
      <c r="DH236" s="1">
        <v>10</v>
      </c>
      <c r="DI236" s="1">
        <v>21</v>
      </c>
      <c r="DJ236" s="1">
        <v>14</v>
      </c>
      <c r="DK236" s="1">
        <v>20</v>
      </c>
      <c r="DL236" s="1">
        <v>2</v>
      </c>
      <c r="DM236" s="1">
        <v>11</v>
      </c>
      <c r="DN236" s="1">
        <v>7</v>
      </c>
      <c r="DO236" s="1">
        <v>7</v>
      </c>
      <c r="DQ236" s="1">
        <v>11</v>
      </c>
      <c r="DR236" s="1">
        <v>24</v>
      </c>
      <c r="DS236" s="1">
        <v>18</v>
      </c>
      <c r="DT236" s="1">
        <v>52</v>
      </c>
      <c r="DU236" s="1">
        <v>15</v>
      </c>
      <c r="DV236" s="1">
        <v>30</v>
      </c>
      <c r="DW236" s="1">
        <v>13</v>
      </c>
      <c r="DX236" s="1">
        <v>16</v>
      </c>
      <c r="DY236" s="1">
        <v>3</v>
      </c>
      <c r="DZ236" s="1">
        <v>8</v>
      </c>
      <c r="EA236" s="1">
        <v>5</v>
      </c>
      <c r="EB236" s="1">
        <v>19</v>
      </c>
      <c r="ED236" s="1">
        <v>6</v>
      </c>
      <c r="EE236" s="1">
        <v>28</v>
      </c>
      <c r="EF236" s="1">
        <v>9</v>
      </c>
      <c r="EG236" s="1">
        <v>52</v>
      </c>
      <c r="EH236" s="1">
        <v>41</v>
      </c>
      <c r="EI236" s="1">
        <v>47</v>
      </c>
      <c r="EJ236" s="1">
        <v>10</v>
      </c>
      <c r="EK236" s="1">
        <v>38</v>
      </c>
      <c r="EL236" s="1">
        <v>8</v>
      </c>
      <c r="EM236" s="1">
        <v>19</v>
      </c>
      <c r="EN236" s="1">
        <v>8</v>
      </c>
      <c r="EO236" s="1">
        <v>8</v>
      </c>
      <c r="EP236"/>
      <c r="FC236"/>
    </row>
    <row r="237" spans="1:159">
      <c r="A237" s="13">
        <f t="shared" si="3"/>
        <v>39325</v>
      </c>
      <c r="N237"/>
      <c r="AB237"/>
      <c r="AC237"/>
      <c r="AP237" s="4">
        <v>39325</v>
      </c>
      <c r="AQ237" s="1">
        <v>407.05</v>
      </c>
      <c r="AR237" s="1">
        <v>506.17</v>
      </c>
      <c r="AS237" s="1">
        <v>748.6</v>
      </c>
      <c r="AT237" s="1">
        <v>638.79999999999995</v>
      </c>
      <c r="AU237" s="1">
        <v>671.17</v>
      </c>
      <c r="AV237" s="1">
        <v>667.8</v>
      </c>
      <c r="AW237" s="1">
        <v>763.25</v>
      </c>
      <c r="AX237" s="1">
        <v>433.9</v>
      </c>
      <c r="AY237" s="1">
        <v>409.02</v>
      </c>
      <c r="AZ237" s="1">
        <v>359.35</v>
      </c>
      <c r="BA237" s="1">
        <v>562.15</v>
      </c>
      <c r="BB237" s="1">
        <v>443.64</v>
      </c>
      <c r="BC237"/>
      <c r="BP237"/>
      <c r="CC237"/>
      <c r="CP237"/>
      <c r="DD237" s="1">
        <v>9</v>
      </c>
      <c r="DE237" s="1">
        <v>18</v>
      </c>
      <c r="DF237" s="1">
        <v>12</v>
      </c>
      <c r="DG237" s="1">
        <v>44</v>
      </c>
      <c r="DH237" s="1">
        <v>22</v>
      </c>
      <c r="DI237" s="1">
        <v>36</v>
      </c>
      <c r="DJ237" s="1">
        <v>15</v>
      </c>
      <c r="DK237" s="1">
        <v>28</v>
      </c>
      <c r="DL237" s="1">
        <v>5</v>
      </c>
      <c r="DM237" s="1">
        <v>14</v>
      </c>
      <c r="DN237" s="1">
        <v>9</v>
      </c>
      <c r="DO237" s="1">
        <v>14</v>
      </c>
      <c r="DQ237" s="1">
        <v>7</v>
      </c>
      <c r="DR237" s="1">
        <v>29</v>
      </c>
      <c r="DS237" s="1">
        <v>23</v>
      </c>
      <c r="DT237" s="1">
        <v>52</v>
      </c>
      <c r="DU237" s="1">
        <v>18</v>
      </c>
      <c r="DV237" s="1">
        <v>24</v>
      </c>
      <c r="DW237" s="1">
        <v>13</v>
      </c>
      <c r="DX237" s="1">
        <v>24</v>
      </c>
      <c r="DY237" s="1">
        <v>5</v>
      </c>
      <c r="DZ237" s="1">
        <v>13</v>
      </c>
      <c r="EA237" s="1">
        <v>5</v>
      </c>
      <c r="EB237" s="1">
        <v>14</v>
      </c>
      <c r="ED237" s="1">
        <v>8</v>
      </c>
      <c r="EE237" s="1">
        <v>24</v>
      </c>
      <c r="EF237" s="1">
        <v>5</v>
      </c>
      <c r="EG237" s="1">
        <v>48</v>
      </c>
      <c r="EH237" s="1">
        <v>27</v>
      </c>
      <c r="EI237" s="1">
        <v>39</v>
      </c>
      <c r="EJ237" s="1">
        <v>9</v>
      </c>
      <c r="EK237" s="1">
        <v>22</v>
      </c>
      <c r="EL237" s="1">
        <v>3</v>
      </c>
      <c r="EM237" s="1">
        <v>11</v>
      </c>
      <c r="EN237" s="1">
        <v>6</v>
      </c>
      <c r="EO237" s="1">
        <v>6</v>
      </c>
      <c r="EP237"/>
      <c r="FC237"/>
    </row>
    <row r="238" spans="1:159">
      <c r="A238" s="13">
        <f t="shared" si="3"/>
        <v>39294</v>
      </c>
      <c r="N238"/>
      <c r="AB238"/>
      <c r="AC238"/>
      <c r="AP238" s="4">
        <v>39294</v>
      </c>
      <c r="AQ238" s="1">
        <v>406.68</v>
      </c>
      <c r="AR238" s="1">
        <v>494.03</v>
      </c>
      <c r="AS238" s="1">
        <v>735.7</v>
      </c>
      <c r="AT238" s="1">
        <v>627.04999999999995</v>
      </c>
      <c r="AU238" s="1">
        <v>652.87</v>
      </c>
      <c r="AV238" s="1">
        <v>665.98</v>
      </c>
      <c r="AW238" s="1">
        <v>755.72</v>
      </c>
      <c r="AX238" s="1">
        <v>420.46</v>
      </c>
      <c r="AY238" s="1">
        <v>407.7</v>
      </c>
      <c r="AZ238" s="1">
        <v>352.17</v>
      </c>
      <c r="BA238" s="1">
        <v>540.04999999999995</v>
      </c>
      <c r="BB238" s="1">
        <v>448.81</v>
      </c>
      <c r="BC238"/>
      <c r="BP238"/>
      <c r="CC238"/>
      <c r="CP238"/>
      <c r="DD238" s="1">
        <v>16</v>
      </c>
      <c r="DE238" s="1">
        <v>28</v>
      </c>
      <c r="DF238" s="1">
        <v>11</v>
      </c>
      <c r="DG238" s="1">
        <v>65</v>
      </c>
      <c r="DH238" s="1">
        <v>36</v>
      </c>
      <c r="DI238" s="1">
        <v>49</v>
      </c>
      <c r="DJ238" s="1">
        <v>19</v>
      </c>
      <c r="DK238" s="1">
        <v>32</v>
      </c>
      <c r="DL238" s="1">
        <v>6</v>
      </c>
      <c r="DM238" s="1">
        <v>16</v>
      </c>
      <c r="DN238" s="1">
        <v>8</v>
      </c>
      <c r="DO238" s="1">
        <v>11</v>
      </c>
      <c r="DQ238" s="1">
        <v>7</v>
      </c>
      <c r="DR238" s="1">
        <v>22</v>
      </c>
      <c r="DS238" s="1">
        <v>17</v>
      </c>
      <c r="DT238" s="1">
        <v>50</v>
      </c>
      <c r="DU238" s="1">
        <v>15</v>
      </c>
      <c r="DV238" s="1">
        <v>30</v>
      </c>
      <c r="DW238" s="1">
        <v>16</v>
      </c>
      <c r="DX238" s="1">
        <v>27</v>
      </c>
      <c r="DY238" s="1">
        <v>4</v>
      </c>
      <c r="DZ238" s="1">
        <v>7</v>
      </c>
      <c r="EA238" s="1">
        <v>7</v>
      </c>
      <c r="EB238" s="1">
        <v>15</v>
      </c>
      <c r="ED238" s="1">
        <v>1</v>
      </c>
      <c r="EE238" s="1">
        <v>21</v>
      </c>
      <c r="EF238" s="1">
        <v>12</v>
      </c>
      <c r="EG238" s="1">
        <v>29</v>
      </c>
      <c r="EH238" s="1">
        <v>16</v>
      </c>
      <c r="EI238" s="1">
        <v>20</v>
      </c>
      <c r="EJ238" s="1">
        <v>2</v>
      </c>
      <c r="EK238" s="1">
        <v>15</v>
      </c>
      <c r="EL238" s="1">
        <v>3</v>
      </c>
      <c r="EM238" s="1">
        <v>16</v>
      </c>
      <c r="EN238" s="1">
        <v>5</v>
      </c>
      <c r="EO238" s="1">
        <v>8</v>
      </c>
      <c r="EP238"/>
      <c r="FC238"/>
    </row>
    <row r="239" spans="1:159">
      <c r="A239" s="13">
        <f t="shared" si="3"/>
        <v>39262</v>
      </c>
      <c r="N239"/>
      <c r="AB239"/>
      <c r="AC239"/>
      <c r="AP239" s="4">
        <v>39262</v>
      </c>
      <c r="AQ239" s="1">
        <v>418.03</v>
      </c>
      <c r="AR239" s="1">
        <v>515.54999999999995</v>
      </c>
      <c r="AS239" s="1">
        <v>792.52</v>
      </c>
      <c r="AT239" s="1">
        <v>688.18</v>
      </c>
      <c r="AU239" s="1">
        <v>691.59</v>
      </c>
      <c r="AV239" s="1">
        <v>674.24</v>
      </c>
      <c r="AW239" s="1">
        <v>759.6</v>
      </c>
      <c r="AX239" s="1">
        <v>426.91</v>
      </c>
      <c r="AY239" s="1">
        <v>424.11</v>
      </c>
      <c r="AZ239" s="1">
        <v>370.83</v>
      </c>
      <c r="BA239" s="1">
        <v>560.91999999999996</v>
      </c>
      <c r="BB239" s="1">
        <v>477.92</v>
      </c>
      <c r="BC239"/>
      <c r="BP239"/>
      <c r="CC239"/>
      <c r="CP239"/>
      <c r="DD239" s="1">
        <v>13</v>
      </c>
      <c r="DE239" s="1">
        <v>26</v>
      </c>
      <c r="DF239" s="1">
        <v>16</v>
      </c>
      <c r="DG239" s="1">
        <v>39</v>
      </c>
      <c r="DH239" s="1">
        <v>22</v>
      </c>
      <c r="DI239" s="1">
        <v>28</v>
      </c>
      <c r="DJ239" s="1">
        <v>18</v>
      </c>
      <c r="DK239" s="1">
        <v>30</v>
      </c>
      <c r="DL239" s="1">
        <v>4</v>
      </c>
      <c r="DM239" s="1">
        <v>7</v>
      </c>
      <c r="DN239" s="1">
        <v>4</v>
      </c>
      <c r="DO239" s="1">
        <v>4</v>
      </c>
      <c r="DQ239" s="1">
        <v>6</v>
      </c>
      <c r="DR239" s="1">
        <v>23</v>
      </c>
      <c r="DS239" s="1">
        <v>16</v>
      </c>
      <c r="DT239" s="1">
        <v>45</v>
      </c>
      <c r="DU239" s="1">
        <v>18</v>
      </c>
      <c r="DV239" s="1">
        <v>29</v>
      </c>
      <c r="DW239" s="1">
        <v>12</v>
      </c>
      <c r="DX239" s="1">
        <v>26</v>
      </c>
      <c r="DY239" s="1">
        <v>4</v>
      </c>
      <c r="DZ239" s="1">
        <v>9</v>
      </c>
      <c r="EA239" s="1">
        <v>11</v>
      </c>
      <c r="EB239" s="1">
        <v>19</v>
      </c>
      <c r="ED239" s="1">
        <v>5</v>
      </c>
      <c r="EE239" s="1">
        <v>22</v>
      </c>
      <c r="EF239" s="1">
        <v>10</v>
      </c>
      <c r="EG239" s="1">
        <v>61</v>
      </c>
      <c r="EH239" s="1">
        <v>28</v>
      </c>
      <c r="EI239" s="1">
        <v>41</v>
      </c>
      <c r="EJ239" s="1">
        <v>7</v>
      </c>
      <c r="EK239" s="1">
        <v>18</v>
      </c>
      <c r="EL239" s="1">
        <v>5</v>
      </c>
      <c r="EM239" s="1">
        <v>23</v>
      </c>
      <c r="EN239" s="1">
        <v>5</v>
      </c>
      <c r="EO239" s="1">
        <v>11</v>
      </c>
      <c r="EP239"/>
      <c r="FC239"/>
    </row>
    <row r="240" spans="1:159">
      <c r="A240" s="13">
        <f t="shared" si="3"/>
        <v>39233</v>
      </c>
      <c r="N240"/>
      <c r="AB240"/>
      <c r="AC240"/>
      <c r="AP240" s="4">
        <v>39233</v>
      </c>
      <c r="AQ240" s="1">
        <v>421.24</v>
      </c>
      <c r="AR240" s="1">
        <v>527.36</v>
      </c>
      <c r="AS240" s="1">
        <v>805.84</v>
      </c>
      <c r="AT240" s="1">
        <v>721</v>
      </c>
      <c r="AU240" s="1">
        <v>719.98</v>
      </c>
      <c r="AV240" s="1">
        <v>680.21</v>
      </c>
      <c r="AW240" s="1">
        <v>748.9</v>
      </c>
      <c r="AX240" s="1">
        <v>424.82</v>
      </c>
      <c r="AY240" s="1">
        <v>437.04</v>
      </c>
      <c r="AZ240" s="1">
        <v>391.84</v>
      </c>
      <c r="BA240" s="1">
        <v>574.27</v>
      </c>
      <c r="BB240" s="1">
        <v>486.09</v>
      </c>
      <c r="BC240"/>
      <c r="BP240"/>
      <c r="CC240"/>
      <c r="CP240"/>
      <c r="DD240" s="1">
        <v>10</v>
      </c>
      <c r="DE240" s="1">
        <v>25</v>
      </c>
      <c r="DF240" s="1">
        <v>11</v>
      </c>
      <c r="DG240" s="1">
        <v>54</v>
      </c>
      <c r="DH240" s="1">
        <v>30</v>
      </c>
      <c r="DI240" s="1">
        <v>33</v>
      </c>
      <c r="DJ240" s="1">
        <v>22</v>
      </c>
      <c r="DK240" s="1">
        <v>31</v>
      </c>
      <c r="DL240" s="1">
        <v>8</v>
      </c>
      <c r="DM240" s="1">
        <v>14</v>
      </c>
      <c r="DN240" s="1">
        <v>6</v>
      </c>
      <c r="DO240" s="1">
        <v>14</v>
      </c>
      <c r="DQ240" s="1">
        <v>7</v>
      </c>
      <c r="DR240" s="1">
        <v>33</v>
      </c>
      <c r="DS240" s="1">
        <v>24</v>
      </c>
      <c r="DT240" s="1">
        <v>52</v>
      </c>
      <c r="DU240" s="1">
        <v>17</v>
      </c>
      <c r="DV240" s="1">
        <v>22</v>
      </c>
      <c r="DW240" s="1">
        <v>11</v>
      </c>
      <c r="DX240" s="1">
        <v>32</v>
      </c>
      <c r="DY240" s="1">
        <v>1</v>
      </c>
      <c r="DZ240" s="1">
        <v>8</v>
      </c>
      <c r="EA240" s="1">
        <v>10</v>
      </c>
      <c r="EB240" s="1">
        <v>18</v>
      </c>
      <c r="ED240" s="1">
        <v>7</v>
      </c>
      <c r="EE240" s="1">
        <v>14</v>
      </c>
      <c r="EF240" s="1">
        <v>7</v>
      </c>
      <c r="EG240" s="1">
        <v>39</v>
      </c>
      <c r="EH240" s="1">
        <v>21</v>
      </c>
      <c r="EI240" s="1">
        <v>42</v>
      </c>
      <c r="EJ240" s="1">
        <v>5</v>
      </c>
      <c r="EK240" s="1">
        <v>11</v>
      </c>
      <c r="EL240" s="1">
        <v>4</v>
      </c>
      <c r="EM240" s="1">
        <v>16</v>
      </c>
      <c r="EN240" s="1">
        <v>5</v>
      </c>
      <c r="EO240" s="1">
        <v>2</v>
      </c>
      <c r="EP240"/>
      <c r="FC240"/>
    </row>
    <row r="241" spans="1:159">
      <c r="A241" s="13">
        <f t="shared" si="3"/>
        <v>39202</v>
      </c>
      <c r="N241"/>
      <c r="AB241"/>
      <c r="AC241"/>
      <c r="AP241" s="4">
        <v>39202</v>
      </c>
      <c r="AQ241" s="1">
        <v>388.95</v>
      </c>
      <c r="AR241" s="1">
        <v>512.71</v>
      </c>
      <c r="AS241" s="1">
        <v>784.75</v>
      </c>
      <c r="AT241" s="1">
        <v>697.76</v>
      </c>
      <c r="AU241" s="1">
        <v>702.01</v>
      </c>
      <c r="AV241" s="1">
        <v>639.72</v>
      </c>
      <c r="AW241" s="1">
        <v>691.06</v>
      </c>
      <c r="AX241" s="1">
        <v>403.17</v>
      </c>
      <c r="AY241" s="1">
        <v>393.28</v>
      </c>
      <c r="AZ241" s="1">
        <v>384.63</v>
      </c>
      <c r="BA241" s="1">
        <v>548.20000000000005</v>
      </c>
      <c r="BB241" s="1">
        <v>465.89</v>
      </c>
      <c r="BC241"/>
      <c r="BP241"/>
      <c r="CC241"/>
      <c r="CP241"/>
      <c r="DD241" s="1">
        <v>14</v>
      </c>
      <c r="DE241" s="1">
        <v>33</v>
      </c>
      <c r="DF241" s="1">
        <v>14</v>
      </c>
      <c r="DG241" s="1">
        <v>53</v>
      </c>
      <c r="DH241" s="1">
        <v>42</v>
      </c>
      <c r="DI241" s="1">
        <v>50</v>
      </c>
      <c r="DJ241" s="1">
        <v>20</v>
      </c>
      <c r="DK241" s="1">
        <v>35</v>
      </c>
      <c r="DL241" s="1">
        <v>10</v>
      </c>
      <c r="DM241" s="1">
        <v>11</v>
      </c>
      <c r="DN241" s="1">
        <v>5</v>
      </c>
      <c r="DO241" s="1">
        <v>15</v>
      </c>
      <c r="DQ241" s="1">
        <v>9</v>
      </c>
      <c r="DR241" s="1">
        <v>25</v>
      </c>
      <c r="DS241" s="1">
        <v>12</v>
      </c>
      <c r="DT241" s="1">
        <v>59</v>
      </c>
      <c r="DU241" s="1">
        <v>10</v>
      </c>
      <c r="DV241" s="1">
        <v>29</v>
      </c>
      <c r="DW241" s="1">
        <v>18</v>
      </c>
      <c r="DX241" s="1">
        <v>26</v>
      </c>
      <c r="DY241" s="1">
        <v>3</v>
      </c>
      <c r="DZ241" s="1">
        <v>14</v>
      </c>
      <c r="EA241" s="1">
        <v>9</v>
      </c>
      <c r="EB241" s="1">
        <v>13</v>
      </c>
      <c r="ED241" s="1">
        <v>1</v>
      </c>
      <c r="EE241" s="1">
        <v>14</v>
      </c>
      <c r="EF241" s="1">
        <v>16</v>
      </c>
      <c r="EG241" s="1">
        <v>33</v>
      </c>
      <c r="EH241" s="1">
        <v>16</v>
      </c>
      <c r="EI241" s="1">
        <v>17</v>
      </c>
      <c r="EJ241" s="1">
        <v>1</v>
      </c>
      <c r="EK241" s="1">
        <v>13</v>
      </c>
      <c r="EL241" s="1">
        <v>0</v>
      </c>
      <c r="EM241" s="1">
        <v>13</v>
      </c>
      <c r="EN241" s="1">
        <v>7</v>
      </c>
      <c r="EO241" s="1">
        <v>6</v>
      </c>
      <c r="EP241"/>
      <c r="FC241"/>
    </row>
    <row r="242" spans="1:159">
      <c r="A242" s="13">
        <f t="shared" si="3"/>
        <v>39171</v>
      </c>
      <c r="N242"/>
      <c r="AB242"/>
      <c r="AC242"/>
      <c r="AP242" s="4">
        <v>39171</v>
      </c>
      <c r="AQ242" s="1">
        <v>389.61</v>
      </c>
      <c r="AR242" s="1">
        <v>505.63</v>
      </c>
      <c r="AS242" s="1">
        <v>789.84</v>
      </c>
      <c r="AT242" s="1">
        <v>690.78</v>
      </c>
      <c r="AU242" s="1">
        <v>672.07</v>
      </c>
      <c r="AV242" s="1">
        <v>626.84</v>
      </c>
      <c r="AW242" s="1">
        <v>673.84</v>
      </c>
      <c r="AX242" s="1">
        <v>392.4</v>
      </c>
      <c r="AY242" s="1">
        <v>403.56</v>
      </c>
      <c r="AZ242" s="1">
        <v>380.21</v>
      </c>
      <c r="BA242" s="1">
        <v>554.74</v>
      </c>
      <c r="BB242" s="1">
        <v>466.64</v>
      </c>
      <c r="BC242"/>
      <c r="BP242"/>
      <c r="CC242"/>
      <c r="CP242"/>
      <c r="DD242" s="1">
        <v>6</v>
      </c>
      <c r="DE242" s="1">
        <v>17</v>
      </c>
      <c r="DF242" s="1">
        <v>14</v>
      </c>
      <c r="DG242" s="1">
        <v>35</v>
      </c>
      <c r="DH242" s="1">
        <v>18</v>
      </c>
      <c r="DI242" s="1">
        <v>20</v>
      </c>
      <c r="DJ242" s="1">
        <v>11</v>
      </c>
      <c r="DK242" s="1">
        <v>24</v>
      </c>
      <c r="DL242" s="1">
        <v>4</v>
      </c>
      <c r="DM242" s="1">
        <v>11</v>
      </c>
      <c r="DN242" s="1">
        <v>9</v>
      </c>
      <c r="DO242" s="1">
        <v>13</v>
      </c>
      <c r="DQ242" s="1">
        <v>8</v>
      </c>
      <c r="DR242" s="1">
        <v>29</v>
      </c>
      <c r="DS242" s="1">
        <v>19</v>
      </c>
      <c r="DT242" s="1">
        <v>36</v>
      </c>
      <c r="DU242" s="1">
        <v>19</v>
      </c>
      <c r="DV242" s="1">
        <v>29</v>
      </c>
      <c r="DW242" s="1">
        <v>15</v>
      </c>
      <c r="DX242" s="1">
        <v>28</v>
      </c>
      <c r="DY242" s="1">
        <v>6</v>
      </c>
      <c r="DZ242" s="1">
        <v>15</v>
      </c>
      <c r="EA242" s="1">
        <v>7</v>
      </c>
      <c r="EB242" s="1">
        <v>15</v>
      </c>
      <c r="ED242" s="1">
        <v>10</v>
      </c>
      <c r="EE242" s="1">
        <v>26</v>
      </c>
      <c r="EF242" s="1">
        <v>9</v>
      </c>
      <c r="EG242" s="1">
        <v>76</v>
      </c>
      <c r="EH242" s="1">
        <v>31</v>
      </c>
      <c r="EI242" s="1">
        <v>47</v>
      </c>
      <c r="EJ242" s="1">
        <v>13</v>
      </c>
      <c r="EK242" s="1">
        <v>23</v>
      </c>
      <c r="EL242" s="1">
        <v>3</v>
      </c>
      <c r="EM242" s="1">
        <v>12</v>
      </c>
      <c r="EN242" s="1">
        <v>6</v>
      </c>
      <c r="EO242" s="1">
        <v>6</v>
      </c>
      <c r="EP242"/>
      <c r="FC242"/>
    </row>
    <row r="243" spans="1:159">
      <c r="A243" s="13">
        <f t="shared" si="3"/>
        <v>39141</v>
      </c>
      <c r="N243"/>
      <c r="AB243"/>
      <c r="AC243"/>
      <c r="AP243" s="4">
        <v>39141</v>
      </c>
      <c r="AQ243" s="1">
        <v>386.18</v>
      </c>
      <c r="AR243" s="1">
        <v>505.72</v>
      </c>
      <c r="AS243" s="1">
        <v>805.54</v>
      </c>
      <c r="AT243" s="1">
        <v>701.08</v>
      </c>
      <c r="AU243" s="1">
        <v>676.95</v>
      </c>
      <c r="AV243" s="1">
        <v>626</v>
      </c>
      <c r="AW243" s="1">
        <v>639.9</v>
      </c>
      <c r="AX243" s="1">
        <v>393.48</v>
      </c>
      <c r="AY243" s="1">
        <v>392.12</v>
      </c>
      <c r="AZ243" s="1">
        <v>368.28</v>
      </c>
      <c r="BA243" s="1">
        <v>554.66</v>
      </c>
      <c r="BB243" s="1">
        <v>468.48</v>
      </c>
      <c r="BC243"/>
      <c r="BP243"/>
      <c r="CC243"/>
      <c r="CP243"/>
      <c r="DD243" s="1">
        <v>6</v>
      </c>
      <c r="DE243" s="1">
        <v>19</v>
      </c>
      <c r="DF243" s="1">
        <v>21</v>
      </c>
      <c r="DG243" s="1">
        <v>43</v>
      </c>
      <c r="DH243" s="1">
        <v>22</v>
      </c>
      <c r="DI243" s="1">
        <v>23</v>
      </c>
      <c r="DJ243" s="1">
        <v>16</v>
      </c>
      <c r="DK243" s="1">
        <v>20</v>
      </c>
      <c r="DL243" s="1">
        <v>5</v>
      </c>
      <c r="DM243" s="1">
        <v>16</v>
      </c>
      <c r="DN243" s="1">
        <v>11</v>
      </c>
      <c r="DO243" s="1">
        <v>18</v>
      </c>
      <c r="DQ243" s="1">
        <v>0</v>
      </c>
      <c r="DR243" s="1">
        <v>20</v>
      </c>
      <c r="DS243" s="1">
        <v>10</v>
      </c>
      <c r="DT243" s="1">
        <v>18</v>
      </c>
      <c r="DU243" s="1">
        <v>15</v>
      </c>
      <c r="DV243" s="1">
        <v>12</v>
      </c>
      <c r="DW243" s="1">
        <v>11</v>
      </c>
      <c r="DX243" s="1">
        <v>23</v>
      </c>
      <c r="DY243" s="1">
        <v>4</v>
      </c>
      <c r="DZ243" s="1">
        <v>5</v>
      </c>
      <c r="EA243" s="1">
        <v>6</v>
      </c>
      <c r="EB243" s="1">
        <v>9</v>
      </c>
      <c r="ED243" s="1">
        <v>19</v>
      </c>
      <c r="EE243" s="1">
        <v>33</v>
      </c>
      <c r="EF243" s="1">
        <v>11</v>
      </c>
      <c r="EG243" s="1">
        <v>87</v>
      </c>
      <c r="EH243" s="1">
        <v>32</v>
      </c>
      <c r="EI243" s="1">
        <v>61</v>
      </c>
      <c r="EJ243" s="1">
        <v>12</v>
      </c>
      <c r="EK243" s="1">
        <v>32</v>
      </c>
      <c r="EL243" s="1">
        <v>4</v>
      </c>
      <c r="EM243" s="1">
        <v>17</v>
      </c>
      <c r="EN243" s="1">
        <v>5</v>
      </c>
      <c r="EO243" s="1">
        <v>8</v>
      </c>
      <c r="EP243"/>
      <c r="FC243"/>
    </row>
    <row r="244" spans="1:159">
      <c r="A244" s="13">
        <f t="shared" si="3"/>
        <v>39113</v>
      </c>
      <c r="N244"/>
      <c r="AB244"/>
      <c r="AC244"/>
      <c r="AP244" s="4">
        <v>39113</v>
      </c>
      <c r="AQ244" s="1">
        <v>385.41</v>
      </c>
      <c r="AR244" s="1">
        <v>523.92999999999995</v>
      </c>
      <c r="AS244" s="1">
        <v>824.55</v>
      </c>
      <c r="AT244" s="1">
        <v>735.57</v>
      </c>
      <c r="AU244" s="1">
        <v>705.16</v>
      </c>
      <c r="AV244" s="1">
        <v>642.47</v>
      </c>
      <c r="AW244" s="1">
        <v>665.32</v>
      </c>
      <c r="AX244" s="1">
        <v>414.96</v>
      </c>
      <c r="AY244" s="1">
        <v>401.28</v>
      </c>
      <c r="AZ244" s="1">
        <v>358.23</v>
      </c>
      <c r="BA244" s="1">
        <v>581.73</v>
      </c>
      <c r="BB244" s="1">
        <v>498.23</v>
      </c>
      <c r="BC244"/>
      <c r="BP244"/>
      <c r="CC244"/>
      <c r="CP244"/>
      <c r="DD244" s="1">
        <v>15</v>
      </c>
      <c r="DE244" s="1">
        <v>28</v>
      </c>
      <c r="DF244" s="1">
        <v>15</v>
      </c>
      <c r="DG244" s="1">
        <v>62</v>
      </c>
      <c r="DH244" s="1">
        <v>26</v>
      </c>
      <c r="DI244" s="1">
        <v>41</v>
      </c>
      <c r="DJ244" s="1">
        <v>12</v>
      </c>
      <c r="DK244" s="1">
        <v>31</v>
      </c>
      <c r="DL244" s="1">
        <v>2</v>
      </c>
      <c r="DM244" s="1">
        <v>12</v>
      </c>
      <c r="DN244" s="1">
        <v>7</v>
      </c>
      <c r="DO244" s="1">
        <v>16</v>
      </c>
      <c r="DQ244" s="1">
        <v>8</v>
      </c>
      <c r="DR244" s="1">
        <v>30</v>
      </c>
      <c r="DS244" s="1">
        <v>10</v>
      </c>
      <c r="DT244" s="1">
        <v>50</v>
      </c>
      <c r="DU244" s="1">
        <v>21</v>
      </c>
      <c r="DV244" s="1">
        <v>28</v>
      </c>
      <c r="DW244" s="1">
        <v>24</v>
      </c>
      <c r="DX244" s="1">
        <v>24</v>
      </c>
      <c r="DY244" s="1">
        <v>6</v>
      </c>
      <c r="DZ244" s="1">
        <v>10</v>
      </c>
      <c r="EA244" s="1">
        <v>7</v>
      </c>
      <c r="EB244" s="1">
        <v>12</v>
      </c>
      <c r="ED244" s="1">
        <v>2</v>
      </c>
      <c r="EE244" s="1">
        <v>14</v>
      </c>
      <c r="EF244" s="1">
        <v>17</v>
      </c>
      <c r="EG244" s="1">
        <v>36</v>
      </c>
      <c r="EH244" s="1">
        <v>22</v>
      </c>
      <c r="EI244" s="1">
        <v>27</v>
      </c>
      <c r="EJ244" s="1">
        <v>3</v>
      </c>
      <c r="EK244" s="1">
        <v>22</v>
      </c>
      <c r="EL244" s="1">
        <v>5</v>
      </c>
      <c r="EM244" s="1">
        <v>15</v>
      </c>
      <c r="EN244" s="1">
        <v>8</v>
      </c>
      <c r="EO244" s="1">
        <v>7</v>
      </c>
      <c r="EP244"/>
      <c r="FC244"/>
    </row>
    <row r="245" spans="1:159">
      <c r="A245" s="13">
        <f t="shared" si="3"/>
        <v>39080</v>
      </c>
      <c r="N245"/>
      <c r="AB245"/>
      <c r="AC245"/>
      <c r="AP245" s="4">
        <v>39080</v>
      </c>
      <c r="AQ245" s="1">
        <v>363.65</v>
      </c>
      <c r="AR245" s="1">
        <v>506.77</v>
      </c>
      <c r="AS245" s="1">
        <v>777.76</v>
      </c>
      <c r="AT245" s="1">
        <v>719.03</v>
      </c>
      <c r="AU245" s="1">
        <v>676.06</v>
      </c>
      <c r="AV245" s="1">
        <v>621.58000000000004</v>
      </c>
      <c r="AW245" s="1">
        <v>666.94</v>
      </c>
      <c r="AX245" s="1">
        <v>401.48</v>
      </c>
      <c r="AY245" s="1">
        <v>381.04</v>
      </c>
      <c r="AZ245" s="1">
        <v>355.33</v>
      </c>
      <c r="BA245" s="1">
        <v>562.05999999999995</v>
      </c>
      <c r="BB245" s="1">
        <v>478.64</v>
      </c>
      <c r="BC245"/>
      <c r="BP245"/>
      <c r="CC245"/>
      <c r="CP245"/>
      <c r="DD245" s="1">
        <v>5</v>
      </c>
      <c r="DE245" s="1">
        <v>18</v>
      </c>
      <c r="DF245" s="1">
        <v>9</v>
      </c>
      <c r="DG245" s="1">
        <v>31</v>
      </c>
      <c r="DH245" s="1">
        <v>17</v>
      </c>
      <c r="DI245" s="1">
        <v>14</v>
      </c>
      <c r="DJ245" s="1">
        <v>12</v>
      </c>
      <c r="DK245" s="1">
        <v>20</v>
      </c>
      <c r="DL245" s="1">
        <v>4</v>
      </c>
      <c r="DM245" s="1">
        <v>10</v>
      </c>
      <c r="DN245" s="1">
        <v>6</v>
      </c>
      <c r="DO245" s="1">
        <v>13</v>
      </c>
      <c r="DQ245" s="1">
        <v>9</v>
      </c>
      <c r="DR245" s="1">
        <v>17</v>
      </c>
      <c r="DS245" s="1">
        <v>20</v>
      </c>
      <c r="DT245" s="1">
        <v>29</v>
      </c>
      <c r="DU245" s="1">
        <v>13</v>
      </c>
      <c r="DV245" s="1">
        <v>23</v>
      </c>
      <c r="DW245" s="1">
        <v>15</v>
      </c>
      <c r="DX245" s="1">
        <v>19</v>
      </c>
      <c r="DY245" s="1">
        <v>2</v>
      </c>
      <c r="DZ245" s="1">
        <v>9</v>
      </c>
      <c r="EA245" s="1">
        <v>6</v>
      </c>
      <c r="EB245" s="1">
        <v>8</v>
      </c>
      <c r="ED245" s="1">
        <v>11</v>
      </c>
      <c r="EE245" s="1">
        <v>37</v>
      </c>
      <c r="EF245" s="1">
        <v>13</v>
      </c>
      <c r="EG245" s="1">
        <v>89</v>
      </c>
      <c r="EH245" s="1">
        <v>39</v>
      </c>
      <c r="EI245" s="1">
        <v>60</v>
      </c>
      <c r="EJ245" s="1">
        <v>12</v>
      </c>
      <c r="EK245" s="1">
        <v>38</v>
      </c>
      <c r="EL245" s="1">
        <v>8</v>
      </c>
      <c r="EM245" s="1">
        <v>18</v>
      </c>
      <c r="EN245" s="1">
        <v>10</v>
      </c>
      <c r="EO245" s="1">
        <v>14</v>
      </c>
      <c r="EP245"/>
      <c r="FC245"/>
    </row>
    <row r="246" spans="1:159">
      <c r="A246" s="13">
        <f t="shared" si="3"/>
        <v>39051</v>
      </c>
      <c r="N246"/>
      <c r="AB246"/>
      <c r="AC246"/>
      <c r="AP246" s="4">
        <v>39051</v>
      </c>
      <c r="AQ246" s="1">
        <v>363.8</v>
      </c>
      <c r="AR246" s="1">
        <v>498.37</v>
      </c>
      <c r="AS246" s="1">
        <v>777.11</v>
      </c>
      <c r="AT246" s="1">
        <v>691.79</v>
      </c>
      <c r="AU246" s="1">
        <v>665.14</v>
      </c>
      <c r="AV246" s="1">
        <v>612.11</v>
      </c>
      <c r="AW246" s="1">
        <v>676.95</v>
      </c>
      <c r="AX246" s="1">
        <v>405.2</v>
      </c>
      <c r="AY246" s="1">
        <v>362.67</v>
      </c>
      <c r="AZ246" s="1">
        <v>350.85</v>
      </c>
      <c r="BA246" s="1">
        <v>543.48</v>
      </c>
      <c r="BB246" s="1">
        <v>456.42</v>
      </c>
      <c r="BC246"/>
      <c r="BP246"/>
      <c r="CC246"/>
      <c r="CP246"/>
      <c r="DD246" s="1">
        <v>8</v>
      </c>
      <c r="DE246" s="1">
        <v>19</v>
      </c>
      <c r="DF246" s="1">
        <v>16</v>
      </c>
      <c r="DG246" s="1">
        <v>46</v>
      </c>
      <c r="DH246" s="1">
        <v>30</v>
      </c>
      <c r="DI246" s="1">
        <v>24</v>
      </c>
      <c r="DJ246" s="1">
        <v>15</v>
      </c>
      <c r="DK246" s="1">
        <v>24</v>
      </c>
      <c r="DL246" s="1">
        <v>4</v>
      </c>
      <c r="DM246" s="1">
        <v>11</v>
      </c>
      <c r="DN246" s="1">
        <v>7</v>
      </c>
      <c r="DO246" s="1">
        <v>16</v>
      </c>
      <c r="DQ246" s="1">
        <v>9</v>
      </c>
      <c r="DR246" s="1">
        <v>29</v>
      </c>
      <c r="DS246" s="1">
        <v>15</v>
      </c>
      <c r="DT246" s="1">
        <v>40</v>
      </c>
      <c r="DU246" s="1">
        <v>18</v>
      </c>
      <c r="DV246" s="1">
        <v>22</v>
      </c>
      <c r="DW246" s="1">
        <v>18</v>
      </c>
      <c r="DX246" s="1">
        <v>24</v>
      </c>
      <c r="DY246" s="1">
        <v>5</v>
      </c>
      <c r="DZ246" s="1">
        <v>14</v>
      </c>
      <c r="EA246" s="1">
        <v>10</v>
      </c>
      <c r="EB246" s="1">
        <v>15</v>
      </c>
      <c r="ED246" s="1">
        <v>7</v>
      </c>
      <c r="EE246" s="1">
        <v>26</v>
      </c>
      <c r="EF246" s="1">
        <v>10</v>
      </c>
      <c r="EG246" s="1">
        <v>64</v>
      </c>
      <c r="EH246" s="1">
        <v>21</v>
      </c>
      <c r="EI246" s="1">
        <v>52</v>
      </c>
      <c r="EJ246" s="1">
        <v>6</v>
      </c>
      <c r="EK246" s="1">
        <v>29</v>
      </c>
      <c r="EL246" s="1">
        <v>5</v>
      </c>
      <c r="EM246" s="1">
        <v>12</v>
      </c>
      <c r="EN246" s="1">
        <v>7</v>
      </c>
      <c r="EO246" s="1">
        <v>4</v>
      </c>
      <c r="EP246"/>
      <c r="FC246"/>
    </row>
    <row r="247" spans="1:159">
      <c r="A247" s="13">
        <f t="shared" si="3"/>
        <v>39021</v>
      </c>
      <c r="N247"/>
      <c r="AB247"/>
      <c r="AC247"/>
      <c r="AP247" s="4">
        <v>39021</v>
      </c>
      <c r="AQ247" s="1">
        <v>363.68</v>
      </c>
      <c r="AR247" s="1">
        <v>513.24</v>
      </c>
      <c r="AS247" s="1">
        <v>818.49</v>
      </c>
      <c r="AT247" s="1">
        <v>714.79</v>
      </c>
      <c r="AU247" s="1">
        <v>693.94</v>
      </c>
      <c r="AV247" s="1">
        <v>623.54</v>
      </c>
      <c r="AW247" s="1">
        <v>649.64</v>
      </c>
      <c r="AX247" s="1">
        <v>406.68</v>
      </c>
      <c r="AY247" s="1">
        <v>378.61</v>
      </c>
      <c r="AZ247" s="1">
        <v>357.47</v>
      </c>
      <c r="BA247" s="1">
        <v>543.5</v>
      </c>
      <c r="BB247" s="1">
        <v>467.54</v>
      </c>
      <c r="BC247"/>
      <c r="BP247"/>
      <c r="CC247"/>
      <c r="CP247"/>
      <c r="DD247" s="1">
        <v>13</v>
      </c>
      <c r="DE247" s="1">
        <v>33</v>
      </c>
      <c r="DF247" s="1">
        <v>17</v>
      </c>
      <c r="DG247" s="1">
        <v>75</v>
      </c>
      <c r="DH247" s="1">
        <v>41</v>
      </c>
      <c r="DI247" s="1">
        <v>53</v>
      </c>
      <c r="DJ247" s="1">
        <v>14</v>
      </c>
      <c r="DK247" s="1">
        <v>38</v>
      </c>
      <c r="DL247" s="1">
        <v>6</v>
      </c>
      <c r="DM247" s="1">
        <v>10</v>
      </c>
      <c r="DN247" s="1">
        <v>11</v>
      </c>
      <c r="DO247" s="1">
        <v>13</v>
      </c>
      <c r="DQ247" s="1">
        <v>7</v>
      </c>
      <c r="DR247" s="1">
        <v>28</v>
      </c>
      <c r="DS247" s="1">
        <v>16</v>
      </c>
      <c r="DT247" s="1">
        <v>53</v>
      </c>
      <c r="DU247" s="1">
        <v>20</v>
      </c>
      <c r="DV247" s="1">
        <v>28</v>
      </c>
      <c r="DW247" s="1">
        <v>21</v>
      </c>
      <c r="DX247" s="1">
        <v>24</v>
      </c>
      <c r="DY247" s="1">
        <v>4</v>
      </c>
      <c r="DZ247" s="1">
        <v>14</v>
      </c>
      <c r="EA247" s="1">
        <v>7</v>
      </c>
      <c r="EB247" s="1">
        <v>13</v>
      </c>
      <c r="ED247" s="1">
        <v>4</v>
      </c>
      <c r="EE247" s="1">
        <v>13</v>
      </c>
      <c r="EF247" s="1">
        <v>9</v>
      </c>
      <c r="EG247" s="1">
        <v>24</v>
      </c>
      <c r="EH247" s="1">
        <v>10</v>
      </c>
      <c r="EI247" s="1">
        <v>17</v>
      </c>
      <c r="EJ247" s="1">
        <v>4</v>
      </c>
      <c r="EK247" s="1">
        <v>15</v>
      </c>
      <c r="EL247" s="1">
        <v>4</v>
      </c>
      <c r="EM247" s="1">
        <v>13</v>
      </c>
      <c r="EN247" s="1">
        <v>6</v>
      </c>
      <c r="EO247" s="1">
        <v>9</v>
      </c>
      <c r="EP247"/>
      <c r="FC247"/>
    </row>
    <row r="248" spans="1:159">
      <c r="N248"/>
      <c r="AB248"/>
      <c r="AC248"/>
      <c r="BC248"/>
      <c r="BP248"/>
      <c r="CC248"/>
      <c r="CP248"/>
      <c r="EP248"/>
      <c r="FC248"/>
    </row>
    <row r="249" spans="1:159">
      <c r="N249"/>
      <c r="AB249"/>
      <c r="AC249"/>
      <c r="BC249"/>
      <c r="BP249"/>
      <c r="CC249"/>
      <c r="CP249"/>
      <c r="EP249"/>
      <c r="FC249"/>
    </row>
    <row r="250" spans="1:159">
      <c r="N250"/>
      <c r="AB250"/>
      <c r="AC250"/>
      <c r="BC250"/>
      <c r="BP250"/>
      <c r="CC250"/>
      <c r="CP250"/>
      <c r="EP250"/>
      <c r="FC250"/>
    </row>
    <row r="251" spans="1:159">
      <c r="N251"/>
      <c r="AB251"/>
      <c r="AC251"/>
      <c r="BC251"/>
      <c r="BP251"/>
      <c r="CC251"/>
      <c r="CP251"/>
      <c r="EP251"/>
      <c r="FC251"/>
    </row>
    <row r="252" spans="1:159">
      <c r="N252"/>
      <c r="AB252"/>
      <c r="AC252"/>
      <c r="BC252"/>
      <c r="BP252"/>
      <c r="CC252"/>
      <c r="CP252"/>
      <c r="EP252"/>
      <c r="FC252"/>
    </row>
    <row r="253" spans="1:159">
      <c r="N253"/>
      <c r="AB253"/>
      <c r="AC253"/>
      <c r="BC253"/>
      <c r="BP253"/>
      <c r="CC253"/>
      <c r="CP253"/>
      <c r="EP253"/>
      <c r="FC253"/>
    </row>
    <row r="254" spans="1:159">
      <c r="N254"/>
      <c r="AB254"/>
      <c r="AC254"/>
      <c r="BC254"/>
      <c r="BP254"/>
      <c r="CC254"/>
      <c r="CP254"/>
      <c r="EP254"/>
      <c r="FC254"/>
    </row>
    <row r="255" spans="1:159">
      <c r="N255"/>
      <c r="AB255"/>
      <c r="AC255"/>
      <c r="BC255"/>
      <c r="BP255"/>
      <c r="CC255"/>
      <c r="CP255"/>
      <c r="EP255"/>
      <c r="FC255"/>
    </row>
    <row r="256" spans="1:159">
      <c r="N256"/>
      <c r="AB256"/>
      <c r="AC256"/>
      <c r="BC256"/>
      <c r="BP256"/>
      <c r="CC256"/>
      <c r="CP256"/>
      <c r="EP256"/>
      <c r="FC256"/>
    </row>
    <row r="257" spans="14:159">
      <c r="N257"/>
      <c r="AB257"/>
      <c r="AC257"/>
      <c r="BC257"/>
      <c r="BP257"/>
      <c r="CC257"/>
      <c r="CP257"/>
      <c r="EP257"/>
      <c r="FC257"/>
    </row>
    <row r="258" spans="14:159">
      <c r="N258"/>
      <c r="AB258"/>
      <c r="AC258"/>
      <c r="BC258"/>
      <c r="BP258"/>
      <c r="CC258"/>
      <c r="CP258"/>
      <c r="EP258"/>
      <c r="FC258"/>
    </row>
    <row r="259" spans="14:159">
      <c r="N259"/>
      <c r="AB259"/>
      <c r="AC259"/>
      <c r="BC259"/>
      <c r="BP259"/>
      <c r="CC259"/>
      <c r="CP259"/>
      <c r="EP259"/>
      <c r="FC259"/>
    </row>
    <row r="260" spans="14:159">
      <c r="N260"/>
      <c r="AB260"/>
      <c r="AC260"/>
      <c r="BC260"/>
      <c r="BP260"/>
      <c r="CC260"/>
      <c r="CP260"/>
      <c r="EP260"/>
      <c r="FC260"/>
    </row>
    <row r="261" spans="14:159">
      <c r="N261"/>
      <c r="AB261"/>
      <c r="AC261"/>
      <c r="BC261"/>
      <c r="BP261"/>
      <c r="CC261"/>
      <c r="CP261"/>
      <c r="EP261"/>
      <c r="FC261"/>
    </row>
    <row r="262" spans="14:159">
      <c r="N262"/>
      <c r="AB262"/>
      <c r="AC262"/>
      <c r="BC262"/>
      <c r="BP262"/>
      <c r="CC262"/>
      <c r="CP262"/>
      <c r="EP262"/>
      <c r="FC262"/>
    </row>
    <row r="263" spans="14:159">
      <c r="N263"/>
      <c r="AB263"/>
      <c r="AC263"/>
      <c r="BC263"/>
      <c r="BP263"/>
      <c r="CC263"/>
      <c r="CP263"/>
      <c r="EP263"/>
      <c r="FC263"/>
    </row>
    <row r="264" spans="14:159">
      <c r="N264"/>
      <c r="AB264"/>
      <c r="AC264"/>
      <c r="BC264"/>
      <c r="BP264"/>
      <c r="CC264"/>
      <c r="CP264"/>
      <c r="EP264"/>
      <c r="FC264"/>
    </row>
    <row r="265" spans="14:159">
      <c r="N265"/>
      <c r="AB265"/>
      <c r="AC265"/>
      <c r="BC265"/>
      <c r="BP265"/>
      <c r="CC265"/>
      <c r="CP265"/>
      <c r="EP265"/>
      <c r="FC265"/>
    </row>
    <row r="266" spans="14:159">
      <c r="N266"/>
      <c r="AB266"/>
      <c r="AC266"/>
      <c r="BC266"/>
      <c r="BP266"/>
      <c r="CC266"/>
      <c r="CP266"/>
      <c r="EP266"/>
      <c r="FC266"/>
    </row>
    <row r="267" spans="14:159">
      <c r="N267"/>
      <c r="AB267"/>
      <c r="AC267"/>
      <c r="BC267"/>
      <c r="BP267"/>
      <c r="CC267"/>
      <c r="CP267"/>
      <c r="EP267"/>
      <c r="FC267"/>
    </row>
    <row r="268" spans="14:159">
      <c r="N268"/>
      <c r="AB268"/>
      <c r="AC268"/>
      <c r="BC268"/>
      <c r="BP268"/>
      <c r="CC268"/>
      <c r="CP268"/>
      <c r="EP268"/>
      <c r="FC268"/>
    </row>
    <row r="269" spans="14:159">
      <c r="N269"/>
      <c r="AB269"/>
      <c r="AC269"/>
      <c r="BC269"/>
      <c r="BP269"/>
      <c r="CC269"/>
      <c r="CP269"/>
      <c r="EP269"/>
      <c r="FC269"/>
    </row>
    <row r="270" spans="14:159">
      <c r="N270"/>
      <c r="AB270"/>
      <c r="AC270"/>
      <c r="BC270"/>
      <c r="BP270"/>
      <c r="CC270"/>
      <c r="CP270"/>
      <c r="EP270"/>
      <c r="FC270"/>
    </row>
    <row r="271" spans="14:159">
      <c r="N271"/>
      <c r="AB271"/>
      <c r="AC271"/>
      <c r="BC271"/>
      <c r="BP271"/>
      <c r="CC271"/>
      <c r="CP271"/>
      <c r="EP271"/>
      <c r="FC271"/>
    </row>
    <row r="272" spans="14:159">
      <c r="N272"/>
      <c r="AB272"/>
      <c r="AC272"/>
      <c r="BC272"/>
      <c r="BP272"/>
      <c r="CC272"/>
      <c r="CP272"/>
      <c r="EP272"/>
      <c r="FC272"/>
    </row>
    <row r="273" spans="14:159">
      <c r="N273"/>
      <c r="AB273"/>
      <c r="AC273"/>
      <c r="BC273"/>
      <c r="BP273"/>
      <c r="CC273"/>
      <c r="CP273"/>
      <c r="EP273"/>
      <c r="FC273"/>
    </row>
    <row r="274" spans="14:159">
      <c r="N274"/>
      <c r="AB274"/>
      <c r="AC274"/>
      <c r="BC274"/>
      <c r="BP274"/>
      <c r="CC274"/>
      <c r="CP274"/>
      <c r="EP274"/>
      <c r="FC274"/>
    </row>
    <row r="275" spans="14:159">
      <c r="N275"/>
      <c r="AB275"/>
      <c r="AC275"/>
      <c r="BC275"/>
      <c r="BP275"/>
      <c r="CC275"/>
      <c r="CP275"/>
      <c r="EP275"/>
      <c r="FC275"/>
    </row>
    <row r="276" spans="14:159">
      <c r="N276"/>
      <c r="AB276"/>
      <c r="AC276"/>
      <c r="BC276"/>
      <c r="BP276"/>
      <c r="CC276"/>
      <c r="CP276"/>
      <c r="EP276"/>
      <c r="FC276"/>
    </row>
    <row r="277" spans="14:159">
      <c r="N277"/>
      <c r="AB277"/>
      <c r="AC277"/>
      <c r="BC277"/>
      <c r="BP277"/>
      <c r="CC277"/>
      <c r="CP277"/>
      <c r="EP277"/>
      <c r="FC277"/>
    </row>
    <row r="278" spans="14:159">
      <c r="N278"/>
      <c r="AB278"/>
      <c r="AC278"/>
      <c r="BC278"/>
      <c r="BP278"/>
      <c r="CC278"/>
      <c r="CP278"/>
      <c r="EP278"/>
      <c r="FC278"/>
    </row>
    <row r="279" spans="14:159">
      <c r="N279"/>
      <c r="AB279"/>
      <c r="AC279"/>
      <c r="BC279"/>
      <c r="BP279"/>
      <c r="CC279"/>
      <c r="CP279"/>
      <c r="EP279"/>
      <c r="FC279"/>
    </row>
    <row r="280" spans="14:159">
      <c r="N280"/>
      <c r="AB280"/>
      <c r="AC280"/>
      <c r="BC280"/>
      <c r="BP280"/>
      <c r="CC280"/>
      <c r="CP280"/>
      <c r="EP280"/>
      <c r="FC280"/>
    </row>
    <row r="281" spans="14:159">
      <c r="N281"/>
      <c r="AB281"/>
      <c r="AC281"/>
      <c r="BC281"/>
      <c r="BP281"/>
      <c r="CC281"/>
      <c r="CP281"/>
      <c r="EP281"/>
      <c r="FC281"/>
    </row>
    <row r="282" spans="14:159">
      <c r="N282"/>
      <c r="AB282"/>
      <c r="AC282"/>
      <c r="BC282"/>
      <c r="BP282"/>
      <c r="CC282"/>
      <c r="CP282"/>
      <c r="EP282"/>
      <c r="FC282"/>
    </row>
    <row r="283" spans="14:159">
      <c r="N283"/>
      <c r="AB283"/>
      <c r="AC283"/>
      <c r="BC283"/>
      <c r="BP283"/>
      <c r="CC283"/>
      <c r="CP283"/>
      <c r="EP283"/>
      <c r="FC283"/>
    </row>
    <row r="284" spans="14:159">
      <c r="N284"/>
      <c r="AB284"/>
      <c r="AC284"/>
      <c r="BC284"/>
      <c r="BP284"/>
      <c r="CC284"/>
      <c r="CP284"/>
      <c r="EP284"/>
      <c r="FC284"/>
    </row>
    <row r="285" spans="14:159">
      <c r="N285"/>
      <c r="AB285"/>
      <c r="AC285"/>
      <c r="BC285"/>
      <c r="BP285"/>
      <c r="CC285"/>
      <c r="CP285"/>
      <c r="EP285"/>
      <c r="FC285"/>
    </row>
    <row r="286" spans="14:159">
      <c r="N286"/>
      <c r="AB286"/>
      <c r="AC286"/>
      <c r="BC286"/>
      <c r="BP286"/>
      <c r="CC286"/>
      <c r="CP286"/>
      <c r="EP286"/>
      <c r="FC286"/>
    </row>
    <row r="287" spans="14:159">
      <c r="N287"/>
      <c r="AB287"/>
      <c r="AC287"/>
      <c r="BC287"/>
      <c r="BP287"/>
      <c r="CC287"/>
      <c r="CP287"/>
      <c r="EP287"/>
      <c r="FC287"/>
    </row>
    <row r="288" spans="14:159">
      <c r="N288"/>
      <c r="AB288"/>
      <c r="AC288"/>
      <c r="BC288"/>
      <c r="BP288"/>
      <c r="CC288"/>
      <c r="CP288"/>
      <c r="EP288"/>
      <c r="FC288"/>
    </row>
    <row r="289" spans="14:159">
      <c r="N289"/>
      <c r="AB289"/>
      <c r="AC289"/>
      <c r="BC289"/>
      <c r="BP289"/>
      <c r="CC289"/>
      <c r="CP289"/>
      <c r="EP289"/>
      <c r="FC289"/>
    </row>
    <row r="290" spans="14:159">
      <c r="N290"/>
      <c r="AB290"/>
      <c r="AC290"/>
      <c r="BC290"/>
      <c r="BP290"/>
      <c r="CC290"/>
      <c r="CP290"/>
      <c r="EP290"/>
      <c r="FC290"/>
    </row>
    <row r="291" spans="14:159">
      <c r="N291"/>
      <c r="AB291"/>
      <c r="AC291"/>
      <c r="BC291"/>
      <c r="BP291"/>
      <c r="CC291"/>
      <c r="CP291"/>
      <c r="EP291"/>
      <c r="FC291"/>
    </row>
    <row r="292" spans="14:159">
      <c r="N292"/>
      <c r="AB292"/>
      <c r="AC292"/>
      <c r="BC292"/>
      <c r="BP292"/>
      <c r="CC292"/>
      <c r="CP292"/>
      <c r="EP292"/>
      <c r="FC292"/>
    </row>
    <row r="293" spans="14:159">
      <c r="N293"/>
      <c r="AB293"/>
      <c r="AC293"/>
      <c r="BC293"/>
      <c r="BP293"/>
      <c r="CC293"/>
      <c r="CP293"/>
      <c r="EP293"/>
      <c r="FC293"/>
    </row>
    <row r="294" spans="14:159">
      <c r="N294"/>
      <c r="AB294"/>
      <c r="AC294"/>
      <c r="BC294"/>
      <c r="BP294"/>
      <c r="CC294"/>
      <c r="CP294"/>
      <c r="EP294"/>
      <c r="FC294"/>
    </row>
    <row r="295" spans="14:159">
      <c r="N295"/>
      <c r="AB295"/>
      <c r="AC295"/>
      <c r="BC295"/>
      <c r="BP295"/>
      <c r="CC295"/>
      <c r="CP295"/>
      <c r="EP295"/>
      <c r="FC295"/>
    </row>
    <row r="296" spans="14:159">
      <c r="N296"/>
      <c r="AB296"/>
      <c r="AC296"/>
      <c r="BC296"/>
      <c r="BP296"/>
      <c r="CC296"/>
      <c r="CP296"/>
      <c r="EP296"/>
      <c r="FC296"/>
    </row>
    <row r="297" spans="14:159">
      <c r="N297"/>
      <c r="AB297"/>
      <c r="AC297"/>
      <c r="BC297"/>
      <c r="BP297"/>
      <c r="CC297"/>
      <c r="CP297"/>
      <c r="EP297"/>
      <c r="FC297"/>
    </row>
    <row r="298" spans="14:159">
      <c r="N298"/>
      <c r="AB298"/>
      <c r="AC298"/>
      <c r="BC298"/>
      <c r="BP298"/>
      <c r="CC298"/>
      <c r="CP298"/>
      <c r="EP298"/>
      <c r="FC298"/>
    </row>
    <row r="299" spans="14:159">
      <c r="N299"/>
      <c r="AB299"/>
      <c r="AC299"/>
      <c r="BC299"/>
      <c r="BP299"/>
      <c r="CC299"/>
      <c r="CP299"/>
      <c r="EP299"/>
      <c r="FC299"/>
    </row>
    <row r="300" spans="14:159">
      <c r="N300"/>
      <c r="AB300"/>
      <c r="AC300"/>
      <c r="BC300"/>
      <c r="BP300"/>
      <c r="CC300"/>
      <c r="CP300"/>
      <c r="EP300"/>
      <c r="FC300"/>
    </row>
    <row r="301" spans="14:159">
      <c r="N301"/>
      <c r="AB301"/>
      <c r="AC301"/>
      <c r="BC301"/>
      <c r="BP301"/>
      <c r="CC301"/>
      <c r="CP301"/>
      <c r="EP301"/>
      <c r="FC301"/>
    </row>
    <row r="302" spans="14:159">
      <c r="N302"/>
      <c r="AB302"/>
      <c r="AC302"/>
      <c r="BC302"/>
      <c r="BP302"/>
      <c r="CC302"/>
      <c r="CP302"/>
      <c r="EP302"/>
      <c r="FC302"/>
    </row>
    <row r="303" spans="14:159">
      <c r="N303"/>
      <c r="AB303"/>
      <c r="AC303"/>
      <c r="BC303"/>
      <c r="BP303"/>
      <c r="CC303"/>
      <c r="CP303"/>
      <c r="EP303"/>
      <c r="FC303"/>
    </row>
    <row r="304" spans="14:159">
      <c r="N304"/>
      <c r="AB304"/>
      <c r="AC304"/>
      <c r="BC304"/>
      <c r="BP304"/>
      <c r="CC304"/>
      <c r="CP304"/>
      <c r="EP304"/>
      <c r="FC304"/>
    </row>
    <row r="305" spans="14:159">
      <c r="N305"/>
      <c r="AB305"/>
      <c r="AC305"/>
      <c r="BC305"/>
      <c r="BP305"/>
      <c r="CC305"/>
      <c r="CP305"/>
      <c r="EP305"/>
      <c r="FC305"/>
    </row>
    <row r="306" spans="14:159">
      <c r="N306"/>
      <c r="AB306"/>
      <c r="AC306"/>
      <c r="BC306"/>
      <c r="BP306"/>
      <c r="CC306"/>
      <c r="CP306"/>
      <c r="EP306"/>
      <c r="FC306"/>
    </row>
    <row r="307" spans="14:159">
      <c r="N307"/>
      <c r="AB307"/>
      <c r="AC307"/>
      <c r="BC307"/>
      <c r="BP307"/>
      <c r="CC307"/>
      <c r="CP307"/>
      <c r="EP307"/>
      <c r="FC307"/>
    </row>
    <row r="308" spans="14:159">
      <c r="N308"/>
      <c r="AB308"/>
      <c r="AC308"/>
      <c r="BC308"/>
      <c r="BP308"/>
      <c r="CC308"/>
      <c r="CP308"/>
      <c r="EP308"/>
      <c r="FC308"/>
    </row>
    <row r="309" spans="14:159">
      <c r="N309"/>
      <c r="AB309"/>
      <c r="AC309"/>
      <c r="BC309"/>
      <c r="BP309"/>
      <c r="CC309"/>
      <c r="CP309"/>
      <c r="EP309"/>
      <c r="FC309"/>
    </row>
    <row r="310" spans="14:159">
      <c r="N310"/>
      <c r="AB310"/>
      <c r="AC310"/>
      <c r="BC310"/>
      <c r="BP310"/>
      <c r="CC310"/>
      <c r="CP310"/>
      <c r="EP310"/>
      <c r="FC310"/>
    </row>
    <row r="311" spans="14:159">
      <c r="N311"/>
      <c r="AB311"/>
      <c r="AC311"/>
      <c r="BC311"/>
      <c r="BP311"/>
      <c r="CC311"/>
      <c r="CP311"/>
      <c r="EP311"/>
      <c r="FC311"/>
    </row>
    <row r="312" spans="14:159">
      <c r="N312"/>
      <c r="AB312"/>
      <c r="AC312"/>
      <c r="BC312"/>
      <c r="BP312"/>
      <c r="CC312"/>
      <c r="CP312"/>
      <c r="EP312"/>
      <c r="FC312"/>
    </row>
    <row r="313" spans="14:159">
      <c r="N313"/>
      <c r="AB313"/>
      <c r="AC313"/>
      <c r="BC313"/>
      <c r="BP313"/>
      <c r="CC313"/>
      <c r="CP313"/>
      <c r="EP313"/>
      <c r="FC313"/>
    </row>
    <row r="314" spans="14:159">
      <c r="N314"/>
      <c r="AB314"/>
      <c r="AC314"/>
      <c r="BC314"/>
      <c r="BP314"/>
      <c r="CC314"/>
      <c r="CP314"/>
      <c r="EP314"/>
      <c r="FC314"/>
    </row>
    <row r="315" spans="14:159">
      <c r="N315"/>
      <c r="AB315"/>
      <c r="AC315"/>
      <c r="BC315"/>
      <c r="BP315"/>
      <c r="CC315"/>
      <c r="CP315"/>
      <c r="EP315"/>
      <c r="FC315"/>
    </row>
    <row r="316" spans="14:159">
      <c r="N316"/>
      <c r="AB316"/>
      <c r="AC316"/>
      <c r="BC316"/>
      <c r="BP316"/>
      <c r="CC316"/>
      <c r="CP316"/>
      <c r="EP316"/>
      <c r="FC316"/>
    </row>
    <row r="317" spans="14:159">
      <c r="N317"/>
      <c r="AB317"/>
      <c r="AC317"/>
      <c r="BC317"/>
      <c r="BP317"/>
      <c r="CC317"/>
      <c r="CP317"/>
      <c r="EP317"/>
      <c r="FC317"/>
    </row>
    <row r="318" spans="14:159">
      <c r="N318"/>
      <c r="AB318"/>
      <c r="AC318"/>
      <c r="BC318"/>
      <c r="BP318"/>
      <c r="CC318"/>
      <c r="CP318"/>
      <c r="EP318"/>
      <c r="FC318"/>
    </row>
    <row r="319" spans="14:159">
      <c r="N319"/>
      <c r="AB319"/>
      <c r="AC319"/>
      <c r="BC319"/>
      <c r="BP319"/>
      <c r="CC319"/>
      <c r="CP319"/>
      <c r="EP319"/>
      <c r="FC319"/>
    </row>
    <row r="320" spans="14:159">
      <c r="N320"/>
      <c r="AB320"/>
      <c r="AC320"/>
      <c r="BC320"/>
      <c r="BP320"/>
      <c r="CC320"/>
      <c r="CP320"/>
      <c r="EP320"/>
      <c r="FC320"/>
    </row>
    <row r="321" spans="14:159">
      <c r="N321"/>
      <c r="AB321"/>
      <c r="AC321"/>
      <c r="BC321"/>
      <c r="BP321"/>
      <c r="CC321"/>
      <c r="CP321"/>
      <c r="EP321"/>
      <c r="FC321"/>
    </row>
    <row r="322" spans="14:159">
      <c r="N322"/>
      <c r="AB322"/>
      <c r="AC322"/>
      <c r="BC322"/>
      <c r="BP322"/>
      <c r="CC322"/>
      <c r="CP322"/>
      <c r="EP322"/>
      <c r="FC322"/>
    </row>
    <row r="323" spans="14:159">
      <c r="N323"/>
      <c r="AB323"/>
      <c r="AC323"/>
      <c r="BC323"/>
      <c r="BP323"/>
      <c r="CC323"/>
      <c r="CP323"/>
      <c r="EP323"/>
      <c r="FC323"/>
    </row>
    <row r="324" spans="14:159">
      <c r="N324"/>
      <c r="AB324"/>
      <c r="AC324"/>
      <c r="BC324"/>
      <c r="BP324"/>
      <c r="CC324"/>
      <c r="CP324"/>
      <c r="EP324"/>
      <c r="FC324"/>
    </row>
    <row r="325" spans="14:159">
      <c r="N325"/>
      <c r="AB325"/>
      <c r="AC325"/>
      <c r="BC325"/>
      <c r="BP325"/>
      <c r="CC325"/>
      <c r="CP325"/>
      <c r="EP325"/>
      <c r="FC325"/>
    </row>
    <row r="326" spans="14:159">
      <c r="N326"/>
      <c r="AB326"/>
      <c r="AC326"/>
      <c r="BC326"/>
      <c r="BP326"/>
      <c r="CC326"/>
      <c r="CP326"/>
      <c r="EP326"/>
      <c r="FC326"/>
    </row>
    <row r="327" spans="14:159">
      <c r="N327"/>
      <c r="AB327"/>
      <c r="AC327"/>
      <c r="BC327"/>
      <c r="BP327"/>
      <c r="CC327"/>
      <c r="CP327"/>
      <c r="EP327"/>
      <c r="FC327"/>
    </row>
    <row r="328" spans="14:159">
      <c r="N328"/>
      <c r="AB328"/>
      <c r="AC328"/>
      <c r="BC328"/>
      <c r="BP328"/>
      <c r="CC328"/>
      <c r="CP328"/>
      <c r="EP328"/>
      <c r="FC328"/>
    </row>
    <row r="329" spans="14:159">
      <c r="N329"/>
      <c r="AB329"/>
      <c r="AC329"/>
      <c r="BC329"/>
      <c r="BP329"/>
      <c r="CC329"/>
      <c r="CP329"/>
      <c r="EP329"/>
      <c r="FC329"/>
    </row>
    <row r="330" spans="14:159">
      <c r="N330"/>
      <c r="AB330"/>
      <c r="AC330"/>
      <c r="BC330"/>
      <c r="BP330"/>
      <c r="CC330"/>
      <c r="CP330"/>
      <c r="EP330"/>
      <c r="FC330"/>
    </row>
    <row r="331" spans="14:159">
      <c r="N331"/>
      <c r="AB331"/>
      <c r="AC331"/>
      <c r="BC331"/>
      <c r="BP331"/>
      <c r="CC331"/>
      <c r="CP331"/>
      <c r="EP331"/>
      <c r="FC331"/>
    </row>
    <row r="332" spans="14:159">
      <c r="N332"/>
      <c r="AB332"/>
      <c r="AC332"/>
      <c r="BC332"/>
      <c r="BP332"/>
      <c r="CC332"/>
      <c r="CP332"/>
      <c r="EP332"/>
      <c r="FC332"/>
    </row>
    <row r="333" spans="14:159">
      <c r="N333"/>
      <c r="AB333"/>
      <c r="AC333"/>
      <c r="BC333"/>
      <c r="BP333"/>
      <c r="CC333"/>
      <c r="CP333"/>
      <c r="EP333"/>
      <c r="FC333"/>
    </row>
    <row r="334" spans="14:159">
      <c r="N334"/>
      <c r="AB334"/>
      <c r="AC334"/>
      <c r="BC334"/>
      <c r="BP334"/>
      <c r="CC334"/>
      <c r="CP334"/>
      <c r="EP334"/>
      <c r="FC334"/>
    </row>
    <row r="335" spans="14:159">
      <c r="N335"/>
      <c r="AB335"/>
      <c r="AC335"/>
      <c r="BC335"/>
      <c r="BP335"/>
      <c r="CC335"/>
      <c r="CP335"/>
      <c r="EP335"/>
      <c r="FC335"/>
    </row>
    <row r="336" spans="14:159">
      <c r="N336"/>
      <c r="AB336"/>
      <c r="AC336"/>
      <c r="BC336"/>
      <c r="BP336"/>
      <c r="CC336"/>
      <c r="CP336"/>
      <c r="EP336"/>
      <c r="FC336"/>
    </row>
    <row r="337" spans="14:159">
      <c r="N337"/>
      <c r="AB337"/>
      <c r="AC337"/>
      <c r="BC337"/>
      <c r="BP337"/>
      <c r="CC337"/>
      <c r="CP337"/>
      <c r="EP337"/>
      <c r="FC337"/>
    </row>
    <row r="338" spans="14:159">
      <c r="N338"/>
      <c r="AB338"/>
      <c r="AC338"/>
      <c r="BC338"/>
      <c r="BP338"/>
      <c r="CC338"/>
      <c r="CP338"/>
      <c r="EP338"/>
      <c r="FC338"/>
    </row>
    <row r="339" spans="14:159">
      <c r="N339"/>
      <c r="AB339"/>
      <c r="AC339"/>
      <c r="BC339"/>
      <c r="BP339"/>
      <c r="CC339"/>
      <c r="CP339"/>
      <c r="EP339"/>
      <c r="FC339"/>
    </row>
    <row r="340" spans="14:159">
      <c r="N340"/>
      <c r="AB340"/>
      <c r="AC340"/>
      <c r="BC340"/>
      <c r="BP340"/>
      <c r="CC340"/>
      <c r="CP340"/>
      <c r="EP340"/>
      <c r="FC340"/>
    </row>
    <row r="341" spans="14:159">
      <c r="N341"/>
      <c r="AB341"/>
      <c r="AC341"/>
      <c r="BC341"/>
      <c r="BP341"/>
      <c r="CC341"/>
      <c r="CP341"/>
      <c r="EP341"/>
      <c r="FC341"/>
    </row>
    <row r="342" spans="14:159">
      <c r="N342"/>
      <c r="AB342"/>
      <c r="AC342"/>
      <c r="BC342"/>
      <c r="BP342"/>
      <c r="CC342"/>
      <c r="CP342"/>
      <c r="EP342"/>
      <c r="FC342"/>
    </row>
    <row r="343" spans="14:159">
      <c r="N343"/>
      <c r="AB343"/>
      <c r="AC343"/>
      <c r="BC343"/>
      <c r="BP343"/>
      <c r="CC343"/>
      <c r="CP343"/>
      <c r="EP343"/>
      <c r="FC343"/>
    </row>
    <row r="344" spans="14:159">
      <c r="N344"/>
      <c r="AB344"/>
      <c r="AC344"/>
      <c r="BC344"/>
      <c r="BP344"/>
      <c r="CC344"/>
      <c r="CP344"/>
      <c r="EP344"/>
      <c r="FC344"/>
    </row>
    <row r="345" spans="14:159">
      <c r="N345"/>
      <c r="AB345"/>
      <c r="AC345"/>
      <c r="BC345"/>
      <c r="BP345"/>
      <c r="CC345"/>
      <c r="CP345"/>
      <c r="EP345"/>
      <c r="FC345"/>
    </row>
    <row r="346" spans="14:159">
      <c r="N346"/>
      <c r="AB346"/>
      <c r="AC346"/>
      <c r="BC346"/>
      <c r="BP346"/>
      <c r="CC346"/>
      <c r="CP346"/>
      <c r="EP346"/>
      <c r="FC346"/>
    </row>
    <row r="347" spans="14:159">
      <c r="N347"/>
      <c r="AB347"/>
      <c r="AC347"/>
      <c r="BC347"/>
      <c r="BP347"/>
      <c r="CC347"/>
      <c r="CP347"/>
      <c r="EP347"/>
      <c r="FC347"/>
    </row>
    <row r="348" spans="14:159">
      <c r="N348"/>
      <c r="AB348"/>
      <c r="AC348"/>
      <c r="BC348"/>
      <c r="BP348"/>
      <c r="CC348"/>
      <c r="CP348"/>
      <c r="EP348"/>
      <c r="FC348"/>
    </row>
    <row r="349" spans="14:159">
      <c r="N349"/>
      <c r="AB349"/>
      <c r="AC349"/>
      <c r="BC349"/>
      <c r="BP349"/>
      <c r="CC349"/>
      <c r="CP349"/>
      <c r="EP349"/>
      <c r="FC349"/>
    </row>
    <row r="350" spans="14:159">
      <c r="N350"/>
      <c r="AB350"/>
      <c r="AC350"/>
      <c r="BC350"/>
      <c r="BP350"/>
      <c r="CC350"/>
      <c r="CP350"/>
      <c r="EP350"/>
      <c r="FC350"/>
    </row>
    <row r="351" spans="14:159">
      <c r="N351"/>
      <c r="AB351"/>
      <c r="AC351"/>
      <c r="BC351"/>
      <c r="BP351"/>
      <c r="CC351"/>
      <c r="CP351"/>
      <c r="EP351"/>
      <c r="FC351"/>
    </row>
    <row r="352" spans="14:159">
      <c r="N352"/>
      <c r="AB352"/>
      <c r="AC352"/>
      <c r="BC352"/>
      <c r="BP352"/>
      <c r="CC352"/>
      <c r="CP352"/>
      <c r="EP352"/>
      <c r="FC352"/>
    </row>
    <row r="353" spans="14:159">
      <c r="N353"/>
      <c r="AB353"/>
      <c r="AC353"/>
      <c r="BC353"/>
      <c r="BP353"/>
      <c r="CC353"/>
      <c r="CP353"/>
      <c r="EP353"/>
      <c r="FC353"/>
    </row>
    <row r="354" spans="14:159">
      <c r="N354"/>
      <c r="AB354"/>
      <c r="AC354"/>
      <c r="BC354"/>
      <c r="BP354"/>
      <c r="CC354"/>
      <c r="CP354"/>
      <c r="EP354"/>
      <c r="FC354"/>
    </row>
    <row r="355" spans="14:159">
      <c r="N355"/>
      <c r="AB355"/>
      <c r="AC355"/>
      <c r="BC355"/>
      <c r="BP355"/>
      <c r="CC355"/>
      <c r="CP355"/>
      <c r="EP355"/>
      <c r="FC355"/>
    </row>
    <row r="356" spans="14:159">
      <c r="N356"/>
      <c r="AB356"/>
      <c r="AC356"/>
      <c r="BC356"/>
      <c r="BP356"/>
      <c r="CC356"/>
      <c r="CP356"/>
      <c r="EP356"/>
      <c r="FC356"/>
    </row>
    <row r="357" spans="14:159">
      <c r="N357"/>
      <c r="AB357"/>
      <c r="AC357"/>
      <c r="BC357"/>
      <c r="BP357"/>
      <c r="CC357"/>
      <c r="CP357"/>
      <c r="EP357"/>
      <c r="FC357"/>
    </row>
    <row r="358" spans="14:159">
      <c r="N358"/>
      <c r="AB358"/>
      <c r="AC358"/>
      <c r="BC358"/>
      <c r="BP358"/>
      <c r="CC358"/>
      <c r="CP358"/>
      <c r="EP358"/>
      <c r="FC358"/>
    </row>
    <row r="359" spans="14:159">
      <c r="N359"/>
      <c r="AB359"/>
      <c r="AC359"/>
      <c r="BC359"/>
      <c r="BP359"/>
      <c r="CC359"/>
      <c r="CP359"/>
      <c r="EP359"/>
      <c r="FC359"/>
    </row>
    <row r="360" spans="14:159">
      <c r="N360"/>
      <c r="AB360"/>
      <c r="AC360"/>
      <c r="BC360"/>
      <c r="BP360"/>
      <c r="CC360"/>
      <c r="CP360"/>
      <c r="EP360"/>
      <c r="FC360"/>
    </row>
    <row r="361" spans="14:159">
      <c r="N361"/>
      <c r="AB361"/>
      <c r="AC361"/>
      <c r="BC361"/>
      <c r="BP361"/>
      <c r="CC361"/>
      <c r="CP361"/>
      <c r="EP361"/>
      <c r="FC361"/>
    </row>
    <row r="362" spans="14:159">
      <c r="N362"/>
      <c r="AB362"/>
      <c r="AC362"/>
      <c r="BC362"/>
      <c r="BP362"/>
      <c r="CC362"/>
      <c r="CP362"/>
      <c r="EP362"/>
      <c r="FC362"/>
    </row>
    <row r="363" spans="14:159">
      <c r="N363"/>
      <c r="AB363"/>
      <c r="AC363"/>
      <c r="BC363"/>
      <c r="BP363"/>
      <c r="CC363"/>
      <c r="CP363"/>
      <c r="EP363"/>
      <c r="FC363"/>
    </row>
    <row r="364" spans="14:159">
      <c r="N364"/>
      <c r="AB364"/>
      <c r="AC364"/>
      <c r="BC364"/>
      <c r="BP364"/>
      <c r="CC364"/>
      <c r="CP364"/>
      <c r="EP364"/>
      <c r="FC364"/>
    </row>
    <row r="365" spans="14:159">
      <c r="N365"/>
      <c r="AB365"/>
      <c r="AC365"/>
      <c r="BC365"/>
      <c r="BP365"/>
      <c r="CC365"/>
      <c r="CP365"/>
      <c r="EP365"/>
      <c r="FC365"/>
    </row>
    <row r="366" spans="14:159">
      <c r="N366"/>
      <c r="AB366"/>
      <c r="AC366"/>
      <c r="BC366"/>
      <c r="BP366"/>
      <c r="CC366"/>
      <c r="CP366"/>
      <c r="EP366"/>
      <c r="FC366"/>
    </row>
    <row r="367" spans="14:159">
      <c r="N367"/>
      <c r="AB367"/>
      <c r="AC367"/>
      <c r="BC367"/>
      <c r="BP367"/>
      <c r="CC367"/>
      <c r="CP367"/>
      <c r="EP367"/>
      <c r="FC367"/>
    </row>
    <row r="368" spans="14:159">
      <c r="N368"/>
      <c r="AB368"/>
      <c r="AC368"/>
      <c r="BC368"/>
      <c r="BP368"/>
      <c r="CC368"/>
      <c r="CP368"/>
      <c r="EP368"/>
      <c r="FC368"/>
    </row>
    <row r="369" spans="14:159">
      <c r="N369"/>
      <c r="AB369"/>
      <c r="AC369"/>
      <c r="BC369"/>
      <c r="BP369"/>
      <c r="CC369"/>
      <c r="CP369"/>
      <c r="EP369"/>
      <c r="FC369"/>
    </row>
    <row r="370" spans="14:159">
      <c r="N370"/>
      <c r="AB370"/>
      <c r="AC370"/>
      <c r="BC370"/>
      <c r="BP370"/>
      <c r="CC370"/>
      <c r="CP370"/>
      <c r="EP370"/>
      <c r="FC370"/>
    </row>
    <row r="371" spans="14:159">
      <c r="N371"/>
      <c r="AB371"/>
      <c r="AC371"/>
      <c r="BC371"/>
      <c r="BP371"/>
      <c r="CC371"/>
      <c r="CP371"/>
      <c r="EP371"/>
      <c r="FC371"/>
    </row>
    <row r="372" spans="14:159">
      <c r="N372"/>
      <c r="AB372"/>
      <c r="AC372"/>
      <c r="BC372"/>
      <c r="BP372"/>
      <c r="CC372"/>
      <c r="CP372"/>
      <c r="EP372"/>
      <c r="FC372"/>
    </row>
    <row r="373" spans="14:159">
      <c r="N373"/>
      <c r="AB373"/>
      <c r="AC373"/>
      <c r="BC373"/>
      <c r="BP373"/>
      <c r="CC373"/>
      <c r="CP373"/>
      <c r="EP373"/>
      <c r="FC373"/>
    </row>
    <row r="374" spans="14:159">
      <c r="N374"/>
      <c r="AB374"/>
      <c r="AC374"/>
      <c r="BC374"/>
      <c r="BP374"/>
      <c r="CC374"/>
      <c r="CP374"/>
      <c r="EP374"/>
      <c r="FC374"/>
    </row>
    <row r="375" spans="14:159">
      <c r="N375"/>
      <c r="AB375"/>
      <c r="AC375"/>
      <c r="BC375"/>
      <c r="BP375"/>
      <c r="CC375"/>
      <c r="CP375"/>
      <c r="EP375"/>
      <c r="FC375"/>
    </row>
    <row r="376" spans="14:159">
      <c r="N376"/>
      <c r="AB376"/>
      <c r="AC376"/>
      <c r="BC376"/>
      <c r="BP376"/>
      <c r="CC376"/>
      <c r="CP376"/>
      <c r="EP376"/>
      <c r="FC376"/>
    </row>
    <row r="377" spans="14:159">
      <c r="N377"/>
      <c r="AB377"/>
      <c r="AC377"/>
      <c r="BC377"/>
      <c r="BP377"/>
      <c r="CC377"/>
      <c r="CP377"/>
      <c r="EP377"/>
      <c r="FC377"/>
    </row>
    <row r="378" spans="14:159">
      <c r="N378"/>
      <c r="AB378"/>
      <c r="AC378"/>
      <c r="BC378"/>
      <c r="BP378"/>
      <c r="CC378"/>
      <c r="CP378"/>
      <c r="EP378"/>
      <c r="FC378"/>
    </row>
    <row r="379" spans="14:159">
      <c r="N379"/>
      <c r="AB379"/>
      <c r="AC379"/>
      <c r="BC379"/>
      <c r="BP379"/>
      <c r="CC379"/>
      <c r="CP379"/>
      <c r="EP379"/>
      <c r="FC379"/>
    </row>
    <row r="380" spans="14:159">
      <c r="N380"/>
      <c r="AB380"/>
      <c r="AC380"/>
      <c r="BC380"/>
      <c r="BP380"/>
      <c r="CC380"/>
      <c r="CP380"/>
      <c r="EP380"/>
      <c r="FC380"/>
    </row>
    <row r="381" spans="14:159">
      <c r="N381"/>
      <c r="AB381"/>
      <c r="AC381"/>
      <c r="BC381"/>
      <c r="BP381"/>
      <c r="CC381"/>
      <c r="CP381"/>
      <c r="EP381"/>
      <c r="FC381"/>
    </row>
    <row r="382" spans="14:159">
      <c r="N382"/>
      <c r="AB382"/>
      <c r="AC382"/>
      <c r="BC382"/>
      <c r="BP382"/>
      <c r="CC382"/>
      <c r="CP382"/>
      <c r="EP382"/>
      <c r="FC382"/>
    </row>
    <row r="383" spans="14:159">
      <c r="N383"/>
      <c r="AB383"/>
      <c r="AC383"/>
      <c r="BC383"/>
      <c r="BP383"/>
      <c r="CC383"/>
      <c r="CP383"/>
      <c r="EP383"/>
      <c r="FC383"/>
    </row>
    <row r="384" spans="14:159">
      <c r="N384"/>
      <c r="AB384"/>
      <c r="AC384"/>
      <c r="BC384"/>
      <c r="BP384"/>
      <c r="CC384"/>
      <c r="CP384"/>
      <c r="EP384"/>
      <c r="FC384"/>
    </row>
    <row r="385" spans="14:159">
      <c r="N385"/>
      <c r="AB385"/>
      <c r="AC385"/>
      <c r="BC385"/>
      <c r="BP385"/>
      <c r="CC385"/>
      <c r="CP385"/>
      <c r="EP385"/>
      <c r="FC385"/>
    </row>
    <row r="386" spans="14:159">
      <c r="N386"/>
      <c r="AB386"/>
      <c r="AC386"/>
      <c r="BC386"/>
      <c r="BP386"/>
      <c r="CC386"/>
      <c r="CP386"/>
      <c r="EP386"/>
      <c r="FC386"/>
    </row>
    <row r="387" spans="14:159">
      <c r="N387"/>
      <c r="AB387"/>
      <c r="AC387"/>
      <c r="BC387"/>
      <c r="BP387"/>
      <c r="CC387"/>
      <c r="CP387"/>
      <c r="EP387"/>
      <c r="FC387"/>
    </row>
    <row r="388" spans="14:159">
      <c r="N388"/>
      <c r="AB388"/>
      <c r="AC388"/>
      <c r="BC388"/>
      <c r="BP388"/>
      <c r="CC388"/>
      <c r="CP388"/>
      <c r="EP388"/>
      <c r="FC388"/>
    </row>
    <row r="389" spans="14:159">
      <c r="N389"/>
      <c r="AB389"/>
      <c r="AC389"/>
      <c r="BC389"/>
      <c r="BP389"/>
      <c r="CC389"/>
      <c r="CP389"/>
      <c r="EP389"/>
      <c r="FC389"/>
    </row>
    <row r="390" spans="14:159">
      <c r="N390"/>
      <c r="AB390"/>
      <c r="AC390"/>
      <c r="BC390"/>
      <c r="BP390"/>
      <c r="CC390"/>
      <c r="CP390"/>
      <c r="EP390"/>
      <c r="FC390"/>
    </row>
    <row r="391" spans="14:159">
      <c r="N391"/>
      <c r="AB391"/>
      <c r="AC391"/>
      <c r="BC391"/>
      <c r="BP391"/>
      <c r="CC391"/>
      <c r="CP391"/>
      <c r="EP391"/>
      <c r="FC391"/>
    </row>
    <row r="392" spans="14:159">
      <c r="N392"/>
      <c r="AB392"/>
      <c r="AC392"/>
      <c r="BC392"/>
      <c r="BP392"/>
      <c r="CC392"/>
      <c r="CP392"/>
      <c r="EP392"/>
      <c r="FC392"/>
    </row>
    <row r="393" spans="14:159">
      <c r="N393"/>
      <c r="AB393"/>
      <c r="AC393"/>
      <c r="BC393"/>
      <c r="BP393"/>
      <c r="CC393"/>
      <c r="CP393"/>
      <c r="EP393"/>
      <c r="FC393"/>
    </row>
    <row r="394" spans="14:159">
      <c r="N394"/>
      <c r="AB394"/>
      <c r="AC394"/>
      <c r="BC394"/>
      <c r="BP394"/>
      <c r="CC394"/>
      <c r="CP394"/>
      <c r="EP394"/>
      <c r="FC394"/>
    </row>
    <row r="395" spans="14:159">
      <c r="N395"/>
      <c r="AB395"/>
      <c r="AC395"/>
      <c r="BC395"/>
      <c r="BP395"/>
      <c r="CC395"/>
      <c r="CP395"/>
      <c r="EP395"/>
      <c r="FC395"/>
    </row>
    <row r="396" spans="14:159">
      <c r="N396"/>
      <c r="AB396"/>
      <c r="AC396"/>
      <c r="BC396"/>
      <c r="BP396"/>
      <c r="CC396"/>
      <c r="CP396"/>
      <c r="EP396"/>
      <c r="FC396"/>
    </row>
    <row r="397" spans="14:159">
      <c r="N397"/>
      <c r="AB397"/>
      <c r="AC397"/>
      <c r="BC397"/>
      <c r="BP397"/>
      <c r="CC397"/>
      <c r="CP397"/>
      <c r="EP397"/>
      <c r="FC397"/>
    </row>
    <row r="398" spans="14:159">
      <c r="N398"/>
      <c r="AB398"/>
      <c r="AC398"/>
      <c r="BC398"/>
      <c r="BP398"/>
      <c r="CC398"/>
      <c r="CP398"/>
      <c r="EP398"/>
      <c r="FC398"/>
    </row>
    <row r="399" spans="14:159">
      <c r="N399"/>
      <c r="AB399"/>
      <c r="AC399"/>
      <c r="BC399"/>
      <c r="BP399"/>
      <c r="CC399"/>
      <c r="CP399"/>
      <c r="EP399"/>
      <c r="FC399"/>
    </row>
    <row r="400" spans="14:159">
      <c r="N400"/>
      <c r="AB400"/>
      <c r="AC400"/>
      <c r="BC400"/>
      <c r="BP400"/>
      <c r="CC400"/>
      <c r="CP400"/>
      <c r="EP400"/>
      <c r="FC400"/>
    </row>
    <row r="401" spans="14:159">
      <c r="N401"/>
      <c r="AB401"/>
      <c r="AC401"/>
      <c r="BC401"/>
      <c r="BP401"/>
      <c r="CC401"/>
      <c r="CP401"/>
      <c r="EP401"/>
      <c r="FC401"/>
    </row>
    <row r="402" spans="14:159">
      <c r="N402"/>
      <c r="AB402"/>
      <c r="AC402"/>
      <c r="BC402"/>
      <c r="BP402"/>
      <c r="CC402"/>
      <c r="CP402"/>
      <c r="EP402"/>
      <c r="FC402"/>
    </row>
    <row r="403" spans="14:159">
      <c r="N403"/>
      <c r="AB403"/>
      <c r="AC403"/>
      <c r="BC403"/>
      <c r="BP403"/>
      <c r="CC403"/>
      <c r="CP403"/>
      <c r="EP403"/>
      <c r="FC403"/>
    </row>
    <row r="404" spans="14:159">
      <c r="N404"/>
      <c r="AB404"/>
      <c r="AC404"/>
      <c r="BC404"/>
      <c r="BP404"/>
      <c r="CC404"/>
      <c r="CP404"/>
      <c r="EP404"/>
      <c r="FC404"/>
    </row>
    <row r="405" spans="14:159">
      <c r="N405"/>
      <c r="AB405"/>
      <c r="AC405"/>
      <c r="BC405"/>
      <c r="BP405"/>
      <c r="CC405"/>
      <c r="CP405"/>
      <c r="EP405"/>
      <c r="FC405"/>
    </row>
    <row r="406" spans="14:159">
      <c r="N406"/>
      <c r="AB406"/>
      <c r="AC406"/>
      <c r="BC406"/>
      <c r="BP406"/>
      <c r="CC406"/>
      <c r="CP406"/>
      <c r="EP406"/>
      <c r="FC406"/>
    </row>
    <row r="407" spans="14:159">
      <c r="N407"/>
      <c r="AB407"/>
      <c r="AC407"/>
      <c r="BC407"/>
      <c r="BP407"/>
      <c r="CC407"/>
      <c r="CP407"/>
      <c r="EP407"/>
      <c r="FC407"/>
    </row>
    <row r="408" spans="14:159">
      <c r="N408"/>
      <c r="AB408"/>
      <c r="AC408"/>
      <c r="BC408"/>
      <c r="BP408"/>
      <c r="CC408"/>
      <c r="CP408"/>
      <c r="EP408"/>
      <c r="FC408"/>
    </row>
    <row r="409" spans="14:159">
      <c r="N409"/>
      <c r="AB409"/>
      <c r="AC409"/>
      <c r="BC409"/>
      <c r="BP409"/>
      <c r="CC409"/>
      <c r="CP409"/>
      <c r="EP409"/>
      <c r="FC409"/>
    </row>
    <row r="410" spans="14:159">
      <c r="N410"/>
      <c r="AB410"/>
      <c r="AC410"/>
      <c r="BC410"/>
      <c r="BP410"/>
      <c r="CC410"/>
      <c r="CP410"/>
      <c r="EP410"/>
      <c r="FC410"/>
    </row>
    <row r="411" spans="14:159">
      <c r="N411"/>
      <c r="AB411"/>
      <c r="AC411"/>
      <c r="BC411"/>
      <c r="BP411"/>
      <c r="CC411"/>
      <c r="CP411"/>
      <c r="EP411"/>
      <c r="FC411"/>
    </row>
    <row r="412" spans="14:159">
      <c r="N412"/>
      <c r="AB412"/>
      <c r="AC412"/>
      <c r="BC412"/>
      <c r="BP412"/>
      <c r="CC412"/>
      <c r="CP412"/>
      <c r="EP412"/>
      <c r="FC412"/>
    </row>
    <row r="413" spans="14:159">
      <c r="N413"/>
      <c r="AB413"/>
      <c r="AC413"/>
      <c r="BC413"/>
      <c r="BP413"/>
      <c r="CC413"/>
      <c r="CP413"/>
      <c r="EP413"/>
      <c r="FC413"/>
    </row>
    <row r="414" spans="14:159">
      <c r="N414"/>
      <c r="AB414"/>
      <c r="AC414"/>
      <c r="BC414"/>
      <c r="BP414"/>
      <c r="CC414"/>
      <c r="CP414"/>
      <c r="EP414"/>
      <c r="FC414"/>
    </row>
    <row r="415" spans="14:159">
      <c r="N415"/>
      <c r="AB415"/>
      <c r="AC415"/>
      <c r="BC415"/>
      <c r="BP415"/>
      <c r="CC415"/>
      <c r="CP415"/>
      <c r="EP415"/>
      <c r="FC415"/>
    </row>
    <row r="416" spans="14:159">
      <c r="N416"/>
      <c r="AB416"/>
      <c r="AC416"/>
      <c r="BC416"/>
      <c r="BP416"/>
      <c r="CC416"/>
      <c r="CP416"/>
      <c r="EP416"/>
      <c r="FC416"/>
    </row>
    <row r="417" spans="14:159">
      <c r="N417"/>
      <c r="AB417"/>
      <c r="AC417"/>
      <c r="BC417"/>
      <c r="BP417"/>
      <c r="CC417"/>
      <c r="CP417"/>
      <c r="EP417"/>
      <c r="FC417"/>
    </row>
    <row r="418" spans="14:159">
      <c r="N418"/>
      <c r="AB418"/>
      <c r="AC418"/>
      <c r="BC418"/>
      <c r="BP418"/>
      <c r="CC418"/>
      <c r="CP418"/>
      <c r="EP418"/>
      <c r="FC418"/>
    </row>
    <row r="419" spans="14:159">
      <c r="N419"/>
      <c r="AB419"/>
      <c r="AC419"/>
      <c r="BC419"/>
      <c r="BP419"/>
      <c r="CC419"/>
      <c r="CP419"/>
      <c r="EP419"/>
      <c r="FC419"/>
    </row>
    <row r="420" spans="14:159">
      <c r="N420"/>
      <c r="AB420"/>
      <c r="AC420"/>
      <c r="BC420"/>
      <c r="BP420"/>
      <c r="CC420"/>
      <c r="CP420"/>
      <c r="EP420"/>
      <c r="FC420"/>
    </row>
    <row r="421" spans="14:159">
      <c r="N421"/>
      <c r="AB421"/>
      <c r="AC421"/>
      <c r="BC421"/>
      <c r="BP421"/>
      <c r="CC421"/>
      <c r="CP421"/>
      <c r="EP421"/>
      <c r="FC421"/>
    </row>
    <row r="422" spans="14:159">
      <c r="N422"/>
      <c r="AB422"/>
      <c r="AC422"/>
      <c r="BC422"/>
      <c r="BP422"/>
      <c r="CC422"/>
      <c r="CP422"/>
      <c r="EP422"/>
      <c r="FC422"/>
    </row>
    <row r="423" spans="14:159">
      <c r="N423"/>
      <c r="AB423"/>
      <c r="AC423"/>
      <c r="BC423"/>
      <c r="BP423"/>
      <c r="CC423"/>
      <c r="CP423"/>
      <c r="EP423"/>
      <c r="FC423"/>
    </row>
    <row r="424" spans="14:159">
      <c r="N424"/>
      <c r="AB424"/>
      <c r="AC424"/>
      <c r="BC424"/>
      <c r="BP424"/>
      <c r="CC424"/>
      <c r="CP424"/>
      <c r="EP424"/>
      <c r="FC424"/>
    </row>
    <row r="425" spans="14:159">
      <c r="N425"/>
      <c r="AB425"/>
      <c r="AC425"/>
      <c r="BC425"/>
      <c r="BP425"/>
      <c r="CC425"/>
      <c r="CP425"/>
      <c r="EP425"/>
      <c r="FC425"/>
    </row>
    <row r="426" spans="14:159">
      <c r="N426"/>
      <c r="AB426"/>
      <c r="AC426"/>
      <c r="BC426"/>
      <c r="BP426"/>
      <c r="CC426"/>
      <c r="CP426"/>
      <c r="EP426"/>
      <c r="FC426"/>
    </row>
    <row r="427" spans="14:159">
      <c r="N427"/>
      <c r="AB427"/>
      <c r="AC427"/>
      <c r="BC427"/>
      <c r="BP427"/>
      <c r="CC427"/>
      <c r="CP427"/>
      <c r="EP427"/>
      <c r="FC427"/>
    </row>
    <row r="428" spans="14:159">
      <c r="N428"/>
      <c r="AB428"/>
      <c r="AC428"/>
      <c r="BC428"/>
      <c r="BP428"/>
      <c r="CC428"/>
      <c r="CP428"/>
      <c r="EP428"/>
      <c r="FC428"/>
    </row>
    <row r="429" spans="14:159">
      <c r="N429"/>
      <c r="AB429"/>
      <c r="AC429"/>
      <c r="BC429"/>
      <c r="BP429"/>
      <c r="CC429"/>
      <c r="CP429"/>
      <c r="EP429"/>
      <c r="FC429"/>
    </row>
    <row r="430" spans="14:159">
      <c r="N430"/>
      <c r="AB430"/>
      <c r="AC430"/>
      <c r="BC430"/>
      <c r="BP430"/>
      <c r="CC430"/>
      <c r="CP430"/>
      <c r="EP430"/>
      <c r="FC430"/>
    </row>
    <row r="431" spans="14:159">
      <c r="N431"/>
      <c r="AB431"/>
      <c r="AC431"/>
      <c r="BC431"/>
      <c r="BP431"/>
      <c r="CC431"/>
      <c r="CP431"/>
      <c r="EP431"/>
      <c r="FC431"/>
    </row>
    <row r="432" spans="14:159">
      <c r="N432"/>
      <c r="AB432"/>
      <c r="AC432"/>
      <c r="BC432"/>
      <c r="BP432"/>
      <c r="CC432"/>
      <c r="CP432"/>
      <c r="EP432"/>
      <c r="FC432"/>
    </row>
    <row r="433" spans="14:159">
      <c r="N433"/>
      <c r="AB433"/>
      <c r="AC433"/>
      <c r="BC433"/>
      <c r="BP433"/>
      <c r="CC433"/>
      <c r="CP433"/>
      <c r="EP433"/>
      <c r="FC433"/>
    </row>
    <row r="434" spans="14:159">
      <c r="N434"/>
      <c r="AB434"/>
      <c r="AC434"/>
      <c r="BC434"/>
      <c r="BP434"/>
      <c r="CC434"/>
      <c r="CP434"/>
      <c r="EP434"/>
      <c r="FC434"/>
    </row>
    <row r="435" spans="14:159">
      <c r="N435"/>
      <c r="AB435"/>
      <c r="AC435"/>
      <c r="BC435"/>
      <c r="BP435"/>
      <c r="CC435"/>
      <c r="CP435"/>
      <c r="EP435"/>
      <c r="FC435"/>
    </row>
    <row r="436" spans="14:159">
      <c r="N436"/>
      <c r="AB436"/>
      <c r="AC436"/>
      <c r="BC436"/>
      <c r="BP436"/>
      <c r="CC436"/>
      <c r="CP436"/>
      <c r="EP436"/>
      <c r="FC436"/>
    </row>
    <row r="437" spans="14:159">
      <c r="N437"/>
      <c r="AB437"/>
      <c r="AC437"/>
      <c r="BC437"/>
      <c r="BP437"/>
      <c r="CC437"/>
      <c r="CP437"/>
      <c r="EP437"/>
      <c r="FC437"/>
    </row>
    <row r="438" spans="14:159">
      <c r="N438"/>
      <c r="AB438"/>
      <c r="AC438"/>
      <c r="BC438"/>
      <c r="BP438"/>
      <c r="CC438"/>
      <c r="CP438"/>
      <c r="EP438"/>
      <c r="FC438"/>
    </row>
    <row r="439" spans="14:159">
      <c r="N439"/>
      <c r="AB439"/>
      <c r="AC439"/>
      <c r="BC439"/>
      <c r="BP439"/>
      <c r="CC439"/>
      <c r="CP439"/>
      <c r="EP439"/>
      <c r="FC439"/>
    </row>
    <row r="440" spans="14:159">
      <c r="N440"/>
      <c r="AB440"/>
      <c r="AC440"/>
      <c r="BC440"/>
      <c r="BP440"/>
      <c r="CC440"/>
      <c r="CP440"/>
      <c r="EP440"/>
      <c r="FC440"/>
    </row>
    <row r="441" spans="14:159">
      <c r="N441"/>
      <c r="AB441"/>
      <c r="AC441"/>
      <c r="BC441"/>
      <c r="BP441"/>
      <c r="CC441"/>
      <c r="CP441"/>
      <c r="EP441"/>
      <c r="FC441"/>
    </row>
    <row r="442" spans="14:159">
      <c r="N442"/>
      <c r="AB442"/>
      <c r="AC442"/>
      <c r="BC442"/>
      <c r="BP442"/>
      <c r="CC442"/>
      <c r="CP442"/>
      <c r="EP442"/>
      <c r="FC442"/>
    </row>
    <row r="443" spans="14:159">
      <c r="N443"/>
      <c r="AB443"/>
      <c r="AC443"/>
      <c r="BC443"/>
      <c r="BP443"/>
      <c r="CC443"/>
      <c r="CP443"/>
      <c r="EP443"/>
      <c r="FC443"/>
    </row>
    <row r="444" spans="14:159">
      <c r="N444"/>
      <c r="AB444"/>
      <c r="AC444"/>
      <c r="BC444"/>
      <c r="BP444"/>
      <c r="CC444"/>
      <c r="CP444"/>
      <c r="EP444"/>
      <c r="FC444"/>
    </row>
    <row r="445" spans="14:159">
      <c r="N445"/>
      <c r="AB445"/>
      <c r="AC445"/>
      <c r="BC445"/>
      <c r="BP445"/>
      <c r="CC445"/>
      <c r="CP445"/>
      <c r="EP445"/>
      <c r="FC445"/>
    </row>
    <row r="446" spans="14:159">
      <c r="N446"/>
      <c r="AB446"/>
      <c r="AC446"/>
      <c r="BC446"/>
      <c r="BP446"/>
      <c r="CC446"/>
      <c r="CP446"/>
      <c r="EP446"/>
      <c r="FC446"/>
    </row>
    <row r="447" spans="14:159">
      <c r="N447"/>
      <c r="AB447"/>
      <c r="AC447"/>
      <c r="BC447"/>
      <c r="BP447"/>
      <c r="CC447"/>
      <c r="CP447"/>
      <c r="EP447"/>
      <c r="FC447"/>
    </row>
    <row r="448" spans="14:159">
      <c r="N448"/>
      <c r="AB448"/>
      <c r="AC448"/>
      <c r="BC448"/>
      <c r="BP448"/>
      <c r="CC448"/>
      <c r="CP448"/>
      <c r="EP448"/>
      <c r="FC448"/>
    </row>
    <row r="449" spans="14:159">
      <c r="N449"/>
      <c r="AB449"/>
      <c r="AC449"/>
      <c r="BC449"/>
      <c r="BP449"/>
      <c r="CC449"/>
      <c r="CP449"/>
      <c r="EP449"/>
      <c r="FC449"/>
    </row>
    <row r="450" spans="14:159">
      <c r="N450"/>
      <c r="AB450"/>
      <c r="AC450"/>
      <c r="BC450"/>
      <c r="BP450"/>
      <c r="CC450"/>
      <c r="CP450"/>
      <c r="EP450"/>
      <c r="FC450"/>
    </row>
    <row r="451" spans="14:159">
      <c r="N451"/>
      <c r="AB451"/>
      <c r="AC451"/>
      <c r="BC451"/>
      <c r="BP451"/>
      <c r="CC451"/>
      <c r="CP451"/>
      <c r="EP451"/>
      <c r="FC451"/>
    </row>
    <row r="452" spans="14:159">
      <c r="N452"/>
      <c r="AB452"/>
      <c r="AC452"/>
      <c r="BC452"/>
      <c r="BP452"/>
      <c r="CC452"/>
      <c r="CP452"/>
      <c r="EP452"/>
      <c r="FC452"/>
    </row>
    <row r="453" spans="14:159">
      <c r="N453"/>
      <c r="AB453"/>
      <c r="AC453"/>
      <c r="BC453"/>
      <c r="BP453"/>
      <c r="CC453"/>
      <c r="CP453"/>
      <c r="EP453"/>
      <c r="FC453"/>
    </row>
    <row r="454" spans="14:159">
      <c r="N454"/>
      <c r="AB454"/>
      <c r="AC454"/>
      <c r="BC454"/>
      <c r="BP454"/>
      <c r="CC454"/>
      <c r="CP454"/>
      <c r="EP454"/>
      <c r="FC454"/>
    </row>
    <row r="455" spans="14:159">
      <c r="N455"/>
      <c r="AB455"/>
      <c r="AC455"/>
      <c r="BC455"/>
      <c r="BP455"/>
      <c r="CC455"/>
      <c r="CP455"/>
      <c r="EP455"/>
      <c r="FC455"/>
    </row>
    <row r="456" spans="14:159">
      <c r="N456"/>
      <c r="AB456"/>
      <c r="AC456"/>
      <c r="BC456"/>
      <c r="BP456"/>
      <c r="CC456"/>
      <c r="CP456"/>
      <c r="EP456"/>
      <c r="FC456"/>
    </row>
    <row r="457" spans="14:159">
      <c r="N457"/>
      <c r="AB457"/>
      <c r="AC457"/>
      <c r="BC457"/>
      <c r="BP457"/>
      <c r="CC457"/>
      <c r="CP457"/>
      <c r="EP457"/>
      <c r="FC457"/>
    </row>
    <row r="458" spans="14:159">
      <c r="N458"/>
      <c r="AB458"/>
      <c r="AC458"/>
      <c r="BC458"/>
      <c r="BP458"/>
      <c r="CC458"/>
      <c r="CP458"/>
      <c r="EP458"/>
      <c r="FC458"/>
    </row>
    <row r="459" spans="14:159">
      <c r="N459"/>
      <c r="AB459"/>
      <c r="AC459"/>
      <c r="BC459"/>
      <c r="BP459"/>
      <c r="CC459"/>
      <c r="CP459"/>
      <c r="EP459"/>
      <c r="FC459"/>
    </row>
    <row r="460" spans="14:159">
      <c r="N460"/>
      <c r="AB460"/>
      <c r="AC460"/>
      <c r="BC460"/>
      <c r="BP460"/>
      <c r="CC460"/>
      <c r="CP460"/>
      <c r="EP460"/>
      <c r="FC460"/>
    </row>
    <row r="461" spans="14:159">
      <c r="N461"/>
      <c r="AB461"/>
      <c r="AC461"/>
      <c r="BC461"/>
      <c r="BP461"/>
      <c r="CC461"/>
      <c r="CP461"/>
      <c r="EP461"/>
      <c r="FC461"/>
    </row>
    <row r="462" spans="14:159">
      <c r="N462"/>
      <c r="AB462"/>
      <c r="AC462"/>
      <c r="BC462"/>
      <c r="BP462"/>
      <c r="CC462"/>
      <c r="CP462"/>
      <c r="EP462"/>
      <c r="FC462"/>
    </row>
    <row r="463" spans="14:159">
      <c r="N463"/>
      <c r="AB463"/>
      <c r="AC463"/>
      <c r="BC463"/>
      <c r="BP463"/>
      <c r="CC463"/>
      <c r="CP463"/>
      <c r="EP463"/>
      <c r="FC463"/>
    </row>
    <row r="464" spans="14:159">
      <c r="N464"/>
      <c r="AB464"/>
      <c r="AC464"/>
      <c r="BC464"/>
      <c r="BP464"/>
      <c r="CC464"/>
      <c r="CP464"/>
      <c r="EP464"/>
      <c r="FC464"/>
    </row>
    <row r="465" spans="14:159">
      <c r="N465"/>
      <c r="AB465"/>
      <c r="AC465"/>
      <c r="BC465"/>
      <c r="BP465"/>
      <c r="CC465"/>
      <c r="CP465"/>
      <c r="EP465"/>
      <c r="FC465"/>
    </row>
    <row r="466" spans="14:159">
      <c r="N466"/>
      <c r="AB466"/>
      <c r="AC466"/>
      <c r="BC466"/>
      <c r="BP466"/>
      <c r="CC466"/>
      <c r="CP466"/>
      <c r="EP466"/>
      <c r="FC466"/>
    </row>
    <row r="467" spans="14:159">
      <c r="N467"/>
      <c r="AB467"/>
      <c r="AC467"/>
      <c r="BC467"/>
      <c r="BP467"/>
      <c r="CC467"/>
      <c r="CP467"/>
      <c r="EP467"/>
      <c r="FC467"/>
    </row>
    <row r="468" spans="14:159">
      <c r="N468"/>
      <c r="AB468"/>
      <c r="AC468"/>
      <c r="BC468"/>
      <c r="BP468"/>
      <c r="CC468"/>
      <c r="CP468"/>
      <c r="EP468"/>
      <c r="FC468"/>
    </row>
    <row r="469" spans="14:159">
      <c r="N469"/>
      <c r="AB469"/>
      <c r="AC469"/>
      <c r="BC469"/>
      <c r="BP469"/>
      <c r="CC469"/>
      <c r="CP469"/>
      <c r="EP469"/>
      <c r="FC469"/>
    </row>
    <row r="470" spans="14:159">
      <c r="N470"/>
      <c r="AB470"/>
      <c r="AC470"/>
      <c r="BC470"/>
      <c r="BP470"/>
      <c r="CC470"/>
      <c r="CP470"/>
      <c r="EP470"/>
      <c r="FC470"/>
    </row>
    <row r="471" spans="14:159">
      <c r="N471"/>
      <c r="AB471"/>
      <c r="AC471"/>
      <c r="BC471"/>
      <c r="BP471"/>
      <c r="CC471"/>
      <c r="CP471"/>
      <c r="EP471"/>
      <c r="FC471"/>
    </row>
    <row r="472" spans="14:159">
      <c r="N472"/>
      <c r="AB472"/>
      <c r="AC472"/>
      <c r="BC472"/>
      <c r="BP472"/>
      <c r="CC472"/>
      <c r="CP472"/>
      <c r="EP472"/>
      <c r="FC472"/>
    </row>
    <row r="473" spans="14:159">
      <c r="N473"/>
      <c r="AB473"/>
      <c r="AC473"/>
      <c r="BC473"/>
      <c r="BP473"/>
      <c r="CC473"/>
      <c r="CP473"/>
      <c r="EP473"/>
      <c r="FC473"/>
    </row>
    <row r="474" spans="14:159">
      <c r="N474"/>
      <c r="AB474"/>
      <c r="AC474"/>
      <c r="BC474"/>
      <c r="BP474"/>
      <c r="CC474"/>
      <c r="CP474"/>
      <c r="EP474"/>
      <c r="FC474"/>
    </row>
    <row r="475" spans="14:159">
      <c r="N475"/>
      <c r="AB475"/>
      <c r="AC475"/>
      <c r="BC475"/>
      <c r="BP475"/>
      <c r="CC475"/>
      <c r="CP475"/>
      <c r="EP475"/>
      <c r="FC475"/>
    </row>
    <row r="476" spans="14:159">
      <c r="N476"/>
      <c r="AB476"/>
      <c r="AC476"/>
      <c r="BC476"/>
      <c r="BP476"/>
      <c r="CC476"/>
      <c r="CP476"/>
      <c r="EP476"/>
      <c r="FC476"/>
    </row>
    <row r="477" spans="14:159">
      <c r="N477"/>
      <c r="AB477"/>
      <c r="AC477"/>
      <c r="BC477"/>
      <c r="BP477"/>
      <c r="CC477"/>
      <c r="CP477"/>
      <c r="EP477"/>
      <c r="FC477"/>
    </row>
    <row r="478" spans="14:159">
      <c r="N478"/>
      <c r="AB478"/>
      <c r="AC478"/>
      <c r="BC478"/>
      <c r="BP478"/>
      <c r="CC478"/>
      <c r="CP478"/>
      <c r="EP478"/>
      <c r="FC478"/>
    </row>
    <row r="479" spans="14:159">
      <c r="N479"/>
      <c r="AB479"/>
      <c r="AC479"/>
      <c r="BC479"/>
      <c r="BP479"/>
      <c r="CC479"/>
      <c r="CP479"/>
      <c r="EP479"/>
      <c r="FC479"/>
    </row>
    <row r="480" spans="14:159">
      <c r="N480"/>
      <c r="AB480"/>
      <c r="AC480"/>
      <c r="BC480"/>
      <c r="BP480"/>
      <c r="CC480"/>
      <c r="CP480"/>
      <c r="EP480"/>
      <c r="FC480"/>
    </row>
    <row r="481" spans="14:159">
      <c r="N481"/>
      <c r="AB481"/>
      <c r="AC481"/>
      <c r="BC481"/>
      <c r="BP481"/>
      <c r="CC481"/>
      <c r="CP481"/>
      <c r="EP481"/>
      <c r="FC481"/>
    </row>
    <row r="482" spans="14:159">
      <c r="N482"/>
      <c r="AB482"/>
      <c r="AC482"/>
      <c r="BC482"/>
      <c r="BP482"/>
      <c r="CC482"/>
      <c r="CP482"/>
      <c r="EP482"/>
      <c r="FC482"/>
    </row>
    <row r="483" spans="14:159">
      <c r="N483"/>
      <c r="AB483"/>
      <c r="AC483"/>
      <c r="BC483"/>
      <c r="BP483"/>
      <c r="CC483"/>
      <c r="CP483"/>
      <c r="EP483"/>
      <c r="FC483"/>
    </row>
    <row r="484" spans="14:159">
      <c r="N484"/>
      <c r="AB484"/>
      <c r="AC484"/>
      <c r="BC484"/>
      <c r="BP484"/>
      <c r="CC484"/>
      <c r="CP484"/>
      <c r="EP484"/>
      <c r="FC484"/>
    </row>
    <row r="485" spans="14:159">
      <c r="N485"/>
      <c r="AB485"/>
      <c r="AC485"/>
      <c r="BC485"/>
      <c r="BP485"/>
      <c r="CC485"/>
      <c r="CP485"/>
      <c r="EP485"/>
      <c r="FC485"/>
    </row>
    <row r="486" spans="14:159">
      <c r="N486"/>
      <c r="AB486"/>
      <c r="AC486"/>
      <c r="BC486"/>
      <c r="BP486"/>
      <c r="CC486"/>
      <c r="CP486"/>
      <c r="EP486"/>
      <c r="FC486"/>
    </row>
    <row r="487" spans="14:159">
      <c r="N487"/>
      <c r="AB487"/>
      <c r="AC487"/>
      <c r="BC487"/>
      <c r="BP487"/>
      <c r="CC487"/>
      <c r="CP487"/>
      <c r="EP487"/>
      <c r="FC487"/>
    </row>
    <row r="488" spans="14:159">
      <c r="N488"/>
      <c r="AB488"/>
      <c r="AC488"/>
      <c r="BC488"/>
      <c r="BP488"/>
      <c r="CC488"/>
      <c r="CP488"/>
      <c r="EP488"/>
      <c r="FC488"/>
    </row>
    <row r="489" spans="14:159">
      <c r="N489"/>
      <c r="AB489"/>
      <c r="AC489"/>
      <c r="BC489"/>
      <c r="BP489"/>
      <c r="CC489"/>
      <c r="CP489"/>
      <c r="EP489"/>
      <c r="FC489"/>
    </row>
    <row r="490" spans="14:159">
      <c r="N490"/>
      <c r="AB490"/>
      <c r="AC490"/>
      <c r="BC490"/>
      <c r="BP490"/>
      <c r="CC490"/>
      <c r="CP490"/>
      <c r="EP490"/>
      <c r="FC490"/>
    </row>
    <row r="491" spans="14:159">
      <c r="N491"/>
      <c r="AB491"/>
      <c r="AC491"/>
      <c r="BC491"/>
      <c r="BP491"/>
      <c r="CC491"/>
      <c r="CP491"/>
      <c r="EP491"/>
      <c r="FC491"/>
    </row>
    <row r="492" spans="14:159">
      <c r="N492"/>
      <c r="AB492"/>
      <c r="AC492"/>
      <c r="BC492"/>
      <c r="BP492"/>
      <c r="CC492"/>
      <c r="CP492"/>
      <c r="EP492"/>
      <c r="FC492"/>
    </row>
    <row r="493" spans="14:159">
      <c r="N493"/>
      <c r="AB493"/>
      <c r="AC493"/>
      <c r="BC493"/>
      <c r="BP493"/>
      <c r="CC493"/>
      <c r="CP493"/>
      <c r="EP493"/>
      <c r="FC493"/>
    </row>
    <row r="494" spans="14:159">
      <c r="N494"/>
      <c r="AB494"/>
      <c r="AC494"/>
      <c r="BC494"/>
      <c r="BP494"/>
      <c r="CC494"/>
      <c r="CP494"/>
      <c r="EP494"/>
      <c r="FC494"/>
    </row>
    <row r="495" spans="14:159">
      <c r="N495"/>
      <c r="AB495"/>
      <c r="AC495"/>
      <c r="BC495"/>
      <c r="BP495"/>
      <c r="CC495"/>
      <c r="CP495"/>
      <c r="EP495"/>
      <c r="FC495"/>
    </row>
    <row r="496" spans="14:159">
      <c r="N496"/>
      <c r="AB496"/>
      <c r="AC496"/>
      <c r="BC496"/>
      <c r="BP496"/>
      <c r="CC496"/>
      <c r="CP496"/>
      <c r="EP496"/>
      <c r="FC496"/>
    </row>
    <row r="497" spans="14:159">
      <c r="N497"/>
      <c r="AB497"/>
      <c r="AC497"/>
      <c r="BC497"/>
      <c r="BP497"/>
      <c r="CC497"/>
      <c r="CP497"/>
      <c r="EP497"/>
      <c r="FC497"/>
    </row>
    <row r="498" spans="14:159">
      <c r="N498"/>
      <c r="AB498"/>
      <c r="AC498"/>
      <c r="BC498"/>
      <c r="BP498"/>
      <c r="CC498"/>
      <c r="CP498"/>
      <c r="EP498"/>
      <c r="FC498"/>
    </row>
    <row r="499" spans="14:159">
      <c r="N499"/>
      <c r="AB499"/>
      <c r="AC499"/>
      <c r="BC499"/>
      <c r="BP499"/>
      <c r="CC499"/>
      <c r="CP499"/>
      <c r="EP499"/>
      <c r="FC499"/>
    </row>
    <row r="500" spans="14:159">
      <c r="N500"/>
      <c r="AB500"/>
      <c r="AC500"/>
      <c r="BC500"/>
      <c r="BP500"/>
      <c r="CC500"/>
      <c r="CP500"/>
      <c r="EP500"/>
      <c r="FC500"/>
    </row>
    <row r="501" spans="14:159">
      <c r="N501"/>
      <c r="AB501"/>
      <c r="AC501"/>
      <c r="BC501"/>
      <c r="BP501"/>
      <c r="CC501"/>
      <c r="CP501"/>
      <c r="EP501"/>
      <c r="FC501"/>
    </row>
    <row r="502" spans="14:159">
      <c r="N502"/>
      <c r="AB502"/>
      <c r="AC502"/>
      <c r="BC502"/>
      <c r="BP502"/>
      <c r="CC502"/>
      <c r="CP502"/>
      <c r="EP502"/>
      <c r="FC502"/>
    </row>
    <row r="503" spans="14:159">
      <c r="N503"/>
      <c r="AB503"/>
      <c r="AC503"/>
      <c r="BC503"/>
      <c r="BP503"/>
      <c r="CC503"/>
      <c r="CP503"/>
      <c r="EP503"/>
      <c r="FC503"/>
    </row>
    <row r="504" spans="14:159">
      <c r="N504"/>
      <c r="AB504"/>
      <c r="AC504"/>
      <c r="BC504"/>
      <c r="BP504"/>
      <c r="CC504"/>
      <c r="CP504"/>
      <c r="EP504"/>
      <c r="FC504"/>
    </row>
    <row r="505" spans="14:159">
      <c r="N505"/>
      <c r="AB505"/>
      <c r="AC505"/>
      <c r="BC505"/>
      <c r="BP505"/>
      <c r="CC505"/>
      <c r="CP505"/>
      <c r="EP505"/>
      <c r="FC505"/>
    </row>
    <row r="506" spans="14:159">
      <c r="N506"/>
      <c r="AB506"/>
      <c r="AC506"/>
      <c r="BC506"/>
      <c r="BP506"/>
      <c r="CC506"/>
      <c r="CP506"/>
      <c r="EP506"/>
      <c r="FC506"/>
    </row>
    <row r="507" spans="14:159">
      <c r="N507"/>
      <c r="AB507"/>
      <c r="AC507"/>
      <c r="BC507"/>
      <c r="BP507"/>
      <c r="CC507"/>
      <c r="CP507"/>
      <c r="EP507"/>
      <c r="FC507"/>
    </row>
    <row r="508" spans="14:159">
      <c r="N508"/>
      <c r="AB508"/>
      <c r="AC508"/>
      <c r="BC508"/>
      <c r="BP508"/>
      <c r="CC508"/>
      <c r="CP508"/>
      <c r="EP508"/>
      <c r="FC508"/>
    </row>
    <row r="509" spans="14:159">
      <c r="N509"/>
      <c r="AB509"/>
      <c r="AC509"/>
      <c r="BC509"/>
      <c r="BP509"/>
      <c r="CC509"/>
      <c r="CP509"/>
      <c r="EP509"/>
      <c r="FC509"/>
    </row>
    <row r="510" spans="14:159">
      <c r="N510"/>
      <c r="AB510"/>
      <c r="AC510"/>
      <c r="BC510"/>
      <c r="BP510"/>
      <c r="CC510"/>
      <c r="CP510"/>
      <c r="EP510"/>
      <c r="FC510"/>
    </row>
    <row r="511" spans="14:159">
      <c r="N511"/>
      <c r="AB511"/>
      <c r="AC511"/>
      <c r="BC511"/>
      <c r="BP511"/>
      <c r="CC511"/>
      <c r="CP511"/>
      <c r="EP511"/>
      <c r="FC511"/>
    </row>
    <row r="512" spans="14:159">
      <c r="N512"/>
      <c r="AB512"/>
      <c r="AC512"/>
      <c r="BC512"/>
      <c r="BP512"/>
      <c r="CC512"/>
      <c r="CP512"/>
      <c r="EP512"/>
      <c r="FC512"/>
    </row>
    <row r="513" spans="14:159">
      <c r="N513"/>
      <c r="AB513"/>
      <c r="AC513"/>
      <c r="BC513"/>
      <c r="BP513"/>
      <c r="CC513"/>
      <c r="CP513"/>
      <c r="EP513"/>
      <c r="FC513"/>
    </row>
    <row r="514" spans="14:159">
      <c r="N514"/>
      <c r="AB514"/>
      <c r="AC514"/>
      <c r="BC514"/>
      <c r="BP514"/>
      <c r="CC514"/>
      <c r="CP514"/>
      <c r="EP514"/>
      <c r="FC514"/>
    </row>
    <row r="515" spans="14:159">
      <c r="N515"/>
      <c r="AB515"/>
      <c r="AC515"/>
      <c r="BC515"/>
      <c r="BP515"/>
      <c r="CC515"/>
      <c r="CP515"/>
      <c r="EP515"/>
      <c r="FC515"/>
    </row>
    <row r="516" spans="14:159">
      <c r="N516"/>
      <c r="AB516"/>
      <c r="AC516"/>
      <c r="BC516"/>
      <c r="BP516"/>
      <c r="CC516"/>
      <c r="CP516"/>
      <c r="EP516"/>
      <c r="FC516"/>
    </row>
    <row r="517" spans="14:159">
      <c r="N517"/>
      <c r="AB517"/>
      <c r="AC517"/>
      <c r="BC517"/>
      <c r="BP517"/>
      <c r="CC517"/>
      <c r="CP517"/>
      <c r="EP517"/>
      <c r="FC517"/>
    </row>
    <row r="518" spans="14:159">
      <c r="N518"/>
      <c r="AB518"/>
      <c r="AC518"/>
      <c r="BC518"/>
      <c r="BP518"/>
      <c r="CC518"/>
      <c r="CP518"/>
      <c r="EP518"/>
      <c r="FC518"/>
    </row>
    <row r="519" spans="14:159">
      <c r="N519"/>
      <c r="AB519"/>
      <c r="AC519"/>
      <c r="BC519"/>
      <c r="BP519"/>
      <c r="CC519"/>
      <c r="CP519"/>
      <c r="EP519"/>
      <c r="FC519"/>
    </row>
    <row r="520" spans="14:159">
      <c r="N520"/>
      <c r="AB520"/>
      <c r="AC520"/>
      <c r="BC520"/>
      <c r="BP520"/>
      <c r="CC520"/>
      <c r="CP520"/>
      <c r="EP520"/>
      <c r="FC520"/>
    </row>
    <row r="521" spans="14:159">
      <c r="N521"/>
      <c r="AB521"/>
      <c r="AC521"/>
      <c r="BC521"/>
      <c r="BP521"/>
      <c r="CC521"/>
      <c r="CP521"/>
      <c r="EP521"/>
      <c r="FC521"/>
    </row>
    <row r="522" spans="14:159">
      <c r="N522"/>
      <c r="AB522"/>
      <c r="AC522"/>
      <c r="BC522"/>
      <c r="BP522"/>
      <c r="CC522"/>
      <c r="CP522"/>
      <c r="EP522"/>
      <c r="FC522"/>
    </row>
    <row r="523" spans="14:159">
      <c r="N523"/>
      <c r="AB523"/>
      <c r="AC523"/>
      <c r="BC523"/>
      <c r="BP523"/>
      <c r="CC523"/>
      <c r="CP523"/>
      <c r="EP523"/>
      <c r="FC523"/>
    </row>
    <row r="524" spans="14:159">
      <c r="N524"/>
      <c r="AB524"/>
      <c r="AC524"/>
      <c r="BC524"/>
      <c r="BP524"/>
      <c r="CC524"/>
      <c r="CP524"/>
      <c r="EP524"/>
      <c r="FC524"/>
    </row>
    <row r="525" spans="14:159">
      <c r="N525"/>
      <c r="AB525"/>
      <c r="AC525"/>
      <c r="BC525"/>
      <c r="BP525"/>
      <c r="CC525"/>
      <c r="CP525"/>
      <c r="EP525"/>
      <c r="FC525"/>
    </row>
    <row r="526" spans="14:159">
      <c r="N526"/>
      <c r="AB526"/>
      <c r="AC526"/>
      <c r="BC526"/>
      <c r="BP526"/>
      <c r="CC526"/>
      <c r="CP526"/>
      <c r="EP526"/>
      <c r="FC526"/>
    </row>
    <row r="527" spans="14:159">
      <c r="N527"/>
      <c r="AB527"/>
      <c r="AC527"/>
      <c r="BC527"/>
      <c r="BP527"/>
      <c r="CC527"/>
      <c r="CP527"/>
      <c r="EP527"/>
      <c r="FC527"/>
    </row>
    <row r="528" spans="14:159">
      <c r="N528"/>
      <c r="AB528"/>
      <c r="AC528"/>
      <c r="BC528"/>
      <c r="BP528"/>
      <c r="CC528"/>
      <c r="CP528"/>
      <c r="EP528"/>
      <c r="FC528"/>
    </row>
    <row r="529" spans="14:159">
      <c r="N529"/>
      <c r="AB529"/>
      <c r="AC529"/>
      <c r="BC529"/>
      <c r="BP529"/>
      <c r="CC529"/>
      <c r="CP529"/>
      <c r="EP529"/>
      <c r="FC529"/>
    </row>
    <row r="530" spans="14:159">
      <c r="N530"/>
      <c r="AB530"/>
      <c r="AC530"/>
      <c r="BC530"/>
      <c r="BP530"/>
      <c r="CC530"/>
      <c r="CP530"/>
      <c r="EP530"/>
      <c r="FC530"/>
    </row>
    <row r="531" spans="14:159">
      <c r="N531"/>
      <c r="AB531"/>
      <c r="AC531"/>
      <c r="BC531"/>
      <c r="BP531"/>
      <c r="CC531"/>
      <c r="CP531"/>
      <c r="EP531"/>
      <c r="FC531"/>
    </row>
    <row r="532" spans="14:159">
      <c r="N532"/>
      <c r="AB532"/>
      <c r="AC532"/>
      <c r="BC532"/>
      <c r="BP532"/>
      <c r="CC532"/>
      <c r="CP532"/>
      <c r="EP532"/>
      <c r="FC532"/>
    </row>
    <row r="533" spans="14:159">
      <c r="N533"/>
      <c r="AB533"/>
      <c r="AC533"/>
      <c r="BC533"/>
      <c r="BP533"/>
      <c r="CC533"/>
      <c r="CP533"/>
      <c r="EP533"/>
      <c r="FC533"/>
    </row>
    <row r="534" spans="14:159">
      <c r="N534"/>
      <c r="AB534"/>
      <c r="AC534"/>
      <c r="BC534"/>
      <c r="BP534"/>
      <c r="CC534"/>
      <c r="CP534"/>
      <c r="EP534"/>
      <c r="FC534"/>
    </row>
    <row r="535" spans="14:159">
      <c r="N535"/>
      <c r="AB535"/>
      <c r="AC535"/>
      <c r="BC535"/>
      <c r="BP535"/>
      <c r="CC535"/>
      <c r="CP535"/>
      <c r="EP535"/>
      <c r="FC535"/>
    </row>
    <row r="536" spans="14:159">
      <c r="N536"/>
      <c r="AB536"/>
      <c r="AC536"/>
      <c r="BC536"/>
      <c r="BP536"/>
      <c r="CC536"/>
      <c r="CP536"/>
      <c r="EP536"/>
      <c r="FC536"/>
    </row>
    <row r="537" spans="14:159">
      <c r="N537"/>
      <c r="AB537"/>
      <c r="AC537"/>
      <c r="BC537"/>
      <c r="BP537"/>
      <c r="CC537"/>
      <c r="CP537"/>
      <c r="EP537"/>
      <c r="FC537"/>
    </row>
    <row r="538" spans="14:159">
      <c r="N538"/>
      <c r="AB538"/>
      <c r="AC538"/>
      <c r="BC538"/>
      <c r="BP538"/>
      <c r="CC538"/>
      <c r="CP538"/>
      <c r="EP538"/>
      <c r="FC538"/>
    </row>
    <row r="539" spans="14:159">
      <c r="N539"/>
      <c r="AB539"/>
      <c r="AC539"/>
      <c r="BC539"/>
      <c r="BP539"/>
      <c r="CC539"/>
      <c r="CP539"/>
      <c r="EP539"/>
      <c r="FC539"/>
    </row>
    <row r="540" spans="14:159">
      <c r="N540"/>
      <c r="AB540"/>
      <c r="AC540"/>
      <c r="BC540"/>
      <c r="BP540"/>
      <c r="CC540"/>
      <c r="CP540"/>
      <c r="EP540"/>
      <c r="FC540"/>
    </row>
    <row r="541" spans="14:159">
      <c r="N541"/>
      <c r="AB541"/>
      <c r="AC541"/>
      <c r="BC541"/>
      <c r="BP541"/>
      <c r="CC541"/>
      <c r="CP541"/>
      <c r="EP541"/>
      <c r="FC541"/>
    </row>
    <row r="542" spans="14:159">
      <c r="N542"/>
      <c r="AB542"/>
      <c r="AC542"/>
      <c r="BC542"/>
      <c r="BP542"/>
      <c r="CC542"/>
      <c r="CP542"/>
      <c r="EP542"/>
      <c r="FC542"/>
    </row>
    <row r="543" spans="14:159">
      <c r="N543"/>
      <c r="AB543"/>
      <c r="AC543"/>
      <c r="BC543"/>
      <c r="BP543"/>
      <c r="CC543"/>
      <c r="CP543"/>
      <c r="EP543"/>
      <c r="FC543"/>
    </row>
    <row r="544" spans="14:159">
      <c r="N544"/>
      <c r="AB544"/>
      <c r="AC544"/>
      <c r="BC544"/>
      <c r="BP544"/>
      <c r="CC544"/>
      <c r="CP544"/>
      <c r="EP544"/>
      <c r="FC544"/>
    </row>
    <row r="545" spans="14:159">
      <c r="N545"/>
      <c r="AB545"/>
      <c r="AC545"/>
      <c r="BC545"/>
      <c r="BP545"/>
      <c r="CC545"/>
      <c r="CP545"/>
      <c r="EP545"/>
      <c r="FC545"/>
    </row>
    <row r="546" spans="14:159">
      <c r="N546"/>
      <c r="AB546"/>
      <c r="AC546"/>
      <c r="BC546"/>
      <c r="BP546"/>
      <c r="CC546"/>
      <c r="CP546"/>
      <c r="EP546"/>
      <c r="FC546"/>
    </row>
    <row r="547" spans="14:159">
      <c r="N547"/>
      <c r="AB547"/>
      <c r="AC547"/>
      <c r="BC547"/>
      <c r="BP547"/>
      <c r="CC547"/>
      <c r="CP547"/>
      <c r="EP547"/>
      <c r="FC547"/>
    </row>
    <row r="548" spans="14:159">
      <c r="N548"/>
      <c r="AB548"/>
      <c r="AC548"/>
      <c r="BC548"/>
      <c r="BP548"/>
      <c r="CC548"/>
      <c r="CP548"/>
      <c r="EP548"/>
      <c r="FC548"/>
    </row>
    <row r="549" spans="14:159">
      <c r="N549"/>
      <c r="AB549"/>
      <c r="AC549"/>
      <c r="BC549"/>
      <c r="BP549"/>
      <c r="CC549"/>
      <c r="CP549"/>
      <c r="EP549"/>
      <c r="FC549"/>
    </row>
    <row r="550" spans="14:159">
      <c r="N550"/>
      <c r="AB550"/>
      <c r="AC550"/>
      <c r="BC550"/>
      <c r="BP550"/>
      <c r="CC550"/>
      <c r="CP550"/>
      <c r="EP550"/>
      <c r="FC550"/>
    </row>
    <row r="551" spans="14:159">
      <c r="N551"/>
      <c r="AB551"/>
      <c r="AC551"/>
      <c r="BC551"/>
      <c r="BP551"/>
      <c r="CC551"/>
      <c r="CP551"/>
      <c r="EP551"/>
      <c r="FC551"/>
    </row>
    <row r="552" spans="14:159">
      <c r="N552"/>
      <c r="AB552"/>
      <c r="AC552"/>
      <c r="BC552"/>
      <c r="BP552"/>
      <c r="CC552"/>
      <c r="CP552"/>
      <c r="EP552"/>
      <c r="FC552"/>
    </row>
    <row r="553" spans="14:159">
      <c r="N553"/>
      <c r="AB553"/>
      <c r="AC553"/>
      <c r="BC553"/>
      <c r="BP553"/>
      <c r="CC553"/>
      <c r="CP553"/>
      <c r="EP553"/>
      <c r="FC553"/>
    </row>
    <row r="554" spans="14:159">
      <c r="N554"/>
      <c r="AB554"/>
      <c r="AC554"/>
      <c r="BC554"/>
      <c r="BP554"/>
      <c r="CC554"/>
      <c r="CP554"/>
      <c r="EP554"/>
      <c r="FC554"/>
    </row>
    <row r="555" spans="14:159">
      <c r="N555"/>
      <c r="AB555"/>
      <c r="AC555"/>
      <c r="BC555"/>
      <c r="BP555"/>
      <c r="CC555"/>
      <c r="CP555"/>
      <c r="EP555"/>
      <c r="FC555"/>
    </row>
    <row r="556" spans="14:159">
      <c r="N556"/>
      <c r="AB556"/>
      <c r="AC556"/>
      <c r="BC556"/>
      <c r="BP556"/>
      <c r="CC556"/>
      <c r="CP556"/>
      <c r="EP556"/>
      <c r="FC556"/>
    </row>
    <row r="557" spans="14:159">
      <c r="N557"/>
      <c r="AB557"/>
      <c r="AC557"/>
      <c r="BC557"/>
      <c r="BP557"/>
      <c r="CC557"/>
      <c r="CP557"/>
      <c r="EP557"/>
      <c r="FC557"/>
    </row>
    <row r="558" spans="14:159">
      <c r="N558"/>
      <c r="AB558"/>
      <c r="AC558"/>
      <c r="BC558"/>
      <c r="BP558"/>
      <c r="CC558"/>
      <c r="CP558"/>
      <c r="EP558"/>
      <c r="FC558"/>
    </row>
    <row r="559" spans="14:159">
      <c r="N559"/>
      <c r="AB559"/>
      <c r="AC559"/>
      <c r="BC559"/>
      <c r="BP559"/>
      <c r="CC559"/>
      <c r="CP559"/>
      <c r="EP559"/>
      <c r="FC559"/>
    </row>
    <row r="560" spans="14:159">
      <c r="N560"/>
      <c r="AB560"/>
      <c r="AC560"/>
      <c r="BC560"/>
      <c r="BP560"/>
      <c r="CC560"/>
      <c r="CP560"/>
      <c r="EP560"/>
      <c r="FC560"/>
    </row>
    <row r="561" spans="14:159">
      <c r="N561"/>
      <c r="AB561"/>
      <c r="AC561"/>
      <c r="BC561"/>
      <c r="BP561"/>
      <c r="CC561"/>
      <c r="CP561"/>
      <c r="EP561"/>
      <c r="FC561"/>
    </row>
    <row r="562" spans="14:159">
      <c r="N562"/>
      <c r="AB562"/>
      <c r="AC562"/>
      <c r="BC562"/>
      <c r="BP562"/>
      <c r="CC562"/>
      <c r="CP562"/>
      <c r="EP562"/>
      <c r="FC562"/>
    </row>
    <row r="563" spans="14:159">
      <c r="N563"/>
      <c r="AB563"/>
      <c r="AC563"/>
      <c r="BC563"/>
      <c r="BP563"/>
      <c r="CC563"/>
      <c r="CP563"/>
      <c r="EP563"/>
      <c r="FC563"/>
    </row>
    <row r="564" spans="14:159">
      <c r="N564"/>
      <c r="AB564"/>
      <c r="AC564"/>
      <c r="BC564"/>
      <c r="BP564"/>
      <c r="CC564"/>
      <c r="CP564"/>
      <c r="EP564"/>
      <c r="FC564"/>
    </row>
    <row r="565" spans="14:159">
      <c r="N565"/>
      <c r="AB565"/>
      <c r="AC565"/>
      <c r="BC565"/>
      <c r="BP565"/>
      <c r="CC565"/>
      <c r="CP565"/>
      <c r="EP565"/>
      <c r="FC565"/>
    </row>
    <row r="566" spans="14:159">
      <c r="N566"/>
      <c r="AB566"/>
      <c r="AC566"/>
      <c r="BC566"/>
      <c r="BP566"/>
      <c r="CC566"/>
      <c r="CP566"/>
      <c r="EP566"/>
      <c r="FC566"/>
    </row>
    <row r="567" spans="14:159">
      <c r="N567"/>
      <c r="AB567"/>
      <c r="AC567"/>
      <c r="BC567"/>
      <c r="BP567"/>
      <c r="CC567"/>
      <c r="CP567"/>
      <c r="EP567"/>
      <c r="FC567"/>
    </row>
    <row r="568" spans="14:159">
      <c r="N568"/>
      <c r="AB568"/>
      <c r="AC568"/>
      <c r="BC568"/>
      <c r="BP568"/>
      <c r="CC568"/>
      <c r="CP568"/>
      <c r="EP568"/>
      <c r="FC568"/>
    </row>
    <row r="569" spans="14:159">
      <c r="N569"/>
      <c r="AB569"/>
      <c r="AC569"/>
      <c r="BC569"/>
      <c r="BP569"/>
      <c r="CC569"/>
      <c r="CP569"/>
      <c r="EP569"/>
      <c r="FC569"/>
    </row>
    <row r="570" spans="14:159">
      <c r="N570"/>
      <c r="AB570"/>
      <c r="AC570"/>
      <c r="BC570"/>
      <c r="BP570"/>
      <c r="CC570"/>
      <c r="CP570"/>
      <c r="EP570"/>
      <c r="FC570"/>
    </row>
    <row r="571" spans="14:159">
      <c r="N571"/>
      <c r="AB571"/>
      <c r="AC571"/>
      <c r="BC571"/>
      <c r="BP571"/>
      <c r="CC571"/>
      <c r="CP571"/>
      <c r="EP571"/>
      <c r="FC571"/>
    </row>
    <row r="572" spans="14:159">
      <c r="N572"/>
      <c r="AB572"/>
      <c r="AC572"/>
      <c r="BC572"/>
      <c r="BP572"/>
      <c r="CC572"/>
      <c r="CP572"/>
      <c r="EP572"/>
      <c r="FC572"/>
    </row>
    <row r="573" spans="14:159">
      <c r="N573"/>
      <c r="AB573"/>
      <c r="AC573"/>
      <c r="BC573"/>
      <c r="BP573"/>
      <c r="CC573"/>
      <c r="CP573"/>
      <c r="EP573"/>
      <c r="FC573"/>
    </row>
    <row r="574" spans="14:159">
      <c r="N574"/>
      <c r="AB574"/>
      <c r="AC574"/>
      <c r="BC574"/>
      <c r="BP574"/>
      <c r="CC574"/>
      <c r="CP574"/>
      <c r="EP574"/>
      <c r="FC574"/>
    </row>
    <row r="575" spans="14:159">
      <c r="N575"/>
      <c r="AB575"/>
      <c r="AC575"/>
      <c r="BC575"/>
      <c r="BP575"/>
      <c r="CC575"/>
      <c r="CP575"/>
      <c r="EP575"/>
      <c r="FC575"/>
    </row>
    <row r="576" spans="14:159">
      <c r="N576"/>
      <c r="AB576"/>
      <c r="AC576"/>
      <c r="BC576"/>
      <c r="BP576"/>
      <c r="CC576"/>
      <c r="CP576"/>
      <c r="EP576"/>
      <c r="FC576"/>
    </row>
    <row r="577" spans="14:159">
      <c r="N577"/>
      <c r="AB577"/>
      <c r="AC577"/>
      <c r="BC577"/>
      <c r="BP577"/>
      <c r="CC577"/>
      <c r="CP577"/>
      <c r="EP577"/>
      <c r="FC577"/>
    </row>
    <row r="578" spans="14:159">
      <c r="N578"/>
      <c r="AB578"/>
      <c r="AC578"/>
      <c r="BC578"/>
      <c r="BP578"/>
      <c r="CC578"/>
      <c r="CP578"/>
      <c r="EP578"/>
      <c r="FC578"/>
    </row>
    <row r="579" spans="14:159">
      <c r="N579"/>
      <c r="AB579"/>
      <c r="AC579"/>
      <c r="BC579"/>
      <c r="BP579"/>
      <c r="CC579"/>
      <c r="CP579"/>
      <c r="EP579"/>
      <c r="FC579"/>
    </row>
    <row r="580" spans="14:159">
      <c r="N580"/>
      <c r="AB580"/>
      <c r="AC580"/>
      <c r="BC580"/>
      <c r="BP580"/>
      <c r="CC580"/>
      <c r="CP580"/>
      <c r="EP580"/>
      <c r="FC580"/>
    </row>
    <row r="581" spans="14:159">
      <c r="N581"/>
      <c r="AB581"/>
      <c r="AC581"/>
      <c r="BC581"/>
      <c r="BP581"/>
      <c r="CC581"/>
      <c r="CP581"/>
      <c r="EP581"/>
      <c r="FC581"/>
    </row>
    <row r="582" spans="14:159">
      <c r="N582"/>
      <c r="AB582"/>
      <c r="AC582"/>
      <c r="BC582"/>
      <c r="BP582"/>
      <c r="CC582"/>
      <c r="CP582"/>
      <c r="EP582"/>
      <c r="FC582"/>
    </row>
    <row r="583" spans="14:159">
      <c r="N583"/>
      <c r="AB583"/>
      <c r="AC583"/>
      <c r="BC583"/>
      <c r="BP583"/>
      <c r="CC583"/>
      <c r="CP583"/>
      <c r="EP583"/>
      <c r="FC583"/>
    </row>
    <row r="584" spans="14:159">
      <c r="N584"/>
      <c r="AB584"/>
      <c r="AC584"/>
      <c r="BC584"/>
      <c r="BP584"/>
      <c r="CC584"/>
      <c r="CP584"/>
      <c r="EP584"/>
      <c r="FC584"/>
    </row>
    <row r="585" spans="14:159">
      <c r="N585"/>
      <c r="AB585"/>
      <c r="AC585"/>
      <c r="BC585"/>
      <c r="BP585"/>
      <c r="CC585"/>
      <c r="CP585"/>
      <c r="EP585"/>
      <c r="FC585"/>
    </row>
    <row r="586" spans="14:159">
      <c r="N586"/>
      <c r="AB586"/>
      <c r="AC586"/>
      <c r="BC586"/>
      <c r="BP586"/>
      <c r="CC586"/>
      <c r="CP586"/>
      <c r="EP586"/>
      <c r="FC586"/>
    </row>
    <row r="587" spans="14:159">
      <c r="N587"/>
      <c r="AB587"/>
      <c r="AC587"/>
      <c r="BC587"/>
      <c r="BP587"/>
      <c r="CC587"/>
      <c r="CP587"/>
      <c r="EP587"/>
      <c r="FC587"/>
    </row>
    <row r="588" spans="14:159">
      <c r="N588"/>
      <c r="AB588"/>
      <c r="AC588"/>
      <c r="BC588"/>
      <c r="BP588"/>
      <c r="CC588"/>
      <c r="CP588"/>
      <c r="EP588"/>
      <c r="FC588"/>
    </row>
    <row r="589" spans="14:159">
      <c r="N589"/>
      <c r="AB589"/>
      <c r="AC589"/>
      <c r="BC589"/>
      <c r="BP589"/>
      <c r="CC589"/>
      <c r="CP589"/>
      <c r="EP589"/>
      <c r="FC589"/>
    </row>
    <row r="590" spans="14:159">
      <c r="N590"/>
      <c r="AB590"/>
      <c r="AC590"/>
      <c r="BC590"/>
      <c r="BP590"/>
      <c r="CC590"/>
      <c r="CP590"/>
      <c r="EP590"/>
      <c r="FC590"/>
    </row>
    <row r="591" spans="14:159">
      <c r="N591"/>
      <c r="AB591"/>
      <c r="AC591"/>
      <c r="BC591"/>
      <c r="BP591"/>
      <c r="CC591"/>
      <c r="CP591"/>
      <c r="EP591"/>
      <c r="FC591"/>
    </row>
    <row r="592" spans="14:159">
      <c r="N592"/>
      <c r="AB592"/>
      <c r="AC592"/>
      <c r="BC592"/>
      <c r="BP592"/>
      <c r="CC592"/>
      <c r="CP592"/>
      <c r="EP592"/>
      <c r="FC592"/>
    </row>
    <row r="593" spans="14:159">
      <c r="N593"/>
      <c r="AB593"/>
      <c r="AC593"/>
      <c r="BC593"/>
      <c r="BP593"/>
      <c r="CC593"/>
      <c r="CP593"/>
      <c r="EP593"/>
      <c r="FC593"/>
    </row>
    <row r="594" spans="14:159">
      <c r="N594"/>
      <c r="AB594"/>
      <c r="AC594"/>
      <c r="BC594"/>
      <c r="BP594"/>
      <c r="CC594"/>
      <c r="CP594"/>
      <c r="EP594"/>
      <c r="FC594"/>
    </row>
    <row r="595" spans="14:159">
      <c r="N595"/>
      <c r="AB595"/>
      <c r="AC595"/>
      <c r="BC595"/>
      <c r="BP595"/>
      <c r="CC595"/>
      <c r="CP595"/>
      <c r="EP595"/>
      <c r="FC595"/>
    </row>
    <row r="596" spans="14:159">
      <c r="N596"/>
      <c r="AB596"/>
      <c r="AC596"/>
      <c r="BC596"/>
      <c r="BP596"/>
      <c r="CC596"/>
      <c r="CP596"/>
      <c r="EP596"/>
      <c r="FC596"/>
    </row>
    <row r="597" spans="14:159">
      <c r="N597"/>
      <c r="AB597"/>
      <c r="AC597"/>
      <c r="BC597"/>
      <c r="BP597"/>
      <c r="CC597"/>
      <c r="CP597"/>
      <c r="EP597"/>
      <c r="FC597"/>
    </row>
    <row r="598" spans="14:159">
      <c r="N598"/>
      <c r="AB598"/>
      <c r="AC598"/>
      <c r="BC598"/>
      <c r="BP598"/>
      <c r="CC598"/>
      <c r="CP598"/>
      <c r="EP598"/>
      <c r="FC598"/>
    </row>
    <row r="599" spans="14:159">
      <c r="N599"/>
      <c r="AB599"/>
      <c r="AC599"/>
      <c r="BC599"/>
      <c r="BP599"/>
      <c r="CC599"/>
      <c r="CP599"/>
      <c r="EP599"/>
      <c r="FC599"/>
    </row>
    <row r="600" spans="14:159">
      <c r="N600"/>
      <c r="AB600"/>
      <c r="AC600"/>
      <c r="BC600"/>
      <c r="BP600"/>
      <c r="CC600"/>
      <c r="CP600"/>
      <c r="EP600"/>
      <c r="FC600"/>
    </row>
    <row r="601" spans="14:159">
      <c r="N601"/>
      <c r="AB601"/>
      <c r="AC601"/>
      <c r="BC601"/>
      <c r="BP601"/>
      <c r="CC601"/>
      <c r="CP601"/>
      <c r="EP601"/>
      <c r="FC601"/>
    </row>
    <row r="602" spans="14:159">
      <c r="N602"/>
      <c r="AB602"/>
      <c r="AC602"/>
      <c r="BC602"/>
      <c r="BP602"/>
      <c r="CC602"/>
      <c r="CP602"/>
      <c r="EP602"/>
      <c r="FC602"/>
    </row>
    <row r="603" spans="14:159">
      <c r="N603"/>
      <c r="AB603"/>
      <c r="AC603"/>
      <c r="BC603"/>
      <c r="BP603"/>
      <c r="CC603"/>
      <c r="CP603"/>
      <c r="EP603"/>
      <c r="FC603"/>
    </row>
    <row r="604" spans="14:159">
      <c r="N604"/>
      <c r="AB604"/>
      <c r="AC604"/>
      <c r="BC604"/>
      <c r="BP604"/>
      <c r="CC604"/>
      <c r="CP604"/>
      <c r="EP604"/>
      <c r="FC604"/>
    </row>
    <row r="605" spans="14:159">
      <c r="N605"/>
      <c r="AB605"/>
      <c r="AC605"/>
      <c r="BC605"/>
      <c r="BP605"/>
      <c r="CC605"/>
      <c r="CP605"/>
      <c r="EP605"/>
      <c r="FC605"/>
    </row>
    <row r="606" spans="14:159">
      <c r="N606"/>
      <c r="AB606"/>
      <c r="AC606"/>
      <c r="BC606"/>
      <c r="BP606"/>
      <c r="CC606"/>
      <c r="CP606"/>
      <c r="EP606"/>
      <c r="FC606"/>
    </row>
    <row r="607" spans="14:159">
      <c r="N607"/>
      <c r="AB607"/>
      <c r="AC607"/>
      <c r="BC607"/>
      <c r="BP607"/>
      <c r="CC607"/>
      <c r="CP607"/>
      <c r="EP607"/>
      <c r="FC607"/>
    </row>
    <row r="608" spans="14:159">
      <c r="N608"/>
      <c r="AB608"/>
      <c r="AC608"/>
      <c r="BC608"/>
      <c r="BP608"/>
      <c r="CC608"/>
      <c r="CP608"/>
      <c r="EP608"/>
      <c r="FC608"/>
    </row>
    <row r="609" spans="14:159">
      <c r="N609"/>
      <c r="AB609"/>
      <c r="AC609"/>
      <c r="BC609"/>
      <c r="BP609"/>
      <c r="CC609"/>
      <c r="CP609"/>
      <c r="EP609"/>
      <c r="FC609"/>
    </row>
    <row r="610" spans="14:159">
      <c r="N610"/>
      <c r="AB610"/>
      <c r="AC610"/>
      <c r="BC610"/>
      <c r="BP610"/>
      <c r="CC610"/>
      <c r="CP610"/>
      <c r="EP610"/>
      <c r="FC610"/>
    </row>
    <row r="611" spans="14:159">
      <c r="N611"/>
      <c r="AB611"/>
      <c r="AC611"/>
      <c r="BC611"/>
      <c r="BP611"/>
      <c r="CC611"/>
      <c r="CP611"/>
      <c r="EP611"/>
      <c r="FC611"/>
    </row>
    <row r="612" spans="14:159">
      <c r="N612"/>
      <c r="AB612"/>
      <c r="AC612"/>
      <c r="BC612"/>
      <c r="BP612"/>
      <c r="CC612"/>
      <c r="CP612"/>
      <c r="EP612"/>
      <c r="FC612"/>
    </row>
    <row r="613" spans="14:159">
      <c r="N613"/>
      <c r="AB613"/>
      <c r="AC613"/>
      <c r="BC613"/>
      <c r="BP613"/>
      <c r="CC613"/>
      <c r="CP613"/>
      <c r="EP613"/>
      <c r="FC613"/>
    </row>
    <row r="614" spans="14:159">
      <c r="N614"/>
      <c r="AB614"/>
      <c r="AC614"/>
      <c r="BC614"/>
      <c r="BP614"/>
      <c r="CC614"/>
      <c r="CP614"/>
      <c r="EP614"/>
      <c r="FC614"/>
    </row>
    <row r="615" spans="14:159">
      <c r="N615"/>
      <c r="AB615"/>
      <c r="AC615"/>
      <c r="BC615"/>
      <c r="BP615"/>
      <c r="CC615"/>
      <c r="CP615"/>
      <c r="EP615"/>
      <c r="FC615"/>
    </row>
    <row r="616" spans="14:159">
      <c r="N616"/>
      <c r="AB616"/>
      <c r="AC616"/>
      <c r="BC616"/>
      <c r="BP616"/>
      <c r="CC616"/>
      <c r="CP616"/>
      <c r="EP616"/>
      <c r="FC616"/>
    </row>
    <row r="617" spans="14:159">
      <c r="N617"/>
      <c r="AB617"/>
      <c r="AC617"/>
      <c r="BC617"/>
      <c r="BP617"/>
      <c r="CC617"/>
      <c r="CP617"/>
      <c r="EP617"/>
      <c r="FC617"/>
    </row>
    <row r="618" spans="14:159">
      <c r="N618"/>
      <c r="AB618"/>
      <c r="AC618"/>
      <c r="BC618"/>
      <c r="BP618"/>
      <c r="CC618"/>
      <c r="CP618"/>
      <c r="EP618"/>
      <c r="FC618"/>
    </row>
    <row r="619" spans="14:159">
      <c r="N619"/>
      <c r="AB619"/>
      <c r="AC619"/>
      <c r="BC619"/>
      <c r="BP619"/>
      <c r="CC619"/>
      <c r="CP619"/>
      <c r="EP619"/>
      <c r="FC619"/>
    </row>
    <row r="620" spans="14:159">
      <c r="N620"/>
      <c r="AB620"/>
      <c r="AC620"/>
      <c r="BC620"/>
      <c r="BP620"/>
      <c r="CC620"/>
      <c r="CP620"/>
      <c r="EP620"/>
      <c r="FC620"/>
    </row>
    <row r="621" spans="14:159">
      <c r="N621"/>
      <c r="AB621"/>
      <c r="AC621"/>
      <c r="BC621"/>
      <c r="BP621"/>
      <c r="CC621"/>
      <c r="CP621"/>
      <c r="EP621"/>
      <c r="FC621"/>
    </row>
    <row r="622" spans="14:159">
      <c r="N622"/>
      <c r="AB622"/>
      <c r="AC622"/>
      <c r="BC622"/>
      <c r="BP622"/>
      <c r="CC622"/>
      <c r="CP622"/>
      <c r="EP622"/>
      <c r="FC622"/>
    </row>
    <row r="623" spans="14:159">
      <c r="N623"/>
      <c r="AB623"/>
      <c r="AC623"/>
      <c r="BC623"/>
      <c r="BP623"/>
      <c r="CC623"/>
      <c r="CP623"/>
      <c r="EP623"/>
      <c r="FC623"/>
    </row>
    <row r="624" spans="14:159">
      <c r="N624"/>
      <c r="AB624"/>
      <c r="AC624"/>
      <c r="BC624"/>
      <c r="BP624"/>
      <c r="CC624"/>
      <c r="CP624"/>
      <c r="EP624"/>
      <c r="FC624"/>
    </row>
    <row r="625" spans="14:159">
      <c r="N625"/>
      <c r="AB625"/>
      <c r="AC625"/>
      <c r="BC625"/>
      <c r="BP625"/>
      <c r="CC625"/>
      <c r="CP625"/>
      <c r="EP625"/>
      <c r="FC625"/>
    </row>
    <row r="626" spans="14:159">
      <c r="N626"/>
      <c r="AB626"/>
      <c r="AC626"/>
      <c r="BC626"/>
      <c r="BP626"/>
      <c r="CC626"/>
      <c r="CP626"/>
      <c r="EP626"/>
      <c r="FC626"/>
    </row>
    <row r="627" spans="14:159">
      <c r="N627"/>
      <c r="AB627"/>
      <c r="AC627"/>
      <c r="BC627"/>
      <c r="BP627"/>
      <c r="CC627"/>
      <c r="CP627"/>
      <c r="EP627"/>
      <c r="FC627"/>
    </row>
    <row r="628" spans="14:159">
      <c r="N628"/>
      <c r="AB628"/>
      <c r="AC628"/>
      <c r="BC628"/>
      <c r="BP628"/>
      <c r="CC628"/>
      <c r="CP628"/>
      <c r="EP628"/>
      <c r="FC628"/>
    </row>
    <row r="629" spans="14:159">
      <c r="N629"/>
      <c r="AB629"/>
      <c r="AC629"/>
      <c r="BC629"/>
      <c r="BP629"/>
      <c r="CC629"/>
      <c r="CP629"/>
      <c r="EP629"/>
      <c r="FC629"/>
    </row>
    <row r="630" spans="14:159">
      <c r="N630"/>
      <c r="AB630"/>
      <c r="AC630"/>
      <c r="BC630"/>
      <c r="BP630"/>
      <c r="CC630"/>
      <c r="CP630"/>
      <c r="EP630"/>
      <c r="FC630"/>
    </row>
    <row r="631" spans="14:159">
      <c r="N631"/>
      <c r="AB631"/>
      <c r="AC631"/>
      <c r="BC631"/>
      <c r="BP631"/>
      <c r="CC631"/>
      <c r="CP631"/>
      <c r="EP631"/>
      <c r="FC631"/>
    </row>
    <row r="632" spans="14:159">
      <c r="N632"/>
      <c r="AB632"/>
      <c r="AC632"/>
      <c r="BC632"/>
      <c r="BP632"/>
      <c r="CC632"/>
      <c r="CP632"/>
      <c r="EP632"/>
      <c r="FC632"/>
    </row>
    <row r="633" spans="14:159">
      <c r="N633"/>
      <c r="AB633"/>
      <c r="AC633"/>
      <c r="BC633"/>
      <c r="BP633"/>
      <c r="CC633"/>
      <c r="CP633"/>
      <c r="EP633"/>
      <c r="FC633"/>
    </row>
    <row r="634" spans="14:159">
      <c r="N634"/>
      <c r="AB634"/>
      <c r="AC634"/>
      <c r="BC634"/>
      <c r="BP634"/>
      <c r="CC634"/>
      <c r="CP634"/>
      <c r="EP634"/>
      <c r="FC634"/>
    </row>
    <row r="635" spans="14:159">
      <c r="N635"/>
      <c r="AB635"/>
      <c r="AC635"/>
      <c r="BC635"/>
      <c r="BP635"/>
      <c r="CC635"/>
      <c r="CP635"/>
      <c r="EP635"/>
      <c r="FC635"/>
    </row>
    <row r="636" spans="14:159">
      <c r="N636"/>
      <c r="AB636"/>
      <c r="AC636"/>
      <c r="BC636"/>
      <c r="BP636"/>
      <c r="CC636"/>
      <c r="CP636"/>
      <c r="EP636"/>
      <c r="FC636"/>
    </row>
    <row r="637" spans="14:159">
      <c r="N637"/>
      <c r="AB637"/>
      <c r="AC637"/>
      <c r="BC637"/>
      <c r="BP637"/>
      <c r="CC637"/>
      <c r="CP637"/>
      <c r="EP637"/>
      <c r="FC637"/>
    </row>
    <row r="638" spans="14:159">
      <c r="N638"/>
      <c r="AB638"/>
      <c r="AC638"/>
      <c r="BC638"/>
      <c r="BP638"/>
      <c r="CC638"/>
      <c r="CP638"/>
      <c r="EP638"/>
      <c r="FC638"/>
    </row>
    <row r="639" spans="14:159">
      <c r="N639"/>
      <c r="AB639"/>
      <c r="AC639"/>
      <c r="BC639"/>
      <c r="BP639"/>
      <c r="CC639"/>
      <c r="CP639"/>
      <c r="EP639"/>
      <c r="FC639"/>
    </row>
    <row r="640" spans="14:159">
      <c r="N640"/>
      <c r="AB640"/>
      <c r="AC640"/>
      <c r="BC640"/>
      <c r="BP640"/>
      <c r="CC640"/>
      <c r="CP640"/>
      <c r="EP640"/>
      <c r="FC640"/>
    </row>
    <row r="641" spans="14:159">
      <c r="N641"/>
      <c r="AB641"/>
      <c r="AC641"/>
      <c r="BC641"/>
      <c r="BP641"/>
      <c r="CC641"/>
      <c r="CP641"/>
      <c r="EP641"/>
      <c r="FC641"/>
    </row>
    <row r="642" spans="14:159">
      <c r="N642"/>
      <c r="AB642"/>
      <c r="AC642"/>
      <c r="BC642"/>
      <c r="BP642"/>
      <c r="CC642"/>
      <c r="CP642"/>
      <c r="EP642"/>
      <c r="FC642"/>
    </row>
    <row r="643" spans="14:159">
      <c r="N643"/>
      <c r="AB643"/>
      <c r="AC643"/>
      <c r="BC643"/>
      <c r="BP643"/>
      <c r="CC643"/>
      <c r="CP643"/>
      <c r="EP643"/>
      <c r="FC643"/>
    </row>
    <row r="644" spans="14:159">
      <c r="N644"/>
      <c r="AB644"/>
      <c r="AC644"/>
      <c r="BC644"/>
      <c r="BP644"/>
      <c r="CC644"/>
      <c r="CP644"/>
      <c r="EP644"/>
      <c r="FC644"/>
    </row>
    <row r="645" spans="14:159">
      <c r="N645"/>
      <c r="AB645"/>
      <c r="AC645"/>
      <c r="BC645"/>
      <c r="BP645"/>
      <c r="CC645"/>
      <c r="CP645"/>
      <c r="EP645"/>
      <c r="FC645"/>
    </row>
    <row r="646" spans="14:159">
      <c r="N646"/>
      <c r="AB646"/>
      <c r="AC646"/>
      <c r="BC646"/>
      <c r="BP646"/>
      <c r="CC646"/>
      <c r="CP646"/>
      <c r="EP646"/>
      <c r="FC646"/>
    </row>
    <row r="647" spans="14:159">
      <c r="N647"/>
      <c r="AB647"/>
      <c r="AC647"/>
      <c r="BC647"/>
      <c r="BP647"/>
      <c r="CC647"/>
      <c r="CP647"/>
      <c r="EP647"/>
      <c r="FC647"/>
    </row>
    <row r="648" spans="14:159">
      <c r="N648"/>
      <c r="AB648"/>
      <c r="AC648"/>
      <c r="BC648"/>
      <c r="BP648"/>
      <c r="CC648"/>
      <c r="CP648"/>
      <c r="EP648"/>
      <c r="FC648"/>
    </row>
    <row r="649" spans="14:159">
      <c r="N649"/>
      <c r="AB649"/>
      <c r="AC649"/>
      <c r="BC649"/>
      <c r="BP649"/>
      <c r="CC649"/>
      <c r="CP649"/>
      <c r="EP649"/>
      <c r="FC649"/>
    </row>
    <row r="650" spans="14:159">
      <c r="N650"/>
      <c r="AB650"/>
      <c r="AC650"/>
      <c r="BC650"/>
      <c r="BP650"/>
      <c r="CC650"/>
      <c r="CP650"/>
      <c r="EP650"/>
      <c r="FC650"/>
    </row>
    <row r="651" spans="14:159">
      <c r="N651"/>
      <c r="AB651"/>
      <c r="AC651"/>
      <c r="BC651"/>
      <c r="BP651"/>
      <c r="CC651"/>
      <c r="CP651"/>
      <c r="EP651"/>
      <c r="FC651"/>
    </row>
    <row r="652" spans="14:159">
      <c r="N652"/>
      <c r="AB652"/>
      <c r="AC652"/>
      <c r="BC652"/>
      <c r="BP652"/>
      <c r="CC652"/>
      <c r="CP652"/>
      <c r="EP652"/>
      <c r="FC652"/>
    </row>
    <row r="653" spans="14:159">
      <c r="N653"/>
      <c r="AB653"/>
      <c r="AC653"/>
      <c r="BC653"/>
      <c r="BP653"/>
      <c r="CC653"/>
      <c r="CP653"/>
      <c r="EP653"/>
      <c r="FC653"/>
    </row>
    <row r="654" spans="14:159">
      <c r="N654"/>
      <c r="AB654"/>
      <c r="AC654"/>
      <c r="BC654"/>
      <c r="BP654"/>
      <c r="CC654"/>
      <c r="CP654"/>
      <c r="EP654"/>
      <c r="FC654"/>
    </row>
    <row r="655" spans="14:159">
      <c r="N655"/>
      <c r="AB655"/>
      <c r="AC655"/>
      <c r="BC655"/>
      <c r="BP655"/>
      <c r="CC655"/>
      <c r="CP655"/>
      <c r="EP655"/>
      <c r="FC655"/>
    </row>
    <row r="656" spans="14:159">
      <c r="N656"/>
      <c r="AB656"/>
      <c r="AC656"/>
      <c r="BC656"/>
      <c r="BP656"/>
      <c r="CC656"/>
      <c r="CP656"/>
      <c r="EP656"/>
      <c r="FC656"/>
    </row>
    <row r="657" spans="14:159">
      <c r="N657"/>
      <c r="AB657"/>
      <c r="AC657"/>
      <c r="BC657"/>
      <c r="BP657"/>
      <c r="CC657"/>
      <c r="CP657"/>
      <c r="EP657"/>
      <c r="FC657"/>
    </row>
    <row r="658" spans="14:159">
      <c r="N658"/>
      <c r="AB658"/>
      <c r="AC658"/>
      <c r="BC658"/>
      <c r="BP658"/>
      <c r="CC658"/>
      <c r="CP658"/>
      <c r="EP658"/>
      <c r="FC658"/>
    </row>
    <row r="659" spans="14:159">
      <c r="N659"/>
      <c r="AB659"/>
      <c r="AC659"/>
      <c r="BC659"/>
      <c r="BP659"/>
      <c r="CC659"/>
      <c r="CP659"/>
      <c r="EP659"/>
      <c r="FC659"/>
    </row>
    <row r="660" spans="14:159">
      <c r="N660"/>
      <c r="AB660"/>
      <c r="AC660"/>
      <c r="BC660"/>
      <c r="BP660"/>
      <c r="CC660"/>
      <c r="CP660"/>
      <c r="EP660"/>
      <c r="FC660"/>
    </row>
    <row r="661" spans="14:159">
      <c r="N661"/>
      <c r="AB661"/>
      <c r="AC661"/>
      <c r="BC661"/>
      <c r="BP661"/>
      <c r="CC661"/>
      <c r="CP661"/>
      <c r="EP661"/>
      <c r="FC661"/>
    </row>
    <row r="662" spans="14:159">
      <c r="N662"/>
      <c r="AB662"/>
      <c r="AC662"/>
      <c r="BC662"/>
      <c r="BP662"/>
      <c r="CC662"/>
      <c r="CP662"/>
      <c r="EP662"/>
      <c r="FC662"/>
    </row>
    <row r="663" spans="14:159">
      <c r="N663"/>
      <c r="AB663"/>
      <c r="AC663"/>
      <c r="BC663"/>
      <c r="BP663"/>
      <c r="CC663"/>
      <c r="CP663"/>
      <c r="EP663"/>
      <c r="FC663"/>
    </row>
    <row r="664" spans="14:159">
      <c r="N664"/>
      <c r="AB664"/>
      <c r="AC664"/>
      <c r="BC664"/>
      <c r="BP664"/>
      <c r="CC664"/>
      <c r="CP664"/>
      <c r="EP664"/>
      <c r="FC664"/>
    </row>
    <row r="665" spans="14:159">
      <c r="N665"/>
      <c r="AB665"/>
      <c r="AC665"/>
      <c r="BC665"/>
      <c r="BP665"/>
      <c r="CC665"/>
      <c r="CP665"/>
      <c r="EP665"/>
      <c r="FC665"/>
    </row>
    <row r="666" spans="14:159">
      <c r="N666"/>
      <c r="AB666"/>
      <c r="AC666"/>
      <c r="BC666"/>
      <c r="BP666"/>
      <c r="CC666"/>
      <c r="CP666"/>
      <c r="EP666"/>
      <c r="FC666"/>
    </row>
    <row r="667" spans="14:159">
      <c r="N667"/>
      <c r="AB667"/>
      <c r="AC667"/>
      <c r="BC667"/>
      <c r="BP667"/>
      <c r="CC667"/>
      <c r="CP667"/>
      <c r="EP667"/>
      <c r="FC667"/>
    </row>
    <row r="668" spans="14:159">
      <c r="N668"/>
      <c r="AB668"/>
      <c r="AC668"/>
      <c r="BC668"/>
      <c r="BP668"/>
      <c r="CC668"/>
      <c r="CP668"/>
      <c r="EP668"/>
      <c r="FC668"/>
    </row>
    <row r="669" spans="14:159">
      <c r="N669"/>
      <c r="AB669"/>
      <c r="AC669"/>
      <c r="BC669"/>
      <c r="BP669"/>
      <c r="CC669"/>
      <c r="CP669"/>
      <c r="EP669"/>
      <c r="FC669"/>
    </row>
    <row r="670" spans="14:159">
      <c r="N670"/>
      <c r="AB670"/>
      <c r="AC670"/>
      <c r="BC670"/>
      <c r="BP670"/>
      <c r="CC670"/>
      <c r="CP670"/>
      <c r="EP670"/>
      <c r="FC670"/>
    </row>
    <row r="671" spans="14:159">
      <c r="N671"/>
      <c r="AB671"/>
      <c r="AC671"/>
      <c r="BC671"/>
      <c r="BP671"/>
      <c r="CC671"/>
      <c r="CP671"/>
      <c r="EP671"/>
      <c r="FC671"/>
    </row>
    <row r="672" spans="14:159">
      <c r="N672"/>
      <c r="AB672"/>
      <c r="AC672"/>
      <c r="BC672"/>
      <c r="BP672"/>
      <c r="CC672"/>
      <c r="CP672"/>
      <c r="EP672"/>
      <c r="FC672"/>
    </row>
    <row r="673" spans="14:159">
      <c r="N673"/>
      <c r="AB673"/>
      <c r="AC673"/>
      <c r="BC673"/>
      <c r="BP673"/>
      <c r="CC673"/>
      <c r="CP673"/>
      <c r="EP673"/>
      <c r="FC673"/>
    </row>
    <row r="674" spans="14:159">
      <c r="N674"/>
      <c r="AB674"/>
      <c r="AC674"/>
      <c r="BC674"/>
      <c r="BP674"/>
      <c r="CC674"/>
      <c r="CP674"/>
      <c r="EP674"/>
      <c r="FC674"/>
    </row>
    <row r="675" spans="14:159">
      <c r="N675"/>
      <c r="AB675"/>
      <c r="AC675"/>
      <c r="BC675"/>
      <c r="BP675"/>
      <c r="CC675"/>
      <c r="CP675"/>
      <c r="EP675"/>
      <c r="FC675"/>
    </row>
    <row r="676" spans="14:159">
      <c r="N676"/>
      <c r="AB676"/>
      <c r="AC676"/>
      <c r="BC676"/>
      <c r="BP676"/>
      <c r="CC676"/>
      <c r="CP676"/>
      <c r="EP676"/>
      <c r="FC676"/>
    </row>
    <row r="677" spans="14:159">
      <c r="N677"/>
      <c r="AB677"/>
      <c r="AC677"/>
      <c r="BC677"/>
      <c r="BP677"/>
      <c r="CC677"/>
      <c r="CP677"/>
      <c r="EP677"/>
      <c r="FC677"/>
    </row>
    <row r="678" spans="14:159">
      <c r="N678"/>
      <c r="AB678"/>
      <c r="AC678"/>
      <c r="BC678"/>
      <c r="BP678"/>
      <c r="CC678"/>
      <c r="CP678"/>
      <c r="EP678"/>
      <c r="FC678"/>
    </row>
    <row r="679" spans="14:159">
      <c r="N679"/>
      <c r="AB679"/>
      <c r="AC679"/>
      <c r="BC679"/>
      <c r="BP679"/>
      <c r="CC679"/>
      <c r="CP679"/>
      <c r="EP679"/>
      <c r="FC679"/>
    </row>
    <row r="680" spans="14:159">
      <c r="N680"/>
      <c r="AB680"/>
      <c r="AC680"/>
      <c r="BC680"/>
      <c r="BP680"/>
      <c r="CC680"/>
      <c r="CP680"/>
      <c r="EP680"/>
      <c r="FC680"/>
    </row>
    <row r="681" spans="14:159">
      <c r="N681"/>
      <c r="AB681"/>
      <c r="AC681"/>
      <c r="BC681"/>
      <c r="BP681"/>
      <c r="CC681"/>
      <c r="CP681"/>
      <c r="EP681"/>
      <c r="FC681"/>
    </row>
    <row r="682" spans="14:159">
      <c r="N682"/>
      <c r="AB682"/>
      <c r="AC682"/>
      <c r="BC682"/>
      <c r="BP682"/>
      <c r="CC682"/>
      <c r="CP682"/>
      <c r="EP682"/>
      <c r="FC682"/>
    </row>
    <row r="683" spans="14:159">
      <c r="N683"/>
      <c r="AB683"/>
      <c r="AC683"/>
      <c r="BC683"/>
      <c r="BP683"/>
      <c r="CC683"/>
      <c r="CP683"/>
      <c r="EP683"/>
      <c r="FC683"/>
    </row>
    <row r="684" spans="14:159">
      <c r="N684"/>
      <c r="AB684"/>
      <c r="AC684"/>
      <c r="BC684"/>
      <c r="BP684"/>
      <c r="CC684"/>
      <c r="CP684"/>
      <c r="EP684"/>
      <c r="FC684"/>
    </row>
    <row r="685" spans="14:159">
      <c r="N685"/>
      <c r="AB685"/>
      <c r="AC685"/>
      <c r="BC685"/>
      <c r="BP685"/>
      <c r="CC685"/>
      <c r="CP685"/>
      <c r="EP685"/>
      <c r="FC685"/>
    </row>
    <row r="686" spans="14:159">
      <c r="N686"/>
      <c r="AB686"/>
      <c r="AC686"/>
      <c r="BC686"/>
      <c r="BP686"/>
      <c r="CC686"/>
      <c r="CP686"/>
      <c r="EP686"/>
      <c r="FC686"/>
    </row>
    <row r="687" spans="14:159">
      <c r="N687"/>
      <c r="AB687"/>
      <c r="AC687"/>
      <c r="BC687"/>
      <c r="BP687"/>
      <c r="CC687"/>
      <c r="CP687"/>
      <c r="EP687"/>
      <c r="FC687"/>
    </row>
    <row r="688" spans="14:159">
      <c r="N688"/>
      <c r="AB688"/>
      <c r="AC688"/>
      <c r="BC688"/>
      <c r="BP688"/>
      <c r="CC688"/>
      <c r="CP688"/>
      <c r="EP688"/>
      <c r="FC688"/>
    </row>
    <row r="689" spans="14:159">
      <c r="N689"/>
      <c r="AB689"/>
      <c r="AC689"/>
      <c r="BC689"/>
      <c r="BP689"/>
      <c r="CC689"/>
      <c r="CP689"/>
      <c r="EP689"/>
      <c r="FC689"/>
    </row>
    <row r="690" spans="14:159">
      <c r="N690"/>
      <c r="AB690"/>
      <c r="AC690"/>
      <c r="BC690"/>
      <c r="BP690"/>
      <c r="CC690"/>
      <c r="CP690"/>
      <c r="EP690"/>
      <c r="FC690"/>
    </row>
    <row r="691" spans="14:159">
      <c r="N691"/>
      <c r="AB691"/>
      <c r="AC691"/>
      <c r="BC691"/>
      <c r="BP691"/>
      <c r="CC691"/>
      <c r="CP691"/>
      <c r="EP691"/>
      <c r="FC691"/>
    </row>
    <row r="692" spans="14:159">
      <c r="N692"/>
      <c r="AB692"/>
      <c r="AC692"/>
      <c r="BC692"/>
      <c r="BP692"/>
      <c r="CC692"/>
      <c r="CP692"/>
      <c r="EP692"/>
      <c r="FC692"/>
    </row>
    <row r="693" spans="14:159">
      <c r="N693"/>
      <c r="AB693"/>
      <c r="AC693"/>
      <c r="BC693"/>
      <c r="BP693"/>
      <c r="CC693"/>
      <c r="CP693"/>
      <c r="EP693"/>
      <c r="FC693"/>
    </row>
    <row r="694" spans="14:159">
      <c r="N694"/>
      <c r="AB694"/>
      <c r="AC694"/>
      <c r="BC694"/>
      <c r="BP694"/>
      <c r="CC694"/>
      <c r="CP694"/>
      <c r="EP694"/>
      <c r="FC694"/>
    </row>
    <row r="695" spans="14:159">
      <c r="N695"/>
      <c r="AB695"/>
      <c r="AC695"/>
      <c r="BC695"/>
      <c r="BP695"/>
      <c r="CC695"/>
      <c r="CP695"/>
      <c r="EP695"/>
      <c r="FC695"/>
    </row>
    <row r="696" spans="14:159">
      <c r="N696"/>
      <c r="AB696"/>
      <c r="AC696"/>
      <c r="BC696"/>
      <c r="BP696"/>
      <c r="CC696"/>
      <c r="CP696"/>
      <c r="EP696"/>
      <c r="FC696"/>
    </row>
    <row r="697" spans="14:159">
      <c r="N697"/>
      <c r="AB697"/>
      <c r="AC697"/>
      <c r="BC697"/>
      <c r="BP697"/>
      <c r="CC697"/>
      <c r="CP697"/>
      <c r="EP697"/>
      <c r="FC697"/>
    </row>
    <row r="698" spans="14:159">
      <c r="N698"/>
      <c r="AB698"/>
      <c r="AC698"/>
      <c r="BC698"/>
      <c r="BP698"/>
      <c r="CC698"/>
      <c r="CP698"/>
      <c r="EP698"/>
      <c r="FC698"/>
    </row>
    <row r="699" spans="14:159">
      <c r="N699"/>
      <c r="AB699"/>
      <c r="AC699"/>
      <c r="BC699"/>
      <c r="BP699"/>
      <c r="CC699"/>
      <c r="CP699"/>
      <c r="EP699"/>
      <c r="FC699"/>
    </row>
    <row r="700" spans="14:159">
      <c r="N700"/>
      <c r="AB700"/>
      <c r="AC700"/>
      <c r="BC700"/>
      <c r="BP700"/>
      <c r="CC700"/>
      <c r="CP700"/>
      <c r="EP700"/>
      <c r="FC700"/>
    </row>
    <row r="701" spans="14:159">
      <c r="N701"/>
      <c r="AB701"/>
      <c r="AC701"/>
      <c r="BC701"/>
      <c r="BP701"/>
      <c r="CC701"/>
      <c r="CP701"/>
      <c r="EP701"/>
      <c r="FC701"/>
    </row>
    <row r="702" spans="14:159">
      <c r="N702"/>
      <c r="AB702"/>
      <c r="AC702"/>
      <c r="BC702"/>
      <c r="BP702"/>
      <c r="CC702"/>
      <c r="CP702"/>
      <c r="EP702"/>
      <c r="FC702"/>
    </row>
    <row r="703" spans="14:159">
      <c r="N703"/>
      <c r="AB703"/>
      <c r="AC703"/>
      <c r="BC703"/>
      <c r="BP703"/>
      <c r="CC703"/>
      <c r="CP703"/>
      <c r="EP703"/>
      <c r="FC703"/>
    </row>
    <row r="704" spans="14:159">
      <c r="N704"/>
      <c r="AB704"/>
      <c r="AC704"/>
      <c r="BC704"/>
      <c r="BP704"/>
      <c r="CC704"/>
      <c r="CP704"/>
      <c r="EP704"/>
      <c r="FC704"/>
    </row>
    <row r="705" spans="14:159">
      <c r="N705"/>
      <c r="AB705"/>
      <c r="AC705"/>
      <c r="BC705"/>
      <c r="BP705"/>
      <c r="CC705"/>
      <c r="CP705"/>
      <c r="EP705"/>
      <c r="FC705"/>
    </row>
    <row r="706" spans="14:159">
      <c r="N706"/>
      <c r="AB706"/>
      <c r="AC706"/>
      <c r="BC706"/>
      <c r="BP706"/>
      <c r="CC706"/>
      <c r="CP706"/>
      <c r="EP706"/>
      <c r="FC706"/>
    </row>
    <row r="707" spans="14:159">
      <c r="N707"/>
      <c r="AB707"/>
      <c r="AC707"/>
      <c r="BC707"/>
      <c r="BP707"/>
      <c r="CC707"/>
      <c r="CP707"/>
      <c r="EP707"/>
      <c r="FC707"/>
    </row>
    <row r="708" spans="14:159">
      <c r="N708"/>
      <c r="AB708"/>
      <c r="AC708"/>
      <c r="BC708"/>
      <c r="BP708"/>
      <c r="CC708"/>
      <c r="CP708"/>
      <c r="EP708"/>
      <c r="FC708"/>
    </row>
    <row r="709" spans="14:159">
      <c r="N709"/>
      <c r="AB709"/>
      <c r="AC709"/>
      <c r="BC709"/>
      <c r="BP709"/>
      <c r="CC709"/>
      <c r="CP709"/>
      <c r="EP709"/>
      <c r="FC709"/>
    </row>
    <row r="710" spans="14:159">
      <c r="N710"/>
      <c r="AB710"/>
      <c r="AC710"/>
      <c r="BC710"/>
      <c r="BP710"/>
      <c r="CC710"/>
      <c r="CP710"/>
      <c r="EP710"/>
      <c r="FC710"/>
    </row>
    <row r="711" spans="14:159">
      <c r="N711"/>
      <c r="AB711"/>
      <c r="AC711"/>
      <c r="BC711"/>
      <c r="BP711"/>
      <c r="CC711"/>
      <c r="CP711"/>
      <c r="EP711"/>
      <c r="FC711"/>
    </row>
    <row r="712" spans="14:159">
      <c r="N712"/>
      <c r="AB712"/>
      <c r="AC712"/>
      <c r="BC712"/>
      <c r="BP712"/>
      <c r="CC712"/>
      <c r="CP712"/>
      <c r="EP712"/>
      <c r="FC712"/>
    </row>
    <row r="713" spans="14:159">
      <c r="N713"/>
      <c r="AB713"/>
      <c r="AC713"/>
      <c r="BC713"/>
      <c r="BP713"/>
      <c r="CC713"/>
      <c r="CP713"/>
      <c r="EP713"/>
      <c r="FC713"/>
    </row>
    <row r="714" spans="14:159">
      <c r="N714"/>
      <c r="AB714"/>
      <c r="AC714"/>
      <c r="BC714"/>
      <c r="BP714"/>
      <c r="CC714"/>
      <c r="CP714"/>
      <c r="EP714"/>
      <c r="FC714"/>
    </row>
    <row r="715" spans="14:159">
      <c r="N715"/>
      <c r="AB715"/>
      <c r="AC715"/>
      <c r="BC715"/>
      <c r="BP715"/>
      <c r="CC715"/>
      <c r="CP715"/>
      <c r="EP715"/>
      <c r="FC715"/>
    </row>
    <row r="716" spans="14:159">
      <c r="N716"/>
      <c r="AB716"/>
      <c r="AC716"/>
      <c r="BC716"/>
      <c r="BP716"/>
      <c r="CC716"/>
      <c r="CP716"/>
      <c r="EP716"/>
      <c r="FC716"/>
    </row>
    <row r="717" spans="14:159">
      <c r="N717"/>
      <c r="AB717"/>
      <c r="AC717"/>
      <c r="BC717"/>
      <c r="BP717"/>
      <c r="CC717"/>
      <c r="CP717"/>
      <c r="EP717"/>
      <c r="FC717"/>
    </row>
    <row r="718" spans="14:159">
      <c r="N718"/>
      <c r="AB718"/>
      <c r="AC718"/>
      <c r="BC718"/>
      <c r="BP718"/>
      <c r="CC718"/>
      <c r="CP718"/>
      <c r="EP718"/>
      <c r="FC718"/>
    </row>
    <row r="719" spans="14:159">
      <c r="N719"/>
      <c r="AB719"/>
      <c r="AC719"/>
      <c r="BC719"/>
      <c r="BP719"/>
      <c r="CC719"/>
      <c r="CP719"/>
      <c r="EP719"/>
      <c r="FC719"/>
    </row>
    <row r="720" spans="14:159">
      <c r="N720"/>
      <c r="AB720"/>
      <c r="AC720"/>
      <c r="BC720"/>
      <c r="BP720"/>
      <c r="CC720"/>
      <c r="CP720"/>
      <c r="EP720"/>
      <c r="FC720"/>
    </row>
    <row r="721" spans="14:159">
      <c r="N721"/>
      <c r="AB721"/>
      <c r="AC721"/>
      <c r="BC721"/>
      <c r="BP721"/>
      <c r="CC721"/>
      <c r="CP721"/>
      <c r="EP721"/>
      <c r="FC721"/>
    </row>
    <row r="722" spans="14:159">
      <c r="N722"/>
      <c r="AB722"/>
      <c r="AC722"/>
      <c r="BC722"/>
      <c r="BP722"/>
      <c r="CC722"/>
      <c r="CP722"/>
      <c r="EP722"/>
      <c r="FC722"/>
    </row>
    <row r="723" spans="14:159">
      <c r="N723"/>
      <c r="AB723"/>
      <c r="AC723"/>
      <c r="BC723"/>
      <c r="BP723"/>
      <c r="CC723"/>
      <c r="CP723"/>
      <c r="EP723"/>
      <c r="FC723"/>
    </row>
    <row r="724" spans="14:159">
      <c r="N724"/>
      <c r="AB724"/>
      <c r="AC724"/>
      <c r="BC724"/>
      <c r="BP724"/>
      <c r="CC724"/>
      <c r="CP724"/>
      <c r="EP724"/>
      <c r="FC724"/>
    </row>
    <row r="725" spans="14:159">
      <c r="N725"/>
      <c r="AB725"/>
      <c r="AC725"/>
      <c r="BC725"/>
      <c r="BP725"/>
      <c r="CC725"/>
      <c r="CP725"/>
      <c r="EP725"/>
      <c r="FC725"/>
    </row>
    <row r="726" spans="14:159">
      <c r="N726"/>
      <c r="AB726"/>
      <c r="AC726"/>
      <c r="BC726"/>
      <c r="BP726"/>
      <c r="CC726"/>
      <c r="CP726"/>
      <c r="EP726"/>
      <c r="FC726"/>
    </row>
    <row r="727" spans="14:159">
      <c r="N727"/>
      <c r="AB727"/>
      <c r="AC727"/>
      <c r="BC727"/>
      <c r="BP727"/>
      <c r="CC727"/>
      <c r="CP727"/>
      <c r="EP727"/>
      <c r="FC727"/>
    </row>
    <row r="728" spans="14:159">
      <c r="N728"/>
      <c r="AB728"/>
      <c r="AC728"/>
      <c r="BC728"/>
      <c r="BP728"/>
      <c r="CC728"/>
      <c r="CP728"/>
      <c r="EP728"/>
      <c r="FC728"/>
    </row>
    <row r="729" spans="14:159">
      <c r="N729"/>
      <c r="AB729"/>
      <c r="AC729"/>
      <c r="BC729"/>
      <c r="BP729"/>
      <c r="CC729"/>
      <c r="CP729"/>
      <c r="EP729"/>
      <c r="FC729"/>
    </row>
    <row r="730" spans="14:159">
      <c r="N730"/>
      <c r="AB730"/>
      <c r="AC730"/>
      <c r="BC730"/>
      <c r="BP730"/>
      <c r="CC730"/>
      <c r="CP730"/>
      <c r="EP730"/>
      <c r="FC730"/>
    </row>
    <row r="731" spans="14:159">
      <c r="N731"/>
      <c r="AB731"/>
      <c r="AC731"/>
      <c r="BC731"/>
      <c r="BP731"/>
      <c r="CC731"/>
      <c r="CP731"/>
      <c r="EP731"/>
      <c r="FC731"/>
    </row>
    <row r="732" spans="14:159">
      <c r="N732"/>
      <c r="AB732"/>
      <c r="AC732"/>
      <c r="BC732"/>
      <c r="BP732"/>
      <c r="CC732"/>
      <c r="CP732"/>
      <c r="EP732"/>
      <c r="FC732"/>
    </row>
    <row r="733" spans="14:159">
      <c r="N733"/>
      <c r="AB733"/>
      <c r="AC733"/>
      <c r="BC733"/>
      <c r="BP733"/>
      <c r="CC733"/>
      <c r="CP733"/>
      <c r="EP733"/>
      <c r="FC733"/>
    </row>
    <row r="734" spans="14:159">
      <c r="N734"/>
      <c r="AB734"/>
      <c r="AC734"/>
      <c r="BC734"/>
      <c r="BP734"/>
      <c r="CC734"/>
      <c r="CP734"/>
      <c r="EP734"/>
      <c r="FC734"/>
    </row>
    <row r="735" spans="14:159">
      <c r="N735"/>
      <c r="AB735"/>
      <c r="AC735"/>
      <c r="BC735"/>
      <c r="BP735"/>
      <c r="CC735"/>
      <c r="CP735"/>
      <c r="EP735"/>
      <c r="FC735"/>
    </row>
    <row r="736" spans="14:159">
      <c r="N736"/>
      <c r="AB736"/>
      <c r="AC736"/>
      <c r="BC736"/>
      <c r="BP736"/>
      <c r="CC736"/>
      <c r="CP736"/>
      <c r="EP736"/>
      <c r="FC736"/>
    </row>
    <row r="737" spans="14:159">
      <c r="N737"/>
      <c r="AB737"/>
      <c r="AC737"/>
      <c r="BC737"/>
      <c r="BP737"/>
      <c r="CC737"/>
      <c r="CP737"/>
      <c r="EP737"/>
      <c r="FC737"/>
    </row>
    <row r="738" spans="14:159">
      <c r="N738"/>
      <c r="AB738"/>
      <c r="AC738"/>
      <c r="BC738"/>
      <c r="BP738"/>
      <c r="CC738"/>
      <c r="CP738"/>
      <c r="EP738"/>
      <c r="FC738"/>
    </row>
    <row r="739" spans="14:159">
      <c r="N739"/>
      <c r="AB739"/>
      <c r="AC739"/>
      <c r="BC739"/>
      <c r="BP739"/>
      <c r="CC739"/>
      <c r="CP739"/>
      <c r="EP739"/>
      <c r="FC739"/>
    </row>
    <row r="740" spans="14:159">
      <c r="N740"/>
      <c r="AB740"/>
      <c r="AC740"/>
      <c r="BC740"/>
      <c r="BP740"/>
      <c r="CC740"/>
      <c r="CP740"/>
      <c r="EP740"/>
      <c r="FC740"/>
    </row>
    <row r="741" spans="14:159">
      <c r="N741"/>
      <c r="AB741"/>
      <c r="AC741"/>
      <c r="BC741"/>
      <c r="BP741"/>
      <c r="CC741"/>
      <c r="CP741"/>
      <c r="EP741"/>
      <c r="FC741"/>
    </row>
    <row r="742" spans="14:159">
      <c r="N742"/>
      <c r="AB742"/>
      <c r="AC742"/>
      <c r="BC742"/>
      <c r="BP742"/>
      <c r="CC742"/>
      <c r="CP742"/>
      <c r="EP742"/>
      <c r="FC742"/>
    </row>
    <row r="743" spans="14:159">
      <c r="N743"/>
      <c r="AB743"/>
      <c r="AC743"/>
      <c r="BC743"/>
      <c r="BP743"/>
      <c r="CC743"/>
      <c r="CP743"/>
      <c r="EP743"/>
      <c r="FC743"/>
    </row>
    <row r="744" spans="14:159">
      <c r="N744"/>
      <c r="AB744"/>
      <c r="AC744"/>
      <c r="BC744"/>
      <c r="BP744"/>
      <c r="CC744"/>
      <c r="CP744"/>
      <c r="EP744"/>
      <c r="FC744"/>
    </row>
    <row r="745" spans="14:159">
      <c r="N745"/>
      <c r="AB745"/>
      <c r="AC745"/>
      <c r="BC745"/>
      <c r="BP745"/>
      <c r="CC745"/>
      <c r="CP745"/>
      <c r="EP745"/>
      <c r="FC745"/>
    </row>
    <row r="746" spans="14:159">
      <c r="N746"/>
      <c r="AB746"/>
      <c r="AC746"/>
      <c r="BC746"/>
      <c r="BP746"/>
      <c r="CC746"/>
      <c r="CP746"/>
      <c r="EP746"/>
      <c r="FC746"/>
    </row>
    <row r="747" spans="14:159">
      <c r="N747"/>
      <c r="AB747"/>
      <c r="AC747"/>
      <c r="BC747"/>
      <c r="BP747"/>
      <c r="CC747"/>
      <c r="CP747"/>
      <c r="EP747"/>
      <c r="FC747"/>
    </row>
    <row r="748" spans="14:159">
      <c r="N748"/>
      <c r="AB748"/>
      <c r="AC748"/>
      <c r="BC748"/>
      <c r="BP748"/>
      <c r="CC748"/>
      <c r="CP748"/>
      <c r="EP748"/>
      <c r="FC748"/>
    </row>
    <row r="749" spans="14:159">
      <c r="N749"/>
      <c r="AB749"/>
      <c r="AC749"/>
      <c r="BC749"/>
      <c r="BP749"/>
      <c r="CC749"/>
      <c r="CP749"/>
      <c r="EP749"/>
      <c r="FC749"/>
    </row>
    <row r="750" spans="14:159">
      <c r="N750"/>
      <c r="AB750"/>
      <c r="AC750"/>
      <c r="BC750"/>
      <c r="BP750"/>
      <c r="CC750"/>
      <c r="CP750"/>
      <c r="EP750"/>
      <c r="FC750"/>
    </row>
    <row r="751" spans="14:159">
      <c r="N751"/>
      <c r="AB751"/>
      <c r="AC751"/>
      <c r="BC751"/>
      <c r="BP751"/>
      <c r="CC751"/>
      <c r="CP751"/>
      <c r="EP751"/>
      <c r="FC751"/>
    </row>
    <row r="752" spans="14:159">
      <c r="N752"/>
      <c r="AB752"/>
      <c r="AC752"/>
      <c r="BC752"/>
      <c r="BP752"/>
      <c r="CC752"/>
      <c r="CP752"/>
      <c r="EP752"/>
      <c r="FC752"/>
    </row>
    <row r="753" spans="14:159">
      <c r="N753"/>
      <c r="AB753"/>
      <c r="AC753"/>
      <c r="BC753"/>
      <c r="BP753"/>
      <c r="CC753"/>
      <c r="CP753"/>
      <c r="EP753"/>
      <c r="FC753"/>
    </row>
    <row r="754" spans="14:159">
      <c r="N754"/>
      <c r="AB754"/>
      <c r="AC754"/>
      <c r="BC754"/>
      <c r="BP754"/>
      <c r="CC754"/>
      <c r="CP754"/>
      <c r="EP754"/>
      <c r="FC754"/>
    </row>
    <row r="755" spans="14:159">
      <c r="N755"/>
      <c r="AB755"/>
      <c r="AC755"/>
      <c r="BC755"/>
      <c r="BP755"/>
      <c r="CC755"/>
      <c r="CP755"/>
      <c r="EP755"/>
      <c r="FC755"/>
    </row>
    <row r="756" spans="14:159">
      <c r="N756"/>
      <c r="AB756"/>
      <c r="AC756"/>
      <c r="BC756"/>
      <c r="BP756"/>
      <c r="CC756"/>
      <c r="CP756"/>
      <c r="EP756"/>
      <c r="FC756"/>
    </row>
    <row r="757" spans="14:159">
      <c r="N757"/>
      <c r="AB757"/>
      <c r="AC757"/>
      <c r="BC757"/>
      <c r="BP757"/>
      <c r="CC757"/>
      <c r="CP757"/>
      <c r="EP757"/>
      <c r="FC757"/>
    </row>
    <row r="758" spans="14:159">
      <c r="N758"/>
      <c r="AB758"/>
      <c r="AC758"/>
      <c r="BC758"/>
      <c r="BP758"/>
      <c r="CC758"/>
      <c r="CP758"/>
      <c r="EP758"/>
      <c r="FC758"/>
    </row>
    <row r="759" spans="14:159">
      <c r="N759"/>
      <c r="AB759"/>
      <c r="AC759"/>
      <c r="BC759"/>
      <c r="BP759"/>
      <c r="CC759"/>
      <c r="CP759"/>
      <c r="EP759"/>
      <c r="FC759"/>
    </row>
    <row r="760" spans="14:159">
      <c r="N760"/>
      <c r="AB760"/>
      <c r="AC760"/>
      <c r="BC760"/>
      <c r="BP760"/>
      <c r="CC760"/>
      <c r="CP760"/>
      <c r="EP760"/>
      <c r="FC760"/>
    </row>
    <row r="761" spans="14:159">
      <c r="N761"/>
      <c r="AB761"/>
      <c r="AC761"/>
      <c r="BC761"/>
      <c r="BP761"/>
      <c r="CC761"/>
      <c r="CP761"/>
      <c r="EP761"/>
      <c r="FC761"/>
    </row>
    <row r="762" spans="14:159">
      <c r="N762"/>
      <c r="AB762"/>
      <c r="AC762"/>
      <c r="BC762"/>
      <c r="BP762"/>
      <c r="CC762"/>
      <c r="CP762"/>
      <c r="EP762"/>
      <c r="FC762"/>
    </row>
    <row r="763" spans="14:159">
      <c r="N763"/>
      <c r="AB763"/>
      <c r="AC763"/>
      <c r="BC763"/>
      <c r="BP763"/>
      <c r="CC763"/>
      <c r="CP763"/>
      <c r="EP763"/>
      <c r="FC763"/>
    </row>
    <row r="764" spans="14:159">
      <c r="N764"/>
      <c r="AB764"/>
      <c r="AC764"/>
      <c r="BC764"/>
      <c r="BP764"/>
      <c r="CC764"/>
      <c r="CP764"/>
      <c r="EP764"/>
      <c r="FC764"/>
    </row>
    <row r="765" spans="14:159">
      <c r="N765"/>
      <c r="AB765"/>
      <c r="AC765"/>
      <c r="BC765"/>
      <c r="BP765"/>
      <c r="CC765"/>
      <c r="CP765"/>
      <c r="EP765"/>
      <c r="FC765"/>
    </row>
    <row r="766" spans="14:159">
      <c r="N766"/>
      <c r="AB766"/>
      <c r="AC766"/>
      <c r="BC766"/>
      <c r="BP766"/>
      <c r="CC766"/>
      <c r="CP766"/>
      <c r="EP766"/>
      <c r="FC766"/>
    </row>
    <row r="767" spans="14:159">
      <c r="N767"/>
      <c r="AB767"/>
      <c r="AC767"/>
      <c r="BC767"/>
      <c r="BP767"/>
      <c r="CC767"/>
      <c r="CP767"/>
      <c r="EP767"/>
      <c r="FC767"/>
    </row>
    <row r="768" spans="14:159">
      <c r="N768"/>
      <c r="AB768"/>
      <c r="AC768"/>
      <c r="BC768"/>
      <c r="BP768"/>
      <c r="CC768"/>
      <c r="CP768"/>
      <c r="EP768"/>
      <c r="FC768"/>
    </row>
    <row r="769" spans="14:159">
      <c r="N769"/>
      <c r="AB769"/>
      <c r="AC769"/>
      <c r="BC769"/>
      <c r="BP769"/>
      <c r="CC769"/>
      <c r="CP769"/>
      <c r="EP769"/>
      <c r="FC769"/>
    </row>
    <row r="770" spans="14:159">
      <c r="N770"/>
      <c r="AB770"/>
      <c r="AC770"/>
      <c r="BC770"/>
      <c r="BP770"/>
      <c r="CC770"/>
      <c r="CP770"/>
      <c r="EP770"/>
      <c r="FC770"/>
    </row>
    <row r="771" spans="14:159">
      <c r="N771"/>
      <c r="AB771"/>
      <c r="AC771"/>
      <c r="BC771"/>
      <c r="BP771"/>
      <c r="CC771"/>
      <c r="CP771"/>
      <c r="EP771"/>
      <c r="FC771"/>
    </row>
    <row r="772" spans="14:159">
      <c r="N772"/>
      <c r="AB772"/>
      <c r="AC772"/>
      <c r="BC772"/>
      <c r="BP772"/>
      <c r="CC772"/>
      <c r="CP772"/>
      <c r="EP772"/>
      <c r="FC772"/>
    </row>
    <row r="773" spans="14:159">
      <c r="N773"/>
      <c r="AB773"/>
      <c r="AC773"/>
      <c r="BC773"/>
      <c r="BP773"/>
      <c r="CC773"/>
      <c r="CP773"/>
      <c r="EP773"/>
      <c r="FC773"/>
    </row>
    <row r="774" spans="14:159">
      <c r="N774"/>
      <c r="AB774"/>
      <c r="AC774"/>
      <c r="BC774"/>
      <c r="BP774"/>
      <c r="CC774"/>
      <c r="CP774"/>
      <c r="EP774"/>
      <c r="FC774"/>
    </row>
    <row r="775" spans="14:159">
      <c r="N775"/>
      <c r="AB775"/>
      <c r="AC775"/>
      <c r="BC775"/>
      <c r="BP775"/>
      <c r="CC775"/>
      <c r="CP775"/>
      <c r="EP775"/>
      <c r="FC775"/>
    </row>
    <row r="776" spans="14:159">
      <c r="N776"/>
      <c r="AB776"/>
      <c r="AC776"/>
      <c r="BC776"/>
      <c r="BP776"/>
      <c r="CC776"/>
      <c r="CP776"/>
      <c r="EP776"/>
      <c r="FC776"/>
    </row>
    <row r="777" spans="14:159">
      <c r="N777"/>
      <c r="AB777"/>
      <c r="AC777"/>
      <c r="BC777"/>
      <c r="BP777"/>
      <c r="CC777"/>
      <c r="CP777"/>
      <c r="EP777"/>
      <c r="FC777"/>
    </row>
    <row r="778" spans="14:159">
      <c r="N778"/>
      <c r="AB778"/>
      <c r="AC778"/>
      <c r="BC778"/>
      <c r="BP778"/>
      <c r="CC778"/>
      <c r="CP778"/>
      <c r="EP778"/>
      <c r="FC778"/>
    </row>
    <row r="779" spans="14:159">
      <c r="N779"/>
      <c r="AB779"/>
      <c r="AC779"/>
      <c r="BC779"/>
      <c r="BP779"/>
      <c r="CC779"/>
      <c r="CP779"/>
      <c r="EP779"/>
      <c r="FC779"/>
    </row>
    <row r="780" spans="14:159">
      <c r="N780"/>
      <c r="AB780"/>
      <c r="AC780"/>
      <c r="BC780"/>
      <c r="BP780"/>
      <c r="CC780"/>
      <c r="CP780"/>
      <c r="EP780"/>
      <c r="FC780"/>
    </row>
    <row r="781" spans="14:159">
      <c r="N781"/>
      <c r="AB781"/>
      <c r="AC781"/>
      <c r="BC781"/>
      <c r="BP781"/>
      <c r="CC781"/>
      <c r="CP781"/>
      <c r="EP781"/>
      <c r="FC781"/>
    </row>
    <row r="782" spans="14:159">
      <c r="N782"/>
      <c r="AB782"/>
      <c r="AC782"/>
      <c r="BC782"/>
      <c r="BP782"/>
      <c r="CC782"/>
      <c r="CP782"/>
      <c r="EP782"/>
      <c r="FC782"/>
    </row>
    <row r="783" spans="14:159">
      <c r="N783"/>
      <c r="AB783"/>
      <c r="AC783"/>
      <c r="BC783"/>
      <c r="BP783"/>
      <c r="CC783"/>
      <c r="CP783"/>
      <c r="EP783"/>
      <c r="FC783"/>
    </row>
    <row r="784" spans="14:159">
      <c r="N784"/>
      <c r="AB784"/>
      <c r="AC784"/>
      <c r="BC784"/>
      <c r="BP784"/>
      <c r="CC784"/>
      <c r="CP784"/>
      <c r="EP784"/>
      <c r="FC784"/>
    </row>
    <row r="785" spans="14:159">
      <c r="N785"/>
      <c r="AB785"/>
      <c r="AC785"/>
      <c r="BC785"/>
      <c r="BP785"/>
      <c r="CC785"/>
      <c r="CP785"/>
      <c r="EP785"/>
      <c r="FC785"/>
    </row>
    <row r="786" spans="14:159">
      <c r="N786"/>
      <c r="AB786"/>
      <c r="AC786"/>
      <c r="BC786"/>
      <c r="BP786"/>
      <c r="CC786"/>
      <c r="CP786"/>
      <c r="EP786"/>
      <c r="FC786"/>
    </row>
    <row r="787" spans="14:159">
      <c r="N787"/>
      <c r="AB787"/>
      <c r="AC787"/>
      <c r="BC787"/>
      <c r="BP787"/>
      <c r="CC787"/>
      <c r="CP787"/>
      <c r="EP787"/>
      <c r="FC787"/>
    </row>
    <row r="788" spans="14:159">
      <c r="N788"/>
      <c r="AB788"/>
      <c r="AC788"/>
      <c r="BC788"/>
      <c r="BP788"/>
      <c r="CC788"/>
      <c r="CP788"/>
      <c r="EP788"/>
      <c r="FC788"/>
    </row>
    <row r="789" spans="14:159">
      <c r="N789"/>
      <c r="AB789"/>
      <c r="AC789"/>
      <c r="BC789"/>
      <c r="BP789"/>
      <c r="CC789"/>
      <c r="CP789"/>
      <c r="EP789"/>
      <c r="FC789"/>
    </row>
    <row r="790" spans="14:159">
      <c r="N790"/>
      <c r="AB790"/>
      <c r="AC790"/>
      <c r="BC790"/>
      <c r="BP790"/>
      <c r="CC790"/>
      <c r="CP790"/>
      <c r="EP790"/>
      <c r="FC790"/>
    </row>
    <row r="791" spans="14:159">
      <c r="N791"/>
      <c r="AB791"/>
      <c r="AC791"/>
      <c r="BC791"/>
      <c r="BP791"/>
      <c r="CC791"/>
      <c r="CP791"/>
      <c r="EP791"/>
      <c r="FC791"/>
    </row>
    <row r="792" spans="14:159">
      <c r="N792"/>
      <c r="AB792"/>
      <c r="AC792"/>
      <c r="BC792"/>
      <c r="BP792"/>
      <c r="CC792"/>
      <c r="CP792"/>
      <c r="EP792"/>
      <c r="FC792"/>
    </row>
    <row r="793" spans="14:159">
      <c r="N793"/>
      <c r="AB793"/>
      <c r="AC793"/>
      <c r="BC793"/>
      <c r="BP793"/>
      <c r="CC793"/>
      <c r="CP793"/>
      <c r="EP793"/>
      <c r="FC793"/>
    </row>
    <row r="794" spans="14:159">
      <c r="N794"/>
      <c r="AB794"/>
      <c r="AC794"/>
      <c r="BC794"/>
      <c r="BP794"/>
      <c r="CC794"/>
      <c r="CP794"/>
      <c r="EP794"/>
      <c r="FC794"/>
    </row>
    <row r="795" spans="14:159">
      <c r="N795"/>
      <c r="AB795"/>
      <c r="AC795"/>
      <c r="BC795"/>
      <c r="BP795"/>
      <c r="CC795"/>
      <c r="CP795"/>
      <c r="EP795"/>
      <c r="FC795"/>
    </row>
    <row r="796" spans="14:159">
      <c r="N796"/>
      <c r="AB796"/>
      <c r="AC796"/>
      <c r="BC796"/>
      <c r="BP796"/>
      <c r="CC796"/>
      <c r="CP796"/>
      <c r="EP796"/>
      <c r="FC796"/>
    </row>
    <row r="797" spans="14:159">
      <c r="N797"/>
      <c r="AB797"/>
      <c r="AC797"/>
      <c r="BC797"/>
      <c r="BP797"/>
      <c r="CC797"/>
      <c r="CP797"/>
      <c r="EP797"/>
      <c r="FC797"/>
    </row>
    <row r="798" spans="14:159">
      <c r="N798"/>
      <c r="AB798"/>
      <c r="AC798"/>
      <c r="BC798"/>
      <c r="BP798"/>
      <c r="CC798"/>
      <c r="CP798"/>
      <c r="EP798"/>
      <c r="FC798"/>
    </row>
    <row r="799" spans="14:159">
      <c r="N799"/>
      <c r="AB799"/>
      <c r="AC799"/>
      <c r="BC799"/>
      <c r="BP799"/>
      <c r="CC799"/>
      <c r="CP799"/>
      <c r="EP799"/>
      <c r="FC799"/>
    </row>
    <row r="800" spans="14:159">
      <c r="N800"/>
      <c r="AB800"/>
      <c r="AC800"/>
      <c r="BC800"/>
      <c r="BP800"/>
      <c r="CC800"/>
      <c r="CP800"/>
      <c r="EP800"/>
      <c r="FC800"/>
    </row>
    <row r="801" spans="14:159">
      <c r="N801"/>
      <c r="AB801"/>
      <c r="AC801"/>
      <c r="BC801"/>
      <c r="BP801"/>
      <c r="CC801"/>
      <c r="CP801"/>
      <c r="EP801"/>
      <c r="FC801"/>
    </row>
    <row r="802" spans="14:159">
      <c r="N802"/>
      <c r="AB802"/>
      <c r="AC802"/>
      <c r="BC802"/>
      <c r="BP802"/>
      <c r="CC802"/>
      <c r="CP802"/>
      <c r="EP802"/>
      <c r="FC802"/>
    </row>
    <row r="803" spans="14:159">
      <c r="N803"/>
      <c r="AB803"/>
      <c r="AC803"/>
      <c r="BC803"/>
      <c r="BP803"/>
      <c r="CC803"/>
      <c r="CP803"/>
      <c r="EP803"/>
      <c r="FC803"/>
    </row>
    <row r="804" spans="14:159">
      <c r="N804"/>
      <c r="AB804"/>
      <c r="AC804"/>
      <c r="BC804"/>
      <c r="BP804"/>
      <c r="CC804"/>
      <c r="CP804"/>
      <c r="EP804"/>
      <c r="FC804"/>
    </row>
    <row r="805" spans="14:159">
      <c r="N805"/>
      <c r="AB805"/>
      <c r="AC805"/>
      <c r="BC805"/>
      <c r="BP805"/>
      <c r="CC805"/>
      <c r="CP805"/>
      <c r="EP805"/>
      <c r="FC805"/>
    </row>
    <row r="806" spans="14:159">
      <c r="N806"/>
      <c r="AB806"/>
      <c r="AC806"/>
      <c r="BC806"/>
      <c r="BP806"/>
      <c r="CC806"/>
      <c r="CP806"/>
      <c r="EP806"/>
      <c r="FC806"/>
    </row>
    <row r="807" spans="14:159">
      <c r="N807"/>
      <c r="AB807"/>
      <c r="AC807"/>
      <c r="BC807"/>
      <c r="BP807"/>
      <c r="CC807"/>
      <c r="CP807"/>
      <c r="EP807"/>
      <c r="FC807"/>
    </row>
    <row r="808" spans="14:159">
      <c r="N808"/>
      <c r="AB808"/>
      <c r="AC808"/>
      <c r="BC808"/>
      <c r="BP808"/>
      <c r="CC808"/>
      <c r="CP808"/>
      <c r="EP808"/>
      <c r="FC808"/>
    </row>
    <row r="809" spans="14:159">
      <c r="N809"/>
      <c r="AB809"/>
      <c r="AC809"/>
      <c r="BC809"/>
      <c r="BP809"/>
      <c r="CC809"/>
      <c r="CP809"/>
      <c r="EP809"/>
      <c r="FC809"/>
    </row>
    <row r="810" spans="14:159">
      <c r="N810"/>
      <c r="AB810"/>
      <c r="AC810"/>
      <c r="BC810"/>
      <c r="BP810"/>
      <c r="CC810"/>
      <c r="CP810"/>
      <c r="EP810"/>
      <c r="FC810"/>
    </row>
    <row r="811" spans="14:159">
      <c r="N811"/>
      <c r="AB811"/>
      <c r="AC811"/>
      <c r="BC811"/>
      <c r="BP811"/>
      <c r="CC811"/>
      <c r="CP811"/>
      <c r="EP811"/>
      <c r="FC811"/>
    </row>
    <row r="812" spans="14:159">
      <c r="N812"/>
      <c r="AB812"/>
      <c r="AC812"/>
      <c r="BC812"/>
      <c r="BP812"/>
      <c r="CC812"/>
      <c r="CP812"/>
      <c r="EP812"/>
      <c r="FC812"/>
    </row>
    <row r="813" spans="14:159">
      <c r="N813"/>
      <c r="AB813"/>
      <c r="AC813"/>
      <c r="BC813"/>
      <c r="BP813"/>
      <c r="CC813"/>
      <c r="CP813"/>
      <c r="EP813"/>
      <c r="FC813"/>
    </row>
    <row r="814" spans="14:159">
      <c r="N814"/>
      <c r="AB814"/>
      <c r="AC814"/>
      <c r="BC814"/>
      <c r="BP814"/>
      <c r="CC814"/>
      <c r="CP814"/>
      <c r="EP814"/>
      <c r="FC814"/>
    </row>
    <row r="815" spans="14:159">
      <c r="N815"/>
      <c r="AB815"/>
      <c r="AC815"/>
      <c r="BC815"/>
      <c r="BP815"/>
      <c r="CC815"/>
      <c r="CP815"/>
      <c r="EP815"/>
      <c r="FC815"/>
    </row>
    <row r="816" spans="14:159">
      <c r="N816"/>
      <c r="AB816"/>
      <c r="AC816"/>
      <c r="BC816"/>
      <c r="BP816"/>
      <c r="CC816"/>
      <c r="CP816"/>
      <c r="EP816"/>
      <c r="FC816"/>
    </row>
    <row r="817" spans="14:159">
      <c r="N817"/>
      <c r="AB817"/>
      <c r="AC817"/>
      <c r="BC817"/>
      <c r="BP817"/>
      <c r="CC817"/>
      <c r="CP817"/>
      <c r="EP817"/>
      <c r="FC817"/>
    </row>
    <row r="818" spans="14:159">
      <c r="N818"/>
      <c r="AB818"/>
      <c r="AC818"/>
      <c r="BC818"/>
      <c r="BP818"/>
      <c r="CC818"/>
      <c r="CP818"/>
      <c r="EP818"/>
      <c r="FC818"/>
    </row>
    <row r="819" spans="14:159">
      <c r="N819"/>
      <c r="AB819"/>
      <c r="AC819"/>
      <c r="BC819"/>
      <c r="BP819"/>
      <c r="CC819"/>
      <c r="CP819"/>
      <c r="EP819"/>
      <c r="FC819"/>
    </row>
    <row r="820" spans="14:159">
      <c r="N820"/>
      <c r="AB820"/>
      <c r="AC820"/>
      <c r="BC820"/>
      <c r="BP820"/>
      <c r="CC820"/>
      <c r="CP820"/>
      <c r="EP820"/>
      <c r="FC820"/>
    </row>
    <row r="821" spans="14:159">
      <c r="N821"/>
      <c r="AB821"/>
      <c r="AC821"/>
      <c r="BC821"/>
      <c r="BP821"/>
      <c r="CC821"/>
      <c r="CP821"/>
      <c r="EP821"/>
      <c r="FC821"/>
    </row>
    <row r="822" spans="14:159">
      <c r="N822"/>
      <c r="AB822"/>
      <c r="AC822"/>
      <c r="BC822"/>
      <c r="BP822"/>
      <c r="CC822"/>
      <c r="CP822"/>
      <c r="EP822"/>
      <c r="FC822"/>
    </row>
    <row r="823" spans="14:159">
      <c r="N823"/>
      <c r="AB823"/>
      <c r="AC823"/>
      <c r="BC823"/>
      <c r="BP823"/>
      <c r="CC823"/>
      <c r="CP823"/>
      <c r="EP823"/>
      <c r="FC823"/>
    </row>
    <row r="824" spans="14:159">
      <c r="N824"/>
      <c r="AB824"/>
      <c r="AC824"/>
      <c r="BC824"/>
      <c r="BP824"/>
      <c r="CC824"/>
      <c r="CP824"/>
      <c r="EP824"/>
      <c r="FC824"/>
    </row>
    <row r="825" spans="14:159">
      <c r="N825"/>
      <c r="AB825"/>
      <c r="AC825"/>
      <c r="BC825"/>
      <c r="BP825"/>
      <c r="CC825"/>
      <c r="CP825"/>
      <c r="EP825"/>
      <c r="FC825"/>
    </row>
    <row r="826" spans="14:159">
      <c r="N826"/>
      <c r="AB826"/>
      <c r="AC826"/>
      <c r="BC826"/>
      <c r="BP826"/>
      <c r="CC826"/>
      <c r="CP826"/>
      <c r="EP826"/>
      <c r="FC826"/>
    </row>
    <row r="827" spans="14:159">
      <c r="N827"/>
      <c r="AB827"/>
      <c r="AC827"/>
      <c r="BC827"/>
      <c r="BP827"/>
      <c r="CC827"/>
      <c r="CP827"/>
      <c r="EP827"/>
      <c r="FC827"/>
    </row>
    <row r="828" spans="14:159">
      <c r="N828"/>
      <c r="AB828"/>
      <c r="AC828"/>
      <c r="BC828"/>
      <c r="BP828"/>
      <c r="CC828"/>
      <c r="CP828"/>
      <c r="EP828"/>
      <c r="FC828"/>
    </row>
    <row r="829" spans="14:159">
      <c r="N829"/>
      <c r="AB829"/>
      <c r="AC829"/>
      <c r="BC829"/>
      <c r="BP829"/>
      <c r="CC829"/>
      <c r="CP829"/>
      <c r="EP829"/>
      <c r="FC829"/>
    </row>
    <row r="830" spans="14:159">
      <c r="N830"/>
      <c r="AB830"/>
      <c r="AC830"/>
      <c r="BC830"/>
      <c r="BP830"/>
      <c r="CC830"/>
      <c r="CP830"/>
      <c r="EP830"/>
      <c r="FC830"/>
    </row>
    <row r="831" spans="14:159">
      <c r="N831"/>
      <c r="AB831"/>
      <c r="AC831"/>
      <c r="BC831"/>
      <c r="BP831"/>
      <c r="CC831"/>
      <c r="CP831"/>
      <c r="EP831"/>
      <c r="FC831"/>
    </row>
    <row r="832" spans="14:159">
      <c r="N832"/>
      <c r="AB832"/>
      <c r="AC832"/>
      <c r="BC832"/>
      <c r="BP832"/>
      <c r="CC832"/>
      <c r="CP832"/>
      <c r="EP832"/>
      <c r="FC832"/>
    </row>
    <row r="833" spans="14:159">
      <c r="N833"/>
      <c r="AB833"/>
      <c r="AC833"/>
      <c r="BC833"/>
      <c r="BP833"/>
      <c r="CC833"/>
      <c r="CP833"/>
      <c r="EP833"/>
      <c r="FC833"/>
    </row>
    <row r="834" spans="14:159">
      <c r="N834"/>
      <c r="AB834"/>
      <c r="AC834"/>
      <c r="BC834"/>
      <c r="BP834"/>
      <c r="CC834"/>
      <c r="CP834"/>
      <c r="EP834"/>
      <c r="FC834"/>
    </row>
    <row r="835" spans="14:159">
      <c r="N835"/>
      <c r="AB835"/>
      <c r="AC835"/>
      <c r="BC835"/>
      <c r="BP835"/>
      <c r="CC835"/>
      <c r="CP835"/>
      <c r="EP835"/>
      <c r="FC835"/>
    </row>
    <row r="836" spans="14:159">
      <c r="N836"/>
      <c r="AB836"/>
      <c r="AC836"/>
      <c r="BC836"/>
      <c r="BP836"/>
      <c r="CC836"/>
      <c r="CP836"/>
      <c r="EP836"/>
      <c r="FC836"/>
    </row>
    <row r="837" spans="14:159">
      <c r="N837"/>
      <c r="AB837"/>
      <c r="AC837"/>
      <c r="BC837"/>
      <c r="BP837"/>
      <c r="CC837"/>
      <c r="CP837"/>
      <c r="EP837"/>
      <c r="FC837"/>
    </row>
    <row r="838" spans="14:159">
      <c r="N838"/>
      <c r="AB838"/>
      <c r="AC838"/>
      <c r="BC838"/>
      <c r="BP838"/>
      <c r="CC838"/>
      <c r="CP838"/>
      <c r="EP838"/>
      <c r="FC838"/>
    </row>
    <row r="839" spans="14:159">
      <c r="N839"/>
      <c r="AB839"/>
      <c r="AC839"/>
      <c r="BC839"/>
      <c r="BP839"/>
      <c r="CC839"/>
      <c r="CP839"/>
      <c r="EP839"/>
      <c r="FC839"/>
    </row>
    <row r="840" spans="14:159">
      <c r="N840"/>
      <c r="AB840"/>
      <c r="AC840"/>
      <c r="BC840"/>
      <c r="BP840"/>
      <c r="CC840"/>
      <c r="CP840"/>
      <c r="EP840"/>
      <c r="FC840"/>
    </row>
    <row r="841" spans="14:159">
      <c r="N841"/>
      <c r="AB841"/>
      <c r="AC841"/>
      <c r="BC841"/>
      <c r="BP841"/>
      <c r="CC841"/>
      <c r="CP841"/>
      <c r="EP841"/>
      <c r="FC841"/>
    </row>
    <row r="842" spans="14:159">
      <c r="N842"/>
      <c r="AB842"/>
      <c r="AC842"/>
      <c r="BC842"/>
      <c r="BP842"/>
      <c r="CC842"/>
      <c r="CP842"/>
      <c r="EP842"/>
      <c r="FC842"/>
    </row>
    <row r="843" spans="14:159">
      <c r="N843"/>
      <c r="AB843"/>
      <c r="AC843"/>
      <c r="BC843"/>
      <c r="BP843"/>
      <c r="CC843"/>
      <c r="CP843"/>
      <c r="EP843"/>
      <c r="FC843"/>
    </row>
    <row r="844" spans="14:159">
      <c r="N844"/>
      <c r="AB844"/>
      <c r="AC844"/>
      <c r="BC844"/>
      <c r="BP844"/>
      <c r="CC844"/>
      <c r="CP844"/>
      <c r="EP844"/>
      <c r="FC844"/>
    </row>
    <row r="845" spans="14:159">
      <c r="N845"/>
      <c r="AB845"/>
      <c r="AC845"/>
      <c r="BC845"/>
      <c r="BP845"/>
      <c r="CC845"/>
      <c r="CP845"/>
      <c r="EP845"/>
      <c r="FC845"/>
    </row>
    <row r="846" spans="14:159">
      <c r="N846"/>
      <c r="AB846"/>
      <c r="AC846"/>
      <c r="BC846"/>
      <c r="BP846"/>
      <c r="CC846"/>
      <c r="CP846"/>
      <c r="EP846"/>
      <c r="FC846"/>
    </row>
    <row r="847" spans="14:159">
      <c r="N847"/>
      <c r="AB847"/>
      <c r="AC847"/>
      <c r="BC847"/>
      <c r="BP847"/>
      <c r="CC847"/>
      <c r="CP847"/>
      <c r="EP847"/>
      <c r="FC847"/>
    </row>
    <row r="848" spans="14:159">
      <c r="N848"/>
      <c r="AB848"/>
      <c r="AC848"/>
      <c r="BC848"/>
      <c r="BP848"/>
      <c r="CC848"/>
      <c r="CP848"/>
      <c r="EP848"/>
      <c r="FC848"/>
    </row>
    <row r="849" spans="14:159">
      <c r="N849"/>
      <c r="AB849"/>
      <c r="AC849"/>
      <c r="BC849"/>
      <c r="BP849"/>
      <c r="CC849"/>
      <c r="CP849"/>
      <c r="EP849"/>
      <c r="FC849"/>
    </row>
    <row r="850" spans="14:159">
      <c r="N850"/>
      <c r="AB850"/>
      <c r="AC850"/>
      <c r="BC850"/>
      <c r="BP850"/>
      <c r="CC850"/>
      <c r="CP850"/>
      <c r="EP850"/>
      <c r="FC850"/>
    </row>
    <row r="851" spans="14:159">
      <c r="N851"/>
      <c r="AB851"/>
      <c r="AC851"/>
      <c r="BC851"/>
      <c r="BP851"/>
      <c r="CC851"/>
      <c r="CP851"/>
      <c r="EP851"/>
      <c r="FC851"/>
    </row>
    <row r="852" spans="14:159">
      <c r="N852"/>
      <c r="AB852"/>
      <c r="AC852"/>
      <c r="BC852"/>
      <c r="BP852"/>
      <c r="CC852"/>
      <c r="CP852"/>
      <c r="EP852"/>
      <c r="FC852"/>
    </row>
    <row r="853" spans="14:159">
      <c r="N853"/>
      <c r="AB853"/>
      <c r="AC853"/>
      <c r="BC853"/>
      <c r="BP853"/>
      <c r="CC853"/>
      <c r="CP853"/>
      <c r="EP853"/>
      <c r="FC853"/>
    </row>
    <row r="854" spans="14:159">
      <c r="N854"/>
      <c r="AB854"/>
      <c r="AC854"/>
      <c r="BC854"/>
      <c r="BP854"/>
      <c r="CC854"/>
      <c r="CP854"/>
      <c r="EP854"/>
      <c r="FC854"/>
    </row>
    <row r="855" spans="14:159">
      <c r="N855"/>
      <c r="AB855"/>
      <c r="AC855"/>
      <c r="BC855"/>
      <c r="BP855"/>
      <c r="CC855"/>
      <c r="CP855"/>
      <c r="EP855"/>
      <c r="FC855"/>
    </row>
    <row r="856" spans="14:159">
      <c r="N856"/>
      <c r="AB856"/>
      <c r="AC856"/>
      <c r="BC856"/>
      <c r="BP856"/>
      <c r="CC856"/>
      <c r="CP856"/>
      <c r="EP856"/>
      <c r="FC856"/>
    </row>
    <row r="857" spans="14:159">
      <c r="N857"/>
      <c r="AB857"/>
      <c r="AC857"/>
      <c r="BC857"/>
      <c r="BP857"/>
      <c r="CC857"/>
      <c r="CP857"/>
      <c r="EP857"/>
      <c r="FC857"/>
    </row>
    <row r="858" spans="14:159">
      <c r="N858"/>
      <c r="AB858"/>
      <c r="AC858"/>
      <c r="BC858"/>
      <c r="BP858"/>
      <c r="CC858"/>
      <c r="CP858"/>
      <c r="EP858"/>
      <c r="FC858"/>
    </row>
    <row r="859" spans="14:159">
      <c r="N859"/>
      <c r="AB859"/>
      <c r="AC859"/>
      <c r="BC859"/>
      <c r="BP859"/>
      <c r="CC859"/>
      <c r="CP859"/>
      <c r="EP859"/>
      <c r="FC859"/>
    </row>
    <row r="860" spans="14:159">
      <c r="N860"/>
      <c r="AB860"/>
      <c r="AC860"/>
      <c r="BC860"/>
      <c r="BP860"/>
      <c r="CC860"/>
      <c r="CP860"/>
      <c r="EP860"/>
      <c r="FC860"/>
    </row>
    <row r="861" spans="14:159">
      <c r="N861"/>
      <c r="AB861"/>
      <c r="AC861"/>
      <c r="BC861"/>
      <c r="BP861"/>
      <c r="CC861"/>
      <c r="CP861"/>
      <c r="EP861"/>
      <c r="FC861"/>
    </row>
    <row r="862" spans="14:159">
      <c r="N862"/>
      <c r="AB862"/>
      <c r="AC862"/>
      <c r="BC862"/>
      <c r="BP862"/>
      <c r="CC862"/>
      <c r="CP862"/>
      <c r="EP862"/>
      <c r="FC862"/>
    </row>
    <row r="863" spans="14:159">
      <c r="N863"/>
      <c r="AB863"/>
      <c r="AC863"/>
      <c r="BC863"/>
      <c r="BP863"/>
      <c r="CC863"/>
      <c r="CP863"/>
      <c r="EP863"/>
      <c r="FC863"/>
    </row>
    <row r="864" spans="14:159">
      <c r="N864"/>
      <c r="AB864"/>
      <c r="AC864"/>
      <c r="BC864"/>
      <c r="BP864"/>
      <c r="CC864"/>
      <c r="CP864"/>
      <c r="EP864"/>
      <c r="FC864"/>
    </row>
    <row r="865" spans="14:159">
      <c r="N865"/>
      <c r="AB865"/>
      <c r="AC865"/>
      <c r="BC865"/>
      <c r="BP865"/>
      <c r="CC865"/>
      <c r="CP865"/>
      <c r="EP865"/>
      <c r="FC865"/>
    </row>
    <row r="866" spans="14:159">
      <c r="N866"/>
      <c r="AB866"/>
      <c r="AC866"/>
      <c r="BC866"/>
      <c r="BP866"/>
      <c r="CC866"/>
      <c r="CP866"/>
      <c r="EP866"/>
      <c r="FC866"/>
    </row>
    <row r="867" spans="14:159">
      <c r="N867"/>
      <c r="AB867"/>
      <c r="AC867"/>
      <c r="BC867"/>
      <c r="BP867"/>
      <c r="CC867"/>
      <c r="CP867"/>
      <c r="EP867"/>
      <c r="FC867"/>
    </row>
    <row r="868" spans="14:159">
      <c r="N868"/>
      <c r="AB868"/>
      <c r="AC868"/>
      <c r="BC868"/>
      <c r="BP868"/>
      <c r="CC868"/>
      <c r="CP868"/>
      <c r="EP868"/>
      <c r="FC868"/>
    </row>
    <row r="869" spans="14:159">
      <c r="N869"/>
      <c r="AB869"/>
      <c r="AC869"/>
      <c r="BC869"/>
      <c r="BP869"/>
      <c r="CC869"/>
      <c r="CP869"/>
      <c r="EP869"/>
      <c r="FC869"/>
    </row>
    <row r="870" spans="14:159">
      <c r="N870"/>
      <c r="AB870"/>
      <c r="AC870"/>
      <c r="BC870"/>
      <c r="BP870"/>
      <c r="CC870"/>
      <c r="CP870"/>
      <c r="EP870"/>
      <c r="FC870"/>
    </row>
    <row r="871" spans="14:159">
      <c r="N871"/>
      <c r="AB871"/>
      <c r="AC871"/>
      <c r="BC871"/>
      <c r="BP871"/>
      <c r="CC871"/>
      <c r="CP871"/>
      <c r="EP871"/>
      <c r="FC871"/>
    </row>
    <row r="872" spans="14:159">
      <c r="N872"/>
      <c r="AB872"/>
      <c r="AC872"/>
      <c r="BC872"/>
      <c r="BP872"/>
      <c r="CC872"/>
      <c r="CP872"/>
      <c r="EP872"/>
      <c r="FC872"/>
    </row>
    <row r="873" spans="14:159">
      <c r="N873"/>
      <c r="AB873"/>
      <c r="AC873"/>
      <c r="BC873"/>
      <c r="BP873"/>
      <c r="CC873"/>
      <c r="CP873"/>
      <c r="EP873"/>
      <c r="FC873"/>
    </row>
    <row r="874" spans="14:159">
      <c r="N874"/>
      <c r="AB874"/>
      <c r="AC874"/>
      <c r="BC874"/>
      <c r="BP874"/>
      <c r="CC874"/>
      <c r="CP874"/>
      <c r="EP874"/>
      <c r="FC874"/>
    </row>
    <row r="875" spans="14:159">
      <c r="N875"/>
      <c r="AB875"/>
      <c r="AC875"/>
      <c r="BC875"/>
      <c r="BP875"/>
      <c r="CC875"/>
      <c r="CP875"/>
      <c r="EP875"/>
      <c r="FC875"/>
    </row>
    <row r="876" spans="14:159">
      <c r="N876"/>
      <c r="AB876"/>
      <c r="AC876"/>
      <c r="BC876"/>
      <c r="BP876"/>
      <c r="CC876"/>
      <c r="CP876"/>
      <c r="EP876"/>
      <c r="FC876"/>
    </row>
    <row r="877" spans="14:159">
      <c r="N877"/>
      <c r="AB877"/>
      <c r="AC877"/>
      <c r="BC877"/>
      <c r="BP877"/>
      <c r="CC877"/>
      <c r="CP877"/>
      <c r="EP877"/>
      <c r="FC877"/>
    </row>
    <row r="878" spans="14:159">
      <c r="N878"/>
      <c r="AB878"/>
      <c r="AC878"/>
      <c r="BC878"/>
      <c r="BP878"/>
      <c r="CC878"/>
      <c r="CP878"/>
      <c r="EP878"/>
      <c r="FC878"/>
    </row>
    <row r="879" spans="14:159">
      <c r="N879"/>
      <c r="AB879"/>
      <c r="AC879"/>
      <c r="BC879"/>
      <c r="BP879"/>
      <c r="CC879"/>
      <c r="CP879"/>
      <c r="EP879"/>
      <c r="FC879"/>
    </row>
    <row r="880" spans="14:159">
      <c r="N880"/>
      <c r="AB880"/>
      <c r="AC880"/>
      <c r="BC880"/>
      <c r="BP880"/>
      <c r="CC880"/>
      <c r="CP880"/>
      <c r="EP880"/>
      <c r="FC880"/>
    </row>
    <row r="881" spans="14:159">
      <c r="N881"/>
      <c r="AB881"/>
      <c r="AC881"/>
      <c r="BC881"/>
      <c r="BP881"/>
      <c r="CC881"/>
      <c r="CP881"/>
      <c r="EP881"/>
      <c r="FC881"/>
    </row>
    <row r="882" spans="14:159">
      <c r="N882"/>
      <c r="AB882"/>
      <c r="AC882"/>
      <c r="BC882"/>
      <c r="BP882"/>
      <c r="CC882"/>
      <c r="CP882"/>
      <c r="EP882"/>
      <c r="FC882"/>
    </row>
    <row r="883" spans="14:159">
      <c r="N883"/>
      <c r="AB883"/>
      <c r="AC883"/>
      <c r="BC883"/>
      <c r="BP883"/>
      <c r="CC883"/>
      <c r="CP883"/>
      <c r="EP883"/>
      <c r="FC883"/>
    </row>
    <row r="884" spans="14:159">
      <c r="N884"/>
      <c r="AB884"/>
      <c r="AC884"/>
      <c r="BC884"/>
      <c r="BP884"/>
      <c r="CC884"/>
      <c r="CP884"/>
      <c r="EP884"/>
      <c r="FC884"/>
    </row>
    <row r="885" spans="14:159">
      <c r="N885"/>
      <c r="AB885"/>
      <c r="AC885"/>
      <c r="BC885"/>
      <c r="BP885"/>
      <c r="CC885"/>
      <c r="CP885"/>
      <c r="EP885"/>
      <c r="FC885"/>
    </row>
    <row r="886" spans="14:159">
      <c r="N886"/>
      <c r="AB886"/>
      <c r="AC886"/>
      <c r="BC886"/>
      <c r="BP886"/>
      <c r="CC886"/>
      <c r="CP886"/>
      <c r="EP886"/>
      <c r="FC886"/>
    </row>
    <row r="887" spans="14:159">
      <c r="N887"/>
      <c r="AB887"/>
      <c r="AC887"/>
      <c r="BC887"/>
      <c r="BP887"/>
      <c r="CC887"/>
      <c r="CP887"/>
      <c r="EP887"/>
      <c r="FC887"/>
    </row>
    <row r="888" spans="14:159">
      <c r="N888"/>
      <c r="AB888"/>
      <c r="AC888"/>
      <c r="BC888"/>
      <c r="BP888"/>
      <c r="CC888"/>
      <c r="CP888"/>
      <c r="EP888"/>
      <c r="FC888"/>
    </row>
    <row r="889" spans="14:159">
      <c r="N889"/>
      <c r="AB889"/>
      <c r="AC889"/>
      <c r="BC889"/>
      <c r="BP889"/>
      <c r="CC889"/>
      <c r="CP889"/>
      <c r="EP889"/>
      <c r="FC889"/>
    </row>
    <row r="890" spans="14:159">
      <c r="N890"/>
      <c r="AB890"/>
      <c r="AC890"/>
      <c r="BC890"/>
      <c r="BP890"/>
      <c r="CC890"/>
      <c r="CP890"/>
      <c r="EP890"/>
      <c r="FC890"/>
    </row>
    <row r="891" spans="14:159">
      <c r="N891"/>
      <c r="AB891"/>
      <c r="AC891"/>
      <c r="BC891"/>
      <c r="BP891"/>
      <c r="CC891"/>
      <c r="CP891"/>
      <c r="EP891"/>
      <c r="FC891"/>
    </row>
    <row r="892" spans="14:159">
      <c r="N892"/>
      <c r="AB892"/>
      <c r="AC892"/>
      <c r="BC892"/>
      <c r="BP892"/>
      <c r="CC892"/>
      <c r="CP892"/>
      <c r="EP892"/>
      <c r="FC892"/>
    </row>
    <row r="893" spans="14:159">
      <c r="N893"/>
      <c r="AB893"/>
      <c r="AC893"/>
      <c r="BC893"/>
      <c r="BP893"/>
      <c r="CC893"/>
      <c r="CP893"/>
      <c r="EP893"/>
      <c r="FC893"/>
    </row>
    <row r="894" spans="14:159">
      <c r="N894"/>
      <c r="AB894"/>
      <c r="AC894"/>
      <c r="BC894"/>
      <c r="BP894"/>
      <c r="CC894"/>
      <c r="CP894"/>
      <c r="EP894"/>
      <c r="FC894"/>
    </row>
    <row r="895" spans="14:159">
      <c r="N895"/>
      <c r="AB895"/>
      <c r="AC895"/>
      <c r="BC895"/>
      <c r="BP895"/>
      <c r="CC895"/>
      <c r="CP895"/>
      <c r="EP895"/>
      <c r="FC895"/>
    </row>
    <row r="896" spans="14:159">
      <c r="N896"/>
      <c r="AB896"/>
      <c r="AC896"/>
      <c r="BC896"/>
      <c r="BP896"/>
      <c r="CC896"/>
      <c r="CP896"/>
      <c r="EP896"/>
      <c r="FC896"/>
    </row>
    <row r="897" spans="14:159">
      <c r="N897"/>
      <c r="AB897"/>
      <c r="AC897"/>
      <c r="BC897"/>
      <c r="BP897"/>
      <c r="CC897"/>
      <c r="CP897"/>
      <c r="EP897"/>
      <c r="FC897"/>
    </row>
    <row r="898" spans="14:159">
      <c r="N898"/>
      <c r="AB898"/>
      <c r="AC898"/>
      <c r="BC898"/>
      <c r="BP898"/>
      <c r="CC898"/>
      <c r="CP898"/>
      <c r="EP898"/>
      <c r="FC898"/>
    </row>
    <row r="899" spans="14:159">
      <c r="N899"/>
      <c r="AB899"/>
      <c r="AC899"/>
      <c r="BC899"/>
      <c r="BP899"/>
      <c r="CC899"/>
      <c r="CP899"/>
      <c r="EP899"/>
      <c r="FC899"/>
    </row>
    <row r="900" spans="14:159">
      <c r="N900"/>
      <c r="AB900"/>
      <c r="AC900"/>
      <c r="BC900"/>
      <c r="BP900"/>
      <c r="CC900"/>
      <c r="CP900"/>
      <c r="EP900"/>
      <c r="FC900"/>
    </row>
    <row r="901" spans="14:159">
      <c r="N901"/>
      <c r="AB901"/>
      <c r="AC901"/>
      <c r="BC901"/>
      <c r="BP901"/>
      <c r="CC901"/>
      <c r="CP901"/>
      <c r="EP901"/>
      <c r="FC901"/>
    </row>
    <row r="902" spans="14:159">
      <c r="N902"/>
      <c r="AB902"/>
      <c r="AC902"/>
      <c r="BC902"/>
      <c r="BP902"/>
      <c r="CC902"/>
      <c r="CP902"/>
      <c r="EP902"/>
      <c r="FC902"/>
    </row>
    <row r="903" spans="14:159">
      <c r="N903"/>
      <c r="AB903"/>
      <c r="AC903"/>
      <c r="BC903"/>
      <c r="BP903"/>
      <c r="CC903"/>
      <c r="CP903"/>
      <c r="EP903"/>
      <c r="FC903"/>
    </row>
    <row r="904" spans="14:159">
      <c r="N904"/>
      <c r="AB904"/>
      <c r="AC904"/>
      <c r="BC904"/>
      <c r="BP904"/>
      <c r="CC904"/>
      <c r="CP904"/>
      <c r="EP904"/>
      <c r="FC904"/>
    </row>
    <row r="905" spans="14:159">
      <c r="N905"/>
      <c r="AB905"/>
      <c r="AC905"/>
      <c r="BC905"/>
      <c r="BP905"/>
      <c r="CC905"/>
      <c r="CP905"/>
      <c r="EP905"/>
      <c r="FC905"/>
    </row>
    <row r="906" spans="14:159">
      <c r="N906"/>
      <c r="AB906"/>
      <c r="AC906"/>
      <c r="BC906"/>
      <c r="BP906"/>
      <c r="CC906"/>
      <c r="CP906"/>
      <c r="EP906"/>
      <c r="FC906"/>
    </row>
    <row r="907" spans="14:159">
      <c r="N907"/>
      <c r="AB907"/>
      <c r="AC907"/>
      <c r="BC907"/>
      <c r="BP907"/>
      <c r="CC907"/>
      <c r="CP907"/>
      <c r="EP907"/>
      <c r="FC907"/>
    </row>
    <row r="908" spans="14:159">
      <c r="N908"/>
      <c r="AB908"/>
      <c r="AC908"/>
      <c r="BC908"/>
      <c r="BP908"/>
      <c r="CC908"/>
      <c r="CP908"/>
      <c r="EP908"/>
      <c r="FC908"/>
    </row>
    <row r="909" spans="14:159">
      <c r="N909"/>
      <c r="AB909"/>
      <c r="AC909"/>
      <c r="BC909"/>
      <c r="BP909"/>
      <c r="CC909"/>
      <c r="CP909"/>
      <c r="EP909"/>
      <c r="FC909"/>
    </row>
    <row r="910" spans="14:159">
      <c r="N910"/>
      <c r="AB910"/>
      <c r="AC910"/>
      <c r="BC910"/>
      <c r="BP910"/>
      <c r="CC910"/>
      <c r="CP910"/>
      <c r="EP910"/>
      <c r="FC910"/>
    </row>
    <row r="911" spans="14:159">
      <c r="N911"/>
      <c r="AB911"/>
      <c r="AC911"/>
      <c r="BC911"/>
      <c r="BP911"/>
      <c r="CC911"/>
      <c r="CP911"/>
      <c r="EP911"/>
      <c r="FC911"/>
    </row>
    <row r="912" spans="14:159">
      <c r="N912"/>
      <c r="AB912"/>
      <c r="AC912"/>
      <c r="BC912"/>
      <c r="BP912"/>
      <c r="CC912"/>
      <c r="CP912"/>
      <c r="EP912"/>
      <c r="FC912"/>
    </row>
    <row r="913" spans="14:159">
      <c r="N913"/>
      <c r="AB913"/>
      <c r="AC913"/>
      <c r="BC913"/>
      <c r="BP913"/>
      <c r="CC913"/>
      <c r="CP913"/>
      <c r="EP913"/>
      <c r="FC913"/>
    </row>
    <row r="914" spans="14:159">
      <c r="N914"/>
      <c r="AB914"/>
      <c r="AC914"/>
      <c r="BC914"/>
      <c r="BP914"/>
      <c r="CC914"/>
      <c r="CP914"/>
      <c r="EP914"/>
      <c r="FC914"/>
    </row>
    <row r="915" spans="14:159">
      <c r="N915"/>
      <c r="AB915"/>
      <c r="AC915"/>
      <c r="BC915"/>
      <c r="BP915"/>
      <c r="CC915"/>
      <c r="CP915"/>
      <c r="EP915"/>
      <c r="FC915"/>
    </row>
    <row r="916" spans="14:159">
      <c r="N916"/>
      <c r="AB916"/>
      <c r="AC916"/>
      <c r="BC916"/>
      <c r="BP916"/>
      <c r="CC916"/>
      <c r="CP916"/>
      <c r="EP916"/>
      <c r="FC916"/>
    </row>
    <row r="917" spans="14:159">
      <c r="N917"/>
      <c r="AB917"/>
      <c r="AC917"/>
      <c r="BC917"/>
      <c r="BP917"/>
      <c r="CC917"/>
      <c r="CP917"/>
      <c r="EP917"/>
      <c r="FC917"/>
    </row>
    <row r="918" spans="14:159">
      <c r="N918"/>
      <c r="AB918"/>
      <c r="AC918"/>
      <c r="BC918"/>
      <c r="BP918"/>
      <c r="CC918"/>
      <c r="CP918"/>
      <c r="EP918"/>
      <c r="FC918"/>
    </row>
    <row r="919" spans="14:159">
      <c r="N919"/>
      <c r="AB919"/>
      <c r="AC919"/>
      <c r="BC919"/>
      <c r="BP919"/>
      <c r="CC919"/>
      <c r="CP919"/>
      <c r="EP919"/>
      <c r="FC919"/>
    </row>
    <row r="920" spans="14:159">
      <c r="N920"/>
      <c r="AB920"/>
      <c r="AC920"/>
      <c r="BC920"/>
      <c r="BP920"/>
      <c r="CC920"/>
      <c r="CP920"/>
      <c r="EP920"/>
      <c r="FC920"/>
    </row>
    <row r="921" spans="14:159">
      <c r="N921"/>
      <c r="AB921"/>
      <c r="AC921"/>
      <c r="BC921"/>
      <c r="BP921"/>
      <c r="CC921"/>
      <c r="CP921"/>
      <c r="EP921"/>
      <c r="FC921"/>
    </row>
    <row r="922" spans="14:159">
      <c r="N922"/>
      <c r="AB922"/>
      <c r="AC922"/>
      <c r="BC922"/>
      <c r="BP922"/>
      <c r="CC922"/>
      <c r="CP922"/>
      <c r="EP922"/>
      <c r="FC922"/>
    </row>
    <row r="923" spans="14:159">
      <c r="N923"/>
      <c r="AB923"/>
      <c r="AC923"/>
      <c r="BC923"/>
      <c r="BP923"/>
      <c r="CC923"/>
      <c r="CP923"/>
      <c r="EP923"/>
      <c r="FC923"/>
    </row>
    <row r="924" spans="14:159">
      <c r="N924"/>
      <c r="AB924"/>
      <c r="AC924"/>
      <c r="BC924"/>
      <c r="BP924"/>
      <c r="CC924"/>
      <c r="CP924"/>
      <c r="EP924"/>
      <c r="FC924"/>
    </row>
    <row r="925" spans="14:159">
      <c r="N925"/>
      <c r="AB925"/>
      <c r="AC925"/>
      <c r="BC925"/>
      <c r="BP925"/>
      <c r="CC925"/>
      <c r="CP925"/>
      <c r="EP925"/>
      <c r="FC925"/>
    </row>
    <row r="926" spans="14:159">
      <c r="N926"/>
      <c r="AB926"/>
      <c r="AC926"/>
      <c r="BC926"/>
      <c r="BP926"/>
      <c r="CC926"/>
      <c r="CP926"/>
      <c r="EP926"/>
      <c r="FC926"/>
    </row>
    <row r="927" spans="14:159">
      <c r="N927"/>
      <c r="AB927"/>
      <c r="AC927"/>
      <c r="BC927"/>
      <c r="BP927"/>
      <c r="CC927"/>
      <c r="CP927"/>
      <c r="EP927"/>
      <c r="FC927"/>
    </row>
    <row r="928" spans="14:159">
      <c r="N928"/>
      <c r="AB928"/>
      <c r="AC928"/>
      <c r="BC928"/>
      <c r="BP928"/>
      <c r="CC928"/>
      <c r="CP928"/>
      <c r="EP928"/>
      <c r="FC928"/>
    </row>
    <row r="929" spans="14:159">
      <c r="N929"/>
      <c r="AB929"/>
      <c r="AC929"/>
      <c r="BC929"/>
      <c r="BP929"/>
      <c r="CC929"/>
      <c r="CP929"/>
      <c r="EP929"/>
      <c r="FC929"/>
    </row>
    <row r="930" spans="14:159">
      <c r="N930"/>
      <c r="AB930"/>
      <c r="AC930"/>
      <c r="BC930"/>
      <c r="BP930"/>
      <c r="CC930"/>
      <c r="CP930"/>
      <c r="EP930"/>
      <c r="FC930"/>
    </row>
    <row r="931" spans="14:159">
      <c r="N931"/>
      <c r="AB931"/>
      <c r="AC931"/>
      <c r="BC931"/>
      <c r="BP931"/>
      <c r="CC931"/>
      <c r="CP931"/>
      <c r="EP931"/>
      <c r="FC931"/>
    </row>
    <row r="932" spans="14:159">
      <c r="N932"/>
      <c r="AB932"/>
      <c r="AC932"/>
      <c r="BC932"/>
      <c r="BP932"/>
      <c r="CC932"/>
      <c r="CP932"/>
      <c r="EP932"/>
      <c r="FC932"/>
    </row>
    <row r="933" spans="14:159">
      <c r="N933"/>
      <c r="AB933"/>
      <c r="AC933"/>
      <c r="BC933"/>
      <c r="BP933"/>
      <c r="CC933"/>
      <c r="CP933"/>
      <c r="EP933"/>
      <c r="FC933"/>
    </row>
    <row r="934" spans="14:159">
      <c r="N934"/>
      <c r="AB934"/>
      <c r="AC934"/>
      <c r="BC934"/>
      <c r="BP934"/>
      <c r="CC934"/>
      <c r="CP934"/>
      <c r="EP934"/>
      <c r="FC934"/>
    </row>
    <row r="935" spans="14:159">
      <c r="N935"/>
      <c r="AB935"/>
      <c r="AC935"/>
      <c r="BC935"/>
      <c r="BP935"/>
      <c r="CC935"/>
      <c r="CP935"/>
      <c r="EP935"/>
      <c r="FC935"/>
    </row>
    <row r="936" spans="14:159">
      <c r="N936"/>
      <c r="AB936"/>
      <c r="AC936"/>
      <c r="BC936"/>
      <c r="BP936"/>
      <c r="CC936"/>
      <c r="CP936"/>
      <c r="EP936"/>
      <c r="FC936"/>
    </row>
    <row r="937" spans="14:159">
      <c r="N937"/>
      <c r="AB937"/>
      <c r="AC937"/>
      <c r="BC937"/>
      <c r="BP937"/>
      <c r="CC937"/>
      <c r="CP937"/>
      <c r="EP937"/>
      <c r="FC937"/>
    </row>
    <row r="938" spans="14:159">
      <c r="N938"/>
      <c r="AB938"/>
      <c r="AC938"/>
      <c r="BC938"/>
      <c r="BP938"/>
      <c r="CC938"/>
      <c r="CP938"/>
      <c r="EP938"/>
      <c r="FC938"/>
    </row>
    <row r="939" spans="14:159">
      <c r="N939"/>
      <c r="AB939"/>
      <c r="AC939"/>
      <c r="BC939"/>
      <c r="BP939"/>
      <c r="CC939"/>
      <c r="CP939"/>
      <c r="EP939"/>
      <c r="FC939"/>
    </row>
    <row r="940" spans="14:159">
      <c r="N940"/>
      <c r="AB940"/>
      <c r="AC940"/>
      <c r="BC940"/>
      <c r="BP940"/>
      <c r="CC940"/>
      <c r="CP940"/>
      <c r="EP940"/>
      <c r="FC940"/>
    </row>
    <row r="941" spans="14:159">
      <c r="N941"/>
      <c r="AB941"/>
      <c r="AC941"/>
      <c r="BC941"/>
      <c r="BP941"/>
      <c r="CC941"/>
      <c r="CP941"/>
      <c r="EP941"/>
      <c r="FC941"/>
    </row>
    <row r="942" spans="14:159">
      <c r="N942"/>
      <c r="AB942"/>
      <c r="AC942"/>
      <c r="BC942"/>
      <c r="BP942"/>
      <c r="CC942"/>
      <c r="CP942"/>
      <c r="EP942"/>
      <c r="FC942"/>
    </row>
    <row r="943" spans="14:159">
      <c r="N943"/>
      <c r="AB943"/>
      <c r="AC943"/>
      <c r="BC943"/>
      <c r="BP943"/>
      <c r="CC943"/>
      <c r="CP943"/>
      <c r="EP943"/>
      <c r="FC943"/>
    </row>
    <row r="944" spans="14:159">
      <c r="N944"/>
      <c r="AB944"/>
      <c r="AC944"/>
      <c r="BC944"/>
      <c r="BP944"/>
      <c r="CC944"/>
      <c r="CP944"/>
      <c r="EP944"/>
      <c r="FC944"/>
    </row>
    <row r="945" spans="14:159">
      <c r="N945"/>
      <c r="AB945"/>
      <c r="AC945"/>
      <c r="BC945"/>
      <c r="BP945"/>
      <c r="CC945"/>
      <c r="CP945"/>
      <c r="EP945"/>
      <c r="FC945"/>
    </row>
    <row r="946" spans="14:159">
      <c r="N946"/>
      <c r="AB946"/>
      <c r="AC946"/>
      <c r="BC946"/>
      <c r="BP946"/>
      <c r="CC946"/>
      <c r="CP946"/>
      <c r="EP946"/>
      <c r="FC946"/>
    </row>
    <row r="947" spans="14:159">
      <c r="N947"/>
      <c r="AB947"/>
      <c r="AC947"/>
      <c r="BC947"/>
      <c r="BP947"/>
      <c r="CC947"/>
      <c r="CP947"/>
      <c r="EP947"/>
      <c r="FC947"/>
    </row>
    <row r="948" spans="14:159">
      <c r="N948"/>
      <c r="AB948"/>
      <c r="AC948"/>
      <c r="BC948"/>
      <c r="BP948"/>
      <c r="CC948"/>
      <c r="CP948"/>
      <c r="EP948"/>
      <c r="FC948"/>
    </row>
    <row r="949" spans="14:159">
      <c r="N949"/>
      <c r="AB949"/>
      <c r="AC949"/>
      <c r="BC949"/>
      <c r="BP949"/>
      <c r="CC949"/>
      <c r="CP949"/>
      <c r="EP949"/>
      <c r="FC949"/>
    </row>
    <row r="950" spans="14:159">
      <c r="N950"/>
      <c r="AB950"/>
      <c r="AC950"/>
      <c r="BC950"/>
      <c r="BP950"/>
      <c r="CC950"/>
      <c r="CP950"/>
      <c r="EP950"/>
      <c r="FC950"/>
    </row>
    <row r="951" spans="14:159">
      <c r="N951"/>
      <c r="AB951"/>
      <c r="AC951"/>
      <c r="BC951"/>
      <c r="BP951"/>
      <c r="CC951"/>
      <c r="CP951"/>
      <c r="EP951"/>
      <c r="FC951"/>
    </row>
    <row r="952" spans="14:159">
      <c r="N952"/>
      <c r="AB952"/>
      <c r="AC952"/>
      <c r="BC952"/>
      <c r="BP952"/>
      <c r="CC952"/>
      <c r="CP952"/>
      <c r="EP952"/>
      <c r="FC952"/>
    </row>
    <row r="953" spans="14:159">
      <c r="N953"/>
      <c r="AB953"/>
      <c r="AC953"/>
      <c r="BC953"/>
      <c r="BP953"/>
      <c r="CC953"/>
      <c r="CP953"/>
      <c r="EP953"/>
      <c r="FC953"/>
    </row>
    <row r="954" spans="14:159">
      <c r="N954"/>
      <c r="AB954"/>
      <c r="AC954"/>
      <c r="BC954"/>
      <c r="BP954"/>
      <c r="CC954"/>
      <c r="CP954"/>
      <c r="EP954"/>
      <c r="FC954"/>
    </row>
    <row r="955" spans="14:159">
      <c r="N955"/>
      <c r="AB955"/>
      <c r="AC955"/>
      <c r="BC955"/>
      <c r="BP955"/>
      <c r="CC955"/>
      <c r="CP955"/>
      <c r="EP955"/>
      <c r="FC955"/>
    </row>
    <row r="956" spans="14:159">
      <c r="N956"/>
      <c r="AB956"/>
      <c r="AC956"/>
      <c r="BC956"/>
      <c r="BP956"/>
      <c r="CC956"/>
      <c r="CP956"/>
      <c r="EP956"/>
      <c r="FC956"/>
    </row>
    <row r="957" spans="14:159">
      <c r="N957"/>
      <c r="AB957"/>
      <c r="AC957"/>
      <c r="BC957"/>
      <c r="BP957"/>
      <c r="CC957"/>
      <c r="CP957"/>
      <c r="EP957"/>
      <c r="FC957"/>
    </row>
    <row r="958" spans="14:159">
      <c r="N958"/>
      <c r="AB958"/>
      <c r="AC958"/>
      <c r="BC958"/>
      <c r="BP958"/>
      <c r="CC958"/>
      <c r="CP958"/>
      <c r="EP958"/>
      <c r="FC958"/>
    </row>
    <row r="959" spans="14:159">
      <c r="N959"/>
      <c r="AB959"/>
      <c r="AC959"/>
      <c r="BC959"/>
      <c r="BP959"/>
      <c r="CC959"/>
      <c r="CP959"/>
      <c r="EP959"/>
      <c r="FC959"/>
    </row>
    <row r="960" spans="14:159">
      <c r="N960"/>
      <c r="AB960"/>
      <c r="AC960"/>
      <c r="BC960"/>
      <c r="BP960"/>
      <c r="CC960"/>
      <c r="CP960"/>
      <c r="EP960"/>
      <c r="FC960"/>
    </row>
    <row r="961" spans="14:159">
      <c r="N961"/>
      <c r="AB961"/>
      <c r="AC961"/>
      <c r="BC961"/>
      <c r="BP961"/>
      <c r="CC961"/>
      <c r="CP961"/>
      <c r="EP961"/>
      <c r="FC961"/>
    </row>
    <row r="962" spans="14:159">
      <c r="N962"/>
      <c r="AB962"/>
      <c r="AC962"/>
      <c r="BC962"/>
      <c r="BP962"/>
      <c r="CC962"/>
      <c r="CP962"/>
      <c r="EP962"/>
      <c r="FC962"/>
    </row>
    <row r="963" spans="14:159">
      <c r="N963"/>
      <c r="AB963"/>
      <c r="AC963"/>
      <c r="BC963"/>
      <c r="BP963"/>
      <c r="CC963"/>
      <c r="CP963"/>
      <c r="EP963"/>
      <c r="FC963"/>
    </row>
    <row r="964" spans="14:159">
      <c r="N964"/>
      <c r="AB964"/>
      <c r="AC964"/>
      <c r="BC964"/>
      <c r="BP964"/>
      <c r="CC964"/>
      <c r="CP964"/>
      <c r="EP964"/>
      <c r="FC964"/>
    </row>
    <row r="965" spans="14:159">
      <c r="N965"/>
      <c r="AB965"/>
      <c r="AC965"/>
      <c r="BC965"/>
      <c r="BP965"/>
      <c r="CC965"/>
      <c r="CP965"/>
      <c r="EP965"/>
      <c r="FC965"/>
    </row>
    <row r="966" spans="14:159">
      <c r="N966"/>
      <c r="AB966"/>
      <c r="AC966"/>
      <c r="BC966"/>
      <c r="BP966"/>
      <c r="CC966"/>
      <c r="CP966"/>
      <c r="EP966"/>
      <c r="FC966"/>
    </row>
    <row r="967" spans="14:159">
      <c r="N967"/>
      <c r="AB967"/>
      <c r="AC967"/>
      <c r="BC967"/>
      <c r="BP967"/>
      <c r="CC967"/>
      <c r="CP967"/>
      <c r="EP967"/>
      <c r="FC967"/>
    </row>
    <row r="968" spans="14:159">
      <c r="N968"/>
      <c r="AB968"/>
      <c r="AC968"/>
      <c r="BC968"/>
      <c r="BP968"/>
      <c r="CC968"/>
      <c r="CP968"/>
      <c r="EP968"/>
      <c r="FC968"/>
    </row>
    <row r="969" spans="14:159">
      <c r="N969"/>
      <c r="AB969"/>
      <c r="AC969"/>
      <c r="BC969"/>
      <c r="BP969"/>
      <c r="CC969"/>
      <c r="CP969"/>
      <c r="EP969"/>
      <c r="FC969"/>
    </row>
    <row r="970" spans="14:159">
      <c r="N970"/>
      <c r="AB970"/>
      <c r="AC970"/>
      <c r="BC970"/>
      <c r="BP970"/>
      <c r="CC970"/>
      <c r="CP970"/>
      <c r="EP970"/>
      <c r="FC970"/>
    </row>
    <row r="971" spans="14:159">
      <c r="N971"/>
      <c r="AB971"/>
      <c r="AC971"/>
      <c r="BC971"/>
      <c r="BP971"/>
      <c r="CC971"/>
      <c r="CP971"/>
      <c r="EP971"/>
      <c r="FC971"/>
    </row>
    <row r="972" spans="14:159">
      <c r="N972"/>
      <c r="AB972"/>
      <c r="AC972"/>
      <c r="BC972"/>
      <c r="BP972"/>
      <c r="CC972"/>
      <c r="CP972"/>
      <c r="EP972"/>
      <c r="FC972"/>
    </row>
    <row r="973" spans="14:159">
      <c r="N973"/>
      <c r="AB973"/>
      <c r="AC973"/>
      <c r="BC973"/>
      <c r="BP973"/>
      <c r="CC973"/>
      <c r="CP973"/>
      <c r="EP973"/>
      <c r="FC973"/>
    </row>
    <row r="974" spans="14:159">
      <c r="N974"/>
      <c r="AB974"/>
      <c r="AC974"/>
      <c r="BC974"/>
      <c r="BP974"/>
      <c r="CC974"/>
      <c r="CP974"/>
      <c r="EP974"/>
      <c r="FC974"/>
    </row>
    <row r="975" spans="14:159">
      <c r="N975"/>
      <c r="AB975"/>
      <c r="AC975"/>
      <c r="BC975"/>
      <c r="BP975"/>
      <c r="CC975"/>
      <c r="CP975"/>
      <c r="EP975"/>
      <c r="FC975"/>
    </row>
    <row r="976" spans="14:159">
      <c r="N976"/>
      <c r="AB976"/>
      <c r="AC976"/>
      <c r="BC976"/>
      <c r="BP976"/>
      <c r="CC976"/>
      <c r="CP976"/>
      <c r="EP976"/>
      <c r="FC976"/>
    </row>
    <row r="977" spans="14:159">
      <c r="N977"/>
      <c r="AB977"/>
      <c r="AC977"/>
      <c r="BC977"/>
      <c r="BP977"/>
      <c r="CC977"/>
      <c r="CP977"/>
      <c r="EP977"/>
      <c r="FC977"/>
    </row>
    <row r="978" spans="14:159">
      <c r="N978"/>
      <c r="AB978"/>
      <c r="AC978"/>
      <c r="BC978"/>
      <c r="BP978"/>
      <c r="CC978"/>
      <c r="CP978"/>
      <c r="EP978"/>
      <c r="FC978"/>
    </row>
    <row r="979" spans="14:159">
      <c r="N979"/>
      <c r="AB979"/>
      <c r="AC979"/>
      <c r="BC979"/>
      <c r="BP979"/>
      <c r="CC979"/>
      <c r="CP979"/>
      <c r="EP979"/>
      <c r="FC979"/>
    </row>
    <row r="980" spans="14:159">
      <c r="N980"/>
      <c r="AB980"/>
      <c r="AC980"/>
      <c r="BC980"/>
      <c r="BP980"/>
      <c r="CC980"/>
      <c r="CP980"/>
      <c r="EP980"/>
      <c r="FC980"/>
    </row>
    <row r="981" spans="14:159">
      <c r="N981"/>
      <c r="AB981"/>
      <c r="AC981"/>
      <c r="BC981"/>
      <c r="BP981"/>
      <c r="CC981"/>
      <c r="CP981"/>
      <c r="EP981"/>
      <c r="FC981"/>
    </row>
    <row r="982" spans="14:159">
      <c r="N982"/>
      <c r="AB982"/>
      <c r="AC982"/>
      <c r="BC982"/>
      <c r="BP982"/>
      <c r="CC982"/>
      <c r="CP982"/>
      <c r="EP982"/>
      <c r="FC982"/>
    </row>
    <row r="983" spans="14:159">
      <c r="N983"/>
      <c r="AB983"/>
      <c r="AC983"/>
      <c r="BC983"/>
      <c r="BP983"/>
      <c r="CC983"/>
      <c r="CP983"/>
      <c r="EP983"/>
      <c r="FC983"/>
    </row>
    <row r="984" spans="14:159">
      <c r="N984"/>
      <c r="AB984"/>
      <c r="AC984"/>
      <c r="BC984"/>
      <c r="BP984"/>
      <c r="CC984"/>
      <c r="CP984"/>
      <c r="EP984"/>
      <c r="FC984"/>
    </row>
    <row r="985" spans="14:159">
      <c r="N985"/>
      <c r="AB985"/>
      <c r="AC985"/>
      <c r="BC985"/>
      <c r="BP985"/>
      <c r="CC985"/>
      <c r="CP985"/>
      <c r="EP985"/>
      <c r="FC985"/>
    </row>
    <row r="986" spans="14:159">
      <c r="N986"/>
      <c r="AB986"/>
      <c r="AC986"/>
      <c r="BC986"/>
      <c r="BP986"/>
      <c r="CC986"/>
      <c r="CP986"/>
      <c r="EP986"/>
      <c r="FC986"/>
    </row>
    <row r="987" spans="14:159">
      <c r="N987"/>
      <c r="AB987"/>
      <c r="AC987"/>
      <c r="BC987"/>
      <c r="BP987"/>
      <c r="CC987"/>
      <c r="CP987"/>
      <c r="EP987"/>
      <c r="FC987"/>
    </row>
    <row r="988" spans="14:159">
      <c r="N988"/>
      <c r="AB988"/>
      <c r="AC988"/>
      <c r="BC988"/>
      <c r="BP988"/>
      <c r="CC988"/>
      <c r="CP988"/>
      <c r="EP988"/>
      <c r="FC988"/>
    </row>
    <row r="989" spans="14:159">
      <c r="N989"/>
      <c r="AB989"/>
      <c r="AC989"/>
      <c r="BC989"/>
      <c r="BP989"/>
      <c r="CC989"/>
      <c r="CP989"/>
      <c r="EP989"/>
      <c r="FC989"/>
    </row>
    <row r="990" spans="14:159">
      <c r="N990"/>
      <c r="AB990"/>
      <c r="AC990"/>
      <c r="BC990"/>
      <c r="BP990"/>
      <c r="CC990"/>
      <c r="CP990"/>
      <c r="EP990"/>
      <c r="FC990"/>
    </row>
    <row r="991" spans="14:159">
      <c r="N991"/>
      <c r="AB991"/>
      <c r="AC991"/>
      <c r="BC991"/>
      <c r="BP991"/>
      <c r="CC991"/>
      <c r="CP991"/>
      <c r="EP991"/>
      <c r="FC991"/>
    </row>
    <row r="992" spans="14:159">
      <c r="N992"/>
      <c r="AB992"/>
      <c r="AC992"/>
      <c r="BC992"/>
      <c r="BP992"/>
      <c r="CC992"/>
      <c r="CP992"/>
      <c r="EP992"/>
      <c r="FC992"/>
    </row>
    <row r="993" spans="14:159">
      <c r="N993"/>
      <c r="AB993"/>
      <c r="AC993"/>
      <c r="BC993"/>
      <c r="BP993"/>
      <c r="CC993"/>
      <c r="CP993"/>
      <c r="EP993"/>
      <c r="FC993"/>
    </row>
    <row r="994" spans="14:159">
      <c r="N994"/>
      <c r="AB994"/>
      <c r="AC994"/>
      <c r="BC994"/>
      <c r="BP994"/>
      <c r="CC994"/>
      <c r="CP994"/>
      <c r="EP994"/>
      <c r="FC994"/>
    </row>
    <row r="995" spans="14:159">
      <c r="N995"/>
      <c r="AB995"/>
      <c r="AC995"/>
      <c r="BC995"/>
      <c r="BP995"/>
      <c r="CC995"/>
      <c r="CP995"/>
      <c r="EP995"/>
      <c r="FC995"/>
    </row>
    <row r="996" spans="14:159">
      <c r="N996"/>
      <c r="AB996"/>
      <c r="AC996"/>
      <c r="BC996"/>
      <c r="BP996"/>
      <c r="CC996"/>
      <c r="CP996"/>
      <c r="EP996"/>
      <c r="FC996"/>
    </row>
    <row r="997" spans="14:159">
      <c r="N997"/>
      <c r="AB997"/>
      <c r="AC997"/>
      <c r="BC997"/>
      <c r="BP997"/>
      <c r="CC997"/>
      <c r="CP997"/>
      <c r="EP997"/>
      <c r="FC997"/>
    </row>
    <row r="998" spans="14:159">
      <c r="N998"/>
      <c r="AB998"/>
      <c r="AC998"/>
      <c r="BC998"/>
      <c r="BP998"/>
      <c r="CC998"/>
      <c r="CP998"/>
      <c r="EP998"/>
      <c r="FC998"/>
    </row>
    <row r="999" spans="14:159">
      <c r="N999"/>
      <c r="AB999"/>
      <c r="AC999"/>
      <c r="BC999"/>
      <c r="BP999"/>
      <c r="CC999"/>
      <c r="CP999"/>
      <c r="EP999"/>
      <c r="FC999"/>
    </row>
    <row r="1000" spans="14:159">
      <c r="N1000"/>
      <c r="AB1000"/>
      <c r="AC1000"/>
      <c r="BC1000"/>
      <c r="BP1000"/>
      <c r="CC1000"/>
      <c r="CP1000"/>
      <c r="EP1000"/>
      <c r="FC1000"/>
    </row>
    <row r="1001" spans="14:159">
      <c r="N1001"/>
      <c r="AB1001"/>
      <c r="AC1001"/>
      <c r="BC1001"/>
      <c r="BP1001"/>
      <c r="CC1001"/>
      <c r="CP1001"/>
      <c r="EP1001"/>
      <c r="FC1001"/>
    </row>
    <row r="1002" spans="14:159">
      <c r="N1002"/>
      <c r="AB1002"/>
      <c r="AC1002"/>
      <c r="BC1002"/>
      <c r="BP1002"/>
      <c r="CC1002"/>
      <c r="CP1002"/>
      <c r="EP1002"/>
      <c r="FC1002"/>
    </row>
    <row r="1003" spans="14:159">
      <c r="N1003"/>
      <c r="AB1003"/>
      <c r="AC1003"/>
      <c r="BC1003"/>
      <c r="BP1003"/>
      <c r="CC1003"/>
      <c r="CP1003"/>
      <c r="EP1003"/>
      <c r="FC1003"/>
    </row>
    <row r="1004" spans="14:159">
      <c r="N1004"/>
      <c r="AB1004"/>
      <c r="AC1004"/>
      <c r="BC1004"/>
      <c r="BP1004"/>
      <c r="CC1004"/>
      <c r="CP1004"/>
      <c r="EP1004"/>
      <c r="FC1004"/>
    </row>
    <row r="1005" spans="14:159">
      <c r="N1005"/>
      <c r="AB1005"/>
      <c r="AC1005"/>
      <c r="BC1005"/>
      <c r="BP1005"/>
      <c r="CC1005"/>
      <c r="CP1005"/>
      <c r="EP1005"/>
      <c r="FC1005"/>
    </row>
    <row r="1006" spans="14:159">
      <c r="N1006"/>
      <c r="AB1006"/>
      <c r="AC1006"/>
      <c r="BC1006"/>
      <c r="BP1006"/>
      <c r="CC1006"/>
      <c r="CP1006"/>
      <c r="EP1006"/>
      <c r="FC1006"/>
    </row>
    <row r="1007" spans="14:159">
      <c r="N1007"/>
      <c r="AB1007"/>
      <c r="AC1007"/>
      <c r="BC1007"/>
      <c r="BP1007"/>
      <c r="CC1007"/>
      <c r="CP1007"/>
      <c r="EP1007"/>
      <c r="FC1007"/>
    </row>
    <row r="1008" spans="14:159">
      <c r="N1008"/>
      <c r="AB1008"/>
      <c r="AC1008"/>
      <c r="BC1008"/>
      <c r="BP1008"/>
      <c r="CC1008"/>
      <c r="CP1008"/>
      <c r="EP1008"/>
      <c r="FC1008"/>
    </row>
    <row r="1009" spans="14:159">
      <c r="N1009"/>
      <c r="AB1009"/>
      <c r="AC1009"/>
      <c r="BC1009"/>
      <c r="BP1009"/>
      <c r="CC1009"/>
      <c r="CP1009"/>
      <c r="EP1009"/>
      <c r="FC1009"/>
    </row>
    <row r="1010" spans="14:159">
      <c r="N1010"/>
      <c r="AB1010"/>
      <c r="AC1010"/>
      <c r="BC1010"/>
      <c r="BP1010"/>
      <c r="CC1010"/>
      <c r="CP1010"/>
      <c r="EP1010"/>
      <c r="FC1010"/>
    </row>
    <row r="1011" spans="14:159">
      <c r="N1011"/>
      <c r="AB1011"/>
      <c r="AC1011"/>
      <c r="BC1011"/>
      <c r="BP1011"/>
      <c r="CC1011"/>
      <c r="CP1011"/>
      <c r="EP1011"/>
      <c r="FC1011"/>
    </row>
    <row r="1012" spans="14:159">
      <c r="N1012"/>
      <c r="AB1012"/>
      <c r="AC1012"/>
      <c r="BC1012"/>
      <c r="BP1012"/>
      <c r="CC1012"/>
      <c r="CP1012"/>
      <c r="EP1012"/>
      <c r="FC1012"/>
    </row>
    <row r="1013" spans="14:159">
      <c r="N1013"/>
      <c r="AB1013"/>
      <c r="AC1013"/>
      <c r="BC1013"/>
      <c r="BP1013"/>
      <c r="CC1013"/>
      <c r="CP1013"/>
      <c r="EP1013"/>
      <c r="FC1013"/>
    </row>
    <row r="1014" spans="14:159">
      <c r="N1014"/>
      <c r="AB1014"/>
      <c r="AC1014"/>
      <c r="BC1014"/>
      <c r="BP1014"/>
      <c r="CC1014"/>
      <c r="CP1014"/>
      <c r="EP1014"/>
      <c r="FC1014"/>
    </row>
    <row r="1015" spans="14:159">
      <c r="N1015"/>
      <c r="AB1015"/>
      <c r="AC1015"/>
      <c r="BC1015"/>
      <c r="BP1015"/>
      <c r="CC1015"/>
      <c r="CP1015"/>
      <c r="EP1015"/>
      <c r="FC1015"/>
    </row>
    <row r="1016" spans="14:159">
      <c r="N1016"/>
      <c r="AB1016"/>
      <c r="AC1016"/>
      <c r="BC1016"/>
      <c r="BP1016"/>
      <c r="CC1016"/>
      <c r="CP1016"/>
      <c r="EP1016"/>
      <c r="FC1016"/>
    </row>
    <row r="1017" spans="14:159">
      <c r="N1017"/>
      <c r="AB1017"/>
      <c r="AC1017"/>
      <c r="BC1017"/>
      <c r="BP1017"/>
      <c r="CC1017"/>
      <c r="CP1017"/>
      <c r="EP1017"/>
      <c r="FC1017"/>
    </row>
    <row r="1018" spans="14:159">
      <c r="N1018"/>
      <c r="AB1018"/>
      <c r="AC1018"/>
      <c r="BC1018"/>
      <c r="BP1018"/>
      <c r="CC1018"/>
      <c r="CP1018"/>
      <c r="EP1018"/>
      <c r="FC1018"/>
    </row>
    <row r="1019" spans="14:159">
      <c r="N1019"/>
      <c r="AB1019"/>
      <c r="AC1019"/>
      <c r="BC1019"/>
      <c r="BP1019"/>
      <c r="CC1019"/>
      <c r="CP1019"/>
      <c r="EP1019"/>
      <c r="FC1019"/>
    </row>
    <row r="1020" spans="14:159">
      <c r="N1020"/>
      <c r="AB1020"/>
      <c r="AC1020"/>
      <c r="BC1020"/>
      <c r="BP1020"/>
      <c r="CC1020"/>
      <c r="CP1020"/>
      <c r="EP1020"/>
      <c r="FC1020"/>
    </row>
    <row r="1021" spans="14:159">
      <c r="N1021"/>
      <c r="AB1021"/>
      <c r="AC1021"/>
      <c r="BC1021"/>
      <c r="BP1021"/>
      <c r="CC1021"/>
      <c r="CP1021"/>
      <c r="EP1021"/>
      <c r="FC1021"/>
    </row>
    <row r="1022" spans="14:159">
      <c r="N1022"/>
      <c r="AB1022"/>
      <c r="AC1022"/>
      <c r="BC1022"/>
      <c r="BP1022"/>
      <c r="CC1022"/>
      <c r="CP1022"/>
      <c r="EP1022"/>
      <c r="FC1022"/>
    </row>
    <row r="1023" spans="14:159">
      <c r="N1023"/>
      <c r="AB1023"/>
      <c r="AC1023"/>
      <c r="BC1023"/>
      <c r="BP1023"/>
      <c r="CC1023"/>
      <c r="CP1023"/>
      <c r="EP1023"/>
      <c r="FC1023"/>
    </row>
    <row r="1024" spans="14:159">
      <c r="N1024"/>
      <c r="AB1024"/>
      <c r="AC1024"/>
      <c r="BC1024"/>
      <c r="BP1024"/>
      <c r="CC1024"/>
      <c r="CP1024"/>
      <c r="EP1024"/>
      <c r="FC1024"/>
    </row>
    <row r="1025" spans="14:159">
      <c r="N1025"/>
      <c r="AB1025"/>
      <c r="AC1025"/>
      <c r="BC1025"/>
      <c r="BP1025"/>
      <c r="CC1025"/>
      <c r="CP1025"/>
      <c r="EP1025"/>
      <c r="FC1025"/>
    </row>
    <row r="1026" spans="14:159">
      <c r="N1026"/>
      <c r="AB1026"/>
      <c r="AC1026"/>
      <c r="BC1026"/>
      <c r="BP1026"/>
      <c r="CC1026"/>
      <c r="CP1026"/>
      <c r="EP1026"/>
      <c r="FC1026"/>
    </row>
    <row r="1027" spans="14:159">
      <c r="N1027"/>
      <c r="AB1027"/>
      <c r="AC1027"/>
      <c r="BC1027"/>
      <c r="BP1027"/>
      <c r="CC1027"/>
      <c r="CP1027"/>
      <c r="EP1027"/>
      <c r="FC1027"/>
    </row>
    <row r="1028" spans="14:159">
      <c r="N1028"/>
      <c r="AB1028"/>
      <c r="AC1028"/>
      <c r="BC1028"/>
      <c r="BP1028"/>
      <c r="CC1028"/>
      <c r="CP1028"/>
      <c r="EP1028"/>
      <c r="FC1028"/>
    </row>
    <row r="1029" spans="14:159">
      <c r="N1029"/>
      <c r="AB1029"/>
      <c r="AC1029"/>
      <c r="BC1029"/>
      <c r="BP1029"/>
      <c r="CC1029"/>
      <c r="CP1029"/>
      <c r="EP1029"/>
      <c r="FC1029"/>
    </row>
    <row r="1030" spans="14:159">
      <c r="N1030"/>
      <c r="AB1030"/>
      <c r="AC1030"/>
      <c r="BC1030"/>
      <c r="BP1030"/>
      <c r="CC1030"/>
      <c r="CP1030"/>
      <c r="EP1030"/>
      <c r="FC1030"/>
    </row>
    <row r="1031" spans="14:159">
      <c r="N1031"/>
      <c r="AB1031"/>
      <c r="AC1031"/>
      <c r="BC1031"/>
      <c r="BP1031"/>
      <c r="CC1031"/>
      <c r="CP1031"/>
      <c r="EP1031"/>
      <c r="FC1031"/>
    </row>
    <row r="1032" spans="14:159">
      <c r="N1032"/>
      <c r="AB1032"/>
      <c r="AC1032"/>
      <c r="BC1032"/>
      <c r="BP1032"/>
      <c r="CC1032"/>
      <c r="CP1032"/>
      <c r="EP1032"/>
      <c r="FC1032"/>
    </row>
    <row r="1033" spans="14:159">
      <c r="N1033"/>
      <c r="AB1033"/>
      <c r="AC1033"/>
      <c r="BC1033"/>
      <c r="BP1033"/>
      <c r="CC1033"/>
      <c r="CP1033"/>
      <c r="EP1033"/>
      <c r="FC1033"/>
    </row>
    <row r="1034" spans="14:159">
      <c r="N1034"/>
      <c r="AB1034"/>
      <c r="AC1034"/>
      <c r="BC1034"/>
      <c r="BP1034"/>
      <c r="CC1034"/>
      <c r="CP1034"/>
      <c r="EP1034"/>
      <c r="FC1034"/>
    </row>
    <row r="1035" spans="14:159">
      <c r="N1035"/>
      <c r="AB1035"/>
      <c r="AC1035"/>
      <c r="BC1035"/>
      <c r="BP1035"/>
      <c r="CC1035"/>
      <c r="CP1035"/>
      <c r="EP1035"/>
      <c r="FC1035"/>
    </row>
    <row r="1036" spans="14:159">
      <c r="N1036"/>
      <c r="AB1036"/>
      <c r="AC1036"/>
      <c r="BC1036"/>
      <c r="BP1036"/>
      <c r="CC1036"/>
      <c r="CP1036"/>
      <c r="EP1036"/>
      <c r="FC1036"/>
    </row>
    <row r="1037" spans="14:159">
      <c r="N1037"/>
      <c r="AB1037"/>
      <c r="AC1037"/>
      <c r="BC1037"/>
      <c r="BP1037"/>
      <c r="CC1037"/>
      <c r="CP1037"/>
      <c r="EP1037"/>
      <c r="FC1037"/>
    </row>
    <row r="1038" spans="14:159">
      <c r="N1038"/>
      <c r="AB1038"/>
      <c r="AC1038"/>
      <c r="BC1038"/>
      <c r="BP1038"/>
      <c r="CC1038"/>
      <c r="CP1038"/>
      <c r="EP1038"/>
      <c r="FC1038"/>
    </row>
    <row r="1039" spans="14:159">
      <c r="N1039"/>
      <c r="AB1039"/>
      <c r="AC1039"/>
      <c r="BC1039"/>
      <c r="BP1039"/>
      <c r="CC1039"/>
      <c r="CP1039"/>
      <c r="EP1039"/>
      <c r="FC1039"/>
    </row>
    <row r="1040" spans="14:159">
      <c r="N1040"/>
      <c r="AB1040"/>
      <c r="AC1040"/>
      <c r="BC1040"/>
      <c r="BP1040"/>
      <c r="CC1040"/>
      <c r="CP1040"/>
      <c r="EP1040"/>
      <c r="FC1040"/>
    </row>
    <row r="1041" spans="14:159">
      <c r="N1041"/>
      <c r="AB1041"/>
      <c r="AC1041"/>
      <c r="BC1041"/>
      <c r="BP1041"/>
      <c r="CC1041"/>
      <c r="CP1041"/>
      <c r="EP1041"/>
      <c r="FC1041"/>
    </row>
    <row r="1042" spans="14:159">
      <c r="N1042"/>
      <c r="AB1042"/>
      <c r="AC1042"/>
      <c r="BC1042"/>
      <c r="BP1042"/>
      <c r="CC1042"/>
      <c r="CP1042"/>
      <c r="EP1042"/>
      <c r="FC1042"/>
    </row>
    <row r="1043" spans="14:159">
      <c r="N1043"/>
      <c r="AB1043"/>
      <c r="AC1043"/>
      <c r="BC1043"/>
      <c r="BP1043"/>
      <c r="CC1043"/>
      <c r="CP1043"/>
      <c r="EP1043"/>
      <c r="FC1043"/>
    </row>
    <row r="1044" spans="14:159">
      <c r="N1044"/>
      <c r="AB1044"/>
      <c r="AC1044"/>
      <c r="BC1044"/>
      <c r="BP1044"/>
      <c r="CC1044"/>
      <c r="CP1044"/>
      <c r="EP1044"/>
      <c r="FC1044"/>
    </row>
    <row r="1045" spans="14:159">
      <c r="N1045"/>
      <c r="AB1045"/>
      <c r="AC1045"/>
      <c r="BC1045"/>
      <c r="BP1045"/>
      <c r="CC1045"/>
      <c r="CP1045"/>
      <c r="EP1045"/>
      <c r="FC1045"/>
    </row>
    <row r="1046" spans="14:159">
      <c r="N1046"/>
      <c r="AB1046"/>
      <c r="AC1046"/>
      <c r="BC1046"/>
      <c r="BP1046"/>
      <c r="CC1046"/>
      <c r="CP1046"/>
      <c r="EP1046"/>
      <c r="FC1046"/>
    </row>
    <row r="1047" spans="14:159">
      <c r="N1047"/>
      <c r="AB1047"/>
      <c r="AC1047"/>
      <c r="BC1047"/>
      <c r="BP1047"/>
      <c r="CC1047"/>
      <c r="CP1047"/>
      <c r="EP1047"/>
      <c r="FC1047"/>
    </row>
    <row r="1048" spans="14:159">
      <c r="N1048"/>
      <c r="AB1048"/>
      <c r="AC1048"/>
      <c r="BC1048"/>
      <c r="BP1048"/>
      <c r="CC1048"/>
      <c r="CP1048"/>
      <c r="EP1048"/>
      <c r="FC1048"/>
    </row>
    <row r="1049" spans="14:159">
      <c r="N1049"/>
      <c r="AB1049"/>
      <c r="AC1049"/>
      <c r="BC1049"/>
      <c r="BP1049"/>
      <c r="CC1049"/>
      <c r="CP1049"/>
      <c r="EP1049"/>
      <c r="FC1049"/>
    </row>
    <row r="1050" spans="14:159">
      <c r="N1050"/>
      <c r="AB1050"/>
      <c r="AC1050"/>
      <c r="BC1050"/>
      <c r="BP1050"/>
      <c r="CC1050"/>
      <c r="CP1050"/>
      <c r="EP1050"/>
      <c r="FC1050"/>
    </row>
    <row r="1051" spans="14:159">
      <c r="N1051"/>
      <c r="AB1051"/>
      <c r="AC1051"/>
      <c r="BC1051"/>
      <c r="BP1051"/>
      <c r="CC1051"/>
      <c r="CP1051"/>
      <c r="EP1051"/>
      <c r="FC1051"/>
    </row>
    <row r="1052" spans="14:159">
      <c r="N1052"/>
      <c r="AB1052"/>
      <c r="AC1052"/>
      <c r="BC1052"/>
      <c r="BP1052"/>
      <c r="CC1052"/>
      <c r="CP1052"/>
      <c r="EP1052"/>
      <c r="FC1052"/>
    </row>
    <row r="1053" spans="14:159">
      <c r="N1053"/>
      <c r="AB1053"/>
      <c r="AC1053"/>
      <c r="BC1053"/>
      <c r="BP1053"/>
      <c r="CC1053"/>
      <c r="CP1053"/>
      <c r="EP1053"/>
      <c r="FC1053"/>
    </row>
    <row r="1054" spans="14:159">
      <c r="N1054"/>
      <c r="AB1054"/>
      <c r="AC1054"/>
      <c r="BC1054"/>
      <c r="BP1054"/>
      <c r="CC1054"/>
      <c r="CP1054"/>
      <c r="EP1054"/>
      <c r="FC1054"/>
    </row>
    <row r="1055" spans="14:159">
      <c r="N1055"/>
      <c r="AB1055"/>
      <c r="AC1055"/>
      <c r="BC1055"/>
      <c r="BP1055"/>
      <c r="CC1055"/>
      <c r="CP1055"/>
      <c r="EP1055"/>
      <c r="FC1055"/>
    </row>
    <row r="1056" spans="14:159">
      <c r="N1056"/>
      <c r="AB1056"/>
      <c r="AC1056"/>
      <c r="BC1056"/>
      <c r="BP1056"/>
      <c r="CC1056"/>
      <c r="CP1056"/>
      <c r="EP1056"/>
      <c r="FC1056"/>
    </row>
    <row r="1057" spans="14:159">
      <c r="N1057"/>
      <c r="AB1057"/>
      <c r="AC1057"/>
      <c r="BC1057"/>
      <c r="BP1057"/>
      <c r="CC1057"/>
      <c r="CP1057"/>
      <c r="EP1057"/>
      <c r="FC1057"/>
    </row>
    <row r="1058" spans="14:159">
      <c r="N1058"/>
      <c r="AB1058"/>
      <c r="AC1058"/>
      <c r="BC1058"/>
      <c r="BP1058"/>
      <c r="CC1058"/>
      <c r="CP1058"/>
      <c r="EP1058"/>
      <c r="FC1058"/>
    </row>
    <row r="1059" spans="14:159">
      <c r="N1059"/>
      <c r="AB1059"/>
      <c r="AC1059"/>
      <c r="BC1059"/>
      <c r="BP1059"/>
      <c r="CC1059"/>
      <c r="CP1059"/>
      <c r="EP1059"/>
      <c r="FC1059"/>
    </row>
    <row r="1060" spans="14:159">
      <c r="N1060"/>
      <c r="AB1060"/>
      <c r="AC1060"/>
      <c r="BC1060"/>
      <c r="BP1060"/>
      <c r="CC1060"/>
      <c r="CP1060"/>
      <c r="EP1060"/>
      <c r="FC1060"/>
    </row>
    <row r="1061" spans="14:159">
      <c r="N1061"/>
      <c r="AB1061"/>
      <c r="AC1061"/>
      <c r="BC1061"/>
      <c r="BP1061"/>
      <c r="CC1061"/>
      <c r="CP1061"/>
      <c r="EP1061"/>
      <c r="FC1061"/>
    </row>
    <row r="1062" spans="14:159">
      <c r="N1062"/>
      <c r="AB1062"/>
      <c r="AC1062"/>
      <c r="BC1062"/>
      <c r="BP1062"/>
      <c r="CC1062"/>
      <c r="CP1062"/>
      <c r="EP1062"/>
      <c r="FC1062"/>
    </row>
    <row r="1063" spans="14:159">
      <c r="N1063"/>
      <c r="AB1063"/>
      <c r="AC1063"/>
      <c r="BC1063"/>
      <c r="BP1063"/>
      <c r="CC1063"/>
      <c r="CP1063"/>
      <c r="EP1063"/>
      <c r="FC1063"/>
    </row>
    <row r="1064" spans="14:159">
      <c r="N1064"/>
      <c r="AB1064"/>
      <c r="AC1064"/>
      <c r="BC1064"/>
      <c r="BP1064"/>
      <c r="CC1064"/>
      <c r="CP1064"/>
      <c r="EP1064"/>
      <c r="FC1064"/>
    </row>
    <row r="1065" spans="14:159">
      <c r="N1065"/>
      <c r="AB1065"/>
      <c r="AC1065"/>
      <c r="BC1065"/>
      <c r="BP1065"/>
      <c r="CC1065"/>
      <c r="CP1065"/>
      <c r="EP1065"/>
      <c r="FC1065"/>
    </row>
    <row r="1066" spans="14:159">
      <c r="N1066"/>
      <c r="AB1066"/>
      <c r="AC1066"/>
      <c r="BC1066"/>
      <c r="BP1066"/>
      <c r="CC1066"/>
      <c r="CP1066"/>
      <c r="EP1066"/>
      <c r="FC1066"/>
    </row>
    <row r="1067" spans="14:159">
      <c r="N1067"/>
      <c r="AB1067"/>
      <c r="AC1067"/>
      <c r="BC1067"/>
      <c r="BP1067"/>
      <c r="CC1067"/>
      <c r="CP1067"/>
      <c r="EP1067"/>
      <c r="FC1067"/>
    </row>
    <row r="1068" spans="14:159">
      <c r="N1068"/>
      <c r="AB1068"/>
      <c r="AC1068"/>
      <c r="BC1068"/>
      <c r="BP1068"/>
      <c r="CC1068"/>
      <c r="CP1068"/>
      <c r="EP1068"/>
      <c r="FC1068"/>
    </row>
    <row r="1069" spans="14:159">
      <c r="N1069"/>
      <c r="AB1069"/>
      <c r="AC1069"/>
      <c r="BC1069"/>
      <c r="BP1069"/>
      <c r="CC1069"/>
      <c r="CP1069"/>
      <c r="EP1069"/>
      <c r="FC1069"/>
    </row>
    <row r="1070" spans="14:159">
      <c r="N1070"/>
      <c r="AB1070"/>
      <c r="AC1070"/>
      <c r="BC1070"/>
      <c r="BP1070"/>
      <c r="CC1070"/>
      <c r="CP1070"/>
      <c r="EP1070"/>
      <c r="FC1070"/>
    </row>
    <row r="1071" spans="14:159">
      <c r="N1071"/>
      <c r="AB1071"/>
      <c r="AC1071"/>
      <c r="BC1071"/>
      <c r="BP1071"/>
      <c r="CC1071"/>
      <c r="CP1071"/>
      <c r="EP1071"/>
      <c r="FC1071"/>
    </row>
    <row r="1072" spans="14:159">
      <c r="N1072"/>
      <c r="AB1072"/>
      <c r="AC1072"/>
      <c r="BC1072"/>
      <c r="BP1072"/>
      <c r="CC1072"/>
      <c r="CP1072"/>
      <c r="EP1072"/>
      <c r="FC1072"/>
    </row>
    <row r="1073" spans="14:159">
      <c r="N1073"/>
      <c r="AB1073"/>
      <c r="AC1073"/>
      <c r="BC1073"/>
      <c r="BP1073"/>
      <c r="CC1073"/>
      <c r="CP1073"/>
      <c r="EP1073"/>
      <c r="FC1073"/>
    </row>
    <row r="1074" spans="14:159">
      <c r="N1074"/>
      <c r="AB1074"/>
      <c r="AC1074"/>
      <c r="BC1074"/>
      <c r="BP1074"/>
      <c r="CC1074"/>
      <c r="CP1074"/>
      <c r="EP1074"/>
      <c r="FC1074"/>
    </row>
    <row r="1075" spans="14:159">
      <c r="N1075"/>
      <c r="AB1075"/>
      <c r="AC1075"/>
      <c r="BC1075"/>
      <c r="BP1075"/>
      <c r="CC1075"/>
      <c r="CP1075"/>
      <c r="EP1075"/>
      <c r="FC1075"/>
    </row>
    <row r="1076" spans="14:159">
      <c r="N1076"/>
      <c r="AB1076"/>
      <c r="AC1076"/>
      <c r="BC1076"/>
      <c r="BP1076"/>
      <c r="CC1076"/>
      <c r="CP1076"/>
      <c r="EP1076"/>
      <c r="FC1076"/>
    </row>
    <row r="1077" spans="14:159">
      <c r="N1077"/>
      <c r="AB1077"/>
      <c r="AC1077"/>
      <c r="BC1077"/>
      <c r="BP1077"/>
      <c r="CC1077"/>
      <c r="CP1077"/>
      <c r="EP1077"/>
      <c r="FC1077"/>
    </row>
    <row r="1078" spans="14:159">
      <c r="N1078"/>
      <c r="AB1078"/>
      <c r="AC1078"/>
      <c r="BC1078"/>
      <c r="BP1078"/>
      <c r="CC1078"/>
      <c r="CP1078"/>
      <c r="EP1078"/>
      <c r="FC1078"/>
    </row>
    <row r="1079" spans="14:159">
      <c r="N1079"/>
      <c r="AB1079"/>
      <c r="AC1079"/>
      <c r="BC1079"/>
      <c r="BP1079"/>
      <c r="CC1079"/>
      <c r="CP1079"/>
      <c r="EP1079"/>
      <c r="FC1079"/>
    </row>
    <row r="1080" spans="14:159">
      <c r="N1080"/>
      <c r="AB1080"/>
      <c r="AC1080"/>
      <c r="BC1080"/>
      <c r="BP1080"/>
      <c r="CC1080"/>
      <c r="CP1080"/>
      <c r="EP1080"/>
      <c r="FC1080"/>
    </row>
    <row r="1081" spans="14:159">
      <c r="N1081"/>
      <c r="AB1081"/>
      <c r="AC1081"/>
      <c r="BC1081"/>
      <c r="BP1081"/>
      <c r="CC1081"/>
      <c r="CP1081"/>
      <c r="EP1081"/>
      <c r="FC1081"/>
    </row>
    <row r="1082" spans="14:159">
      <c r="N1082"/>
      <c r="AB1082"/>
      <c r="AC1082"/>
      <c r="BC1082"/>
      <c r="BP1082"/>
      <c r="CC1082"/>
      <c r="CP1082"/>
      <c r="EP1082"/>
      <c r="FC1082"/>
    </row>
    <row r="1083" spans="14:159">
      <c r="N1083"/>
      <c r="AB1083"/>
      <c r="AC1083"/>
      <c r="BC1083"/>
      <c r="BP1083"/>
      <c r="CC1083"/>
      <c r="CP1083"/>
      <c r="EP1083"/>
      <c r="FC1083"/>
    </row>
    <row r="1084" spans="14:159">
      <c r="N1084"/>
      <c r="AB1084"/>
      <c r="AC1084"/>
      <c r="BC1084"/>
      <c r="BP1084"/>
      <c r="CC1084"/>
      <c r="CP1084"/>
      <c r="EP1084"/>
      <c r="FC1084"/>
    </row>
    <row r="1085" spans="14:159">
      <c r="N1085"/>
      <c r="AB1085"/>
      <c r="AC1085"/>
      <c r="BC1085"/>
      <c r="BP1085"/>
      <c r="CC1085"/>
      <c r="CP1085"/>
      <c r="EP1085"/>
      <c r="FC1085"/>
    </row>
    <row r="1086" spans="14:159">
      <c r="N1086"/>
      <c r="AB1086"/>
      <c r="AC1086"/>
      <c r="BC1086"/>
      <c r="BP1086"/>
      <c r="CC1086"/>
      <c r="CP1086"/>
      <c r="EP1086"/>
      <c r="FC1086"/>
    </row>
    <row r="1087" spans="14:159">
      <c r="N1087"/>
      <c r="AB1087"/>
      <c r="AC1087"/>
      <c r="BC1087"/>
      <c r="BP1087"/>
      <c r="CC1087"/>
      <c r="CP1087"/>
      <c r="EP1087"/>
      <c r="FC1087"/>
    </row>
    <row r="1088" spans="14:159">
      <c r="N1088"/>
      <c r="AB1088"/>
      <c r="AC1088"/>
      <c r="BC1088"/>
      <c r="BP1088"/>
      <c r="CC1088"/>
      <c r="CP1088"/>
      <c r="EP1088"/>
      <c r="FC1088"/>
    </row>
    <row r="1089" spans="14:159">
      <c r="N1089"/>
      <c r="AB1089"/>
      <c r="AC1089"/>
      <c r="BC1089"/>
      <c r="BP1089"/>
      <c r="CC1089"/>
      <c r="CP1089"/>
      <c r="EP1089"/>
      <c r="FC1089"/>
    </row>
    <row r="1090" spans="14:159">
      <c r="N1090"/>
      <c r="AB1090"/>
      <c r="AC1090"/>
      <c r="BC1090"/>
      <c r="BP1090"/>
      <c r="CC1090"/>
      <c r="CP1090"/>
      <c r="EP1090"/>
      <c r="FC1090"/>
    </row>
    <row r="1091" spans="14:159">
      <c r="N1091"/>
      <c r="AB1091"/>
      <c r="AC1091"/>
      <c r="BC1091"/>
      <c r="BP1091"/>
      <c r="CC1091"/>
      <c r="CP1091"/>
      <c r="EP1091"/>
      <c r="FC1091"/>
    </row>
    <row r="1092" spans="14:159">
      <c r="N1092"/>
      <c r="AB1092"/>
      <c r="AC1092"/>
      <c r="BC1092"/>
      <c r="BP1092"/>
      <c r="CC1092"/>
      <c r="CP1092"/>
      <c r="EP1092"/>
      <c r="FC1092"/>
    </row>
    <row r="1093" spans="14:159">
      <c r="N1093"/>
      <c r="AB1093"/>
      <c r="AC1093"/>
      <c r="BC1093"/>
      <c r="BP1093"/>
      <c r="CC1093"/>
      <c r="CP1093"/>
      <c r="EP1093"/>
      <c r="FC1093"/>
    </row>
    <row r="1094" spans="14:159">
      <c r="N1094"/>
      <c r="AB1094"/>
      <c r="AC1094"/>
      <c r="BC1094"/>
      <c r="BP1094"/>
      <c r="CC1094"/>
      <c r="CP1094"/>
      <c r="EP1094"/>
      <c r="FC1094"/>
    </row>
    <row r="1095" spans="14:159">
      <c r="N1095"/>
      <c r="AB1095"/>
      <c r="AC1095"/>
      <c r="BC1095"/>
      <c r="BP1095"/>
      <c r="CC1095"/>
      <c r="CP1095"/>
      <c r="EP1095"/>
      <c r="FC1095"/>
    </row>
    <row r="1096" spans="14:159">
      <c r="N1096"/>
      <c r="AB1096"/>
      <c r="AC1096"/>
      <c r="BC1096"/>
      <c r="BP1096"/>
      <c r="CC1096"/>
      <c r="CP1096"/>
      <c r="EP1096"/>
      <c r="FC1096"/>
    </row>
    <row r="1097" spans="14:159">
      <c r="N1097"/>
      <c r="AB1097"/>
      <c r="AC1097"/>
      <c r="BC1097"/>
      <c r="BP1097"/>
      <c r="CC1097"/>
      <c r="CP1097"/>
      <c r="EP1097"/>
      <c r="FC1097"/>
    </row>
    <row r="1098" spans="14:159">
      <c r="N1098"/>
      <c r="AB1098"/>
      <c r="AC1098"/>
      <c r="BC1098"/>
      <c r="BP1098"/>
      <c r="CC1098"/>
      <c r="CP1098"/>
      <c r="EP1098"/>
      <c r="FC1098"/>
    </row>
    <row r="1099" spans="14:159">
      <c r="N1099"/>
      <c r="AB1099"/>
      <c r="AC1099"/>
      <c r="BC1099"/>
      <c r="BP1099"/>
      <c r="CC1099"/>
      <c r="CP1099"/>
      <c r="EP1099"/>
      <c r="FC1099"/>
    </row>
    <row r="1100" spans="14:159">
      <c r="N1100"/>
      <c r="AB1100"/>
      <c r="AC1100"/>
      <c r="BC1100"/>
      <c r="BP1100"/>
      <c r="CC1100"/>
      <c r="CP1100"/>
      <c r="EP1100"/>
      <c r="FC1100"/>
    </row>
    <row r="1101" spans="14:159">
      <c r="N1101"/>
      <c r="AB1101"/>
      <c r="AC1101"/>
      <c r="BC1101"/>
      <c r="BP1101"/>
      <c r="CC1101"/>
      <c r="CP1101"/>
      <c r="EP1101"/>
      <c r="FC1101"/>
    </row>
    <row r="1102" spans="14:159">
      <c r="N1102"/>
      <c r="AB1102"/>
      <c r="AC1102"/>
      <c r="BC1102"/>
      <c r="BP1102"/>
      <c r="CC1102"/>
      <c r="CP1102"/>
      <c r="EP1102"/>
      <c r="FC1102"/>
    </row>
    <row r="1103" spans="14:159">
      <c r="N1103"/>
      <c r="AB1103"/>
      <c r="AC1103"/>
      <c r="BC1103"/>
      <c r="BP1103"/>
      <c r="CC1103"/>
      <c r="CP1103"/>
      <c r="EP1103"/>
      <c r="FC1103"/>
    </row>
    <row r="1104" spans="14:159">
      <c r="N1104"/>
      <c r="AB1104"/>
      <c r="AC1104"/>
      <c r="BC1104"/>
      <c r="BP1104"/>
      <c r="CC1104"/>
      <c r="CP1104"/>
      <c r="EP1104"/>
      <c r="FC1104"/>
    </row>
    <row r="1105" spans="14:159">
      <c r="N1105"/>
      <c r="AB1105"/>
      <c r="AC1105"/>
      <c r="BC1105"/>
      <c r="BP1105"/>
      <c r="CC1105"/>
      <c r="CP1105"/>
      <c r="EP1105"/>
      <c r="FC1105"/>
    </row>
    <row r="1106" spans="14:159">
      <c r="N1106"/>
      <c r="AB1106"/>
      <c r="AC1106"/>
      <c r="BC1106"/>
      <c r="BP1106"/>
      <c r="CC1106"/>
      <c r="CP1106"/>
      <c r="EP1106"/>
      <c r="FC1106"/>
    </row>
    <row r="1107" spans="14:159">
      <c r="N1107"/>
      <c r="AB1107"/>
      <c r="AC1107"/>
      <c r="BC1107"/>
      <c r="BP1107"/>
      <c r="CC1107"/>
      <c r="CP1107"/>
      <c r="EP1107"/>
      <c r="FC1107"/>
    </row>
    <row r="1108" spans="14:159">
      <c r="N1108"/>
      <c r="AB1108"/>
      <c r="AC1108"/>
      <c r="BC1108"/>
      <c r="BP1108"/>
      <c r="CC1108"/>
      <c r="CP1108"/>
      <c r="EP1108"/>
      <c r="FC1108"/>
    </row>
    <row r="1109" spans="14:159">
      <c r="N1109"/>
      <c r="AB1109"/>
      <c r="AC1109"/>
      <c r="BC1109"/>
      <c r="BP1109"/>
      <c r="CC1109"/>
      <c r="CP1109"/>
      <c r="EP1109"/>
      <c r="FC1109"/>
    </row>
    <row r="1110" spans="14:159">
      <c r="N1110"/>
      <c r="AB1110"/>
      <c r="AC1110"/>
      <c r="BC1110"/>
      <c r="BP1110"/>
      <c r="CC1110"/>
      <c r="CP1110"/>
      <c r="EP1110"/>
      <c r="FC1110"/>
    </row>
    <row r="1111" spans="14:159">
      <c r="N1111"/>
      <c r="AB1111"/>
      <c r="AC1111"/>
      <c r="BC1111"/>
      <c r="BP1111"/>
      <c r="CC1111"/>
      <c r="CP1111"/>
      <c r="EP1111"/>
      <c r="FC1111"/>
    </row>
    <row r="1112" spans="14:159">
      <c r="N1112"/>
      <c r="AB1112"/>
      <c r="AC1112"/>
      <c r="BC1112"/>
      <c r="BP1112"/>
      <c r="CC1112"/>
      <c r="CP1112"/>
      <c r="EP1112"/>
      <c r="FC1112"/>
    </row>
    <row r="1113" spans="14:159">
      <c r="N1113"/>
      <c r="AB1113"/>
      <c r="AC1113"/>
      <c r="BC1113"/>
      <c r="BP1113"/>
      <c r="CC1113"/>
      <c r="CP1113"/>
      <c r="EP1113"/>
      <c r="FC1113"/>
    </row>
    <row r="1114" spans="14:159">
      <c r="N1114"/>
      <c r="AB1114"/>
      <c r="AC1114"/>
      <c r="BC1114"/>
      <c r="BP1114"/>
      <c r="CC1114"/>
      <c r="CP1114"/>
      <c r="EP1114"/>
      <c r="FC1114"/>
    </row>
    <row r="1115" spans="14:159">
      <c r="N1115"/>
      <c r="AB1115"/>
      <c r="AC1115"/>
      <c r="BC1115"/>
      <c r="BP1115"/>
      <c r="CC1115"/>
      <c r="CP1115"/>
      <c r="EP1115"/>
      <c r="FC1115"/>
    </row>
    <row r="1116" spans="14:159">
      <c r="N1116"/>
      <c r="AB1116"/>
      <c r="AC1116"/>
      <c r="BC1116"/>
      <c r="BP1116"/>
      <c r="CC1116"/>
      <c r="CP1116"/>
      <c r="EP1116"/>
      <c r="FC1116"/>
    </row>
    <row r="1117" spans="14:159">
      <c r="N1117"/>
      <c r="AB1117"/>
      <c r="AC1117"/>
      <c r="BC1117"/>
      <c r="BP1117"/>
      <c r="CC1117"/>
      <c r="CP1117"/>
      <c r="EP1117"/>
      <c r="FC1117"/>
    </row>
    <row r="1118" spans="14:159">
      <c r="N1118"/>
      <c r="AB1118"/>
      <c r="AC1118"/>
      <c r="BC1118"/>
      <c r="BP1118"/>
      <c r="CC1118"/>
      <c r="CP1118"/>
      <c r="EP1118"/>
      <c r="FC1118"/>
    </row>
    <row r="1119" spans="14:159">
      <c r="N1119"/>
      <c r="AB1119"/>
      <c r="AC1119"/>
      <c r="BC1119"/>
      <c r="BP1119"/>
      <c r="CC1119"/>
      <c r="CP1119"/>
      <c r="EP1119"/>
      <c r="FC1119"/>
    </row>
    <row r="1120" spans="14:159">
      <c r="N1120"/>
      <c r="AB1120"/>
      <c r="AC1120"/>
      <c r="BC1120"/>
      <c r="BP1120"/>
      <c r="CC1120"/>
      <c r="CP1120"/>
      <c r="EP1120"/>
      <c r="FC1120"/>
    </row>
    <row r="1121" spans="14:159">
      <c r="N1121"/>
      <c r="AB1121"/>
      <c r="AC1121"/>
      <c r="BC1121"/>
      <c r="BP1121"/>
      <c r="CC1121"/>
      <c r="CP1121"/>
      <c r="EP1121"/>
      <c r="FC1121"/>
    </row>
    <row r="1122" spans="14:159">
      <c r="N1122"/>
      <c r="AB1122"/>
      <c r="AC1122"/>
      <c r="BC1122"/>
      <c r="BP1122"/>
      <c r="CC1122"/>
      <c r="CP1122"/>
      <c r="EP1122"/>
      <c r="FC1122"/>
    </row>
    <row r="1123" spans="14:159">
      <c r="N1123"/>
      <c r="AB1123"/>
      <c r="AC1123"/>
      <c r="BC1123"/>
      <c r="BP1123"/>
      <c r="CC1123"/>
      <c r="CP1123"/>
      <c r="EP1123"/>
      <c r="FC1123"/>
    </row>
    <row r="1124" spans="14:159">
      <c r="N1124"/>
      <c r="AB1124"/>
      <c r="AC1124"/>
      <c r="BC1124"/>
      <c r="BP1124"/>
      <c r="CC1124"/>
      <c r="CP1124"/>
      <c r="EP1124"/>
      <c r="FC1124"/>
    </row>
    <row r="1125" spans="14:159">
      <c r="N1125"/>
      <c r="AB1125"/>
      <c r="AC1125"/>
      <c r="BC1125"/>
      <c r="BP1125"/>
      <c r="CC1125"/>
      <c r="CP1125"/>
      <c r="EP1125"/>
      <c r="FC1125"/>
    </row>
    <row r="1126" spans="14:159">
      <c r="N1126"/>
      <c r="AB1126"/>
      <c r="AC1126"/>
      <c r="BC1126"/>
      <c r="BP1126"/>
      <c r="CC1126"/>
      <c r="CP1126"/>
      <c r="EP1126"/>
      <c r="FC1126"/>
    </row>
    <row r="1127" spans="14:159">
      <c r="N1127"/>
      <c r="AB1127"/>
      <c r="AC1127"/>
      <c r="BC1127"/>
      <c r="BP1127"/>
      <c r="CC1127"/>
      <c r="CP1127"/>
      <c r="EP1127"/>
      <c r="FC1127"/>
    </row>
    <row r="1128" spans="14:159">
      <c r="N1128"/>
      <c r="AB1128"/>
      <c r="AC1128"/>
      <c r="BC1128"/>
      <c r="BP1128"/>
      <c r="CC1128"/>
      <c r="CP1128"/>
      <c r="EP1128"/>
      <c r="FC1128"/>
    </row>
    <row r="1129" spans="14:159">
      <c r="N1129"/>
      <c r="AB1129"/>
      <c r="AC1129"/>
      <c r="BC1129"/>
      <c r="BP1129"/>
      <c r="CC1129"/>
      <c r="CP1129"/>
      <c r="EP1129"/>
      <c r="FC1129"/>
    </row>
    <row r="1130" spans="14:159">
      <c r="N1130"/>
      <c r="AB1130"/>
      <c r="AC1130"/>
      <c r="BC1130"/>
      <c r="BP1130"/>
      <c r="CC1130"/>
      <c r="CP1130"/>
      <c r="EP1130"/>
      <c r="FC1130"/>
    </row>
    <row r="1131" spans="14:159">
      <c r="N1131"/>
      <c r="AB1131"/>
      <c r="AC1131"/>
      <c r="BC1131"/>
      <c r="BP1131"/>
      <c r="CC1131"/>
      <c r="CP1131"/>
      <c r="EP1131"/>
      <c r="FC1131"/>
    </row>
    <row r="1132" spans="14:159">
      <c r="N1132"/>
      <c r="AB1132"/>
      <c r="AC1132"/>
      <c r="BC1132"/>
      <c r="BP1132"/>
      <c r="CC1132"/>
      <c r="CP1132"/>
      <c r="EP1132"/>
      <c r="FC1132"/>
    </row>
    <row r="1133" spans="14:159">
      <c r="N1133"/>
      <c r="AB1133"/>
      <c r="AC1133"/>
      <c r="BC1133"/>
      <c r="BP1133"/>
      <c r="CC1133"/>
      <c r="CP1133"/>
      <c r="EP1133"/>
      <c r="FC1133"/>
    </row>
    <row r="1134" spans="14:159">
      <c r="N1134"/>
      <c r="AB1134"/>
      <c r="AC1134"/>
      <c r="BC1134"/>
      <c r="BP1134"/>
      <c r="CC1134"/>
      <c r="CP1134"/>
      <c r="EP1134"/>
      <c r="FC1134"/>
    </row>
    <row r="1135" spans="14:159">
      <c r="N1135"/>
      <c r="AB1135"/>
      <c r="AC1135"/>
      <c r="BC1135"/>
      <c r="BP1135"/>
      <c r="CC1135"/>
      <c r="CP1135"/>
      <c r="EP1135"/>
      <c r="FC1135"/>
    </row>
    <row r="1136" spans="14:159">
      <c r="N1136"/>
      <c r="AB1136"/>
      <c r="AC1136"/>
      <c r="BC1136"/>
      <c r="BP1136"/>
      <c r="CC1136"/>
      <c r="CP1136"/>
      <c r="EP1136"/>
      <c r="FC1136"/>
    </row>
    <row r="1137" spans="14:159">
      <c r="N1137"/>
      <c r="AB1137"/>
      <c r="AC1137"/>
      <c r="BC1137"/>
      <c r="BP1137"/>
      <c r="CC1137"/>
      <c r="CP1137"/>
      <c r="EP1137"/>
      <c r="FC1137"/>
    </row>
    <row r="1138" spans="14:159">
      <c r="N1138"/>
      <c r="AB1138"/>
      <c r="AC1138"/>
      <c r="BC1138"/>
      <c r="BP1138"/>
      <c r="CC1138"/>
      <c r="CP1138"/>
      <c r="EP1138"/>
      <c r="FC1138"/>
    </row>
    <row r="1139" spans="14:159">
      <c r="N1139"/>
      <c r="AB1139"/>
      <c r="AC1139"/>
      <c r="BC1139"/>
      <c r="BP1139"/>
      <c r="CC1139"/>
      <c r="CP1139"/>
      <c r="EP1139"/>
      <c r="FC1139"/>
    </row>
    <row r="1140" spans="14:159">
      <c r="N1140"/>
      <c r="AB1140"/>
      <c r="AC1140"/>
      <c r="BC1140"/>
      <c r="BP1140"/>
      <c r="CC1140"/>
      <c r="CP1140"/>
      <c r="EP1140"/>
      <c r="FC1140"/>
    </row>
    <row r="1141" spans="14:159">
      <c r="N1141"/>
      <c r="AB1141"/>
      <c r="AC1141"/>
      <c r="BC1141"/>
      <c r="BP1141"/>
      <c r="CC1141"/>
      <c r="CP1141"/>
      <c r="EP1141"/>
      <c r="FC1141"/>
    </row>
    <row r="1142" spans="14:159">
      <c r="N1142"/>
      <c r="AB1142"/>
      <c r="AC1142"/>
      <c r="BC1142"/>
      <c r="BP1142"/>
      <c r="CC1142"/>
      <c r="CP1142"/>
      <c r="EP1142"/>
      <c r="FC1142"/>
    </row>
    <row r="1143" spans="14:159">
      <c r="N1143"/>
      <c r="AB1143"/>
      <c r="AC1143"/>
      <c r="BC1143"/>
      <c r="BP1143"/>
      <c r="CC1143"/>
      <c r="CP1143"/>
      <c r="EP1143"/>
      <c r="FC1143"/>
    </row>
    <row r="1144" spans="14:159">
      <c r="N1144"/>
      <c r="AB1144"/>
      <c r="AC1144"/>
      <c r="BC1144"/>
      <c r="BP1144"/>
      <c r="CC1144"/>
      <c r="CP1144"/>
      <c r="EP1144"/>
      <c r="FC1144"/>
    </row>
    <row r="1145" spans="14:159">
      <c r="N1145"/>
      <c r="AB1145"/>
      <c r="AC1145"/>
      <c r="BC1145"/>
      <c r="BP1145"/>
      <c r="CC1145"/>
      <c r="CP1145"/>
      <c r="EP1145"/>
      <c r="FC1145"/>
    </row>
    <row r="1146" spans="14:159">
      <c r="N1146"/>
      <c r="AB1146"/>
      <c r="AC1146"/>
      <c r="BC1146"/>
      <c r="BP1146"/>
      <c r="CC1146"/>
      <c r="CP1146"/>
      <c r="EP1146"/>
      <c r="FC1146"/>
    </row>
    <row r="1147" spans="14:159">
      <c r="N1147"/>
      <c r="AB1147"/>
      <c r="AC1147"/>
      <c r="BC1147"/>
      <c r="BP1147"/>
      <c r="CC1147"/>
      <c r="CP1147"/>
      <c r="EP1147"/>
      <c r="FC1147"/>
    </row>
    <row r="1148" spans="14:159">
      <c r="N1148"/>
      <c r="AB1148"/>
      <c r="AC1148"/>
      <c r="BC1148"/>
      <c r="BP1148"/>
      <c r="CC1148"/>
      <c r="CP1148"/>
      <c r="EP1148"/>
      <c r="FC1148"/>
    </row>
    <row r="1149" spans="14:159">
      <c r="N1149"/>
      <c r="AB1149"/>
      <c r="AC1149"/>
      <c r="BC1149"/>
      <c r="BP1149"/>
      <c r="CC1149"/>
      <c r="CP1149"/>
      <c r="EP1149"/>
      <c r="FC1149"/>
    </row>
    <row r="1150" spans="14:159">
      <c r="N1150"/>
      <c r="AB1150"/>
      <c r="AC1150"/>
      <c r="BC1150"/>
      <c r="BP1150"/>
      <c r="CC1150"/>
      <c r="CP1150"/>
      <c r="EP1150"/>
      <c r="FC1150"/>
    </row>
    <row r="1151" spans="14:159">
      <c r="N1151"/>
      <c r="AB1151"/>
      <c r="AC1151"/>
      <c r="BC1151"/>
      <c r="BP1151"/>
      <c r="CC1151"/>
      <c r="CP1151"/>
      <c r="EP1151"/>
      <c r="FC1151"/>
    </row>
    <row r="1152" spans="14:159">
      <c r="N1152"/>
      <c r="AB1152"/>
      <c r="AC1152"/>
      <c r="BC1152"/>
      <c r="BP1152"/>
      <c r="CC1152"/>
      <c r="CP1152"/>
      <c r="EP1152"/>
      <c r="FC1152"/>
    </row>
    <row r="1153" spans="14:159">
      <c r="N1153"/>
      <c r="AB1153"/>
      <c r="AC1153"/>
      <c r="BC1153"/>
      <c r="BP1153"/>
      <c r="CC1153"/>
      <c r="CP1153"/>
      <c r="EP1153"/>
      <c r="FC1153"/>
    </row>
    <row r="1154" spans="14:159">
      <c r="N1154"/>
      <c r="AB1154"/>
      <c r="AC1154"/>
      <c r="BC1154"/>
      <c r="BP1154"/>
      <c r="CC1154"/>
      <c r="CP1154"/>
      <c r="EP1154"/>
      <c r="FC1154"/>
    </row>
    <row r="1155" spans="14:159">
      <c r="N1155"/>
      <c r="AB1155"/>
      <c r="AC1155"/>
      <c r="BC1155"/>
      <c r="BP1155"/>
      <c r="CC1155"/>
      <c r="CP1155"/>
      <c r="EP1155"/>
      <c r="FC1155"/>
    </row>
    <row r="1156" spans="14:159">
      <c r="N1156"/>
      <c r="AB1156"/>
      <c r="AC1156"/>
      <c r="BC1156"/>
      <c r="BP1156"/>
      <c r="CC1156"/>
      <c r="CP1156"/>
      <c r="EP1156"/>
      <c r="FC1156"/>
    </row>
    <row r="1157" spans="14:159">
      <c r="N1157"/>
      <c r="AB1157"/>
      <c r="AC1157"/>
      <c r="BC1157"/>
      <c r="BP1157"/>
      <c r="CC1157"/>
      <c r="CP1157"/>
      <c r="EP1157"/>
      <c r="FC1157"/>
    </row>
    <row r="1158" spans="14:159">
      <c r="N1158"/>
      <c r="AB1158"/>
      <c r="AC1158"/>
      <c r="BC1158"/>
      <c r="BP1158"/>
      <c r="CC1158"/>
      <c r="CP1158"/>
      <c r="EP1158"/>
      <c r="FC1158"/>
    </row>
    <row r="1159" spans="14:159">
      <c r="N1159"/>
      <c r="AB1159"/>
      <c r="AC1159"/>
      <c r="BC1159"/>
      <c r="BP1159"/>
      <c r="CC1159"/>
      <c r="CP1159"/>
      <c r="EP1159"/>
      <c r="FC1159"/>
    </row>
    <row r="1160" spans="14:159">
      <c r="N1160"/>
      <c r="AB1160"/>
      <c r="AC1160"/>
      <c r="BC1160"/>
      <c r="BP1160"/>
      <c r="CC1160"/>
      <c r="CP1160"/>
      <c r="EP1160"/>
      <c r="FC1160"/>
    </row>
    <row r="1161" spans="14:159">
      <c r="N1161"/>
      <c r="AB1161"/>
      <c r="AC1161"/>
      <c r="BC1161"/>
      <c r="BP1161"/>
      <c r="CC1161"/>
      <c r="CP1161"/>
      <c r="EP1161"/>
      <c r="FC1161"/>
    </row>
    <row r="1162" spans="14:159">
      <c r="N1162"/>
      <c r="AB1162"/>
      <c r="AC1162"/>
      <c r="BC1162"/>
      <c r="BP1162"/>
      <c r="CC1162"/>
      <c r="CP1162"/>
      <c r="EP1162"/>
      <c r="FC1162"/>
    </row>
    <row r="1163" spans="14:159">
      <c r="N1163"/>
      <c r="AB1163"/>
      <c r="AC1163"/>
      <c r="BC1163"/>
      <c r="BP1163"/>
      <c r="CC1163"/>
      <c r="CP1163"/>
      <c r="EP1163"/>
      <c r="FC1163"/>
    </row>
    <row r="1164" spans="14:159">
      <c r="N1164"/>
      <c r="AB1164"/>
      <c r="AC1164"/>
      <c r="BC1164"/>
      <c r="BP1164"/>
      <c r="CC1164"/>
      <c r="CP1164"/>
      <c r="EP1164"/>
      <c r="FC1164"/>
    </row>
    <row r="1165" spans="14:159">
      <c r="N1165"/>
      <c r="AB1165"/>
      <c r="AC1165"/>
      <c r="BC1165"/>
      <c r="BP1165"/>
      <c r="CC1165"/>
      <c r="CP1165"/>
      <c r="EP1165"/>
      <c r="FC1165"/>
    </row>
    <row r="1166" spans="14:159">
      <c r="N1166"/>
      <c r="AB1166"/>
      <c r="AC1166"/>
      <c r="BC1166"/>
      <c r="BP1166"/>
      <c r="CC1166"/>
      <c r="CP1166"/>
      <c r="EP1166"/>
      <c r="FC1166"/>
    </row>
    <row r="1167" spans="14:159">
      <c r="N1167"/>
      <c r="AB1167"/>
      <c r="AC1167"/>
      <c r="BC1167"/>
      <c r="BP1167"/>
      <c r="CC1167"/>
      <c r="CP1167"/>
      <c r="EP1167"/>
      <c r="FC1167"/>
    </row>
    <row r="1168" spans="14:159">
      <c r="N1168"/>
      <c r="AB1168"/>
      <c r="AC1168"/>
      <c r="BC1168"/>
      <c r="BP1168"/>
      <c r="CC1168"/>
      <c r="CP1168"/>
      <c r="EP1168"/>
      <c r="FC1168"/>
    </row>
    <row r="1169" spans="14:159">
      <c r="N1169"/>
      <c r="AB1169"/>
      <c r="AC1169"/>
      <c r="BC1169"/>
      <c r="BP1169"/>
      <c r="CC1169"/>
      <c r="CP1169"/>
      <c r="EP1169"/>
      <c r="FC1169"/>
    </row>
    <row r="1170" spans="14:159">
      <c r="N1170"/>
      <c r="AB1170"/>
      <c r="AC1170"/>
      <c r="BC1170"/>
      <c r="BP1170"/>
      <c r="CC1170"/>
      <c r="CP1170"/>
      <c r="EP1170"/>
      <c r="FC1170"/>
    </row>
    <row r="1171" spans="14:159">
      <c r="N1171"/>
      <c r="AB1171"/>
      <c r="AC1171"/>
      <c r="BC1171"/>
      <c r="BP1171"/>
      <c r="CC1171"/>
      <c r="CP1171"/>
      <c r="EP1171"/>
      <c r="FC1171"/>
    </row>
    <row r="1172" spans="14:159">
      <c r="N1172"/>
      <c r="AB1172"/>
      <c r="AC1172"/>
      <c r="BC1172"/>
      <c r="BP1172"/>
      <c r="CC1172"/>
      <c r="CP1172"/>
      <c r="EP1172"/>
      <c r="FC1172"/>
    </row>
    <row r="1173" spans="14:159">
      <c r="N1173"/>
      <c r="AB1173"/>
      <c r="AC1173"/>
      <c r="BC1173"/>
      <c r="BP1173"/>
      <c r="CC1173"/>
      <c r="CP1173"/>
      <c r="EP1173"/>
      <c r="FC1173"/>
    </row>
    <row r="1174" spans="14:159">
      <c r="N1174"/>
      <c r="AB1174"/>
      <c r="AC1174"/>
      <c r="BC1174"/>
      <c r="BP1174"/>
      <c r="CC1174"/>
      <c r="CP1174"/>
      <c r="EP1174"/>
      <c r="FC1174"/>
    </row>
    <row r="1175" spans="14:159">
      <c r="N1175"/>
      <c r="AB1175"/>
      <c r="AC1175"/>
      <c r="BC1175"/>
      <c r="BP1175"/>
      <c r="CC1175"/>
      <c r="CP1175"/>
      <c r="EP1175"/>
      <c r="FC1175"/>
    </row>
    <row r="1176" spans="14:159">
      <c r="N1176"/>
      <c r="AB1176"/>
      <c r="AC1176"/>
      <c r="BC1176"/>
      <c r="BP1176"/>
      <c r="CC1176"/>
      <c r="CP1176"/>
      <c r="EP1176"/>
      <c r="FC1176"/>
    </row>
    <row r="1177" spans="14:159">
      <c r="N1177"/>
      <c r="AB1177"/>
      <c r="AC1177"/>
      <c r="BC1177"/>
      <c r="BP1177"/>
      <c r="CC1177"/>
      <c r="CP1177"/>
      <c r="EP1177"/>
      <c r="FC1177"/>
    </row>
    <row r="1178" spans="14:159">
      <c r="N1178"/>
      <c r="AB1178"/>
      <c r="AC1178"/>
      <c r="BC1178"/>
      <c r="BP1178"/>
      <c r="CC1178"/>
      <c r="CP1178"/>
      <c r="EP1178"/>
      <c r="FC1178"/>
    </row>
    <row r="1179" spans="14:159">
      <c r="N1179"/>
      <c r="AB1179"/>
      <c r="AC1179"/>
      <c r="BC1179"/>
      <c r="BP1179"/>
      <c r="CC1179"/>
      <c r="CP1179"/>
      <c r="EP1179"/>
      <c r="FC1179"/>
    </row>
    <row r="1180" spans="14:159">
      <c r="N1180"/>
      <c r="AB1180"/>
      <c r="AC1180"/>
      <c r="BC1180"/>
      <c r="BP1180"/>
      <c r="CC1180"/>
      <c r="CP1180"/>
      <c r="EP1180"/>
      <c r="FC1180"/>
    </row>
    <row r="1181" spans="14:159">
      <c r="N1181"/>
      <c r="AB1181"/>
      <c r="AC1181"/>
      <c r="BC1181"/>
      <c r="BP1181"/>
      <c r="CC1181"/>
      <c r="CP1181"/>
      <c r="EP1181"/>
      <c r="FC1181"/>
    </row>
    <row r="1182" spans="14:159">
      <c r="N1182"/>
      <c r="AB1182"/>
      <c r="AC1182"/>
      <c r="BC1182"/>
      <c r="BP1182"/>
      <c r="CC1182"/>
      <c r="CP1182"/>
      <c r="EP1182"/>
      <c r="FC1182"/>
    </row>
    <row r="1183" spans="14:159">
      <c r="N1183"/>
      <c r="AB1183"/>
      <c r="AC1183"/>
      <c r="BC1183"/>
      <c r="BP1183"/>
      <c r="CC1183"/>
      <c r="CP1183"/>
      <c r="EP1183"/>
      <c r="FC1183"/>
    </row>
    <row r="1184" spans="14:159">
      <c r="N1184"/>
      <c r="AB1184"/>
      <c r="AC1184"/>
      <c r="BC1184"/>
      <c r="BP1184"/>
      <c r="CC1184"/>
      <c r="CP1184"/>
      <c r="EP1184"/>
      <c r="FC1184"/>
    </row>
    <row r="1185" spans="14:159">
      <c r="N1185"/>
      <c r="AB1185"/>
      <c r="AC1185"/>
      <c r="BC1185"/>
      <c r="BP1185"/>
      <c r="CC1185"/>
      <c r="CP1185"/>
      <c r="EP1185"/>
      <c r="FC1185"/>
    </row>
    <row r="1186" spans="14:159">
      <c r="N1186"/>
      <c r="AB1186"/>
      <c r="AC1186"/>
      <c r="BC1186"/>
      <c r="BP1186"/>
      <c r="CC1186"/>
      <c r="CP1186"/>
      <c r="EP1186"/>
      <c r="FC1186"/>
    </row>
    <row r="1187" spans="14:159">
      <c r="N1187"/>
      <c r="AB1187"/>
      <c r="AC1187"/>
      <c r="BC1187"/>
      <c r="BP1187"/>
      <c r="CC1187"/>
      <c r="CP1187"/>
      <c r="EP1187"/>
      <c r="FC1187"/>
    </row>
    <row r="1188" spans="14:159">
      <c r="N1188"/>
      <c r="AB1188"/>
      <c r="AC1188"/>
      <c r="BC1188"/>
      <c r="BP1188"/>
      <c r="CC1188"/>
      <c r="CP1188"/>
      <c r="EP1188"/>
      <c r="FC1188"/>
    </row>
    <row r="1189" spans="14:159">
      <c r="N1189"/>
      <c r="AB1189"/>
      <c r="AC1189"/>
      <c r="BC1189"/>
      <c r="BP1189"/>
      <c r="CC1189"/>
      <c r="CP1189"/>
      <c r="EP1189"/>
      <c r="FC1189"/>
    </row>
    <row r="1190" spans="14:159">
      <c r="N1190"/>
      <c r="AB1190"/>
      <c r="AC1190"/>
      <c r="BC1190"/>
      <c r="BP1190"/>
      <c r="CC1190"/>
      <c r="CP1190"/>
      <c r="EP1190"/>
      <c r="FC1190"/>
    </row>
    <row r="1191" spans="14:159">
      <c r="N1191"/>
      <c r="AB1191"/>
      <c r="AC1191"/>
      <c r="BC1191"/>
      <c r="BP1191"/>
      <c r="CC1191"/>
      <c r="CP1191"/>
      <c r="EP1191"/>
      <c r="FC1191"/>
    </row>
    <row r="1192" spans="14:159">
      <c r="N1192"/>
      <c r="AB1192"/>
      <c r="AC1192"/>
      <c r="BC1192"/>
      <c r="BP1192"/>
      <c r="CC1192"/>
      <c r="CP1192"/>
      <c r="EP1192"/>
      <c r="FC1192"/>
    </row>
    <row r="1193" spans="14:159">
      <c r="N1193"/>
      <c r="AB1193"/>
      <c r="AC1193"/>
      <c r="BC1193"/>
      <c r="BP1193"/>
      <c r="CC1193"/>
      <c r="CP1193"/>
      <c r="EP1193"/>
      <c r="FC1193"/>
    </row>
    <row r="1194" spans="14:159">
      <c r="N1194"/>
      <c r="AB1194"/>
      <c r="AC1194"/>
      <c r="BC1194"/>
      <c r="BP1194"/>
      <c r="CC1194"/>
      <c r="CP1194"/>
      <c r="EP1194"/>
      <c r="FC1194"/>
    </row>
    <row r="1195" spans="14:159">
      <c r="N1195"/>
      <c r="AB1195"/>
      <c r="AC1195"/>
      <c r="BC1195"/>
      <c r="BP1195"/>
      <c r="CC1195"/>
      <c r="CP1195"/>
      <c r="EP1195"/>
      <c r="FC1195"/>
    </row>
    <row r="1196" spans="14:159">
      <c r="N1196"/>
      <c r="AB1196"/>
      <c r="AC1196"/>
      <c r="BC1196"/>
      <c r="BP1196"/>
      <c r="CC1196"/>
      <c r="CP1196"/>
      <c r="EP1196"/>
      <c r="FC1196"/>
    </row>
    <row r="1197" spans="14:159">
      <c r="N1197"/>
      <c r="AB1197"/>
      <c r="AC1197"/>
      <c r="BC1197"/>
      <c r="BP1197"/>
      <c r="CC1197"/>
      <c r="CP1197"/>
      <c r="EP1197"/>
      <c r="FC1197"/>
    </row>
    <row r="1198" spans="14:159">
      <c r="N1198"/>
      <c r="AB1198"/>
      <c r="AC1198"/>
      <c r="BC1198"/>
      <c r="BP1198"/>
      <c r="CC1198"/>
      <c r="CP1198"/>
      <c r="EP1198"/>
      <c r="FC1198"/>
    </row>
    <row r="1199" spans="14:159">
      <c r="N1199"/>
      <c r="AB1199"/>
      <c r="AC1199"/>
      <c r="BC1199"/>
      <c r="BP1199"/>
      <c r="CC1199"/>
      <c r="CP1199"/>
      <c r="EP1199"/>
      <c r="FC1199"/>
    </row>
    <row r="1200" spans="14:159">
      <c r="N1200"/>
      <c r="AB1200"/>
      <c r="AC1200"/>
      <c r="BC1200"/>
      <c r="BP1200"/>
      <c r="CC1200"/>
      <c r="CP1200"/>
      <c r="EP1200"/>
      <c r="FC1200"/>
    </row>
    <row r="1201" spans="14:159">
      <c r="N1201"/>
      <c r="AB1201"/>
      <c r="AC1201"/>
      <c r="BC1201"/>
      <c r="BP1201"/>
      <c r="CC1201"/>
      <c r="CP1201"/>
      <c r="EP1201"/>
      <c r="FC1201"/>
    </row>
    <row r="1202" spans="14:159">
      <c r="N1202"/>
      <c r="AB1202"/>
      <c r="AC1202"/>
      <c r="BC1202"/>
      <c r="BP1202"/>
      <c r="CC1202"/>
      <c r="CP1202"/>
      <c r="EP1202"/>
      <c r="FC1202"/>
    </row>
    <row r="1203" spans="14:159">
      <c r="N1203"/>
      <c r="AB1203"/>
      <c r="AC1203"/>
      <c r="BC1203"/>
      <c r="BP1203"/>
      <c r="CC1203"/>
      <c r="CP1203"/>
      <c r="EP1203"/>
      <c r="FC1203"/>
    </row>
    <row r="1204" spans="14:159">
      <c r="N1204"/>
      <c r="AB1204"/>
      <c r="AC1204"/>
      <c r="BC1204"/>
      <c r="BP1204"/>
      <c r="CC1204"/>
      <c r="CP1204"/>
      <c r="EP1204"/>
      <c r="FC1204"/>
    </row>
    <row r="1205" spans="14:159">
      <c r="N1205"/>
      <c r="AB1205"/>
      <c r="AC1205"/>
      <c r="BC1205"/>
      <c r="BP1205"/>
      <c r="CC1205"/>
      <c r="CP1205"/>
      <c r="EP1205"/>
      <c r="FC1205"/>
    </row>
    <row r="1206" spans="14:159">
      <c r="N1206"/>
      <c r="AB1206"/>
      <c r="AC1206"/>
      <c r="BC1206"/>
      <c r="BP1206"/>
      <c r="CC1206"/>
      <c r="CP1206"/>
      <c r="EP1206"/>
      <c r="FC1206"/>
    </row>
    <row r="1207" spans="14:159">
      <c r="N1207"/>
      <c r="AB1207"/>
      <c r="AC1207"/>
      <c r="BC1207"/>
      <c r="BP1207"/>
      <c r="CC1207"/>
      <c r="CP1207"/>
      <c r="EP1207"/>
      <c r="FC1207"/>
    </row>
    <row r="1208" spans="14:159">
      <c r="N1208"/>
      <c r="AB1208"/>
      <c r="AC1208"/>
      <c r="BC1208"/>
      <c r="BP1208"/>
      <c r="CC1208"/>
      <c r="CP1208"/>
      <c r="EP1208"/>
      <c r="FC1208"/>
    </row>
    <row r="1209" spans="14:159">
      <c r="N1209"/>
      <c r="AB1209"/>
      <c r="AC1209"/>
      <c r="BC1209"/>
      <c r="BP1209"/>
      <c r="CC1209"/>
      <c r="CP1209"/>
      <c r="EP1209"/>
      <c r="FC1209"/>
    </row>
    <row r="1210" spans="14:159">
      <c r="N1210"/>
      <c r="AB1210"/>
      <c r="AC1210"/>
      <c r="BC1210"/>
      <c r="BP1210"/>
      <c r="CC1210"/>
      <c r="CP1210"/>
      <c r="EP1210"/>
      <c r="FC1210"/>
    </row>
    <row r="1211" spans="14:159">
      <c r="N1211"/>
      <c r="AB1211"/>
      <c r="AC1211"/>
      <c r="BC1211"/>
      <c r="BP1211"/>
      <c r="CC1211"/>
      <c r="CP1211"/>
      <c r="EP1211"/>
      <c r="FC1211"/>
    </row>
    <row r="1212" spans="14:159">
      <c r="N1212"/>
      <c r="AB1212"/>
      <c r="AC1212"/>
      <c r="BC1212"/>
      <c r="BP1212"/>
      <c r="CC1212"/>
      <c r="CP1212"/>
      <c r="EP1212"/>
      <c r="FC1212"/>
    </row>
    <row r="1213" spans="14:159">
      <c r="N1213"/>
      <c r="AB1213"/>
      <c r="AC1213"/>
      <c r="BC1213"/>
      <c r="BP1213"/>
      <c r="CC1213"/>
      <c r="CP1213"/>
      <c r="EP1213"/>
      <c r="FC1213"/>
    </row>
    <row r="1214" spans="14:159">
      <c r="N1214"/>
      <c r="AB1214"/>
      <c r="AC1214"/>
      <c r="BC1214"/>
      <c r="BP1214"/>
      <c r="CC1214"/>
      <c r="CP1214"/>
      <c r="EP1214"/>
      <c r="FC1214"/>
    </row>
    <row r="1215" spans="14:159">
      <c r="N1215"/>
      <c r="AB1215"/>
      <c r="AC1215"/>
      <c r="BC1215"/>
      <c r="BP1215"/>
      <c r="CC1215"/>
      <c r="CP1215"/>
      <c r="EP1215"/>
      <c r="FC1215"/>
    </row>
    <row r="1216" spans="14:159">
      <c r="N1216"/>
      <c r="AB1216"/>
      <c r="AC1216"/>
      <c r="BC1216"/>
      <c r="BP1216"/>
      <c r="CC1216"/>
      <c r="CP1216"/>
      <c r="EP1216"/>
      <c r="FC1216"/>
    </row>
    <row r="1217" spans="14:159">
      <c r="N1217"/>
      <c r="AB1217"/>
      <c r="AC1217"/>
      <c r="BC1217"/>
      <c r="BP1217"/>
      <c r="CC1217"/>
      <c r="CP1217"/>
      <c r="EP1217"/>
      <c r="FC1217"/>
    </row>
    <row r="1218" spans="14:159">
      <c r="N1218"/>
      <c r="AB1218"/>
      <c r="AC1218"/>
      <c r="BC1218"/>
      <c r="BP1218"/>
      <c r="CC1218"/>
      <c r="CP1218"/>
      <c r="EP1218"/>
      <c r="FC1218"/>
    </row>
    <row r="1219" spans="14:159">
      <c r="N1219"/>
      <c r="AB1219"/>
      <c r="AC1219"/>
      <c r="BC1219"/>
      <c r="BP1219"/>
      <c r="CC1219"/>
      <c r="CP1219"/>
      <c r="EP1219"/>
      <c r="FC1219"/>
    </row>
    <row r="1220" spans="14:159">
      <c r="N1220"/>
      <c r="AB1220"/>
      <c r="AC1220"/>
      <c r="BC1220"/>
      <c r="BP1220"/>
      <c r="CC1220"/>
      <c r="CP1220"/>
      <c r="EP1220"/>
      <c r="FC1220"/>
    </row>
    <row r="1221" spans="14:159">
      <c r="N1221"/>
      <c r="AB1221"/>
      <c r="AC1221"/>
      <c r="BC1221"/>
      <c r="BP1221"/>
      <c r="CC1221"/>
      <c r="CP1221"/>
      <c r="EP1221"/>
      <c r="FC1221"/>
    </row>
    <row r="1222" spans="14:159">
      <c r="N1222"/>
      <c r="AB1222"/>
      <c r="AC1222"/>
      <c r="BC1222"/>
      <c r="BP1222"/>
      <c r="CC1222"/>
      <c r="CP1222"/>
      <c r="EP1222"/>
      <c r="FC1222"/>
    </row>
    <row r="1223" spans="14:159">
      <c r="N1223"/>
      <c r="AB1223"/>
      <c r="AC1223"/>
      <c r="BC1223"/>
      <c r="BP1223"/>
      <c r="CC1223"/>
      <c r="CP1223"/>
      <c r="EP1223"/>
      <c r="FC1223"/>
    </row>
    <row r="1224" spans="14:159">
      <c r="N1224"/>
      <c r="AB1224"/>
      <c r="AC1224"/>
      <c r="BC1224"/>
      <c r="BP1224"/>
      <c r="CC1224"/>
      <c r="CP1224"/>
      <c r="EP1224"/>
      <c r="FC1224"/>
    </row>
    <row r="1225" spans="14:159">
      <c r="N1225"/>
      <c r="AB1225"/>
      <c r="AC1225"/>
      <c r="BC1225"/>
      <c r="BP1225"/>
      <c r="CC1225"/>
      <c r="CP1225"/>
      <c r="EP1225"/>
      <c r="FC1225"/>
    </row>
    <row r="1226" spans="14:159">
      <c r="N1226"/>
      <c r="AB1226"/>
      <c r="AC1226"/>
      <c r="BC1226"/>
      <c r="BP1226"/>
      <c r="CC1226"/>
      <c r="CP1226"/>
      <c r="EP1226"/>
      <c r="FC1226"/>
    </row>
    <row r="1227" spans="14:159">
      <c r="N1227"/>
      <c r="AB1227"/>
      <c r="AC1227"/>
      <c r="BC1227"/>
      <c r="BP1227"/>
      <c r="CC1227"/>
      <c r="CP1227"/>
      <c r="EP1227"/>
      <c r="FC1227"/>
    </row>
    <row r="1228" spans="14:159">
      <c r="N1228"/>
      <c r="AB1228"/>
      <c r="AC1228"/>
      <c r="BC1228"/>
      <c r="BP1228"/>
      <c r="CC1228"/>
      <c r="CP1228"/>
      <c r="EP1228"/>
      <c r="FC1228"/>
    </row>
    <row r="1229" spans="14:159">
      <c r="N1229"/>
      <c r="AB1229"/>
      <c r="AC1229"/>
      <c r="BC1229"/>
      <c r="BP1229"/>
      <c r="CC1229"/>
      <c r="CP1229"/>
      <c r="EP1229"/>
      <c r="FC1229"/>
    </row>
    <row r="1230" spans="14:159">
      <c r="N1230"/>
      <c r="AB1230"/>
      <c r="AC1230"/>
      <c r="BC1230"/>
      <c r="BP1230"/>
      <c r="CC1230"/>
      <c r="CP1230"/>
      <c r="EP1230"/>
      <c r="FC1230"/>
    </row>
    <row r="1231" spans="14:159">
      <c r="N1231"/>
      <c r="AB1231"/>
      <c r="AC1231"/>
      <c r="BC1231"/>
      <c r="BP1231"/>
      <c r="CC1231"/>
      <c r="CP1231"/>
      <c r="EP1231"/>
      <c r="FC1231"/>
    </row>
    <row r="1232" spans="14:159">
      <c r="N1232"/>
      <c r="AB1232"/>
      <c r="AC1232"/>
      <c r="BC1232"/>
      <c r="BP1232"/>
      <c r="CC1232"/>
      <c r="CP1232"/>
      <c r="EP1232"/>
      <c r="FC1232"/>
    </row>
    <row r="1233" spans="14:159">
      <c r="N1233"/>
      <c r="AB1233"/>
      <c r="AC1233"/>
      <c r="BC1233"/>
      <c r="BP1233"/>
      <c r="CC1233"/>
      <c r="CP1233"/>
      <c r="EP1233"/>
      <c r="FC1233"/>
    </row>
    <row r="1234" spans="14:159">
      <c r="N1234"/>
      <c r="AB1234"/>
      <c r="AC1234"/>
      <c r="BC1234"/>
      <c r="BP1234"/>
      <c r="CC1234"/>
      <c r="CP1234"/>
      <c r="EP1234"/>
      <c r="FC1234"/>
    </row>
    <row r="1235" spans="14:159">
      <c r="N1235"/>
      <c r="AB1235"/>
      <c r="AC1235"/>
      <c r="BC1235"/>
      <c r="BP1235"/>
      <c r="CC1235"/>
      <c r="CP1235"/>
      <c r="EP1235"/>
      <c r="FC1235"/>
    </row>
    <row r="1236" spans="14:159">
      <c r="N1236"/>
      <c r="AB1236"/>
      <c r="AC1236"/>
      <c r="BC1236"/>
      <c r="BP1236"/>
      <c r="CC1236"/>
      <c r="CP1236"/>
      <c r="EP1236"/>
      <c r="FC1236"/>
    </row>
    <row r="1237" spans="14:159">
      <c r="N1237"/>
      <c r="AB1237"/>
      <c r="AC1237"/>
      <c r="BC1237"/>
      <c r="BP1237"/>
      <c r="CC1237"/>
      <c r="CP1237"/>
      <c r="EP1237"/>
      <c r="FC1237"/>
    </row>
    <row r="1238" spans="14:159">
      <c r="N1238"/>
      <c r="AB1238"/>
      <c r="AC1238"/>
      <c r="BC1238"/>
      <c r="BP1238"/>
      <c r="CC1238"/>
      <c r="CP1238"/>
      <c r="EP1238"/>
      <c r="FC1238"/>
    </row>
    <row r="1239" spans="14:159">
      <c r="N1239"/>
      <c r="AB1239"/>
      <c r="AC1239"/>
      <c r="BC1239"/>
      <c r="BP1239"/>
      <c r="CC1239"/>
      <c r="CP1239"/>
      <c r="EP1239"/>
      <c r="FC1239"/>
    </row>
    <row r="1240" spans="14:159">
      <c r="N1240"/>
      <c r="AB1240"/>
      <c r="AC1240"/>
      <c r="BC1240"/>
      <c r="BP1240"/>
      <c r="CC1240"/>
      <c r="CP1240"/>
      <c r="EP1240"/>
      <c r="FC1240"/>
    </row>
    <row r="1241" spans="14:159">
      <c r="N1241"/>
      <c r="AB1241"/>
      <c r="AC1241"/>
      <c r="BC1241"/>
      <c r="BP1241"/>
      <c r="CC1241"/>
      <c r="CP1241"/>
      <c r="EP1241"/>
      <c r="FC1241"/>
    </row>
    <row r="1242" spans="14:159">
      <c r="N1242"/>
      <c r="AB1242"/>
      <c r="AC1242"/>
      <c r="BC1242"/>
      <c r="BP1242"/>
      <c r="CC1242"/>
      <c r="CP1242"/>
      <c r="EP1242"/>
      <c r="FC1242"/>
    </row>
    <row r="1243" spans="14:159">
      <c r="N1243"/>
      <c r="AB1243"/>
      <c r="AC1243"/>
      <c r="BC1243"/>
      <c r="BP1243"/>
      <c r="CC1243"/>
      <c r="CP1243"/>
      <c r="EP1243"/>
      <c r="FC1243"/>
    </row>
    <row r="1244" spans="14:159">
      <c r="N1244"/>
      <c r="AB1244"/>
      <c r="AC1244"/>
      <c r="BC1244"/>
      <c r="BP1244"/>
      <c r="CC1244"/>
      <c r="CP1244"/>
      <c r="EP1244"/>
      <c r="FC1244"/>
    </row>
    <row r="1245" spans="14:159">
      <c r="N1245"/>
      <c r="AB1245"/>
      <c r="AC1245"/>
      <c r="BC1245"/>
      <c r="BP1245"/>
      <c r="CC1245"/>
      <c r="CP1245"/>
      <c r="EP1245"/>
      <c r="FC1245"/>
    </row>
    <row r="1246" spans="14:159">
      <c r="N1246"/>
      <c r="AB1246"/>
      <c r="AC1246"/>
      <c r="BC1246"/>
      <c r="BP1246"/>
      <c r="CC1246"/>
      <c r="CP1246"/>
      <c r="EP1246"/>
      <c r="FC1246"/>
    </row>
    <row r="1247" spans="14:159">
      <c r="N1247"/>
      <c r="AB1247"/>
      <c r="AC1247"/>
      <c r="BC1247"/>
      <c r="BP1247"/>
      <c r="CC1247"/>
      <c r="CP1247"/>
      <c r="EP1247"/>
      <c r="FC1247"/>
    </row>
    <row r="1248" spans="14:159">
      <c r="N1248"/>
      <c r="AB1248"/>
      <c r="AC1248"/>
      <c r="BC1248"/>
      <c r="BP1248"/>
      <c r="CC1248"/>
      <c r="CP1248"/>
      <c r="EP1248"/>
      <c r="FC1248"/>
    </row>
    <row r="1249" spans="14:159">
      <c r="N1249"/>
      <c r="AB1249"/>
      <c r="AC1249"/>
      <c r="BC1249"/>
      <c r="BP1249"/>
      <c r="CC1249"/>
      <c r="CP1249"/>
      <c r="EP1249"/>
      <c r="FC1249"/>
    </row>
    <row r="1250" spans="14:159">
      <c r="N1250"/>
      <c r="AB1250"/>
      <c r="AC1250"/>
      <c r="BC1250"/>
      <c r="BP1250"/>
      <c r="CC1250"/>
      <c r="CP1250"/>
      <c r="EP1250"/>
      <c r="FC1250"/>
    </row>
    <row r="1251" spans="14:159">
      <c r="N1251"/>
      <c r="AB1251"/>
      <c r="AC1251"/>
      <c r="BC1251"/>
      <c r="BP1251"/>
      <c r="CC1251"/>
      <c r="CP1251"/>
      <c r="EP1251"/>
      <c r="FC1251"/>
    </row>
    <row r="1252" spans="14:159">
      <c r="N1252"/>
      <c r="AB1252"/>
      <c r="AC1252"/>
      <c r="BC1252"/>
      <c r="BP1252"/>
      <c r="CC1252"/>
      <c r="CP1252"/>
      <c r="EP1252"/>
      <c r="FC1252"/>
    </row>
    <row r="1253" spans="14:159">
      <c r="N1253"/>
      <c r="AB1253"/>
      <c r="AC1253"/>
      <c r="BC1253"/>
      <c r="BP1253"/>
      <c r="CC1253"/>
      <c r="CP1253"/>
      <c r="EP1253"/>
      <c r="FC1253"/>
    </row>
    <row r="1254" spans="14:159">
      <c r="N1254"/>
      <c r="AB1254"/>
      <c r="AC1254"/>
      <c r="BC1254"/>
      <c r="BP1254"/>
      <c r="CC1254"/>
      <c r="CP1254"/>
      <c r="EP1254"/>
      <c r="FC1254"/>
    </row>
    <row r="1255" spans="14:159">
      <c r="N1255"/>
      <c r="AB1255"/>
      <c r="AC1255"/>
      <c r="BC1255"/>
      <c r="BP1255"/>
      <c r="CC1255"/>
      <c r="CP1255"/>
      <c r="EP1255"/>
      <c r="FC1255"/>
    </row>
    <row r="1256" spans="14:159">
      <c r="N1256"/>
      <c r="AB1256"/>
      <c r="AC1256"/>
      <c r="BC1256"/>
      <c r="BP1256"/>
      <c r="CC1256"/>
      <c r="CP1256"/>
      <c r="EP1256"/>
      <c r="FC1256"/>
    </row>
    <row r="1257" spans="14:159">
      <c r="N1257"/>
      <c r="AB1257"/>
      <c r="AC1257"/>
      <c r="BC1257"/>
      <c r="BP1257"/>
      <c r="CC1257"/>
      <c r="CP1257"/>
      <c r="EP1257"/>
      <c r="FC1257"/>
    </row>
    <row r="1258" spans="14:159">
      <c r="N1258"/>
      <c r="AB1258"/>
      <c r="AC1258"/>
      <c r="BC1258"/>
      <c r="BP1258"/>
      <c r="CC1258"/>
      <c r="CP1258"/>
      <c r="EP1258"/>
      <c r="FC1258"/>
    </row>
    <row r="1259" spans="14:159">
      <c r="N1259"/>
      <c r="AB1259"/>
      <c r="AC1259"/>
      <c r="BC1259"/>
      <c r="BP1259"/>
      <c r="CC1259"/>
      <c r="CP1259"/>
      <c r="EP1259"/>
      <c r="FC1259"/>
    </row>
    <row r="1260" spans="14:159">
      <c r="N1260"/>
      <c r="AB1260"/>
      <c r="AC1260"/>
      <c r="BC1260"/>
      <c r="BP1260"/>
      <c r="CC1260"/>
      <c r="CP1260"/>
      <c r="EP1260"/>
      <c r="FC1260"/>
    </row>
    <row r="1261" spans="14:159">
      <c r="N1261"/>
      <c r="AB1261"/>
      <c r="AC1261"/>
      <c r="BC1261"/>
      <c r="BP1261"/>
      <c r="CC1261"/>
      <c r="CP1261"/>
      <c r="EP1261"/>
      <c r="FC1261"/>
    </row>
    <row r="1262" spans="14:159">
      <c r="N1262"/>
      <c r="AB1262"/>
      <c r="AC1262"/>
      <c r="BC1262"/>
      <c r="BP1262"/>
      <c r="CC1262"/>
      <c r="CP1262"/>
      <c r="EP1262"/>
      <c r="FC1262"/>
    </row>
    <row r="1263" spans="14:159">
      <c r="N1263"/>
      <c r="AB1263"/>
      <c r="AC1263"/>
      <c r="BC1263"/>
      <c r="BP1263"/>
      <c r="CC1263"/>
      <c r="CP1263"/>
      <c r="EP1263"/>
      <c r="FC1263"/>
    </row>
    <row r="1264" spans="14:159">
      <c r="N1264"/>
      <c r="AB1264"/>
      <c r="AC1264"/>
      <c r="BC1264"/>
      <c r="BP1264"/>
      <c r="CC1264"/>
      <c r="CP1264"/>
      <c r="EP1264"/>
      <c r="FC1264"/>
    </row>
    <row r="1265" spans="14:159">
      <c r="N1265"/>
      <c r="AB1265"/>
      <c r="AC1265"/>
      <c r="BC1265"/>
      <c r="BP1265"/>
      <c r="CC1265"/>
      <c r="CP1265"/>
      <c r="EP1265"/>
      <c r="FC1265"/>
    </row>
    <row r="1266" spans="14:159">
      <c r="N1266"/>
      <c r="AB1266"/>
      <c r="AC1266"/>
      <c r="BC1266"/>
      <c r="BP1266"/>
      <c r="CC1266"/>
      <c r="CP1266"/>
      <c r="EP1266"/>
      <c r="FC1266"/>
    </row>
    <row r="1267" spans="14:159">
      <c r="N1267"/>
      <c r="AB1267"/>
      <c r="AC1267"/>
      <c r="BC1267"/>
      <c r="BP1267"/>
      <c r="CC1267"/>
      <c r="CP1267"/>
      <c r="EP1267"/>
      <c r="FC1267"/>
    </row>
    <row r="1268" spans="14:159">
      <c r="N1268"/>
      <c r="AB1268"/>
      <c r="AC1268"/>
      <c r="BC1268"/>
      <c r="BP1268"/>
      <c r="CC1268"/>
      <c r="CP1268"/>
      <c r="EP1268"/>
      <c r="FC1268"/>
    </row>
    <row r="1269" spans="14:159">
      <c r="N1269"/>
      <c r="AB1269"/>
      <c r="AC1269"/>
      <c r="BC1269"/>
      <c r="BP1269"/>
      <c r="CC1269"/>
      <c r="CP1269"/>
      <c r="EP1269"/>
      <c r="FC1269"/>
    </row>
    <row r="1270" spans="14:159">
      <c r="N1270"/>
      <c r="AB1270"/>
      <c r="AC1270"/>
      <c r="BC1270"/>
      <c r="BP1270"/>
      <c r="CC1270"/>
      <c r="CP1270"/>
      <c r="EP1270"/>
      <c r="FC1270"/>
    </row>
    <row r="1271" spans="14:159">
      <c r="N1271"/>
      <c r="AB1271"/>
      <c r="AC1271"/>
      <c r="BC1271"/>
      <c r="BP1271"/>
      <c r="CC1271"/>
      <c r="CP1271"/>
      <c r="EP1271"/>
      <c r="FC1271"/>
    </row>
    <row r="1272" spans="14:159">
      <c r="N1272"/>
      <c r="AB1272"/>
      <c r="AC1272"/>
      <c r="BC1272"/>
      <c r="BP1272"/>
      <c r="CC1272"/>
      <c r="CP1272"/>
      <c r="EP1272"/>
      <c r="FC1272"/>
    </row>
    <row r="1273" spans="14:159">
      <c r="N1273"/>
      <c r="AB1273"/>
      <c r="AC1273"/>
      <c r="BC1273"/>
      <c r="BP1273"/>
      <c r="CC1273"/>
      <c r="CP1273"/>
      <c r="EP1273"/>
      <c r="FC1273"/>
    </row>
    <row r="1274" spans="14:159">
      <c r="N1274"/>
      <c r="AB1274"/>
      <c r="AC1274"/>
      <c r="BC1274"/>
      <c r="BP1274"/>
      <c r="CC1274"/>
      <c r="CP1274"/>
      <c r="EP1274"/>
      <c r="FC1274"/>
    </row>
    <row r="1275" spans="14:159">
      <c r="N1275"/>
      <c r="AB1275"/>
      <c r="AC1275"/>
      <c r="BC1275"/>
      <c r="BP1275"/>
      <c r="CC1275"/>
      <c r="CP1275"/>
      <c r="EP1275"/>
      <c r="FC1275"/>
    </row>
    <row r="1276" spans="14:159">
      <c r="N1276"/>
      <c r="AB1276"/>
      <c r="AC1276"/>
      <c r="BC1276"/>
      <c r="BP1276"/>
      <c r="CC1276"/>
      <c r="CP1276"/>
      <c r="EP1276"/>
      <c r="FC1276"/>
    </row>
    <row r="1277" spans="14:159">
      <c r="N1277"/>
      <c r="AB1277"/>
      <c r="AC1277"/>
      <c r="BC1277"/>
      <c r="BP1277"/>
      <c r="CC1277"/>
      <c r="CP1277"/>
      <c r="EP1277"/>
      <c r="FC1277"/>
    </row>
    <row r="1278" spans="14:159">
      <c r="N1278"/>
      <c r="AB1278"/>
      <c r="AC1278"/>
      <c r="BC1278"/>
      <c r="BP1278"/>
      <c r="CC1278"/>
      <c r="CP1278"/>
      <c r="EP1278"/>
      <c r="FC1278"/>
    </row>
    <row r="1279" spans="14:159">
      <c r="N1279"/>
      <c r="AB1279"/>
      <c r="AC1279"/>
      <c r="BC1279"/>
      <c r="BP1279"/>
      <c r="CC1279"/>
      <c r="CP1279"/>
      <c r="EP1279"/>
      <c r="FC1279"/>
    </row>
    <row r="1280" spans="14:159">
      <c r="N1280"/>
      <c r="AB1280"/>
      <c r="AC1280"/>
      <c r="BC1280"/>
      <c r="BP1280"/>
      <c r="CC1280"/>
      <c r="CP1280"/>
      <c r="EP1280"/>
      <c r="FC1280"/>
    </row>
    <row r="1281" spans="14:159">
      <c r="N1281"/>
      <c r="AB1281"/>
      <c r="AC1281"/>
      <c r="BC1281"/>
      <c r="BP1281"/>
      <c r="CC1281"/>
      <c r="CP1281"/>
      <c r="EP1281"/>
      <c r="FC1281"/>
    </row>
    <row r="1282" spans="14:159">
      <c r="N1282"/>
      <c r="AB1282"/>
      <c r="AC1282"/>
      <c r="BC1282"/>
      <c r="BP1282"/>
      <c r="CC1282"/>
      <c r="CP1282"/>
      <c r="EP1282"/>
      <c r="FC1282"/>
    </row>
    <row r="1283" spans="14:159">
      <c r="N1283"/>
      <c r="AB1283"/>
      <c r="AC1283"/>
      <c r="BC1283"/>
      <c r="BP1283"/>
      <c r="CC1283"/>
      <c r="CP1283"/>
      <c r="EP1283"/>
      <c r="FC1283"/>
    </row>
    <row r="1284" spans="14:159">
      <c r="N1284"/>
      <c r="AB1284"/>
      <c r="AC1284"/>
      <c r="BC1284"/>
      <c r="BP1284"/>
      <c r="CC1284"/>
      <c r="CP1284"/>
      <c r="EP1284"/>
      <c r="FC1284"/>
    </row>
    <row r="1285" spans="14:159">
      <c r="N1285"/>
      <c r="AB1285"/>
      <c r="AC1285"/>
      <c r="BC1285"/>
      <c r="BP1285"/>
      <c r="CC1285"/>
      <c r="CP1285"/>
      <c r="EP1285"/>
      <c r="FC1285"/>
    </row>
    <row r="1286" spans="14:159">
      <c r="N1286"/>
      <c r="AB1286"/>
      <c r="AC1286"/>
      <c r="BC1286"/>
      <c r="BP1286"/>
      <c r="CC1286"/>
      <c r="CP1286"/>
      <c r="EP1286"/>
      <c r="FC1286"/>
    </row>
    <row r="1287" spans="14:159">
      <c r="N1287"/>
      <c r="AB1287"/>
      <c r="AC1287"/>
      <c r="BC1287"/>
      <c r="BP1287"/>
      <c r="CC1287"/>
      <c r="CP1287"/>
      <c r="EP1287"/>
      <c r="FC1287"/>
    </row>
    <row r="1288" spans="14:159">
      <c r="N1288"/>
      <c r="AB1288"/>
      <c r="AC1288"/>
      <c r="BC1288"/>
      <c r="BP1288"/>
      <c r="CC1288"/>
      <c r="CP1288"/>
      <c r="EP1288"/>
      <c r="FC1288"/>
    </row>
    <row r="1289" spans="14:159">
      <c r="N1289"/>
      <c r="AB1289"/>
      <c r="AC1289"/>
      <c r="BC1289"/>
      <c r="BP1289"/>
      <c r="CC1289"/>
      <c r="CP1289"/>
      <c r="EP1289"/>
      <c r="FC1289"/>
    </row>
    <row r="1290" spans="14:159">
      <c r="N1290"/>
      <c r="AB1290"/>
      <c r="AC1290"/>
      <c r="BC1290"/>
      <c r="BP1290"/>
      <c r="CC1290"/>
      <c r="CP1290"/>
      <c r="EP1290"/>
      <c r="FC1290"/>
    </row>
    <row r="1291" spans="14:159">
      <c r="N1291"/>
      <c r="AB1291"/>
      <c r="AC1291"/>
      <c r="BC1291"/>
      <c r="BP1291"/>
      <c r="CC1291"/>
      <c r="CP1291"/>
      <c r="EP1291"/>
      <c r="FC1291"/>
    </row>
    <row r="1292" spans="14:159">
      <c r="N1292"/>
      <c r="AB1292"/>
      <c r="AC1292"/>
      <c r="BC1292"/>
      <c r="BP1292"/>
      <c r="CC1292"/>
      <c r="CP1292"/>
      <c r="EP1292"/>
      <c r="FC1292"/>
    </row>
    <row r="1293" spans="14:159">
      <c r="N1293"/>
      <c r="AB1293"/>
      <c r="AC1293"/>
      <c r="BC1293"/>
      <c r="BP1293"/>
      <c r="CC1293"/>
      <c r="CP1293"/>
      <c r="EP1293"/>
      <c r="FC1293"/>
    </row>
    <row r="1294" spans="14:159">
      <c r="N1294"/>
      <c r="AB1294"/>
      <c r="AC1294"/>
      <c r="BC1294"/>
      <c r="BP1294"/>
      <c r="CC1294"/>
      <c r="CP1294"/>
      <c r="EP1294"/>
      <c r="FC1294"/>
    </row>
    <row r="1295" spans="14:159">
      <c r="N1295"/>
      <c r="AB1295"/>
      <c r="AC1295"/>
      <c r="BC1295"/>
      <c r="BP1295"/>
      <c r="CC1295"/>
      <c r="CP1295"/>
      <c r="EP1295"/>
      <c r="FC1295"/>
    </row>
    <row r="1296" spans="14:159">
      <c r="N1296"/>
      <c r="AB1296"/>
      <c r="AC1296"/>
      <c r="BC1296"/>
      <c r="BP1296"/>
      <c r="CC1296"/>
      <c r="CP1296"/>
      <c r="EP1296"/>
      <c r="FC1296"/>
    </row>
    <row r="1297" spans="14:159">
      <c r="N1297"/>
      <c r="AB1297"/>
      <c r="AC1297"/>
      <c r="BC1297"/>
      <c r="BP1297"/>
      <c r="CC1297"/>
      <c r="CP1297"/>
      <c r="EP1297"/>
      <c r="FC1297"/>
    </row>
    <row r="1298" spans="14:159">
      <c r="N1298"/>
      <c r="AB1298"/>
      <c r="AC1298"/>
      <c r="BC1298"/>
      <c r="BP1298"/>
      <c r="CC1298"/>
      <c r="CP1298"/>
      <c r="EP1298"/>
      <c r="FC1298"/>
    </row>
    <row r="1299" spans="14:159">
      <c r="N1299"/>
      <c r="AB1299"/>
      <c r="AC1299"/>
      <c r="BC1299"/>
      <c r="BP1299"/>
      <c r="CC1299"/>
      <c r="CP1299"/>
      <c r="EP1299"/>
      <c r="FC1299"/>
    </row>
    <row r="1300" spans="14:159">
      <c r="N1300"/>
      <c r="AB1300"/>
      <c r="AC1300"/>
      <c r="BC1300"/>
      <c r="BP1300"/>
      <c r="CC1300"/>
      <c r="CP1300"/>
      <c r="EP1300"/>
      <c r="FC1300"/>
    </row>
    <row r="1301" spans="14:159">
      <c r="N1301"/>
      <c r="AB1301"/>
      <c r="AC1301"/>
      <c r="BC1301"/>
      <c r="BP1301"/>
      <c r="CC1301"/>
      <c r="CP1301"/>
      <c r="EP1301"/>
      <c r="FC1301"/>
    </row>
    <row r="1302" spans="14:159">
      <c r="N1302"/>
      <c r="AB1302"/>
      <c r="AC1302"/>
      <c r="BC1302"/>
      <c r="BP1302"/>
      <c r="CC1302"/>
      <c r="CP1302"/>
      <c r="EP1302"/>
      <c r="FC1302"/>
    </row>
    <row r="1303" spans="14:159">
      <c r="N1303"/>
      <c r="AB1303"/>
      <c r="AC1303"/>
      <c r="BC1303"/>
      <c r="BP1303"/>
      <c r="CC1303"/>
      <c r="CP1303"/>
      <c r="EP1303"/>
      <c r="FC1303"/>
    </row>
    <row r="1304" spans="14:159">
      <c r="N1304"/>
      <c r="AB1304"/>
      <c r="AC1304"/>
      <c r="BC1304"/>
      <c r="BP1304"/>
      <c r="CC1304"/>
      <c r="CP1304"/>
      <c r="EP1304"/>
      <c r="FC1304"/>
    </row>
    <row r="1305" spans="14:159">
      <c r="N1305"/>
      <c r="AB1305"/>
      <c r="AC1305"/>
      <c r="BC1305"/>
      <c r="BP1305"/>
      <c r="CC1305"/>
      <c r="CP1305"/>
      <c r="EP1305"/>
      <c r="FC1305"/>
    </row>
    <row r="1306" spans="14:159">
      <c r="N1306"/>
      <c r="AB1306"/>
      <c r="AC1306"/>
      <c r="BC1306"/>
      <c r="BP1306"/>
      <c r="CC1306"/>
      <c r="CP1306"/>
      <c r="EP1306"/>
      <c r="FC1306"/>
    </row>
    <row r="1307" spans="14:159">
      <c r="N1307"/>
      <c r="AB1307"/>
      <c r="AC1307"/>
      <c r="BC1307"/>
      <c r="BP1307"/>
      <c r="CC1307"/>
      <c r="CP1307"/>
      <c r="EP1307"/>
      <c r="FC1307"/>
    </row>
    <row r="1308" spans="14:159">
      <c r="N1308"/>
      <c r="AB1308"/>
      <c r="AC1308"/>
      <c r="BC1308"/>
      <c r="BP1308"/>
      <c r="CC1308"/>
      <c r="CP1308"/>
      <c r="EP1308"/>
      <c r="FC1308"/>
    </row>
    <row r="1309" spans="14:159">
      <c r="N1309"/>
      <c r="AB1309"/>
      <c r="AC1309"/>
      <c r="BC1309"/>
      <c r="BP1309"/>
      <c r="CC1309"/>
      <c r="CP1309"/>
      <c r="EP1309"/>
      <c r="FC1309"/>
    </row>
    <row r="1310" spans="14:159">
      <c r="N1310"/>
      <c r="AB1310"/>
      <c r="AC1310"/>
      <c r="BC1310"/>
      <c r="BP1310"/>
      <c r="CC1310"/>
      <c r="CP1310"/>
      <c r="EP1310"/>
      <c r="FC1310"/>
    </row>
    <row r="1311" spans="14:159">
      <c r="N1311"/>
      <c r="AB1311"/>
      <c r="AC1311"/>
      <c r="BC1311"/>
      <c r="BP1311"/>
      <c r="CC1311"/>
      <c r="CP1311"/>
      <c r="EP1311"/>
      <c r="FC1311"/>
    </row>
    <row r="1312" spans="14:159">
      <c r="N1312"/>
      <c r="AB1312"/>
      <c r="AC1312"/>
      <c r="BC1312"/>
      <c r="BP1312"/>
      <c r="CC1312"/>
      <c r="CP1312"/>
      <c r="EP1312"/>
      <c r="FC1312"/>
    </row>
    <row r="1313" spans="14:159">
      <c r="N1313"/>
      <c r="AB1313"/>
      <c r="AC1313"/>
      <c r="BC1313"/>
      <c r="BP1313"/>
      <c r="CC1313"/>
      <c r="CP1313"/>
      <c r="EP1313"/>
      <c r="FC1313"/>
    </row>
    <row r="1314" spans="14:159">
      <c r="N1314"/>
      <c r="AB1314"/>
      <c r="AC1314"/>
      <c r="BC1314"/>
      <c r="BP1314"/>
      <c r="CC1314"/>
      <c r="CP1314"/>
      <c r="EP1314"/>
      <c r="FC1314"/>
    </row>
    <row r="1315" spans="14:159">
      <c r="N1315"/>
      <c r="AB1315"/>
      <c r="AC1315"/>
      <c r="BC1315"/>
      <c r="BP1315"/>
      <c r="CC1315"/>
      <c r="CP1315"/>
      <c r="EP1315"/>
      <c r="FC1315"/>
    </row>
    <row r="1316" spans="14:159">
      <c r="N1316"/>
      <c r="AB1316"/>
      <c r="AC1316"/>
      <c r="BC1316"/>
      <c r="BP1316"/>
      <c r="CC1316"/>
      <c r="CP1316"/>
      <c r="EP1316"/>
      <c r="FC1316"/>
    </row>
    <row r="1317" spans="14:159">
      <c r="N1317"/>
      <c r="AB1317"/>
      <c r="AC1317"/>
      <c r="BC1317"/>
      <c r="BP1317"/>
      <c r="CC1317"/>
      <c r="CP1317"/>
      <c r="EP1317"/>
      <c r="FC1317"/>
    </row>
    <row r="1318" spans="14:159">
      <c r="N1318"/>
      <c r="AB1318"/>
      <c r="AC1318"/>
      <c r="BC1318"/>
      <c r="BP1318"/>
      <c r="CC1318"/>
      <c r="CP1318"/>
      <c r="EP1318"/>
      <c r="FC1318"/>
    </row>
    <row r="1319" spans="14:159">
      <c r="N1319"/>
      <c r="AB1319"/>
      <c r="AC1319"/>
      <c r="BC1319"/>
      <c r="BP1319"/>
      <c r="CC1319"/>
      <c r="CP1319"/>
      <c r="EP1319"/>
      <c r="FC1319"/>
    </row>
    <row r="1320" spans="14:159">
      <c r="N1320"/>
      <c r="AB1320"/>
      <c r="AC1320"/>
      <c r="BC1320"/>
      <c r="BP1320"/>
      <c r="CC1320"/>
      <c r="CP1320"/>
      <c r="EP1320"/>
      <c r="FC1320"/>
    </row>
    <row r="1321" spans="14:159">
      <c r="N1321"/>
      <c r="AB1321"/>
      <c r="AC1321"/>
      <c r="BC1321"/>
      <c r="BP1321"/>
      <c r="CC1321"/>
      <c r="CP1321"/>
      <c r="EP1321"/>
      <c r="FC1321"/>
    </row>
    <row r="1322" spans="14:159">
      <c r="N1322"/>
      <c r="AB1322"/>
      <c r="AC1322"/>
      <c r="BC1322"/>
      <c r="BP1322"/>
      <c r="CC1322"/>
      <c r="CP1322"/>
      <c r="EP1322"/>
      <c r="FC1322"/>
    </row>
    <row r="1323" spans="14:159">
      <c r="N1323"/>
      <c r="AB1323"/>
      <c r="AC1323"/>
      <c r="BC1323"/>
      <c r="BP1323"/>
      <c r="CC1323"/>
      <c r="CP1323"/>
      <c r="EP1323"/>
      <c r="FC1323"/>
    </row>
    <row r="1324" spans="14:159">
      <c r="N1324"/>
      <c r="AB1324"/>
      <c r="AC1324"/>
      <c r="BC1324"/>
      <c r="BP1324"/>
      <c r="CC1324"/>
      <c r="CP1324"/>
      <c r="EP1324"/>
      <c r="FC1324"/>
    </row>
    <row r="1325" spans="14:159">
      <c r="N1325"/>
      <c r="AB1325"/>
      <c r="AC1325"/>
      <c r="BC1325"/>
      <c r="BP1325"/>
      <c r="CC1325"/>
      <c r="CP1325"/>
      <c r="EP1325"/>
      <c r="FC1325"/>
    </row>
    <row r="1326" spans="14:159">
      <c r="N1326"/>
      <c r="AB1326"/>
      <c r="AC1326"/>
      <c r="BC1326"/>
      <c r="BP1326"/>
      <c r="CC1326"/>
      <c r="CP1326"/>
      <c r="EP1326"/>
      <c r="FC1326"/>
    </row>
    <row r="1327" spans="14:159">
      <c r="N1327"/>
      <c r="AB1327"/>
      <c r="AC1327"/>
      <c r="BC1327"/>
      <c r="BP1327"/>
      <c r="CC1327"/>
      <c r="CP1327"/>
      <c r="EP1327"/>
      <c r="FC1327"/>
    </row>
    <row r="1328" spans="14:159">
      <c r="N1328"/>
      <c r="AB1328"/>
      <c r="AC1328"/>
      <c r="BC1328"/>
      <c r="BP1328"/>
      <c r="CC1328"/>
      <c r="CP1328"/>
      <c r="EP1328"/>
      <c r="FC1328"/>
    </row>
    <row r="1329" spans="14:159">
      <c r="N1329"/>
      <c r="AB1329"/>
      <c r="AC1329"/>
      <c r="BC1329"/>
      <c r="BP1329"/>
      <c r="CC1329"/>
      <c r="CP1329"/>
      <c r="EP1329"/>
      <c r="FC1329"/>
    </row>
    <row r="1330" spans="14:159">
      <c r="N1330"/>
      <c r="AB1330"/>
      <c r="AC1330"/>
      <c r="BC1330"/>
      <c r="BP1330"/>
      <c r="CC1330"/>
      <c r="CP1330"/>
      <c r="EP1330"/>
      <c r="FC1330"/>
    </row>
    <row r="1331" spans="14:159">
      <c r="N1331"/>
      <c r="AB1331"/>
      <c r="AC1331"/>
      <c r="BC1331"/>
      <c r="BP1331"/>
      <c r="CC1331"/>
      <c r="CP1331"/>
      <c r="EP1331"/>
      <c r="FC1331"/>
    </row>
    <row r="1332" spans="14:159">
      <c r="N1332"/>
      <c r="AB1332"/>
      <c r="AC1332"/>
      <c r="BC1332"/>
      <c r="BP1332"/>
      <c r="CC1332"/>
      <c r="CP1332"/>
      <c r="EP1332"/>
      <c r="FC1332"/>
    </row>
    <row r="1333" spans="14:159">
      <c r="N1333"/>
      <c r="AB1333"/>
      <c r="AC1333"/>
      <c r="BC1333"/>
      <c r="BP1333"/>
      <c r="CC1333"/>
      <c r="CP1333"/>
      <c r="EP1333"/>
      <c r="FC1333"/>
    </row>
    <row r="1334" spans="14:159">
      <c r="N1334"/>
      <c r="AB1334"/>
      <c r="AC1334"/>
      <c r="BC1334"/>
      <c r="BP1334"/>
      <c r="CC1334"/>
      <c r="CP1334"/>
      <c r="EP1334"/>
      <c r="FC1334"/>
    </row>
    <row r="1335" spans="14:159">
      <c r="N1335"/>
      <c r="AB1335"/>
      <c r="AC1335"/>
      <c r="BC1335"/>
      <c r="BP1335"/>
      <c r="CC1335"/>
      <c r="CP1335"/>
      <c r="EP1335"/>
      <c r="FC1335"/>
    </row>
    <row r="1336" spans="14:159">
      <c r="N1336"/>
      <c r="AB1336"/>
      <c r="AC1336"/>
      <c r="BC1336"/>
      <c r="BP1336"/>
      <c r="CC1336"/>
      <c r="CP1336"/>
      <c r="EP1336"/>
      <c r="FC1336"/>
    </row>
    <row r="1337" spans="14:159">
      <c r="N1337"/>
      <c r="AB1337"/>
      <c r="AC1337"/>
      <c r="BC1337"/>
      <c r="BP1337"/>
      <c r="CC1337"/>
      <c r="CP1337"/>
      <c r="EP1337"/>
      <c r="FC1337"/>
    </row>
    <row r="1338" spans="14:159">
      <c r="N1338"/>
      <c r="AB1338"/>
      <c r="AC1338"/>
      <c r="BC1338"/>
      <c r="BP1338"/>
      <c r="CC1338"/>
      <c r="CP1338"/>
      <c r="EP1338"/>
      <c r="FC1338"/>
    </row>
    <row r="1339" spans="14:159">
      <c r="N1339"/>
      <c r="AB1339"/>
      <c r="AC1339"/>
      <c r="BC1339"/>
      <c r="BP1339"/>
      <c r="CC1339"/>
      <c r="CP1339"/>
      <c r="EP1339"/>
      <c r="FC1339"/>
    </row>
    <row r="1340" spans="14:159">
      <c r="N1340"/>
      <c r="AB1340"/>
      <c r="AC1340"/>
      <c r="BC1340"/>
      <c r="BP1340"/>
      <c r="CC1340"/>
      <c r="CP1340"/>
      <c r="EP1340"/>
      <c r="FC1340"/>
    </row>
    <row r="1341" spans="14:159">
      <c r="N1341"/>
      <c r="AB1341"/>
      <c r="AC1341"/>
      <c r="BC1341"/>
      <c r="BP1341"/>
      <c r="CC1341"/>
      <c r="CP1341"/>
      <c r="EP1341"/>
      <c r="FC1341"/>
    </row>
    <row r="1342" spans="14:159">
      <c r="N1342"/>
      <c r="AB1342"/>
      <c r="AC1342"/>
      <c r="BC1342"/>
      <c r="BP1342"/>
      <c r="CC1342"/>
      <c r="CP1342"/>
      <c r="EP1342"/>
      <c r="FC1342"/>
    </row>
    <row r="1343" spans="14:159">
      <c r="N1343"/>
      <c r="AB1343"/>
      <c r="AC1343"/>
      <c r="BC1343"/>
      <c r="BP1343"/>
      <c r="CC1343"/>
      <c r="CP1343"/>
      <c r="EP1343"/>
      <c r="FC1343"/>
    </row>
    <row r="1344" spans="14:159">
      <c r="N1344"/>
      <c r="AB1344"/>
      <c r="AC1344"/>
      <c r="BC1344"/>
      <c r="BP1344"/>
      <c r="CC1344"/>
      <c r="CP1344"/>
      <c r="EP1344"/>
      <c r="FC1344"/>
    </row>
    <row r="1345" spans="14:159">
      <c r="N1345"/>
      <c r="AB1345"/>
      <c r="AC1345"/>
      <c r="BC1345"/>
      <c r="BP1345"/>
      <c r="CC1345"/>
      <c r="CP1345"/>
      <c r="EP1345"/>
      <c r="FC1345"/>
    </row>
    <row r="1346" spans="14:159">
      <c r="N1346"/>
      <c r="AB1346"/>
      <c r="AC1346"/>
      <c r="BC1346"/>
      <c r="BP1346"/>
      <c r="CC1346"/>
      <c r="CP1346"/>
      <c r="EP1346"/>
      <c r="FC1346"/>
    </row>
    <row r="1347" spans="14:159">
      <c r="N1347"/>
      <c r="AB1347"/>
      <c r="AC1347"/>
      <c r="BC1347"/>
      <c r="BP1347"/>
      <c r="CC1347"/>
      <c r="CP1347"/>
      <c r="EP1347"/>
      <c r="FC1347"/>
    </row>
    <row r="1348" spans="14:159">
      <c r="N1348"/>
      <c r="AB1348"/>
      <c r="AC1348"/>
      <c r="BC1348"/>
      <c r="BP1348"/>
      <c r="CC1348"/>
      <c r="CP1348"/>
      <c r="EP1348"/>
      <c r="FC1348"/>
    </row>
    <row r="1349" spans="14:159">
      <c r="N1349"/>
      <c r="AB1349"/>
      <c r="AC1349"/>
      <c r="BC1349"/>
      <c r="BP1349"/>
      <c r="CC1349"/>
      <c r="CP1349"/>
      <c r="EP1349"/>
      <c r="FC1349"/>
    </row>
    <row r="1350" spans="14:159">
      <c r="N1350"/>
      <c r="AB1350"/>
      <c r="AC1350"/>
      <c r="BC1350"/>
      <c r="BP1350"/>
      <c r="CC1350"/>
      <c r="CP1350"/>
      <c r="EP1350"/>
      <c r="FC1350"/>
    </row>
    <row r="1351" spans="14:159">
      <c r="N1351"/>
      <c r="AB1351"/>
      <c r="AC1351"/>
      <c r="BC1351"/>
      <c r="BP1351"/>
      <c r="CC1351"/>
      <c r="CP1351"/>
      <c r="EP1351"/>
      <c r="FC1351"/>
    </row>
    <row r="1352" spans="14:159">
      <c r="N1352"/>
      <c r="AB1352"/>
      <c r="AC1352"/>
      <c r="BC1352"/>
      <c r="BP1352"/>
      <c r="CC1352"/>
      <c r="CP1352"/>
      <c r="EP1352"/>
      <c r="FC1352"/>
    </row>
    <row r="1353" spans="14:159">
      <c r="N1353"/>
      <c r="AB1353"/>
      <c r="AC1353"/>
      <c r="BC1353"/>
      <c r="BP1353"/>
      <c r="CC1353"/>
      <c r="CP1353"/>
      <c r="EP1353"/>
      <c r="FC1353"/>
    </row>
    <row r="1354" spans="14:159">
      <c r="N1354"/>
      <c r="AB1354"/>
      <c r="AC1354"/>
      <c r="BC1354"/>
      <c r="BP1354"/>
      <c r="CC1354"/>
      <c r="CP1354"/>
      <c r="EP1354"/>
      <c r="FC1354"/>
    </row>
    <row r="1355" spans="14:159">
      <c r="N1355"/>
      <c r="AB1355"/>
      <c r="AC1355"/>
      <c r="BC1355"/>
      <c r="BP1355"/>
      <c r="CC1355"/>
      <c r="CP1355"/>
      <c r="EP1355"/>
      <c r="FC1355"/>
    </row>
    <row r="1356" spans="14:159">
      <c r="N1356"/>
      <c r="AB1356"/>
      <c r="AC1356"/>
      <c r="BC1356"/>
      <c r="BP1356"/>
      <c r="CC1356"/>
      <c r="CP1356"/>
      <c r="EP1356"/>
      <c r="FC1356"/>
    </row>
    <row r="1357" spans="14:159">
      <c r="N1357"/>
      <c r="AB1357"/>
      <c r="AC1357"/>
      <c r="BC1357"/>
      <c r="BP1357"/>
      <c r="CC1357"/>
      <c r="CP1357"/>
      <c r="EP1357"/>
      <c r="FC1357"/>
    </row>
    <row r="1358" spans="14:159">
      <c r="N1358"/>
      <c r="AB1358"/>
      <c r="AC1358"/>
      <c r="BC1358"/>
      <c r="BP1358"/>
      <c r="CC1358"/>
      <c r="CP1358"/>
      <c r="EP1358"/>
      <c r="FC1358"/>
    </row>
    <row r="1359" spans="14:159">
      <c r="N1359"/>
      <c r="AB1359"/>
      <c r="AC1359"/>
      <c r="BC1359"/>
      <c r="BP1359"/>
      <c r="CC1359"/>
      <c r="CP1359"/>
      <c r="EP1359"/>
      <c r="FC1359"/>
    </row>
    <row r="1360" spans="14:159">
      <c r="N1360"/>
      <c r="AB1360"/>
      <c r="AC1360"/>
      <c r="BC1360"/>
      <c r="BP1360"/>
      <c r="CC1360"/>
      <c r="CP1360"/>
      <c r="EP1360"/>
      <c r="FC1360"/>
    </row>
    <row r="1361" spans="14:159">
      <c r="N1361"/>
      <c r="AB1361"/>
      <c r="AC1361"/>
      <c r="BC1361"/>
      <c r="BP1361"/>
      <c r="CC1361"/>
      <c r="CP1361"/>
      <c r="EP1361"/>
      <c r="FC1361"/>
    </row>
    <row r="1362" spans="14:159">
      <c r="N1362"/>
      <c r="AB1362"/>
      <c r="AC1362"/>
      <c r="BC1362"/>
      <c r="BP1362"/>
      <c r="CC1362"/>
      <c r="CP1362"/>
      <c r="EP1362"/>
      <c r="FC1362"/>
    </row>
    <row r="1363" spans="14:159">
      <c r="N1363"/>
      <c r="AB1363"/>
      <c r="AC1363"/>
      <c r="BC1363"/>
      <c r="BP1363"/>
      <c r="CC1363"/>
      <c r="CP1363"/>
      <c r="EP1363"/>
      <c r="FC1363"/>
    </row>
    <row r="1364" spans="14:159">
      <c r="N1364"/>
      <c r="AB1364"/>
      <c r="AC1364"/>
      <c r="BC1364"/>
      <c r="BP1364"/>
      <c r="CC1364"/>
      <c r="CP1364"/>
      <c r="EP1364"/>
      <c r="FC1364"/>
    </row>
    <row r="1365" spans="14:159">
      <c r="N1365"/>
      <c r="AB1365"/>
      <c r="AC1365"/>
      <c r="BC1365"/>
      <c r="BP1365"/>
      <c r="CC1365"/>
      <c r="CP1365"/>
      <c r="EP1365"/>
      <c r="FC1365"/>
    </row>
    <row r="1366" spans="14:159">
      <c r="N1366"/>
      <c r="AB1366"/>
      <c r="AC1366"/>
      <c r="BC1366"/>
      <c r="BP1366"/>
      <c r="CC1366"/>
      <c r="CP1366"/>
      <c r="EP1366"/>
      <c r="FC1366"/>
    </row>
    <row r="1367" spans="14:159">
      <c r="N1367"/>
      <c r="AB1367"/>
      <c r="AC1367"/>
      <c r="BC1367"/>
      <c r="BP1367"/>
      <c r="CC1367"/>
      <c r="CP1367"/>
      <c r="EP1367"/>
      <c r="FC1367"/>
    </row>
    <row r="1368" spans="14:159">
      <c r="N1368"/>
      <c r="AB1368"/>
      <c r="AC1368"/>
      <c r="BC1368"/>
      <c r="BP1368"/>
      <c r="CC1368"/>
      <c r="CP1368"/>
      <c r="EP1368"/>
      <c r="FC1368"/>
    </row>
    <row r="1369" spans="14:159">
      <c r="N1369"/>
      <c r="AB1369"/>
      <c r="AC1369"/>
      <c r="BC1369"/>
      <c r="BP1369"/>
      <c r="CC1369"/>
      <c r="CP1369"/>
      <c r="EP1369"/>
      <c r="FC1369"/>
    </row>
    <row r="1370" spans="14:159">
      <c r="N1370"/>
      <c r="AB1370"/>
      <c r="AC1370"/>
      <c r="BC1370"/>
      <c r="BP1370"/>
      <c r="CC1370"/>
      <c r="CP1370"/>
      <c r="EP1370"/>
      <c r="FC1370"/>
    </row>
    <row r="1371" spans="14:159">
      <c r="N1371"/>
      <c r="AB1371"/>
      <c r="AC1371"/>
      <c r="BC1371"/>
      <c r="BP1371"/>
      <c r="CC1371"/>
      <c r="CP1371"/>
      <c r="EP1371"/>
      <c r="FC1371"/>
    </row>
    <row r="1372" spans="14:159">
      <c r="N1372"/>
      <c r="AB1372"/>
      <c r="AC1372"/>
      <c r="BC1372"/>
      <c r="BP1372"/>
      <c r="CC1372"/>
      <c r="CP1372"/>
      <c r="EP1372"/>
      <c r="FC1372"/>
    </row>
    <row r="1373" spans="14:159">
      <c r="N1373"/>
      <c r="AB1373"/>
      <c r="AC1373"/>
      <c r="BC1373"/>
      <c r="BP1373"/>
      <c r="CC1373"/>
      <c r="CP1373"/>
      <c r="EP1373"/>
      <c r="FC1373"/>
    </row>
    <row r="1374" spans="14:159">
      <c r="N1374"/>
      <c r="AB1374"/>
      <c r="AC1374"/>
      <c r="BC1374"/>
      <c r="BP1374"/>
      <c r="CC1374"/>
      <c r="CP1374"/>
      <c r="EP1374"/>
      <c r="FC1374"/>
    </row>
    <row r="1375" spans="14:159">
      <c r="N1375"/>
      <c r="AB1375"/>
      <c r="AC1375"/>
      <c r="BC1375"/>
      <c r="BP1375"/>
      <c r="CC1375"/>
      <c r="CP1375"/>
      <c r="EP1375"/>
      <c r="FC1375"/>
    </row>
    <row r="1376" spans="14:159">
      <c r="N1376"/>
      <c r="AB1376"/>
      <c r="AC1376"/>
      <c r="BC1376"/>
      <c r="BP1376"/>
      <c r="CC1376"/>
      <c r="CP1376"/>
      <c r="EP1376"/>
      <c r="FC1376"/>
    </row>
    <row r="1377" spans="14:159">
      <c r="N1377"/>
      <c r="AB1377"/>
      <c r="AC1377"/>
      <c r="BC1377"/>
      <c r="BP1377"/>
      <c r="CC1377"/>
      <c r="CP1377"/>
      <c r="EP1377"/>
      <c r="FC1377"/>
    </row>
    <row r="1378" spans="14:159">
      <c r="N1378"/>
      <c r="AB1378"/>
      <c r="AC1378"/>
      <c r="BC1378"/>
      <c r="BP1378"/>
      <c r="CC1378"/>
      <c r="CP1378"/>
      <c r="EP1378"/>
      <c r="FC1378"/>
    </row>
    <row r="1379" spans="14:159">
      <c r="N1379"/>
      <c r="AB1379"/>
      <c r="AC1379"/>
      <c r="BC1379"/>
      <c r="BP1379"/>
      <c r="CC1379"/>
      <c r="CP1379"/>
      <c r="EP1379"/>
      <c r="FC1379"/>
    </row>
    <row r="1380" spans="14:159">
      <c r="N1380"/>
      <c r="AB1380"/>
      <c r="AC1380"/>
      <c r="BC1380"/>
      <c r="BP1380"/>
      <c r="CC1380"/>
      <c r="CP1380"/>
      <c r="EP1380"/>
      <c r="FC1380"/>
    </row>
    <row r="1381" spans="14:159">
      <c r="N1381"/>
      <c r="AB1381"/>
      <c r="AC1381"/>
      <c r="BC1381"/>
      <c r="BP1381"/>
      <c r="CC1381"/>
      <c r="CP1381"/>
      <c r="EP1381"/>
      <c r="FC1381"/>
    </row>
    <row r="1382" spans="14:159">
      <c r="N1382"/>
      <c r="AB1382"/>
      <c r="AC1382"/>
      <c r="BC1382"/>
      <c r="BP1382"/>
      <c r="CC1382"/>
      <c r="CP1382"/>
      <c r="EP1382"/>
      <c r="FC1382"/>
    </row>
    <row r="1383" spans="14:159">
      <c r="N1383"/>
      <c r="AB1383"/>
      <c r="AC1383"/>
      <c r="BC1383"/>
      <c r="BP1383"/>
      <c r="CC1383"/>
      <c r="CP1383"/>
      <c r="EP1383"/>
      <c r="FC1383"/>
    </row>
    <row r="1384" spans="14:159">
      <c r="N1384"/>
      <c r="AB1384"/>
      <c r="AC1384"/>
      <c r="BC1384"/>
      <c r="BP1384"/>
      <c r="CC1384"/>
      <c r="CP1384"/>
      <c r="EP1384"/>
      <c r="FC1384"/>
    </row>
    <row r="1385" spans="14:159">
      <c r="N1385"/>
      <c r="AB1385"/>
      <c r="AC1385"/>
      <c r="BC1385"/>
      <c r="BP1385"/>
      <c r="CC1385"/>
      <c r="CP1385"/>
      <c r="EP1385"/>
      <c r="FC1385"/>
    </row>
    <row r="1386" spans="14:159">
      <c r="N1386"/>
      <c r="AB1386"/>
      <c r="AC1386"/>
      <c r="BC1386"/>
      <c r="BP1386"/>
      <c r="CC1386"/>
      <c r="CP1386"/>
      <c r="EP1386"/>
      <c r="FC1386"/>
    </row>
    <row r="1387" spans="14:159">
      <c r="N1387"/>
      <c r="AB1387"/>
      <c r="AC1387"/>
      <c r="BC1387"/>
      <c r="BP1387"/>
      <c r="CC1387"/>
      <c r="CP1387"/>
      <c r="EP1387"/>
      <c r="FC1387"/>
    </row>
    <row r="1388" spans="14:159">
      <c r="N1388"/>
      <c r="AB1388"/>
      <c r="AC1388"/>
      <c r="BC1388"/>
      <c r="BP1388"/>
      <c r="CC1388"/>
      <c r="CP1388"/>
      <c r="EP1388"/>
      <c r="FC1388"/>
    </row>
    <row r="1389" spans="14:159">
      <c r="N1389"/>
      <c r="AB1389"/>
      <c r="AC1389"/>
      <c r="BC1389"/>
      <c r="BP1389"/>
      <c r="CC1389"/>
      <c r="CP1389"/>
      <c r="EP1389"/>
      <c r="FC1389"/>
    </row>
    <row r="1390" spans="14:159">
      <c r="N1390"/>
      <c r="AB1390"/>
      <c r="AC1390"/>
      <c r="BC1390"/>
      <c r="BP1390"/>
      <c r="CC1390"/>
      <c r="CP1390"/>
      <c r="EP1390"/>
      <c r="FC1390"/>
    </row>
    <row r="1391" spans="14:159">
      <c r="N1391"/>
      <c r="AB1391"/>
      <c r="AC1391"/>
      <c r="BC1391"/>
      <c r="BP1391"/>
      <c r="CC1391"/>
      <c r="CP1391"/>
      <c r="EP1391"/>
      <c r="FC1391"/>
    </row>
    <row r="1392" spans="14:159">
      <c r="N1392"/>
      <c r="AB1392"/>
      <c r="AC1392"/>
      <c r="BC1392"/>
      <c r="BP1392"/>
      <c r="CC1392"/>
      <c r="CP1392"/>
      <c r="EP1392"/>
      <c r="FC1392"/>
    </row>
    <row r="1393" spans="14:159">
      <c r="N1393"/>
      <c r="AB1393"/>
      <c r="AC1393"/>
      <c r="BC1393"/>
      <c r="BP1393"/>
      <c r="CC1393"/>
      <c r="CP1393"/>
      <c r="EP1393"/>
      <c r="FC1393"/>
    </row>
    <row r="1394" spans="14:159">
      <c r="N1394"/>
      <c r="AB1394"/>
      <c r="AC1394"/>
      <c r="BC1394"/>
      <c r="BP1394"/>
      <c r="CC1394"/>
      <c r="CP1394"/>
      <c r="EP1394"/>
      <c r="FC1394"/>
    </row>
    <row r="1395" spans="14:159">
      <c r="N1395"/>
      <c r="AB1395"/>
      <c r="AC1395"/>
      <c r="BC1395"/>
      <c r="BP1395"/>
      <c r="CC1395"/>
      <c r="CP1395"/>
      <c r="EP1395"/>
      <c r="FC1395"/>
    </row>
    <row r="1396" spans="14:159">
      <c r="N1396"/>
      <c r="AB1396"/>
      <c r="AC1396"/>
      <c r="BC1396"/>
      <c r="BP1396"/>
      <c r="CC1396"/>
      <c r="CP1396"/>
      <c r="EP1396"/>
      <c r="FC1396"/>
    </row>
    <row r="1397" spans="14:159">
      <c r="N1397"/>
      <c r="AB1397"/>
      <c r="AC1397"/>
      <c r="BC1397"/>
      <c r="BP1397"/>
      <c r="CC1397"/>
      <c r="CP1397"/>
      <c r="EP1397"/>
      <c r="FC1397"/>
    </row>
    <row r="1398" spans="14:159">
      <c r="N1398"/>
      <c r="AB1398"/>
      <c r="AC1398"/>
      <c r="BC1398"/>
      <c r="BP1398"/>
      <c r="CC1398"/>
      <c r="CP1398"/>
      <c r="EP1398"/>
      <c r="FC1398"/>
    </row>
    <row r="1399" spans="14:159">
      <c r="N1399"/>
      <c r="AB1399"/>
      <c r="AC1399"/>
      <c r="BC1399"/>
      <c r="BP1399"/>
      <c r="CC1399"/>
      <c r="CP1399"/>
      <c r="EP1399"/>
      <c r="FC1399"/>
    </row>
    <row r="1400" spans="14:159">
      <c r="N1400"/>
      <c r="AB1400"/>
      <c r="AC1400"/>
      <c r="BC1400"/>
      <c r="BP1400"/>
      <c r="CC1400"/>
      <c r="CP1400"/>
      <c r="EP1400"/>
      <c r="FC1400"/>
    </row>
    <row r="1401" spans="14:159">
      <c r="N1401"/>
      <c r="AB1401"/>
      <c r="AC1401"/>
      <c r="BC1401"/>
      <c r="BP1401"/>
      <c r="CC1401"/>
      <c r="CP1401"/>
      <c r="EP1401"/>
      <c r="FC1401"/>
    </row>
    <row r="1402" spans="14:159">
      <c r="N1402"/>
      <c r="AB1402"/>
      <c r="AC1402"/>
      <c r="BC1402"/>
      <c r="BP1402"/>
      <c r="CC1402"/>
      <c r="CP1402"/>
      <c r="EP1402"/>
      <c r="FC1402"/>
    </row>
    <row r="1403" spans="14:159">
      <c r="N1403"/>
      <c r="AB1403"/>
      <c r="AC1403"/>
      <c r="BC1403"/>
      <c r="BP1403"/>
      <c r="CC1403"/>
      <c r="CP1403"/>
      <c r="EP1403"/>
      <c r="FC1403"/>
    </row>
    <row r="1404" spans="14:159">
      <c r="N1404"/>
      <c r="AB1404"/>
      <c r="AC1404"/>
      <c r="BC1404"/>
      <c r="BP1404"/>
      <c r="CC1404"/>
      <c r="CP1404"/>
      <c r="EP1404"/>
      <c r="FC1404"/>
    </row>
    <row r="1405" spans="14:159">
      <c r="N1405"/>
      <c r="AB1405"/>
      <c r="AC1405"/>
      <c r="BC1405"/>
      <c r="BP1405"/>
      <c r="CC1405"/>
      <c r="CP1405"/>
      <c r="EP1405"/>
      <c r="FC1405"/>
    </row>
    <row r="1406" spans="14:159">
      <c r="N1406"/>
      <c r="AB1406"/>
      <c r="AC1406"/>
      <c r="BC1406"/>
      <c r="BP1406"/>
      <c r="CC1406"/>
      <c r="CP1406"/>
      <c r="EP1406"/>
      <c r="FC1406"/>
    </row>
    <row r="1407" spans="14:159">
      <c r="N1407"/>
      <c r="AB1407"/>
      <c r="AC1407"/>
      <c r="BC1407"/>
      <c r="BP1407"/>
      <c r="CC1407"/>
      <c r="CP1407"/>
      <c r="EP1407"/>
      <c r="FC1407"/>
    </row>
    <row r="1408" spans="14:159">
      <c r="N1408"/>
      <c r="AB1408"/>
      <c r="AC1408"/>
      <c r="BC1408"/>
      <c r="BP1408"/>
      <c r="CC1408"/>
      <c r="CP1408"/>
      <c r="EP1408"/>
      <c r="FC1408"/>
    </row>
    <row r="1409" spans="14:159">
      <c r="N1409"/>
      <c r="AB1409"/>
      <c r="AC1409"/>
      <c r="BC1409"/>
      <c r="BP1409"/>
      <c r="CC1409"/>
      <c r="CP1409"/>
      <c r="EP1409"/>
      <c r="FC1409"/>
    </row>
    <row r="1410" spans="14:159">
      <c r="N1410"/>
      <c r="AB1410"/>
      <c r="AC1410"/>
      <c r="BC1410"/>
      <c r="BP1410"/>
      <c r="CC1410"/>
      <c r="CP1410"/>
      <c r="EP1410"/>
      <c r="FC1410"/>
    </row>
    <row r="1411" spans="14:159">
      <c r="N1411"/>
      <c r="AB1411"/>
      <c r="AC1411"/>
      <c r="BC1411"/>
      <c r="BP1411"/>
      <c r="CC1411"/>
      <c r="CP1411"/>
      <c r="EP1411"/>
      <c r="FC1411"/>
    </row>
    <row r="1412" spans="14:159">
      <c r="N1412"/>
      <c r="AB1412"/>
      <c r="AC1412"/>
      <c r="BC1412"/>
      <c r="BP1412"/>
      <c r="CC1412"/>
      <c r="CP1412"/>
      <c r="EP1412"/>
      <c r="FC1412"/>
    </row>
    <row r="1413" spans="14:159">
      <c r="N1413"/>
      <c r="AB1413"/>
      <c r="AC1413"/>
      <c r="BC1413"/>
      <c r="BP1413"/>
      <c r="CC1413"/>
      <c r="CP1413"/>
      <c r="EP1413"/>
      <c r="FC1413"/>
    </row>
    <row r="1414" spans="14:159">
      <c r="N1414"/>
      <c r="AB1414"/>
      <c r="AC1414"/>
      <c r="BC1414"/>
      <c r="BP1414"/>
      <c r="CC1414"/>
      <c r="CP1414"/>
      <c r="EP1414"/>
      <c r="FC1414"/>
    </row>
    <row r="1415" spans="14:159">
      <c r="N1415"/>
      <c r="AB1415"/>
      <c r="AC1415"/>
      <c r="BC1415"/>
      <c r="BP1415"/>
      <c r="CC1415"/>
      <c r="CP1415"/>
      <c r="EP1415"/>
      <c r="FC1415"/>
    </row>
    <row r="1416" spans="14:159">
      <c r="N1416"/>
      <c r="AB1416"/>
      <c r="AC1416"/>
      <c r="BC1416"/>
      <c r="BP1416"/>
      <c r="CC1416"/>
      <c r="CP1416"/>
      <c r="EP1416"/>
      <c r="FC1416"/>
    </row>
    <row r="1417" spans="14:159">
      <c r="N1417"/>
      <c r="AB1417"/>
      <c r="AC1417"/>
      <c r="BC1417"/>
      <c r="BP1417"/>
      <c r="CC1417"/>
      <c r="CP1417"/>
      <c r="EP1417"/>
      <c r="FC1417"/>
    </row>
    <row r="1418" spans="14:159">
      <c r="N1418"/>
      <c r="AB1418"/>
      <c r="AC1418"/>
      <c r="BC1418"/>
      <c r="BP1418"/>
      <c r="CC1418"/>
      <c r="CP1418"/>
      <c r="EP1418"/>
      <c r="FC1418"/>
    </row>
    <row r="1419" spans="14:159">
      <c r="N1419"/>
      <c r="AB1419"/>
      <c r="AC1419"/>
      <c r="BC1419"/>
      <c r="BP1419"/>
      <c r="CC1419"/>
      <c r="CP1419"/>
      <c r="EP1419"/>
      <c r="FC1419"/>
    </row>
    <row r="1420" spans="14:159">
      <c r="N1420"/>
      <c r="AB1420"/>
      <c r="AC1420"/>
      <c r="BC1420"/>
      <c r="BP1420"/>
      <c r="CC1420"/>
      <c r="CP1420"/>
      <c r="EP1420"/>
      <c r="FC1420"/>
    </row>
    <row r="1421" spans="14:159">
      <c r="N1421"/>
      <c r="AB1421"/>
      <c r="AC1421"/>
      <c r="BC1421"/>
      <c r="BP1421"/>
      <c r="CC1421"/>
      <c r="CP1421"/>
      <c r="EP1421"/>
      <c r="FC1421"/>
    </row>
    <row r="1422" spans="14:159">
      <c r="N1422"/>
      <c r="AB1422"/>
      <c r="AC1422"/>
      <c r="BC1422"/>
      <c r="BP1422"/>
      <c r="CC1422"/>
      <c r="CP1422"/>
      <c r="EP1422"/>
      <c r="FC1422"/>
    </row>
    <row r="1423" spans="14:159">
      <c r="N1423"/>
      <c r="AB1423"/>
      <c r="AC1423"/>
      <c r="BC1423"/>
      <c r="BP1423"/>
      <c r="CC1423"/>
      <c r="CP1423"/>
      <c r="EP1423"/>
      <c r="FC1423"/>
    </row>
    <row r="1424" spans="14:159">
      <c r="N1424"/>
      <c r="AB1424"/>
      <c r="AC1424"/>
      <c r="BC1424"/>
      <c r="BP1424"/>
      <c r="CC1424"/>
      <c r="CP1424"/>
      <c r="EP1424"/>
      <c r="FC1424"/>
    </row>
    <row r="1425" spans="14:159">
      <c r="N1425"/>
      <c r="AB1425"/>
      <c r="AC1425"/>
      <c r="BC1425"/>
      <c r="BP1425"/>
      <c r="CC1425"/>
      <c r="CP1425"/>
      <c r="EP1425"/>
      <c r="FC1425"/>
    </row>
    <row r="1426" spans="14:159">
      <c r="N1426"/>
      <c r="AB1426"/>
      <c r="AC1426"/>
      <c r="BC1426"/>
      <c r="BP1426"/>
      <c r="CC1426"/>
      <c r="CP1426"/>
      <c r="EP1426"/>
      <c r="FC1426"/>
    </row>
    <row r="1427" spans="14:159">
      <c r="N1427"/>
      <c r="AB1427"/>
      <c r="AC1427"/>
      <c r="BC1427"/>
      <c r="BP1427"/>
      <c r="CC1427"/>
      <c r="CP1427"/>
      <c r="EP1427"/>
      <c r="FC1427"/>
    </row>
    <row r="1428" spans="14:159">
      <c r="N1428"/>
      <c r="AB1428"/>
      <c r="AC1428"/>
      <c r="BC1428"/>
      <c r="BP1428"/>
      <c r="CC1428"/>
      <c r="CP1428"/>
      <c r="EP1428"/>
      <c r="FC1428"/>
    </row>
    <row r="1429" spans="14:159">
      <c r="N1429"/>
      <c r="AB1429"/>
      <c r="AC1429"/>
      <c r="BC1429"/>
      <c r="BP1429"/>
      <c r="CC1429"/>
      <c r="CP1429"/>
      <c r="EP1429"/>
      <c r="FC1429"/>
    </row>
    <row r="1430" spans="14:159">
      <c r="N1430"/>
      <c r="AB1430"/>
      <c r="AC1430"/>
      <c r="BC1430"/>
      <c r="BP1430"/>
      <c r="CC1430"/>
      <c r="CP1430"/>
      <c r="EP1430"/>
      <c r="FC1430"/>
    </row>
    <row r="1431" spans="14:159">
      <c r="N1431"/>
      <c r="AB1431"/>
      <c r="AC1431"/>
      <c r="BC1431"/>
      <c r="BP1431"/>
      <c r="CC1431"/>
      <c r="CP1431"/>
      <c r="EP1431"/>
      <c r="FC1431"/>
    </row>
    <row r="1432" spans="14:159">
      <c r="N1432"/>
      <c r="AB1432"/>
      <c r="AC1432"/>
      <c r="BC1432"/>
      <c r="BP1432"/>
      <c r="CC1432"/>
      <c r="CP1432"/>
      <c r="EP1432"/>
      <c r="FC1432"/>
    </row>
    <row r="1433" spans="14:159">
      <c r="N1433"/>
      <c r="AB1433"/>
      <c r="AC1433"/>
      <c r="BC1433"/>
      <c r="BP1433"/>
      <c r="CC1433"/>
      <c r="CP1433"/>
      <c r="EP1433"/>
      <c r="FC1433"/>
    </row>
    <row r="1434" spans="14:159">
      <c r="N1434"/>
      <c r="AB1434"/>
      <c r="AC1434"/>
      <c r="BC1434"/>
      <c r="BP1434"/>
      <c r="CC1434"/>
      <c r="CP1434"/>
      <c r="EP1434"/>
      <c r="FC1434"/>
    </row>
    <row r="1435" spans="14:159">
      <c r="N1435"/>
      <c r="AB1435"/>
      <c r="AC1435"/>
      <c r="BC1435"/>
      <c r="BP1435"/>
      <c r="CC1435"/>
      <c r="CP1435"/>
      <c r="EP1435"/>
      <c r="FC1435"/>
    </row>
    <row r="1436" spans="14:159">
      <c r="N1436"/>
      <c r="AB1436"/>
      <c r="AC1436"/>
      <c r="BC1436"/>
      <c r="BP1436"/>
      <c r="CC1436"/>
      <c r="CP1436"/>
      <c r="EP1436"/>
      <c r="FC1436"/>
    </row>
    <row r="1437" spans="14:159">
      <c r="N1437"/>
      <c r="AB1437"/>
      <c r="AC1437"/>
      <c r="BC1437"/>
      <c r="BP1437"/>
      <c r="CC1437"/>
      <c r="CP1437"/>
      <c r="EP1437"/>
      <c r="FC1437"/>
    </row>
    <row r="1438" spans="14:159">
      <c r="N1438"/>
      <c r="AB1438"/>
      <c r="AC1438"/>
      <c r="BC1438"/>
      <c r="BP1438"/>
      <c r="CC1438"/>
      <c r="CP1438"/>
      <c r="EP1438"/>
      <c r="FC1438"/>
    </row>
    <row r="1439" spans="14:159">
      <c r="N1439"/>
      <c r="AB1439"/>
      <c r="AC1439"/>
      <c r="BC1439"/>
      <c r="BP1439"/>
      <c r="CC1439"/>
      <c r="CP1439"/>
      <c r="EP1439"/>
      <c r="FC1439"/>
    </row>
    <row r="1440" spans="14:159">
      <c r="N1440"/>
      <c r="AB1440"/>
      <c r="AC1440"/>
      <c r="BC1440"/>
      <c r="BP1440"/>
      <c r="CC1440"/>
      <c r="CP1440"/>
      <c r="EP1440"/>
      <c r="FC1440"/>
    </row>
    <row r="1441" spans="14:159">
      <c r="N1441"/>
      <c r="AB1441"/>
      <c r="AC1441"/>
      <c r="BC1441"/>
      <c r="BP1441"/>
      <c r="CC1441"/>
      <c r="CP1441"/>
      <c r="EP1441"/>
      <c r="FC1441"/>
    </row>
    <row r="1442" spans="14:159">
      <c r="N1442"/>
      <c r="AB1442"/>
      <c r="AC1442"/>
      <c r="BC1442"/>
      <c r="BP1442"/>
      <c r="CC1442"/>
      <c r="CP1442"/>
      <c r="EP1442"/>
      <c r="FC1442"/>
    </row>
    <row r="1443" spans="14:159">
      <c r="N1443"/>
      <c r="AB1443"/>
      <c r="AC1443"/>
      <c r="BC1443"/>
      <c r="BP1443"/>
      <c r="CC1443"/>
      <c r="CP1443"/>
      <c r="EP1443"/>
      <c r="FC1443"/>
    </row>
    <row r="1444" spans="14:159">
      <c r="N1444"/>
      <c r="AB1444"/>
      <c r="AC1444"/>
      <c r="BC1444"/>
      <c r="BP1444"/>
      <c r="CC1444"/>
      <c r="CP1444"/>
      <c r="EP1444"/>
      <c r="FC1444"/>
    </row>
    <row r="1445" spans="14:159">
      <c r="N1445"/>
      <c r="AB1445"/>
      <c r="AC1445"/>
      <c r="BC1445"/>
      <c r="BP1445"/>
      <c r="CC1445"/>
      <c r="CP1445"/>
      <c r="EP1445"/>
      <c r="FC1445"/>
    </row>
    <row r="1446" spans="14:159">
      <c r="N1446"/>
      <c r="AB1446"/>
      <c r="AC1446"/>
      <c r="BC1446"/>
      <c r="BP1446"/>
      <c r="CC1446"/>
      <c r="CP1446"/>
      <c r="EP1446"/>
      <c r="FC1446"/>
    </row>
    <row r="1447" spans="14:159">
      <c r="N1447"/>
      <c r="AB1447"/>
      <c r="AC1447"/>
      <c r="BC1447"/>
      <c r="BP1447"/>
      <c r="CC1447"/>
      <c r="CP1447"/>
      <c r="EP1447"/>
      <c r="FC1447"/>
    </row>
    <row r="1448" spans="14:159">
      <c r="N1448"/>
      <c r="AB1448"/>
      <c r="AC1448"/>
      <c r="BC1448"/>
      <c r="BP1448"/>
      <c r="CC1448"/>
      <c r="CP1448"/>
      <c r="EP1448"/>
      <c r="FC1448"/>
    </row>
    <row r="1449" spans="14:159">
      <c r="N1449"/>
      <c r="AB1449"/>
      <c r="AC1449"/>
      <c r="BC1449"/>
      <c r="BP1449"/>
      <c r="CC1449"/>
      <c r="CP1449"/>
      <c r="EP1449"/>
      <c r="FC1449"/>
    </row>
    <row r="1450" spans="14:159">
      <c r="N1450"/>
      <c r="AB1450"/>
      <c r="AC1450"/>
      <c r="BC1450"/>
      <c r="BP1450"/>
      <c r="CC1450"/>
      <c r="CP1450"/>
      <c r="EP1450"/>
      <c r="FC1450"/>
    </row>
    <row r="1451" spans="14:159">
      <c r="N1451"/>
      <c r="AB1451"/>
      <c r="AC1451"/>
      <c r="BC1451"/>
      <c r="BP1451"/>
      <c r="CC1451"/>
      <c r="CP1451"/>
      <c r="EP1451"/>
      <c r="FC1451"/>
    </row>
    <row r="1452" spans="14:159">
      <c r="N1452"/>
      <c r="AB1452"/>
      <c r="AC1452"/>
      <c r="BC1452"/>
      <c r="BP1452"/>
      <c r="CC1452"/>
      <c r="CP1452"/>
      <c r="EP1452"/>
      <c r="FC1452"/>
    </row>
    <row r="1453" spans="14:159">
      <c r="N1453"/>
      <c r="AB1453"/>
      <c r="AC1453"/>
      <c r="BC1453"/>
      <c r="BP1453"/>
      <c r="CC1453"/>
      <c r="CP1453"/>
      <c r="EP1453"/>
      <c r="FC1453"/>
    </row>
    <row r="1454" spans="14:159">
      <c r="N1454"/>
      <c r="AB1454"/>
      <c r="AC1454"/>
      <c r="BC1454"/>
      <c r="BP1454"/>
      <c r="CC1454"/>
      <c r="CP1454"/>
      <c r="EP1454"/>
      <c r="FC1454"/>
    </row>
    <row r="1455" spans="14:159">
      <c r="N1455"/>
      <c r="AB1455"/>
      <c r="AC1455"/>
      <c r="BC1455"/>
      <c r="BP1455"/>
      <c r="CC1455"/>
      <c r="CP1455"/>
      <c r="EP1455"/>
      <c r="FC1455"/>
    </row>
    <row r="1456" spans="14:159">
      <c r="N1456"/>
      <c r="AB1456"/>
      <c r="AC1456"/>
      <c r="BC1456"/>
      <c r="BP1456"/>
      <c r="CC1456"/>
      <c r="CP1456"/>
      <c r="EP1456"/>
      <c r="FC1456"/>
    </row>
    <row r="1457" spans="14:159">
      <c r="N1457"/>
      <c r="AB1457"/>
      <c r="AC1457"/>
      <c r="BC1457"/>
      <c r="BP1457"/>
      <c r="CC1457"/>
      <c r="CP1457"/>
      <c r="EP1457"/>
      <c r="FC1457"/>
    </row>
    <row r="1458" spans="14:159">
      <c r="N1458"/>
      <c r="AB1458"/>
      <c r="AC1458"/>
      <c r="BC1458"/>
      <c r="BP1458"/>
      <c r="CC1458"/>
      <c r="CP1458"/>
      <c r="EP1458"/>
      <c r="FC1458"/>
    </row>
    <row r="1459" spans="14:159">
      <c r="N1459"/>
      <c r="AB1459"/>
      <c r="AC1459"/>
      <c r="BC1459"/>
      <c r="BP1459"/>
      <c r="CC1459"/>
      <c r="CP1459"/>
      <c r="EP1459"/>
      <c r="FC1459"/>
    </row>
    <row r="1460" spans="14:159">
      <c r="N1460"/>
      <c r="AB1460"/>
      <c r="AC1460"/>
      <c r="BC1460"/>
      <c r="BP1460"/>
      <c r="CC1460"/>
      <c r="CP1460"/>
      <c r="EP1460"/>
      <c r="FC1460"/>
    </row>
    <row r="1461" spans="14:159">
      <c r="N1461"/>
      <c r="AB1461"/>
      <c r="AC1461"/>
      <c r="BC1461"/>
      <c r="BP1461"/>
      <c r="CC1461"/>
      <c r="CP1461"/>
      <c r="EP1461"/>
      <c r="FC1461"/>
    </row>
    <row r="1462" spans="14:159">
      <c r="N1462"/>
      <c r="AB1462"/>
      <c r="AC1462"/>
      <c r="BC1462"/>
      <c r="BP1462"/>
      <c r="CC1462"/>
      <c r="CP1462"/>
      <c r="EP1462"/>
      <c r="FC1462"/>
    </row>
    <row r="1463" spans="14:159">
      <c r="N1463"/>
      <c r="AB1463"/>
      <c r="AC1463"/>
      <c r="BC1463"/>
      <c r="BP1463"/>
      <c r="CC1463"/>
      <c r="CP1463"/>
      <c r="EP1463"/>
      <c r="FC1463"/>
    </row>
    <row r="1464" spans="14:159">
      <c r="N1464"/>
      <c r="AB1464"/>
      <c r="AC1464"/>
      <c r="BC1464"/>
      <c r="BP1464"/>
      <c r="CC1464"/>
      <c r="CP1464"/>
      <c r="EP1464"/>
      <c r="FC1464"/>
    </row>
    <row r="1465" spans="14:159">
      <c r="N1465"/>
      <c r="AB1465"/>
      <c r="AC1465"/>
      <c r="BC1465"/>
      <c r="BP1465"/>
      <c r="CC1465"/>
      <c r="CP1465"/>
      <c r="EP1465"/>
      <c r="FC1465"/>
    </row>
    <row r="1466" spans="14:159">
      <c r="N1466"/>
      <c r="AB1466"/>
      <c r="AC1466"/>
      <c r="BC1466"/>
      <c r="BP1466"/>
      <c r="CC1466"/>
      <c r="CP1466"/>
      <c r="EP1466"/>
      <c r="FC1466"/>
    </row>
    <row r="1467" spans="14:159">
      <c r="N1467"/>
      <c r="AB1467"/>
      <c r="AC1467"/>
      <c r="BC1467"/>
      <c r="BP1467"/>
      <c r="CC1467"/>
      <c r="CP1467"/>
      <c r="EP1467"/>
      <c r="FC1467"/>
    </row>
    <row r="1468" spans="14:159">
      <c r="N1468"/>
      <c r="AB1468"/>
      <c r="AC1468"/>
      <c r="BC1468"/>
      <c r="BP1468"/>
      <c r="CC1468"/>
      <c r="CP1468"/>
      <c r="EP1468"/>
      <c r="FC1468"/>
    </row>
    <row r="1469" spans="14:159">
      <c r="N1469"/>
      <c r="AB1469"/>
      <c r="AC1469"/>
      <c r="BC1469"/>
      <c r="BP1469"/>
      <c r="CC1469"/>
      <c r="CP1469"/>
      <c r="EP1469"/>
      <c r="FC1469"/>
    </row>
    <row r="1470" spans="14:159">
      <c r="N1470"/>
      <c r="AB1470"/>
      <c r="AC1470"/>
      <c r="BC1470"/>
      <c r="BP1470"/>
      <c r="CC1470"/>
      <c r="CP1470"/>
      <c r="EP1470"/>
      <c r="FC1470"/>
    </row>
    <row r="1471" spans="14:159">
      <c r="N1471"/>
      <c r="AB1471"/>
      <c r="AC1471"/>
      <c r="BC1471"/>
      <c r="BP1471"/>
      <c r="CC1471"/>
      <c r="CP1471"/>
      <c r="EP1471"/>
      <c r="FC1471"/>
    </row>
    <row r="1472" spans="14:159">
      <c r="N1472"/>
      <c r="AB1472"/>
      <c r="AC1472"/>
      <c r="BC1472"/>
      <c r="BP1472"/>
      <c r="CC1472"/>
      <c r="CP1472"/>
      <c r="EP1472"/>
      <c r="FC1472"/>
    </row>
    <row r="1473" spans="14:159">
      <c r="N1473"/>
      <c r="AB1473"/>
      <c r="AC1473"/>
      <c r="BC1473"/>
      <c r="BP1473"/>
      <c r="CC1473"/>
      <c r="CP1473"/>
      <c r="EP1473"/>
      <c r="FC1473"/>
    </row>
    <row r="1474" spans="14:159">
      <c r="N1474"/>
      <c r="AB1474"/>
      <c r="AC1474"/>
      <c r="BC1474"/>
      <c r="BP1474"/>
      <c r="CC1474"/>
      <c r="CP1474"/>
      <c r="EP1474"/>
      <c r="FC1474"/>
    </row>
    <row r="1475" spans="14:159">
      <c r="N1475"/>
      <c r="AB1475"/>
      <c r="AC1475"/>
      <c r="BC1475"/>
      <c r="BP1475"/>
      <c r="CC1475"/>
      <c r="CP1475"/>
      <c r="EP1475"/>
      <c r="FC1475"/>
    </row>
    <row r="1476" spans="14:159">
      <c r="N1476"/>
      <c r="AB1476"/>
      <c r="AC1476"/>
      <c r="BC1476"/>
      <c r="BP1476"/>
      <c r="CC1476"/>
      <c r="CP1476"/>
      <c r="EP1476"/>
      <c r="FC1476"/>
    </row>
    <row r="1477" spans="14:159">
      <c r="N1477"/>
      <c r="AB1477"/>
      <c r="AC1477"/>
      <c r="BC1477"/>
      <c r="BP1477"/>
      <c r="CC1477"/>
      <c r="CP1477"/>
      <c r="EP1477"/>
      <c r="FC1477"/>
    </row>
    <row r="1478" spans="14:159">
      <c r="N1478"/>
      <c r="AB1478"/>
      <c r="AC1478"/>
      <c r="BC1478"/>
      <c r="BP1478"/>
      <c r="CC1478"/>
      <c r="CP1478"/>
      <c r="EP1478"/>
      <c r="FC1478"/>
    </row>
    <row r="1479" spans="14:159">
      <c r="N1479"/>
      <c r="AB1479"/>
      <c r="AC1479"/>
      <c r="BC1479"/>
      <c r="BP1479"/>
      <c r="CC1479"/>
      <c r="CP1479"/>
      <c r="EP1479"/>
      <c r="FC1479"/>
    </row>
    <row r="1480" spans="14:159">
      <c r="N1480"/>
      <c r="AB1480"/>
      <c r="AC1480"/>
      <c r="BC1480"/>
      <c r="BP1480"/>
      <c r="CC1480"/>
      <c r="CP1480"/>
      <c r="EP1480"/>
      <c r="FC1480"/>
    </row>
    <row r="1481" spans="14:159">
      <c r="N1481"/>
      <c r="AB1481"/>
      <c r="AC1481"/>
      <c r="BC1481"/>
      <c r="BP1481"/>
      <c r="CC1481"/>
      <c r="CP1481"/>
      <c r="EP1481"/>
      <c r="FC1481"/>
    </row>
    <row r="1482" spans="14:159">
      <c r="N1482"/>
      <c r="AB1482"/>
      <c r="AC1482"/>
      <c r="BC1482"/>
      <c r="BP1482"/>
      <c r="CC1482"/>
      <c r="CP1482"/>
      <c r="EP1482"/>
      <c r="FC1482"/>
    </row>
    <row r="1483" spans="14:159">
      <c r="N1483"/>
      <c r="AB1483"/>
      <c r="AC1483"/>
      <c r="BC1483"/>
      <c r="BP1483"/>
      <c r="CC1483"/>
      <c r="CP1483"/>
      <c r="EP1483"/>
      <c r="FC1483"/>
    </row>
    <row r="1484" spans="14:159">
      <c r="N1484"/>
      <c r="AB1484"/>
      <c r="AC1484"/>
      <c r="BC1484"/>
      <c r="BP1484"/>
      <c r="CC1484"/>
      <c r="CP1484"/>
      <c r="EP1484"/>
      <c r="FC1484"/>
    </row>
    <row r="1485" spans="14:159">
      <c r="N1485"/>
      <c r="AB1485"/>
      <c r="AC1485"/>
      <c r="BC1485"/>
      <c r="BP1485"/>
      <c r="CC1485"/>
      <c r="CP1485"/>
      <c r="EP1485"/>
      <c r="FC1485"/>
    </row>
    <row r="1486" spans="14:159">
      <c r="N1486"/>
      <c r="AB1486"/>
      <c r="AC1486"/>
      <c r="BC1486"/>
      <c r="BP1486"/>
      <c r="CC1486"/>
      <c r="CP1486"/>
      <c r="EP1486"/>
      <c r="FC1486"/>
    </row>
    <row r="1487" spans="14:159">
      <c r="N1487"/>
      <c r="AB1487"/>
      <c r="AC1487"/>
      <c r="BC1487"/>
      <c r="BP1487"/>
      <c r="CC1487"/>
      <c r="CP1487"/>
      <c r="EP1487"/>
      <c r="FC1487"/>
    </row>
    <row r="1488" spans="14:159">
      <c r="N1488"/>
      <c r="AB1488"/>
      <c r="AC1488"/>
      <c r="BC1488"/>
      <c r="BP1488"/>
      <c r="CC1488"/>
      <c r="CP1488"/>
      <c r="EP1488"/>
      <c r="FC1488"/>
    </row>
    <row r="1489" spans="14:159">
      <c r="N1489"/>
      <c r="AB1489"/>
      <c r="AC1489"/>
      <c r="BC1489"/>
      <c r="BP1489"/>
      <c r="CC1489"/>
      <c r="CP1489"/>
      <c r="EP1489"/>
      <c r="FC1489"/>
    </row>
    <row r="1490" spans="14:159">
      <c r="N1490"/>
      <c r="AB1490"/>
      <c r="AC1490"/>
      <c r="BC1490"/>
      <c r="BP1490"/>
      <c r="CC1490"/>
      <c r="CP1490"/>
      <c r="EP1490"/>
      <c r="FC1490"/>
    </row>
    <row r="1491" spans="14:159">
      <c r="N1491"/>
      <c r="AB1491"/>
      <c r="AC1491"/>
      <c r="BC1491"/>
      <c r="BP1491"/>
      <c r="CC1491"/>
      <c r="CP1491"/>
      <c r="EP1491"/>
      <c r="FC1491"/>
    </row>
    <row r="1492" spans="14:159">
      <c r="N1492"/>
      <c r="AB1492"/>
      <c r="AC1492"/>
      <c r="BC1492"/>
      <c r="BP1492"/>
      <c r="CC1492"/>
      <c r="CP1492"/>
      <c r="EP1492"/>
      <c r="FC1492"/>
    </row>
    <row r="1493" spans="14:159">
      <c r="N1493"/>
      <c r="AB1493"/>
      <c r="AC1493"/>
      <c r="BC1493"/>
      <c r="BP1493"/>
      <c r="CC1493"/>
      <c r="CP1493"/>
      <c r="EP1493"/>
      <c r="FC1493"/>
    </row>
    <row r="1494" spans="14:159">
      <c r="N1494"/>
      <c r="AB1494"/>
      <c r="AC1494"/>
      <c r="BC1494"/>
      <c r="BP1494"/>
      <c r="CC1494"/>
      <c r="CP1494"/>
      <c r="EP1494"/>
      <c r="FC1494"/>
    </row>
    <row r="1495" spans="14:159">
      <c r="N1495"/>
      <c r="AB1495"/>
      <c r="AC1495"/>
      <c r="BC1495"/>
      <c r="BP1495"/>
      <c r="CC1495"/>
      <c r="CP1495"/>
      <c r="EP1495"/>
      <c r="FC1495"/>
    </row>
    <row r="1496" spans="14:159">
      <c r="N1496"/>
      <c r="AB1496"/>
      <c r="AC1496"/>
      <c r="BC1496"/>
      <c r="BP1496"/>
      <c r="CC1496"/>
      <c r="CP1496"/>
      <c r="EP1496"/>
      <c r="FC1496"/>
    </row>
    <row r="1497" spans="14:159">
      <c r="N1497"/>
      <c r="AB1497"/>
      <c r="AC1497"/>
      <c r="BC1497"/>
      <c r="BP1497"/>
      <c r="CC1497"/>
      <c r="CP1497"/>
      <c r="EP1497"/>
      <c r="FC1497"/>
    </row>
    <row r="1498" spans="14:159">
      <c r="N1498"/>
      <c r="AB1498"/>
      <c r="AC1498"/>
      <c r="BC1498"/>
      <c r="BP1498"/>
      <c r="CC1498"/>
      <c r="CP1498"/>
      <c r="EP1498"/>
      <c r="FC1498"/>
    </row>
    <row r="1499" spans="14:159">
      <c r="N1499"/>
      <c r="AB1499"/>
      <c r="AC1499"/>
      <c r="BC1499"/>
      <c r="BP1499"/>
      <c r="CC1499"/>
      <c r="CP1499"/>
      <c r="EP1499"/>
      <c r="FC1499"/>
    </row>
    <row r="1500" spans="14:159">
      <c r="N1500"/>
      <c r="AB1500"/>
      <c r="AC1500"/>
      <c r="BC1500"/>
      <c r="BP1500"/>
      <c r="CC1500"/>
      <c r="CP1500"/>
      <c r="EP1500"/>
      <c r="FC1500"/>
    </row>
    <row r="1501" spans="14:159">
      <c r="N1501"/>
      <c r="AB1501"/>
      <c r="AC1501"/>
      <c r="BC1501"/>
      <c r="BP1501"/>
      <c r="CC1501"/>
      <c r="CP1501"/>
      <c r="EP1501"/>
      <c r="FC1501"/>
    </row>
    <row r="1502" spans="14:159">
      <c r="N1502"/>
      <c r="AB1502"/>
      <c r="AC1502"/>
      <c r="BC1502"/>
      <c r="BP1502"/>
      <c r="CC1502"/>
      <c r="CP1502"/>
      <c r="EP1502"/>
      <c r="FC1502"/>
    </row>
    <row r="1503" spans="14:159">
      <c r="N1503"/>
      <c r="AB1503"/>
      <c r="AC1503"/>
      <c r="BC1503"/>
      <c r="BP1503"/>
      <c r="CC1503"/>
      <c r="CP1503"/>
      <c r="EP1503"/>
      <c r="FC1503"/>
    </row>
    <row r="1504" spans="14:159">
      <c r="N1504"/>
      <c r="AB1504"/>
      <c r="AC1504"/>
      <c r="BC1504"/>
      <c r="BP1504"/>
      <c r="CC1504"/>
      <c r="CP1504"/>
      <c r="EP1504"/>
      <c r="FC1504"/>
    </row>
    <row r="1505" spans="14:159">
      <c r="N1505"/>
      <c r="AB1505"/>
      <c r="AC1505"/>
      <c r="BC1505"/>
      <c r="BP1505"/>
      <c r="CC1505"/>
      <c r="CP1505"/>
      <c r="EP1505"/>
      <c r="FC1505"/>
    </row>
    <row r="1506" spans="14:159">
      <c r="N1506"/>
      <c r="AB1506"/>
      <c r="AC1506"/>
      <c r="BC1506"/>
      <c r="BP1506"/>
      <c r="CC1506"/>
      <c r="CP1506"/>
      <c r="EP1506"/>
      <c r="FC1506"/>
    </row>
    <row r="1507" spans="14:159">
      <c r="N1507"/>
      <c r="AB1507"/>
      <c r="AC1507"/>
      <c r="BC1507"/>
      <c r="BP1507"/>
      <c r="CC1507"/>
      <c r="CP1507"/>
      <c r="EP1507"/>
      <c r="FC1507"/>
    </row>
    <row r="1508" spans="14:159">
      <c r="N1508"/>
      <c r="AB1508"/>
      <c r="AC1508"/>
      <c r="BC1508"/>
      <c r="BP1508"/>
      <c r="CC1508"/>
      <c r="CP1508"/>
      <c r="EP1508"/>
      <c r="FC1508"/>
    </row>
    <row r="1509" spans="14:159">
      <c r="N1509"/>
      <c r="AB1509"/>
      <c r="AC1509"/>
      <c r="BC1509"/>
      <c r="BP1509"/>
      <c r="CC1509"/>
      <c r="CP1509"/>
      <c r="EP1509"/>
      <c r="FC1509"/>
    </row>
    <row r="1510" spans="14:159">
      <c r="N1510"/>
      <c r="AB1510"/>
      <c r="AC1510"/>
      <c r="BC1510"/>
      <c r="BP1510"/>
      <c r="CC1510"/>
      <c r="CP1510"/>
      <c r="EP1510"/>
      <c r="FC1510"/>
    </row>
    <row r="1511" spans="14:159">
      <c r="N1511"/>
      <c r="AB1511"/>
      <c r="AC1511"/>
      <c r="BC1511"/>
      <c r="BP1511"/>
      <c r="CC1511"/>
      <c r="CP1511"/>
      <c r="EP1511"/>
      <c r="FC1511"/>
    </row>
    <row r="1512" spans="14:159">
      <c r="N1512"/>
      <c r="AB1512"/>
      <c r="AC1512"/>
      <c r="BC1512"/>
      <c r="BP1512"/>
      <c r="CC1512"/>
      <c r="CP1512"/>
      <c r="EP1512"/>
      <c r="FC1512"/>
    </row>
    <row r="1513" spans="14:159">
      <c r="N1513"/>
      <c r="AB1513"/>
      <c r="AC1513"/>
      <c r="BC1513"/>
      <c r="BP1513"/>
      <c r="CC1513"/>
      <c r="CP1513"/>
      <c r="EP1513"/>
      <c r="FC1513"/>
    </row>
    <row r="1514" spans="14:159">
      <c r="N1514"/>
      <c r="AB1514"/>
      <c r="AC1514"/>
      <c r="BC1514"/>
      <c r="BP1514"/>
      <c r="CC1514"/>
      <c r="CP1514"/>
      <c r="EP1514"/>
      <c r="FC1514"/>
    </row>
    <row r="1515" spans="14:159">
      <c r="N1515"/>
      <c r="AB1515"/>
      <c r="AC1515"/>
      <c r="BC1515"/>
      <c r="BP1515"/>
      <c r="CC1515"/>
      <c r="CP1515"/>
      <c r="EP1515"/>
      <c r="FC1515"/>
    </row>
    <row r="1516" spans="14:159">
      <c r="N1516"/>
      <c r="AB1516"/>
      <c r="AC1516"/>
      <c r="BC1516"/>
      <c r="BP1516"/>
      <c r="CC1516"/>
      <c r="CP1516"/>
      <c r="EP1516"/>
      <c r="FC1516"/>
    </row>
    <row r="1517" spans="14:159">
      <c r="N1517"/>
      <c r="AB1517"/>
      <c r="AC1517"/>
      <c r="BC1517"/>
      <c r="BP1517"/>
      <c r="CC1517"/>
      <c r="CP1517"/>
      <c r="EP1517"/>
      <c r="FC1517"/>
    </row>
    <row r="1518" spans="14:159">
      <c r="N1518"/>
      <c r="AB1518"/>
      <c r="AC1518"/>
      <c r="BC1518"/>
      <c r="BP1518"/>
      <c r="CC1518"/>
      <c r="CP1518"/>
      <c r="EP1518"/>
      <c r="FC1518"/>
    </row>
    <row r="1519" spans="14:159">
      <c r="N1519"/>
      <c r="AB1519"/>
      <c r="AC1519"/>
      <c r="BC1519"/>
      <c r="BP1519"/>
      <c r="CC1519"/>
      <c r="CP1519"/>
      <c r="EP1519"/>
      <c r="FC1519"/>
    </row>
    <row r="1520" spans="14:159">
      <c r="N1520"/>
      <c r="AB1520"/>
      <c r="AC1520"/>
      <c r="BC1520"/>
      <c r="BP1520"/>
      <c r="CC1520"/>
      <c r="CP1520"/>
      <c r="EP1520"/>
      <c r="FC1520"/>
    </row>
    <row r="1521" spans="14:159">
      <c r="N1521"/>
      <c r="AB1521"/>
      <c r="AC1521"/>
      <c r="BC1521"/>
      <c r="BP1521"/>
      <c r="CC1521"/>
      <c r="CP1521"/>
      <c r="EP1521"/>
      <c r="FC1521"/>
    </row>
    <row r="1522" spans="14:159">
      <c r="N1522"/>
      <c r="AB1522"/>
      <c r="AC1522"/>
      <c r="BC1522"/>
      <c r="BP1522"/>
      <c r="CC1522"/>
      <c r="CP1522"/>
      <c r="EP1522"/>
      <c r="FC1522"/>
    </row>
    <row r="1523" spans="14:159">
      <c r="N1523"/>
      <c r="AB1523"/>
      <c r="AC1523"/>
      <c r="BC1523"/>
      <c r="BP1523"/>
      <c r="CC1523"/>
      <c r="CP1523"/>
      <c r="EP1523"/>
      <c r="FC1523"/>
    </row>
    <row r="1524" spans="14:159">
      <c r="N1524"/>
      <c r="AB1524"/>
      <c r="AC1524"/>
      <c r="BC1524"/>
      <c r="BP1524"/>
      <c r="CC1524"/>
      <c r="CP1524"/>
      <c r="EP1524"/>
      <c r="FC1524"/>
    </row>
    <row r="1525" spans="14:159">
      <c r="N1525"/>
      <c r="AB1525"/>
      <c r="AC1525"/>
      <c r="BC1525"/>
      <c r="BP1525"/>
      <c r="CC1525"/>
      <c r="CP1525"/>
      <c r="EP1525"/>
      <c r="FC1525"/>
    </row>
    <row r="1526" spans="14:159">
      <c r="N1526"/>
      <c r="AB1526"/>
      <c r="AC1526"/>
      <c r="BC1526"/>
      <c r="BP1526"/>
      <c r="CC1526"/>
      <c r="CP1526"/>
      <c r="EP1526"/>
      <c r="FC1526"/>
    </row>
    <row r="1527" spans="14:159">
      <c r="N1527"/>
      <c r="AB1527"/>
      <c r="AC1527"/>
      <c r="BC1527"/>
      <c r="BP1527"/>
      <c r="CC1527"/>
      <c r="CP1527"/>
      <c r="EP1527"/>
      <c r="FC1527"/>
    </row>
    <row r="1528" spans="14:159">
      <c r="N1528"/>
      <c r="AB1528"/>
      <c r="AC1528"/>
      <c r="BC1528"/>
      <c r="BP1528"/>
      <c r="CC1528"/>
      <c r="CP1528"/>
      <c r="EP1528"/>
      <c r="FC1528"/>
    </row>
    <row r="1529" spans="14:159">
      <c r="N1529"/>
      <c r="AB1529"/>
      <c r="AC1529"/>
      <c r="BC1529"/>
      <c r="BP1529"/>
      <c r="CC1529"/>
      <c r="CP1529"/>
      <c r="EP1529"/>
      <c r="FC1529"/>
    </row>
    <row r="1530" spans="14:159">
      <c r="N1530"/>
      <c r="AB1530"/>
      <c r="AC1530"/>
      <c r="BC1530"/>
      <c r="BP1530"/>
      <c r="CC1530"/>
      <c r="CP1530"/>
      <c r="EP1530"/>
      <c r="FC1530"/>
    </row>
    <row r="1531" spans="14:159">
      <c r="N1531"/>
      <c r="AB1531"/>
      <c r="AC1531"/>
      <c r="BC1531"/>
      <c r="BP1531"/>
      <c r="CC1531"/>
      <c r="CP1531"/>
      <c r="EP1531"/>
      <c r="FC1531"/>
    </row>
    <row r="1532" spans="14:159">
      <c r="N1532"/>
      <c r="AB1532"/>
      <c r="AC1532"/>
      <c r="BC1532"/>
      <c r="BP1532"/>
      <c r="CC1532"/>
      <c r="CP1532"/>
      <c r="EP1532"/>
      <c r="FC1532"/>
    </row>
    <row r="1533" spans="14:159">
      <c r="N1533"/>
      <c r="AB1533"/>
      <c r="AC1533"/>
      <c r="BC1533"/>
      <c r="BP1533"/>
      <c r="CC1533"/>
      <c r="CP1533"/>
      <c r="EP1533"/>
      <c r="FC1533"/>
    </row>
    <row r="1534" spans="14:159">
      <c r="N1534"/>
      <c r="AB1534"/>
      <c r="AC1534"/>
      <c r="BC1534"/>
      <c r="BP1534"/>
      <c r="CC1534"/>
      <c r="CP1534"/>
      <c r="EP1534"/>
      <c r="FC1534"/>
    </row>
    <row r="1535" spans="14:159">
      <c r="N1535"/>
      <c r="AB1535"/>
      <c r="AC1535"/>
      <c r="BC1535"/>
      <c r="BP1535"/>
      <c r="CC1535"/>
      <c r="CP1535"/>
      <c r="EP1535"/>
      <c r="FC1535"/>
    </row>
    <row r="1536" spans="14:159">
      <c r="N1536"/>
      <c r="AB1536"/>
      <c r="AC1536"/>
      <c r="BC1536"/>
      <c r="BP1536"/>
      <c r="CC1536"/>
      <c r="CP1536"/>
      <c r="EP1536"/>
      <c r="FC1536"/>
    </row>
    <row r="1537" spans="14:159">
      <c r="N1537"/>
      <c r="AB1537"/>
      <c r="AC1537"/>
      <c r="BC1537"/>
      <c r="BP1537"/>
      <c r="CC1537"/>
      <c r="CP1537"/>
      <c r="EP1537"/>
      <c r="FC1537"/>
    </row>
    <row r="1538" spans="14:159">
      <c r="N1538"/>
      <c r="AB1538"/>
      <c r="AC1538"/>
      <c r="BC1538"/>
      <c r="BP1538"/>
      <c r="CC1538"/>
      <c r="CP1538"/>
      <c r="EP1538"/>
      <c r="FC1538"/>
    </row>
    <row r="1539" spans="14:159">
      <c r="N1539"/>
      <c r="AB1539"/>
      <c r="AC1539"/>
      <c r="BC1539"/>
      <c r="BP1539"/>
      <c r="CC1539"/>
      <c r="CP1539"/>
      <c r="EP1539"/>
      <c r="FC1539"/>
    </row>
    <row r="1540" spans="14:159">
      <c r="N1540"/>
      <c r="AB1540"/>
      <c r="AC1540"/>
      <c r="BC1540"/>
      <c r="BP1540"/>
      <c r="CC1540"/>
      <c r="CP1540"/>
      <c r="EP1540"/>
      <c r="FC1540"/>
    </row>
    <row r="1541" spans="14:159">
      <c r="N1541"/>
      <c r="AB1541"/>
      <c r="AC1541"/>
      <c r="BC1541"/>
      <c r="BP1541"/>
      <c r="CC1541"/>
      <c r="CP1541"/>
      <c r="EP1541"/>
      <c r="FC1541"/>
    </row>
    <row r="1542" spans="14:159">
      <c r="N1542"/>
      <c r="AB1542"/>
      <c r="AC1542"/>
      <c r="BC1542"/>
      <c r="BP1542"/>
      <c r="CC1542"/>
      <c r="CP1542"/>
      <c r="EP1542"/>
      <c r="FC1542"/>
    </row>
    <row r="1543" spans="14:159">
      <c r="N1543"/>
      <c r="AB1543"/>
      <c r="AC1543"/>
      <c r="BC1543"/>
      <c r="BP1543"/>
      <c r="CC1543"/>
      <c r="CP1543"/>
      <c r="EP1543"/>
      <c r="FC1543"/>
    </row>
    <row r="1544" spans="14:159">
      <c r="N1544"/>
      <c r="AB1544"/>
      <c r="AC1544"/>
      <c r="BC1544"/>
      <c r="BP1544"/>
      <c r="CC1544"/>
      <c r="CP1544"/>
      <c r="EP1544"/>
      <c r="FC1544"/>
    </row>
    <row r="1545" spans="14:159">
      <c r="N1545"/>
      <c r="AB1545"/>
      <c r="AC1545"/>
      <c r="BC1545"/>
      <c r="BP1545"/>
      <c r="CC1545"/>
      <c r="CP1545"/>
      <c r="EP1545"/>
      <c r="FC1545"/>
    </row>
    <row r="1546" spans="14:159">
      <c r="N1546"/>
      <c r="AB1546"/>
      <c r="AC1546"/>
      <c r="BC1546"/>
      <c r="BP1546"/>
      <c r="CC1546"/>
      <c r="CP1546"/>
      <c r="EP1546"/>
      <c r="FC1546"/>
    </row>
    <row r="1547" spans="14:159">
      <c r="N1547"/>
      <c r="AB1547"/>
      <c r="AC1547"/>
      <c r="BC1547"/>
      <c r="BP1547"/>
      <c r="CC1547"/>
      <c r="CP1547"/>
      <c r="EP1547"/>
      <c r="FC1547"/>
    </row>
    <row r="1548" spans="14:159">
      <c r="N1548"/>
      <c r="AB1548"/>
      <c r="AC1548"/>
      <c r="BC1548"/>
      <c r="BP1548"/>
      <c r="CC1548"/>
      <c r="CP1548"/>
      <c r="EP1548"/>
      <c r="FC1548"/>
    </row>
    <row r="1549" spans="14:159">
      <c r="N1549"/>
      <c r="AB1549"/>
      <c r="AC1549"/>
      <c r="BC1549"/>
      <c r="BP1549"/>
      <c r="CC1549"/>
      <c r="CP1549"/>
      <c r="EP1549"/>
      <c r="FC1549"/>
    </row>
    <row r="1550" spans="14:159">
      <c r="N1550"/>
      <c r="AB1550"/>
      <c r="AC1550"/>
      <c r="BC1550"/>
      <c r="BP1550"/>
      <c r="CC1550"/>
      <c r="CP1550"/>
      <c r="EP1550"/>
      <c r="FC1550"/>
    </row>
    <row r="1551" spans="14:159">
      <c r="N1551"/>
      <c r="AB1551"/>
      <c r="AC1551"/>
      <c r="BC1551"/>
      <c r="BP1551"/>
      <c r="CC1551"/>
      <c r="CP1551"/>
      <c r="EP1551"/>
      <c r="FC1551"/>
    </row>
    <row r="1552" spans="14:159">
      <c r="N1552"/>
      <c r="AB1552"/>
      <c r="AC1552"/>
      <c r="BC1552"/>
      <c r="BP1552"/>
      <c r="CC1552"/>
      <c r="CP1552"/>
      <c r="EP1552"/>
      <c r="FC1552"/>
    </row>
    <row r="1553" spans="14:159">
      <c r="N1553"/>
      <c r="AB1553"/>
      <c r="AC1553"/>
      <c r="BC1553"/>
      <c r="BP1553"/>
      <c r="CC1553"/>
      <c r="CP1553"/>
      <c r="EP1553"/>
      <c r="FC1553"/>
    </row>
    <row r="1554" spans="14:159">
      <c r="N1554"/>
      <c r="AB1554"/>
      <c r="AC1554"/>
      <c r="BC1554"/>
      <c r="BP1554"/>
      <c r="CC1554"/>
      <c r="CP1554"/>
      <c r="EP1554"/>
      <c r="FC1554"/>
    </row>
    <row r="1555" spans="14:159">
      <c r="N1555"/>
      <c r="AB1555"/>
      <c r="AC1555"/>
      <c r="BC1555"/>
      <c r="BP1555"/>
      <c r="CC1555"/>
      <c r="CP1555"/>
      <c r="EP1555"/>
      <c r="FC1555"/>
    </row>
    <row r="1556" spans="14:159">
      <c r="N1556"/>
      <c r="AB1556"/>
      <c r="AC1556"/>
      <c r="BC1556"/>
      <c r="BP1556"/>
      <c r="CC1556"/>
      <c r="CP1556"/>
      <c r="EP1556"/>
      <c r="FC1556"/>
    </row>
    <row r="1557" spans="14:159">
      <c r="N1557"/>
      <c r="AB1557"/>
      <c r="AC1557"/>
      <c r="BC1557"/>
      <c r="BP1557"/>
      <c r="CC1557"/>
      <c r="CP1557"/>
      <c r="EP1557"/>
      <c r="FC1557"/>
    </row>
    <row r="1558" spans="14:159">
      <c r="N1558"/>
      <c r="AB1558"/>
      <c r="AC1558"/>
      <c r="BC1558"/>
      <c r="BP1558"/>
      <c r="CC1558"/>
      <c r="CP1558"/>
      <c r="EP1558"/>
      <c r="FC1558"/>
    </row>
    <row r="1559" spans="14:159">
      <c r="N1559"/>
      <c r="AB1559"/>
      <c r="AC1559"/>
      <c r="BC1559"/>
      <c r="BP1559"/>
      <c r="CC1559"/>
      <c r="CP1559"/>
      <c r="EP1559"/>
      <c r="FC1559"/>
    </row>
    <row r="1560" spans="14:159">
      <c r="N1560"/>
      <c r="AB1560"/>
      <c r="AC1560"/>
      <c r="BC1560"/>
      <c r="BP1560"/>
      <c r="CC1560"/>
      <c r="CP1560"/>
      <c r="EP1560"/>
      <c r="FC1560"/>
    </row>
    <row r="1561" spans="14:159">
      <c r="N1561"/>
      <c r="AB1561"/>
      <c r="AC1561"/>
      <c r="BC1561"/>
      <c r="BP1561"/>
      <c r="CC1561"/>
      <c r="CP1561"/>
      <c r="EP1561"/>
      <c r="FC1561"/>
    </row>
    <row r="1562" spans="14:159">
      <c r="N1562"/>
      <c r="AB1562"/>
      <c r="AC1562"/>
      <c r="BC1562"/>
      <c r="BP1562"/>
      <c r="CC1562"/>
      <c r="CP1562"/>
      <c r="EP1562"/>
      <c r="FC1562"/>
    </row>
    <row r="1563" spans="14:159">
      <c r="N1563"/>
      <c r="AB1563"/>
      <c r="AC1563"/>
      <c r="BC1563"/>
      <c r="BP1563"/>
      <c r="CC1563"/>
      <c r="CP1563"/>
      <c r="EP1563"/>
      <c r="FC1563"/>
    </row>
    <row r="1564" spans="14:159">
      <c r="N1564"/>
      <c r="AB1564"/>
      <c r="AC1564"/>
      <c r="BC1564"/>
      <c r="BP1564"/>
      <c r="CC1564"/>
      <c r="CP1564"/>
      <c r="EP1564"/>
      <c r="FC1564"/>
    </row>
    <row r="1565" spans="14:159">
      <c r="N1565"/>
      <c r="AB1565"/>
      <c r="AC1565"/>
      <c r="BC1565"/>
      <c r="BP1565"/>
      <c r="CC1565"/>
      <c r="CP1565"/>
      <c r="EP1565"/>
      <c r="FC1565"/>
    </row>
    <row r="1566" spans="14:159">
      <c r="N1566"/>
      <c r="AB1566"/>
      <c r="AC1566"/>
      <c r="BC1566"/>
      <c r="BP1566"/>
      <c r="CC1566"/>
      <c r="CP1566"/>
      <c r="EP1566"/>
      <c r="FC1566"/>
    </row>
    <row r="1567" spans="14:159">
      <c r="N1567"/>
      <c r="AB1567"/>
      <c r="AC1567"/>
      <c r="BC1567"/>
      <c r="BP1567"/>
      <c r="CC1567"/>
      <c r="CP1567"/>
      <c r="EP1567"/>
      <c r="FC1567"/>
    </row>
    <row r="1568" spans="14:159">
      <c r="N1568"/>
      <c r="AB1568"/>
      <c r="AC1568"/>
      <c r="BC1568"/>
      <c r="BP1568"/>
      <c r="CC1568"/>
      <c r="CP1568"/>
      <c r="EP1568"/>
      <c r="FC1568"/>
    </row>
    <row r="1569" spans="14:159">
      <c r="N1569"/>
      <c r="AB1569"/>
      <c r="AC1569"/>
      <c r="BC1569"/>
      <c r="BP1569"/>
      <c r="CC1569"/>
      <c r="CP1569"/>
      <c r="EP1569"/>
      <c r="FC1569"/>
    </row>
    <row r="1570" spans="14:159">
      <c r="N1570"/>
      <c r="AB1570"/>
      <c r="AC1570"/>
      <c r="BC1570"/>
      <c r="BP1570"/>
      <c r="CC1570"/>
      <c r="CP1570"/>
      <c r="EP1570"/>
      <c r="FC1570"/>
    </row>
    <row r="1571" spans="14:159">
      <c r="N1571"/>
      <c r="AB1571"/>
      <c r="AC1571"/>
      <c r="BC1571"/>
      <c r="BP1571"/>
      <c r="CC1571"/>
      <c r="CP1571"/>
      <c r="EP1571"/>
      <c r="FC1571"/>
    </row>
    <row r="1572" spans="14:159">
      <c r="N1572"/>
      <c r="AB1572"/>
      <c r="AC1572"/>
      <c r="BC1572"/>
      <c r="BP1572"/>
      <c r="CC1572"/>
      <c r="CP1572"/>
      <c r="EP1572"/>
      <c r="FC1572"/>
    </row>
    <row r="1573" spans="14:159">
      <c r="N1573"/>
      <c r="AB1573"/>
      <c r="AC1573"/>
      <c r="BC1573"/>
      <c r="BP1573"/>
      <c r="CC1573"/>
      <c r="CP1573"/>
      <c r="EP1573"/>
      <c r="FC1573"/>
    </row>
    <row r="1574" spans="14:159">
      <c r="N1574"/>
      <c r="AB1574"/>
      <c r="AC1574"/>
      <c r="BC1574"/>
      <c r="BP1574"/>
      <c r="CC1574"/>
      <c r="CP1574"/>
      <c r="EP1574"/>
      <c r="FC1574"/>
    </row>
    <row r="1575" spans="14:159">
      <c r="N1575"/>
      <c r="AB1575"/>
      <c r="AC1575"/>
      <c r="BC1575"/>
      <c r="BP1575"/>
      <c r="CC1575"/>
      <c r="CP1575"/>
      <c r="EP1575"/>
      <c r="FC1575"/>
    </row>
    <row r="1576" spans="14:159">
      <c r="N1576"/>
      <c r="AB1576"/>
      <c r="AC1576"/>
      <c r="BC1576"/>
      <c r="BP1576"/>
      <c r="CC1576"/>
      <c r="CP1576"/>
      <c r="EP1576"/>
      <c r="FC1576"/>
    </row>
    <row r="1577" spans="14:159">
      <c r="N1577"/>
      <c r="AB1577"/>
      <c r="AC1577"/>
      <c r="BC1577"/>
      <c r="BP1577"/>
      <c r="CC1577"/>
      <c r="CP1577"/>
      <c r="EP1577"/>
      <c r="FC1577"/>
    </row>
    <row r="1578" spans="14:159">
      <c r="N1578"/>
      <c r="AB1578"/>
      <c r="AC1578"/>
      <c r="BC1578"/>
      <c r="BP1578"/>
      <c r="CC1578"/>
      <c r="CP1578"/>
      <c r="EP1578"/>
      <c r="FC1578"/>
    </row>
    <row r="1579" spans="14:159">
      <c r="N1579"/>
      <c r="AB1579"/>
      <c r="AC1579"/>
      <c r="BC1579"/>
      <c r="BP1579"/>
      <c r="CC1579"/>
      <c r="CP1579"/>
      <c r="EP1579"/>
      <c r="FC1579"/>
    </row>
    <row r="1580" spans="14:159">
      <c r="N1580"/>
      <c r="AB1580"/>
      <c r="AC1580"/>
      <c r="BC1580"/>
      <c r="BP1580"/>
      <c r="CC1580"/>
      <c r="CP1580"/>
      <c r="EP1580"/>
      <c r="FC1580"/>
    </row>
    <row r="1581" spans="14:159">
      <c r="N1581"/>
      <c r="AB1581"/>
      <c r="AC1581"/>
      <c r="BC1581"/>
      <c r="BP1581"/>
      <c r="CC1581"/>
      <c r="CP1581"/>
      <c r="EP1581"/>
      <c r="FC1581"/>
    </row>
    <row r="1582" spans="14:159">
      <c r="N1582"/>
      <c r="AB1582"/>
      <c r="AC1582"/>
      <c r="BC1582"/>
      <c r="BP1582"/>
      <c r="CC1582"/>
      <c r="CP1582"/>
      <c r="EP1582"/>
      <c r="FC1582"/>
    </row>
    <row r="1583" spans="14:159">
      <c r="N1583"/>
      <c r="AB1583"/>
      <c r="AC1583"/>
      <c r="BC1583"/>
      <c r="BP1583"/>
      <c r="CC1583"/>
      <c r="CP1583"/>
      <c r="EP1583"/>
      <c r="FC1583"/>
    </row>
    <row r="1584" spans="14:159">
      <c r="N1584"/>
      <c r="AB1584"/>
      <c r="AC1584"/>
      <c r="BC1584"/>
      <c r="BP1584"/>
      <c r="CC1584"/>
      <c r="CP1584"/>
      <c r="EP1584"/>
      <c r="FC1584"/>
    </row>
    <row r="1585" spans="14:159">
      <c r="N1585"/>
      <c r="AB1585"/>
      <c r="AC1585"/>
      <c r="BC1585"/>
      <c r="BP1585"/>
      <c r="CC1585"/>
      <c r="CP1585"/>
      <c r="EP1585"/>
      <c r="FC1585"/>
    </row>
    <row r="1586" spans="14:159">
      <c r="N1586"/>
      <c r="AB1586"/>
      <c r="AC1586"/>
      <c r="BC1586"/>
      <c r="BP1586"/>
      <c r="CC1586"/>
      <c r="CP1586"/>
      <c r="EP1586"/>
      <c r="FC1586"/>
    </row>
    <row r="1587" spans="14:159">
      <c r="N1587"/>
      <c r="AB1587"/>
      <c r="AC1587"/>
      <c r="BC1587"/>
      <c r="BP1587"/>
      <c r="CC1587"/>
      <c r="CP1587"/>
      <c r="EP1587"/>
      <c r="FC1587"/>
    </row>
    <row r="1588" spans="14:159">
      <c r="N1588"/>
      <c r="AB1588"/>
      <c r="AC1588"/>
      <c r="BC1588"/>
      <c r="BP1588"/>
      <c r="CC1588"/>
      <c r="CP1588"/>
      <c r="EP1588"/>
      <c r="FC1588"/>
    </row>
    <row r="1589" spans="14:159">
      <c r="N1589"/>
      <c r="AB1589"/>
      <c r="AC1589"/>
      <c r="BC1589"/>
      <c r="BP1589"/>
      <c r="CC1589"/>
      <c r="CP1589"/>
      <c r="EP1589"/>
      <c r="FC1589"/>
    </row>
    <row r="1590" spans="14:159">
      <c r="N1590"/>
      <c r="AB1590"/>
      <c r="AC1590"/>
      <c r="BC1590"/>
      <c r="BP1590"/>
      <c r="CC1590"/>
      <c r="CP1590"/>
      <c r="EP1590"/>
      <c r="FC1590"/>
    </row>
    <row r="1591" spans="14:159">
      <c r="N1591"/>
      <c r="AB1591"/>
      <c r="AC1591"/>
      <c r="BC1591"/>
      <c r="BP1591"/>
      <c r="CC1591"/>
      <c r="CP1591"/>
      <c r="EP1591"/>
      <c r="FC1591"/>
    </row>
    <row r="1592" spans="14:159">
      <c r="N1592"/>
      <c r="AB1592"/>
      <c r="AC1592"/>
      <c r="BC1592"/>
      <c r="BP1592"/>
      <c r="CC1592"/>
      <c r="CP1592"/>
      <c r="EP1592"/>
      <c r="FC1592"/>
    </row>
    <row r="1593" spans="14:159">
      <c r="N1593"/>
      <c r="AB1593"/>
      <c r="AC1593"/>
      <c r="BC1593"/>
      <c r="BP1593"/>
      <c r="CC1593"/>
      <c r="CP1593"/>
      <c r="EP1593"/>
      <c r="FC1593"/>
    </row>
    <row r="1594" spans="14:159">
      <c r="N1594"/>
      <c r="AB1594"/>
      <c r="AC1594"/>
      <c r="BC1594"/>
      <c r="BP1594"/>
      <c r="CC1594"/>
      <c r="CP1594"/>
      <c r="EP1594"/>
      <c r="FC1594"/>
    </row>
    <row r="1595" spans="14:159">
      <c r="N1595"/>
      <c r="AB1595"/>
      <c r="AC1595"/>
      <c r="BC1595"/>
      <c r="BP1595"/>
      <c r="CC1595"/>
      <c r="CP1595"/>
      <c r="EP1595"/>
      <c r="FC1595"/>
    </row>
    <row r="1596" spans="14:159">
      <c r="N1596"/>
      <c r="AB1596"/>
      <c r="AC1596"/>
      <c r="BC1596"/>
      <c r="BP1596"/>
      <c r="CC1596"/>
      <c r="CP1596"/>
      <c r="EP1596"/>
      <c r="FC1596"/>
    </row>
    <row r="1597" spans="14:159">
      <c r="N1597"/>
      <c r="AB1597"/>
      <c r="AC1597"/>
      <c r="BC1597"/>
      <c r="BP1597"/>
      <c r="CC1597"/>
      <c r="CP1597"/>
      <c r="EP1597"/>
      <c r="FC1597"/>
    </row>
    <row r="1598" spans="14:159">
      <c r="N1598"/>
      <c r="AB1598"/>
      <c r="AC1598"/>
      <c r="BC1598"/>
      <c r="BP1598"/>
      <c r="CC1598"/>
      <c r="CP1598"/>
      <c r="EP1598"/>
      <c r="FC1598"/>
    </row>
    <row r="1599" spans="14:159">
      <c r="N1599"/>
      <c r="AB1599"/>
      <c r="AC1599"/>
      <c r="BC1599"/>
      <c r="BP1599"/>
      <c r="CC1599"/>
      <c r="CP1599"/>
      <c r="EP1599"/>
      <c r="FC1599"/>
    </row>
    <row r="1600" spans="14:159">
      <c r="N1600"/>
      <c r="AB1600"/>
      <c r="AC1600"/>
      <c r="BC1600"/>
      <c r="BP1600"/>
      <c r="CC1600"/>
      <c r="CP1600"/>
      <c r="EP1600"/>
      <c r="FC1600"/>
    </row>
    <row r="1601" spans="14:159">
      <c r="N1601"/>
      <c r="AB1601"/>
      <c r="AC1601"/>
      <c r="BC1601"/>
      <c r="BP1601"/>
      <c r="CC1601"/>
      <c r="CP1601"/>
      <c r="EP1601"/>
      <c r="FC1601"/>
    </row>
    <row r="1602" spans="14:159">
      <c r="N1602"/>
      <c r="AB1602"/>
      <c r="AC1602"/>
      <c r="BC1602"/>
      <c r="BP1602"/>
      <c r="CC1602"/>
      <c r="CP1602"/>
      <c r="EP1602"/>
      <c r="FC1602"/>
    </row>
    <row r="1603" spans="14:159">
      <c r="N1603"/>
      <c r="AB1603"/>
      <c r="AC1603"/>
      <c r="BC1603"/>
      <c r="BP1603"/>
      <c r="CC1603"/>
      <c r="CP1603"/>
      <c r="EP1603"/>
      <c r="FC1603"/>
    </row>
    <row r="1604" spans="14:159">
      <c r="N1604"/>
      <c r="AB1604"/>
      <c r="AC1604"/>
      <c r="BC1604"/>
      <c r="BP1604"/>
      <c r="CC1604"/>
      <c r="CP1604"/>
      <c r="EP1604"/>
      <c r="FC1604"/>
    </row>
    <row r="1605" spans="14:159">
      <c r="N1605"/>
      <c r="AB1605"/>
      <c r="AC1605"/>
      <c r="BC1605"/>
      <c r="BP1605"/>
      <c r="CC1605"/>
      <c r="CP1605"/>
      <c r="EP1605"/>
      <c r="FC1605"/>
    </row>
    <row r="1606" spans="14:159">
      <c r="N1606"/>
      <c r="AB1606"/>
      <c r="AC1606"/>
      <c r="BC1606"/>
      <c r="BP1606"/>
      <c r="CC1606"/>
      <c r="CP1606"/>
      <c r="EP1606"/>
      <c r="FC1606"/>
    </row>
    <row r="1607" spans="14:159">
      <c r="N1607"/>
      <c r="AB1607"/>
      <c r="AC1607"/>
      <c r="BC1607"/>
      <c r="BP1607"/>
      <c r="CC1607"/>
      <c r="CP1607"/>
      <c r="EP1607"/>
      <c r="FC1607"/>
    </row>
    <row r="1608" spans="14:159">
      <c r="N1608"/>
      <c r="AB1608"/>
      <c r="AC1608"/>
      <c r="BC1608"/>
      <c r="BP1608"/>
      <c r="CC1608"/>
      <c r="CP1608"/>
      <c r="EP1608"/>
      <c r="FC1608"/>
    </row>
    <row r="1609" spans="14:159">
      <c r="N1609"/>
      <c r="AB1609"/>
      <c r="AC1609"/>
      <c r="BC1609"/>
      <c r="BP1609"/>
      <c r="CC1609"/>
      <c r="CP1609"/>
      <c r="EP1609"/>
      <c r="FC1609"/>
    </row>
    <row r="1610" spans="14:159">
      <c r="N1610"/>
      <c r="AB1610"/>
      <c r="AC1610"/>
      <c r="BC1610"/>
      <c r="BP1610"/>
      <c r="CC1610"/>
      <c r="CP1610"/>
      <c r="EP1610"/>
      <c r="FC1610"/>
    </row>
    <row r="1611" spans="14:159">
      <c r="N1611"/>
      <c r="AB1611"/>
      <c r="AC1611"/>
      <c r="BC1611"/>
      <c r="BP1611"/>
      <c r="CC1611"/>
      <c r="CP1611"/>
      <c r="EP1611"/>
      <c r="FC1611"/>
    </row>
    <row r="1612" spans="14:159">
      <c r="N1612"/>
      <c r="AB1612"/>
      <c r="AC1612"/>
      <c r="BC1612"/>
      <c r="BP1612"/>
      <c r="CC1612"/>
      <c r="CP1612"/>
      <c r="EP1612"/>
      <c r="FC1612"/>
    </row>
    <row r="1613" spans="14:159">
      <c r="N1613"/>
      <c r="AB1613"/>
      <c r="AC1613"/>
      <c r="BC1613"/>
      <c r="BP1613"/>
      <c r="CC1613"/>
      <c r="CP1613"/>
      <c r="EP1613"/>
      <c r="FC1613"/>
    </row>
    <row r="1614" spans="14:159">
      <c r="N1614"/>
      <c r="AB1614"/>
      <c r="AC1614"/>
      <c r="BC1614"/>
      <c r="BP1614"/>
      <c r="CC1614"/>
      <c r="CP1614"/>
      <c r="EP1614"/>
      <c r="FC1614"/>
    </row>
    <row r="1615" spans="14:159">
      <c r="N1615"/>
      <c r="AB1615"/>
      <c r="AC1615"/>
      <c r="BC1615"/>
      <c r="BP1615"/>
      <c r="CC1615"/>
      <c r="CP1615"/>
      <c r="EP1615"/>
      <c r="FC1615"/>
    </row>
    <row r="1616" spans="14:159">
      <c r="N1616"/>
      <c r="AB1616"/>
      <c r="AC1616"/>
      <c r="BC1616"/>
      <c r="BP1616"/>
      <c r="CC1616"/>
      <c r="CP1616"/>
      <c r="EP1616"/>
      <c r="FC1616"/>
    </row>
    <row r="1617" spans="14:159">
      <c r="N1617"/>
      <c r="AB1617"/>
      <c r="AC1617"/>
      <c r="BC1617"/>
      <c r="BP1617"/>
      <c r="CC1617"/>
      <c r="CP1617"/>
      <c r="EP1617"/>
      <c r="FC1617"/>
    </row>
    <row r="1618" spans="14:159">
      <c r="N1618"/>
      <c r="AB1618"/>
      <c r="AC1618"/>
      <c r="BC1618"/>
      <c r="BP1618"/>
      <c r="CC1618"/>
      <c r="CP1618"/>
      <c r="EP1618"/>
      <c r="FC1618"/>
    </row>
    <row r="1619" spans="14:159">
      <c r="N1619"/>
      <c r="AB1619"/>
      <c r="AC1619"/>
      <c r="BC1619"/>
      <c r="BP1619"/>
      <c r="CC1619"/>
      <c r="CP1619"/>
      <c r="EP1619"/>
      <c r="FC1619"/>
    </row>
    <row r="1620" spans="14:159">
      <c r="N1620"/>
      <c r="AB1620"/>
      <c r="AC1620"/>
      <c r="BC1620"/>
      <c r="BP1620"/>
      <c r="CC1620"/>
      <c r="CP1620"/>
      <c r="EP1620"/>
      <c r="FC1620"/>
    </row>
    <row r="1621" spans="14:159">
      <c r="N1621"/>
      <c r="AB1621"/>
      <c r="AC1621"/>
      <c r="BC1621"/>
      <c r="BP1621"/>
      <c r="CC1621"/>
      <c r="CP1621"/>
      <c r="EP1621"/>
      <c r="FC1621"/>
    </row>
    <row r="1622" spans="14:159">
      <c r="N1622"/>
      <c r="AB1622"/>
      <c r="AC1622"/>
      <c r="BC1622"/>
      <c r="BP1622"/>
      <c r="CC1622"/>
      <c r="CP1622"/>
      <c r="EP1622"/>
      <c r="FC1622"/>
    </row>
    <row r="1623" spans="14:159">
      <c r="N1623"/>
      <c r="AB1623"/>
      <c r="AC1623"/>
      <c r="BC1623"/>
      <c r="BP1623"/>
      <c r="CC1623"/>
      <c r="CP1623"/>
      <c r="EP1623"/>
      <c r="FC1623"/>
    </row>
    <row r="1624" spans="14:159">
      <c r="N1624"/>
      <c r="AB1624"/>
      <c r="AC1624"/>
      <c r="BC1624"/>
      <c r="BP1624"/>
      <c r="CC1624"/>
      <c r="CP1624"/>
      <c r="EP1624"/>
      <c r="FC1624"/>
    </row>
    <row r="1625" spans="14:159">
      <c r="N1625"/>
      <c r="AB1625"/>
      <c r="AC1625"/>
      <c r="BC1625"/>
      <c r="BP1625"/>
      <c r="CC1625"/>
      <c r="CP1625"/>
      <c r="EP1625"/>
      <c r="FC1625"/>
    </row>
    <row r="1626" spans="14:159">
      <c r="N1626"/>
      <c r="AB1626"/>
      <c r="AC1626"/>
      <c r="BC1626"/>
      <c r="BP1626"/>
      <c r="CC1626"/>
      <c r="CP1626"/>
      <c r="EP1626"/>
      <c r="FC1626"/>
    </row>
    <row r="1627" spans="14:159">
      <c r="N1627"/>
      <c r="AB1627"/>
      <c r="AC1627"/>
      <c r="BC1627"/>
      <c r="BP1627"/>
      <c r="CC1627"/>
      <c r="CP1627"/>
      <c r="EP1627"/>
      <c r="FC1627"/>
    </row>
    <row r="1628" spans="14:159">
      <c r="N1628"/>
      <c r="AB1628"/>
      <c r="AC1628"/>
      <c r="BC1628"/>
      <c r="BP1628"/>
      <c r="CC1628"/>
      <c r="CP1628"/>
      <c r="EP1628"/>
      <c r="FC1628"/>
    </row>
    <row r="1629" spans="14:159">
      <c r="N1629"/>
      <c r="AB1629"/>
      <c r="AC1629"/>
      <c r="BC1629"/>
      <c r="BP1629"/>
      <c r="CC1629"/>
      <c r="CP1629"/>
      <c r="EP1629"/>
      <c r="FC1629"/>
    </row>
    <row r="1630" spans="14:159">
      <c r="N1630"/>
      <c r="AB1630"/>
      <c r="AC1630"/>
      <c r="BC1630"/>
      <c r="BP1630"/>
      <c r="CC1630"/>
      <c r="CP1630"/>
      <c r="EP1630"/>
      <c r="FC1630"/>
    </row>
    <row r="1631" spans="14:159">
      <c r="N1631"/>
      <c r="AB1631"/>
      <c r="AC1631"/>
      <c r="BC1631"/>
      <c r="BP1631"/>
      <c r="CC1631"/>
      <c r="CP1631"/>
      <c r="EP1631"/>
      <c r="FC1631"/>
    </row>
    <row r="1632" spans="14:159">
      <c r="N1632"/>
      <c r="AB1632"/>
      <c r="AC1632"/>
      <c r="BC1632"/>
      <c r="BP1632"/>
      <c r="CC1632"/>
      <c r="CP1632"/>
      <c r="EP1632"/>
      <c r="FC1632"/>
    </row>
    <row r="1633" spans="14:159">
      <c r="N1633"/>
      <c r="AB1633"/>
      <c r="AC1633"/>
      <c r="BC1633"/>
      <c r="BP1633"/>
      <c r="CC1633"/>
      <c r="CP1633"/>
      <c r="EP1633"/>
      <c r="FC1633"/>
    </row>
    <row r="1634" spans="14:159">
      <c r="N1634"/>
      <c r="AB1634"/>
      <c r="AC1634"/>
      <c r="BC1634"/>
      <c r="BP1634"/>
      <c r="CC1634"/>
      <c r="CP1634"/>
      <c r="EP1634"/>
      <c r="FC1634"/>
    </row>
    <row r="1635" spans="14:159">
      <c r="N1635"/>
      <c r="AB1635"/>
      <c r="AC1635"/>
      <c r="BC1635"/>
      <c r="BP1635"/>
      <c r="CC1635"/>
      <c r="CP1635"/>
      <c r="EP1635"/>
      <c r="FC1635"/>
    </row>
    <row r="1636" spans="14:159">
      <c r="N1636"/>
      <c r="AB1636"/>
      <c r="AC1636"/>
      <c r="BC1636"/>
      <c r="BP1636"/>
      <c r="CC1636"/>
      <c r="CP1636"/>
      <c r="EP1636"/>
      <c r="FC1636"/>
    </row>
    <row r="1637" spans="14:159">
      <c r="N1637"/>
      <c r="AB1637"/>
      <c r="AC1637"/>
      <c r="BC1637"/>
      <c r="BP1637"/>
      <c r="CC1637"/>
      <c r="CP1637"/>
      <c r="EP1637"/>
      <c r="FC1637"/>
    </row>
    <row r="1638" spans="14:159">
      <c r="N1638"/>
      <c r="AB1638"/>
      <c r="AC1638"/>
      <c r="BC1638"/>
      <c r="BP1638"/>
      <c r="CC1638"/>
      <c r="CP1638"/>
      <c r="EP1638"/>
      <c r="FC1638"/>
    </row>
    <row r="1639" spans="14:159">
      <c r="N1639"/>
      <c r="AB1639"/>
      <c r="AC1639"/>
      <c r="BC1639"/>
      <c r="BP1639"/>
      <c r="CC1639"/>
      <c r="CP1639"/>
      <c r="EP1639"/>
      <c r="FC1639"/>
    </row>
    <row r="1640" spans="14:159">
      <c r="N1640"/>
      <c r="AB1640"/>
      <c r="AC1640"/>
      <c r="BC1640"/>
      <c r="BP1640"/>
      <c r="CC1640"/>
      <c r="CP1640"/>
      <c r="EP1640"/>
      <c r="FC1640"/>
    </row>
    <row r="1641" spans="14:159">
      <c r="N1641"/>
      <c r="AB1641"/>
      <c r="AC1641"/>
      <c r="BC1641"/>
      <c r="BP1641"/>
      <c r="CC1641"/>
      <c r="CP1641"/>
      <c r="EP1641"/>
      <c r="FC1641"/>
    </row>
    <row r="1642" spans="14:159">
      <c r="N1642"/>
      <c r="AB1642"/>
      <c r="AC1642"/>
      <c r="BC1642"/>
      <c r="BP1642"/>
      <c r="CC1642"/>
      <c r="CP1642"/>
      <c r="EP1642"/>
      <c r="FC1642"/>
    </row>
    <row r="1643" spans="14:159">
      <c r="N1643"/>
      <c r="AB1643"/>
      <c r="AC1643"/>
      <c r="BC1643"/>
      <c r="BP1643"/>
      <c r="CC1643"/>
      <c r="CP1643"/>
      <c r="EP1643"/>
      <c r="FC1643"/>
    </row>
    <row r="1644" spans="14:159">
      <c r="N1644"/>
      <c r="AB1644"/>
      <c r="AC1644"/>
      <c r="BC1644"/>
      <c r="BP1644"/>
      <c r="CC1644"/>
      <c r="CP1644"/>
      <c r="EP1644"/>
      <c r="FC1644"/>
    </row>
    <row r="1645" spans="14:159">
      <c r="N1645"/>
      <c r="AB1645"/>
      <c r="AC1645"/>
      <c r="BC1645"/>
      <c r="BP1645"/>
      <c r="CC1645"/>
      <c r="CP1645"/>
      <c r="EP1645"/>
      <c r="FC1645"/>
    </row>
    <row r="1646" spans="14:159">
      <c r="N1646"/>
      <c r="AB1646"/>
      <c r="AC1646"/>
      <c r="BC1646"/>
      <c r="BP1646"/>
      <c r="CC1646"/>
      <c r="CP1646"/>
      <c r="EP1646"/>
      <c r="FC1646"/>
    </row>
    <row r="1647" spans="14:159">
      <c r="N1647"/>
      <c r="AB1647"/>
      <c r="AC1647"/>
      <c r="BC1647"/>
      <c r="BP1647"/>
      <c r="CC1647"/>
      <c r="CP1647"/>
      <c r="EP1647"/>
      <c r="FC1647"/>
    </row>
    <row r="1648" spans="14:159">
      <c r="N1648"/>
      <c r="AB1648"/>
      <c r="AC1648"/>
      <c r="BC1648"/>
      <c r="BP1648"/>
      <c r="CC1648"/>
      <c r="CP1648"/>
      <c r="EP1648"/>
      <c r="FC1648"/>
    </row>
    <row r="1649" spans="14:159">
      <c r="N1649"/>
      <c r="AB1649"/>
      <c r="AC1649"/>
      <c r="BC1649"/>
      <c r="BP1649"/>
      <c r="CC1649"/>
      <c r="CP1649"/>
      <c r="EP1649"/>
      <c r="FC1649"/>
    </row>
    <row r="1650" spans="14:159">
      <c r="N1650"/>
      <c r="AB1650"/>
      <c r="AC1650"/>
      <c r="BC1650"/>
      <c r="BP1650"/>
      <c r="CC1650"/>
      <c r="CP1650"/>
      <c r="EP1650"/>
      <c r="FC1650"/>
    </row>
    <row r="1651" spans="14:159">
      <c r="N1651"/>
      <c r="AB1651"/>
      <c r="AC1651"/>
      <c r="BC1651"/>
      <c r="BP1651"/>
      <c r="CC1651"/>
      <c r="CP1651"/>
      <c r="EP1651"/>
      <c r="FC1651"/>
    </row>
    <row r="1652" spans="14:159">
      <c r="N1652"/>
      <c r="AB1652"/>
      <c r="AC1652"/>
      <c r="BC1652"/>
      <c r="BP1652"/>
      <c r="CC1652"/>
      <c r="CP1652"/>
      <c r="EP1652"/>
      <c r="FC1652"/>
    </row>
    <row r="1653" spans="14:159">
      <c r="N1653"/>
      <c r="AB1653"/>
      <c r="AC1653"/>
      <c r="BC1653"/>
      <c r="BP1653"/>
      <c r="CC1653"/>
      <c r="CP1653"/>
      <c r="EP1653"/>
      <c r="FC1653"/>
    </row>
    <row r="1654" spans="14:159">
      <c r="N1654"/>
      <c r="AB1654"/>
      <c r="AC1654"/>
      <c r="BC1654"/>
      <c r="BP1654"/>
      <c r="CC1654"/>
      <c r="CP1654"/>
      <c r="EP1654"/>
      <c r="FC1654"/>
    </row>
    <row r="1655" spans="14:159">
      <c r="N1655"/>
      <c r="AB1655"/>
      <c r="AC1655"/>
      <c r="BC1655"/>
      <c r="BP1655"/>
      <c r="CC1655"/>
      <c r="CP1655"/>
      <c r="EP1655"/>
      <c r="FC1655"/>
    </row>
    <row r="1656" spans="14:159">
      <c r="N1656"/>
      <c r="AB1656"/>
      <c r="AC1656"/>
      <c r="BC1656"/>
      <c r="BP1656"/>
      <c r="CC1656"/>
      <c r="CP1656"/>
      <c r="EP1656"/>
      <c r="FC1656"/>
    </row>
    <row r="1657" spans="14:159">
      <c r="N1657"/>
      <c r="AB1657"/>
      <c r="AC1657"/>
      <c r="BC1657"/>
      <c r="BP1657"/>
      <c r="CC1657"/>
      <c r="CP1657"/>
      <c r="EP1657"/>
      <c r="FC1657"/>
    </row>
    <row r="1658" spans="14:159">
      <c r="N1658"/>
      <c r="AB1658"/>
      <c r="AC1658"/>
      <c r="BC1658"/>
      <c r="BP1658"/>
      <c r="CC1658"/>
      <c r="CP1658"/>
      <c r="EP1658"/>
      <c r="FC1658"/>
    </row>
    <row r="1659" spans="14:159">
      <c r="N1659"/>
      <c r="AB1659"/>
      <c r="AC1659"/>
      <c r="BC1659"/>
      <c r="BP1659"/>
      <c r="CC1659"/>
      <c r="CP1659"/>
      <c r="EP1659"/>
      <c r="FC1659"/>
    </row>
    <row r="1660" spans="14:159">
      <c r="N1660"/>
      <c r="AB1660"/>
      <c r="AC1660"/>
      <c r="BC1660"/>
      <c r="BP1660"/>
      <c r="CC1660"/>
      <c r="CP1660"/>
      <c r="EP1660"/>
      <c r="FC1660"/>
    </row>
    <row r="1661" spans="14:159">
      <c r="N1661"/>
      <c r="AB1661"/>
      <c r="AC1661"/>
      <c r="BC1661"/>
      <c r="BP1661"/>
      <c r="CC1661"/>
      <c r="CP1661"/>
      <c r="EP1661"/>
      <c r="FC1661"/>
    </row>
    <row r="1662" spans="14:159">
      <c r="N1662"/>
      <c r="AB1662"/>
      <c r="AC1662"/>
      <c r="BC1662"/>
      <c r="BP1662"/>
      <c r="CC1662"/>
      <c r="CP1662"/>
      <c r="EP1662"/>
      <c r="FC1662"/>
    </row>
    <row r="1663" spans="14:159">
      <c r="N1663"/>
      <c r="AB1663"/>
      <c r="AC1663"/>
      <c r="BC1663"/>
      <c r="BP1663"/>
      <c r="CC1663"/>
      <c r="CP1663"/>
      <c r="EP1663"/>
      <c r="FC1663"/>
    </row>
    <row r="1664" spans="14:159">
      <c r="N1664"/>
      <c r="AB1664"/>
      <c r="AC1664"/>
      <c r="BC1664"/>
      <c r="BP1664"/>
      <c r="CC1664"/>
      <c r="CP1664"/>
      <c r="EP1664"/>
      <c r="FC1664"/>
    </row>
    <row r="1665" spans="14:159">
      <c r="N1665"/>
      <c r="AB1665"/>
      <c r="AC1665"/>
      <c r="BC1665"/>
      <c r="BP1665"/>
      <c r="CC1665"/>
      <c r="CP1665"/>
      <c r="EP1665"/>
      <c r="FC1665"/>
    </row>
    <row r="1666" spans="14:159">
      <c r="N1666"/>
      <c r="AB1666"/>
      <c r="AC1666"/>
      <c r="BC1666"/>
      <c r="BP1666"/>
      <c r="CC1666"/>
      <c r="CP1666"/>
      <c r="EP1666"/>
      <c r="FC1666"/>
    </row>
    <row r="1667" spans="14:159">
      <c r="N1667"/>
      <c r="AB1667"/>
      <c r="AC1667"/>
      <c r="BC1667"/>
      <c r="BP1667"/>
      <c r="CC1667"/>
      <c r="CP1667"/>
      <c r="EP1667"/>
      <c r="FC1667"/>
    </row>
    <row r="1668" spans="14:159">
      <c r="N1668"/>
      <c r="AB1668"/>
      <c r="AC1668"/>
      <c r="BC1668"/>
      <c r="BP1668"/>
      <c r="CC1668"/>
      <c r="CP1668"/>
      <c r="EP1668"/>
      <c r="FC1668"/>
    </row>
    <row r="1669" spans="14:159">
      <c r="N1669"/>
      <c r="AB1669"/>
      <c r="AC1669"/>
      <c r="BC1669"/>
      <c r="BP1669"/>
      <c r="CC1669"/>
      <c r="CP1669"/>
      <c r="EP1669"/>
      <c r="FC1669"/>
    </row>
    <row r="1670" spans="14:159">
      <c r="N1670"/>
      <c r="AB1670"/>
      <c r="AC1670"/>
      <c r="BC1670"/>
      <c r="BP1670"/>
      <c r="CC1670"/>
      <c r="CP1670"/>
      <c r="EP1670"/>
      <c r="FC1670"/>
    </row>
    <row r="1671" spans="14:159">
      <c r="N1671"/>
      <c r="AB1671"/>
      <c r="AC1671"/>
      <c r="BC1671"/>
      <c r="BP1671"/>
      <c r="CC1671"/>
      <c r="CP1671"/>
      <c r="EP1671"/>
      <c r="FC1671"/>
    </row>
    <row r="1672" spans="14:159">
      <c r="N1672"/>
      <c r="AB1672"/>
      <c r="AC1672"/>
      <c r="BC1672"/>
      <c r="BP1672"/>
      <c r="CC1672"/>
      <c r="CP1672"/>
      <c r="EP1672"/>
      <c r="FC1672"/>
    </row>
    <row r="1673" spans="14:159">
      <c r="N1673"/>
      <c r="AB1673"/>
      <c r="AC1673"/>
      <c r="BC1673"/>
      <c r="BP1673"/>
      <c r="CC1673"/>
      <c r="CP1673"/>
      <c r="EP1673"/>
      <c r="FC1673"/>
    </row>
    <row r="1674" spans="14:159">
      <c r="N1674"/>
      <c r="AB1674"/>
      <c r="AC1674"/>
      <c r="BC1674"/>
      <c r="BP1674"/>
      <c r="CC1674"/>
      <c r="CP1674"/>
      <c r="EP1674"/>
      <c r="FC1674"/>
    </row>
    <row r="1675" spans="14:159">
      <c r="N1675"/>
      <c r="AB1675"/>
      <c r="AC1675"/>
      <c r="BC1675"/>
      <c r="BP1675"/>
      <c r="CC1675"/>
      <c r="CP1675"/>
      <c r="EP1675"/>
      <c r="FC1675"/>
    </row>
    <row r="1676" spans="14:159">
      <c r="N1676"/>
      <c r="AB1676"/>
      <c r="AC1676"/>
      <c r="BC1676"/>
      <c r="BP1676"/>
      <c r="CC1676"/>
      <c r="CP1676"/>
      <c r="EP1676"/>
      <c r="FC1676"/>
    </row>
    <row r="1677" spans="14:159">
      <c r="N1677"/>
      <c r="AB1677"/>
      <c r="AC1677"/>
      <c r="BC1677"/>
      <c r="BP1677"/>
      <c r="CC1677"/>
      <c r="CP1677"/>
      <c r="EP1677"/>
      <c r="FC1677"/>
    </row>
    <row r="1678" spans="14:159">
      <c r="N1678"/>
      <c r="AB1678"/>
      <c r="AC1678"/>
      <c r="BC1678"/>
      <c r="BP1678"/>
      <c r="CC1678"/>
      <c r="CP1678"/>
      <c r="EP1678"/>
      <c r="FC1678"/>
    </row>
    <row r="1679" spans="14:159">
      <c r="N1679"/>
      <c r="AB1679"/>
      <c r="AC1679"/>
      <c r="BC1679"/>
      <c r="BP1679"/>
      <c r="CC1679"/>
      <c r="CP1679"/>
      <c r="EP1679"/>
      <c r="FC1679"/>
    </row>
    <row r="1680" spans="14:159">
      <c r="N1680"/>
      <c r="AB1680"/>
      <c r="AC1680"/>
      <c r="BC1680"/>
      <c r="BP1680"/>
      <c r="CC1680"/>
      <c r="CP1680"/>
      <c r="EP1680"/>
      <c r="FC1680"/>
    </row>
    <row r="1681" spans="14:159">
      <c r="N1681"/>
      <c r="AB1681"/>
      <c r="AC1681"/>
      <c r="BC1681"/>
      <c r="BP1681"/>
      <c r="CC1681"/>
      <c r="CP1681"/>
      <c r="EP1681"/>
      <c r="FC1681"/>
    </row>
    <row r="1682" spans="14:159">
      <c r="N1682"/>
      <c r="AB1682"/>
      <c r="AC1682"/>
      <c r="BC1682"/>
      <c r="BP1682"/>
      <c r="CC1682"/>
      <c r="CP1682"/>
      <c r="EP1682"/>
      <c r="FC1682"/>
    </row>
    <row r="1683" spans="14:159">
      <c r="N1683"/>
      <c r="AB1683"/>
      <c r="AC1683"/>
      <c r="BC1683"/>
      <c r="BP1683"/>
      <c r="CC1683"/>
      <c r="CP1683"/>
      <c r="EP1683"/>
      <c r="FC1683"/>
    </row>
    <row r="1684" spans="14:159">
      <c r="N1684"/>
      <c r="AB1684"/>
      <c r="AC1684"/>
      <c r="BC1684"/>
      <c r="BP1684"/>
      <c r="CC1684"/>
      <c r="CP1684"/>
      <c r="EP1684"/>
      <c r="FC1684"/>
    </row>
    <row r="1685" spans="14:159">
      <c r="N1685"/>
      <c r="AB1685"/>
      <c r="AC1685"/>
      <c r="BC1685"/>
      <c r="BP1685"/>
      <c r="CC1685"/>
      <c r="CP1685"/>
      <c r="EP1685"/>
      <c r="FC1685"/>
    </row>
    <row r="1686" spans="14:159">
      <c r="N1686"/>
      <c r="AB1686"/>
      <c r="AC1686"/>
      <c r="BC1686"/>
      <c r="BP1686"/>
      <c r="CC1686"/>
      <c r="CP1686"/>
      <c r="EP1686"/>
      <c r="FC1686"/>
    </row>
    <row r="1687" spans="14:159">
      <c r="N1687"/>
      <c r="AB1687"/>
      <c r="AC1687"/>
      <c r="BC1687"/>
      <c r="BP1687"/>
      <c r="CC1687"/>
      <c r="CP1687"/>
      <c r="EP1687"/>
      <c r="FC1687"/>
    </row>
    <row r="1688" spans="14:159">
      <c r="N1688"/>
      <c r="AB1688"/>
      <c r="AC1688"/>
      <c r="BC1688"/>
      <c r="BP1688"/>
      <c r="CC1688"/>
      <c r="CP1688"/>
      <c r="EP1688"/>
      <c r="FC1688"/>
    </row>
    <row r="1689" spans="14:159">
      <c r="N1689"/>
      <c r="AB1689"/>
      <c r="AC1689"/>
      <c r="BC1689"/>
      <c r="BP1689"/>
      <c r="CC1689"/>
      <c r="CP1689"/>
      <c r="EP1689"/>
      <c r="FC1689"/>
    </row>
    <row r="1690" spans="14:159">
      <c r="N1690"/>
      <c r="AB1690"/>
      <c r="AC1690"/>
      <c r="BC1690"/>
      <c r="BP1690"/>
      <c r="CC1690"/>
      <c r="CP1690"/>
      <c r="EP1690"/>
      <c r="FC1690"/>
    </row>
    <row r="1691" spans="14:159">
      <c r="N1691"/>
      <c r="AB1691"/>
      <c r="AC1691"/>
      <c r="BC1691"/>
      <c r="BP1691"/>
      <c r="CC1691"/>
      <c r="CP1691"/>
      <c r="EP1691"/>
      <c r="FC1691"/>
    </row>
    <row r="1692" spans="14:159">
      <c r="N1692"/>
      <c r="AB1692"/>
      <c r="AC1692"/>
      <c r="BC1692"/>
      <c r="BP1692"/>
      <c r="CC1692"/>
      <c r="CP1692"/>
      <c r="EP1692"/>
      <c r="FC1692"/>
    </row>
    <row r="1693" spans="14:159">
      <c r="N1693"/>
      <c r="AB1693"/>
      <c r="AC1693"/>
      <c r="BC1693"/>
      <c r="BP1693"/>
      <c r="CC1693"/>
      <c r="CP1693"/>
      <c r="EP1693"/>
      <c r="FC1693"/>
    </row>
    <row r="1694" spans="14:159">
      <c r="N1694"/>
      <c r="AB1694"/>
      <c r="AC1694"/>
      <c r="BC1694"/>
      <c r="BP1694"/>
      <c r="CC1694"/>
      <c r="CP1694"/>
      <c r="EP1694"/>
      <c r="FC1694"/>
    </row>
    <row r="1695" spans="14:159">
      <c r="N1695"/>
      <c r="AB1695"/>
      <c r="AC1695"/>
      <c r="BC1695"/>
      <c r="BP1695"/>
      <c r="CC1695"/>
      <c r="CP1695"/>
      <c r="EP1695"/>
      <c r="FC1695"/>
    </row>
    <row r="1696" spans="14:159">
      <c r="N1696"/>
      <c r="AB1696"/>
      <c r="AC1696"/>
      <c r="BC1696"/>
      <c r="BP1696"/>
      <c r="CC1696"/>
      <c r="CP1696"/>
      <c r="EP1696"/>
      <c r="FC1696"/>
    </row>
    <row r="1697" spans="14:159">
      <c r="N1697"/>
      <c r="AB1697"/>
      <c r="AC1697"/>
      <c r="BC1697"/>
      <c r="BP1697"/>
      <c r="CC1697"/>
      <c r="CP1697"/>
      <c r="EP1697"/>
      <c r="FC1697"/>
    </row>
    <row r="1698" spans="14:159">
      <c r="N1698"/>
      <c r="AB1698"/>
      <c r="AC1698"/>
      <c r="BC1698"/>
      <c r="BP1698"/>
      <c r="CC1698"/>
      <c r="CP1698"/>
      <c r="EP1698"/>
      <c r="FC1698"/>
    </row>
    <row r="1699" spans="14:159">
      <c r="N1699"/>
      <c r="AB1699"/>
      <c r="AC1699"/>
      <c r="BC1699"/>
      <c r="BP1699"/>
      <c r="CC1699"/>
      <c r="CP1699"/>
      <c r="EP1699"/>
      <c r="FC1699"/>
    </row>
    <row r="1700" spans="14:159">
      <c r="N1700"/>
      <c r="AB1700"/>
      <c r="AC1700"/>
      <c r="BC1700"/>
      <c r="BP1700"/>
      <c r="CC1700"/>
      <c r="CP1700"/>
      <c r="EP1700"/>
      <c r="FC1700"/>
    </row>
    <row r="1701" spans="14:159">
      <c r="N1701"/>
      <c r="AB1701"/>
      <c r="AC1701"/>
      <c r="BC1701"/>
      <c r="BP1701"/>
      <c r="CC1701"/>
      <c r="CP1701"/>
      <c r="EP1701"/>
      <c r="FC1701"/>
    </row>
    <row r="1702" spans="14:159">
      <c r="N1702"/>
      <c r="AB1702"/>
      <c r="AC1702"/>
      <c r="BC1702"/>
      <c r="BP1702"/>
      <c r="CC1702"/>
      <c r="CP1702"/>
      <c r="EP1702"/>
      <c r="FC1702"/>
    </row>
    <row r="1703" spans="14:159">
      <c r="N1703"/>
      <c r="AB1703"/>
      <c r="AC1703"/>
      <c r="BC1703"/>
      <c r="BP1703"/>
      <c r="CC1703"/>
      <c r="CP1703"/>
      <c r="EP1703"/>
      <c r="FC1703"/>
    </row>
    <row r="1704" spans="14:159">
      <c r="N1704"/>
      <c r="AB1704"/>
      <c r="AC1704"/>
      <c r="BC1704"/>
      <c r="BP1704"/>
      <c r="CC1704"/>
      <c r="CP1704"/>
      <c r="EP1704"/>
      <c r="FC1704"/>
    </row>
    <row r="1705" spans="14:159">
      <c r="N1705"/>
      <c r="AB1705"/>
      <c r="AC1705"/>
      <c r="BC1705"/>
      <c r="BP1705"/>
      <c r="CC1705"/>
      <c r="CP1705"/>
      <c r="EP1705"/>
      <c r="FC1705"/>
    </row>
    <row r="1706" spans="14:159">
      <c r="N1706"/>
      <c r="AB1706"/>
      <c r="AC1706"/>
      <c r="BC1706"/>
      <c r="BP1706"/>
      <c r="CC1706"/>
      <c r="CP1706"/>
      <c r="EP1706"/>
      <c r="FC1706"/>
    </row>
    <row r="1707" spans="14:159">
      <c r="N1707"/>
      <c r="AB1707"/>
      <c r="AC1707"/>
      <c r="BC1707"/>
      <c r="BP1707"/>
      <c r="CC1707"/>
      <c r="CP1707"/>
      <c r="EP1707"/>
      <c r="FC1707"/>
    </row>
    <row r="1708" spans="14:159">
      <c r="N1708"/>
      <c r="AB1708"/>
      <c r="AC1708"/>
      <c r="BC1708"/>
      <c r="BP1708"/>
      <c r="CC1708"/>
      <c r="CP1708"/>
      <c r="EP1708"/>
      <c r="FC1708"/>
    </row>
    <row r="1709" spans="14:159">
      <c r="N1709"/>
      <c r="AB1709"/>
      <c r="AC1709"/>
      <c r="BC1709"/>
      <c r="BP1709"/>
      <c r="CC1709"/>
      <c r="CP1709"/>
      <c r="EP1709"/>
      <c r="FC1709"/>
    </row>
    <row r="1710" spans="14:159">
      <c r="N1710"/>
      <c r="AB1710"/>
      <c r="AC1710"/>
      <c r="BC1710"/>
      <c r="BP1710"/>
      <c r="CC1710"/>
      <c r="CP1710"/>
      <c r="EP1710"/>
      <c r="FC1710"/>
    </row>
    <row r="1711" spans="14:159">
      <c r="N1711"/>
      <c r="AB1711"/>
      <c r="AC1711"/>
      <c r="BC1711"/>
      <c r="BP1711"/>
      <c r="CC1711"/>
      <c r="CP1711"/>
      <c r="EP1711"/>
      <c r="FC1711"/>
    </row>
    <row r="1712" spans="14:159">
      <c r="N1712"/>
      <c r="AB1712"/>
      <c r="AC1712"/>
      <c r="BC1712"/>
      <c r="BP1712"/>
      <c r="CC1712"/>
      <c r="CP1712"/>
      <c r="EP1712"/>
      <c r="FC1712"/>
    </row>
    <row r="1713" spans="14:159">
      <c r="N1713"/>
      <c r="AB1713"/>
      <c r="AC1713"/>
      <c r="BC1713"/>
      <c r="BP1713"/>
      <c r="CC1713"/>
      <c r="CP1713"/>
      <c r="EP1713"/>
      <c r="FC1713"/>
    </row>
    <row r="1714" spans="14:159">
      <c r="N1714"/>
      <c r="AB1714"/>
      <c r="AC1714"/>
      <c r="BC1714"/>
      <c r="BP1714"/>
      <c r="CC1714"/>
      <c r="CP1714"/>
      <c r="EP1714"/>
      <c r="FC1714"/>
    </row>
    <row r="1715" spans="14:159">
      <c r="N1715"/>
      <c r="AB1715"/>
      <c r="AC1715"/>
      <c r="BC1715"/>
      <c r="BP1715"/>
      <c r="CC1715"/>
      <c r="CP1715"/>
      <c r="EP1715"/>
      <c r="FC1715"/>
    </row>
    <row r="1716" spans="14:159">
      <c r="N1716"/>
      <c r="AB1716"/>
      <c r="AC1716"/>
      <c r="BC1716"/>
      <c r="BP1716"/>
      <c r="CC1716"/>
      <c r="CP1716"/>
      <c r="EP1716"/>
      <c r="FC1716"/>
    </row>
    <row r="1717" spans="14:159">
      <c r="N1717"/>
      <c r="AB1717"/>
      <c r="AC1717"/>
      <c r="BC1717"/>
      <c r="BP1717"/>
      <c r="CC1717"/>
      <c r="CP1717"/>
      <c r="EP1717"/>
      <c r="FC1717"/>
    </row>
    <row r="1718" spans="14:159">
      <c r="N1718"/>
      <c r="AB1718"/>
      <c r="AC1718"/>
      <c r="BC1718"/>
      <c r="BP1718"/>
      <c r="CC1718"/>
      <c r="CP1718"/>
      <c r="EP1718"/>
      <c r="FC1718"/>
    </row>
    <row r="1719" spans="14:159">
      <c r="N1719"/>
      <c r="AB1719"/>
      <c r="AC1719"/>
      <c r="BC1719"/>
      <c r="BP1719"/>
      <c r="CC1719"/>
      <c r="CP1719"/>
      <c r="EP1719"/>
      <c r="FC1719"/>
    </row>
    <row r="1720" spans="14:159">
      <c r="N1720"/>
      <c r="AB1720"/>
      <c r="AC1720"/>
      <c r="BC1720"/>
      <c r="BP1720"/>
      <c r="CC1720"/>
      <c r="CP1720"/>
      <c r="EP1720"/>
      <c r="FC1720"/>
    </row>
    <row r="1721" spans="14:159">
      <c r="N1721"/>
      <c r="AB1721"/>
      <c r="AC1721"/>
      <c r="BC1721"/>
      <c r="BP1721"/>
      <c r="CC1721"/>
      <c r="CP1721"/>
      <c r="EP1721"/>
      <c r="FC1721"/>
    </row>
    <row r="1722" spans="14:159">
      <c r="N1722"/>
      <c r="AB1722"/>
      <c r="AC1722"/>
      <c r="BC1722"/>
      <c r="BP1722"/>
      <c r="CC1722"/>
      <c r="CP1722"/>
      <c r="EP1722"/>
      <c r="FC1722"/>
    </row>
    <row r="1723" spans="14:159">
      <c r="N1723"/>
      <c r="AB1723"/>
      <c r="AC1723"/>
      <c r="BC1723"/>
      <c r="BP1723"/>
      <c r="CC1723"/>
      <c r="CP1723"/>
      <c r="EP1723"/>
      <c r="FC1723"/>
    </row>
    <row r="1724" spans="14:159">
      <c r="N1724"/>
      <c r="AB1724"/>
      <c r="AC1724"/>
      <c r="BC1724"/>
      <c r="BP1724"/>
      <c r="CC1724"/>
      <c r="CP1724"/>
      <c r="EP1724"/>
      <c r="FC1724"/>
    </row>
    <row r="1725" spans="14:159">
      <c r="N1725"/>
      <c r="AB1725"/>
      <c r="AC1725"/>
      <c r="BC1725"/>
      <c r="BP1725"/>
      <c r="CC1725"/>
      <c r="CP1725"/>
      <c r="EP1725"/>
      <c r="FC1725"/>
    </row>
    <row r="1726" spans="14:159">
      <c r="N1726"/>
      <c r="AB1726"/>
      <c r="AC1726"/>
      <c r="BC1726"/>
      <c r="BP1726"/>
      <c r="CC1726"/>
      <c r="CP1726"/>
      <c r="EP1726"/>
      <c r="FC1726"/>
    </row>
    <row r="1727" spans="14:159">
      <c r="N1727"/>
      <c r="AB1727"/>
      <c r="AC1727"/>
      <c r="BC1727"/>
      <c r="BP1727"/>
      <c r="CC1727"/>
      <c r="CP1727"/>
      <c r="EP1727"/>
      <c r="FC1727"/>
    </row>
    <row r="1728" spans="14:159">
      <c r="N1728"/>
      <c r="AB1728"/>
      <c r="AC1728"/>
      <c r="BC1728"/>
      <c r="BP1728"/>
      <c r="CC1728"/>
      <c r="CP1728"/>
      <c r="EP1728"/>
      <c r="FC1728"/>
    </row>
    <row r="1729" spans="14:159">
      <c r="N1729"/>
      <c r="AB1729"/>
      <c r="AC1729"/>
      <c r="BC1729"/>
      <c r="BP1729"/>
      <c r="CC1729"/>
      <c r="CP1729"/>
      <c r="EP1729"/>
      <c r="FC1729"/>
    </row>
    <row r="1730" spans="14:159">
      <c r="N1730"/>
      <c r="AB1730"/>
      <c r="AC1730"/>
      <c r="BC1730"/>
      <c r="BP1730"/>
      <c r="CC1730"/>
      <c r="CP1730"/>
      <c r="EP1730"/>
      <c r="FC1730"/>
    </row>
    <row r="1731" spans="14:159">
      <c r="N1731"/>
      <c r="AB1731"/>
      <c r="AC1731"/>
      <c r="BC1731"/>
      <c r="BP1731"/>
      <c r="CC1731"/>
      <c r="CP1731"/>
      <c r="EP1731"/>
      <c r="FC1731"/>
    </row>
    <row r="1732" spans="14:159">
      <c r="N1732"/>
      <c r="AB1732"/>
      <c r="AC1732"/>
      <c r="BC1732"/>
      <c r="BP1732"/>
      <c r="CC1732"/>
      <c r="CP1732"/>
      <c r="EP1732"/>
      <c r="FC1732"/>
    </row>
    <row r="1733" spans="14:159">
      <c r="N1733"/>
      <c r="AB1733"/>
      <c r="AC1733"/>
      <c r="BC1733"/>
      <c r="BP1733"/>
      <c r="CC1733"/>
      <c r="CP1733"/>
      <c r="EP1733"/>
      <c r="FC1733"/>
    </row>
    <row r="1734" spans="14:159">
      <c r="N1734"/>
      <c r="AB1734"/>
      <c r="AC1734"/>
      <c r="BC1734"/>
      <c r="BP1734"/>
      <c r="CC1734"/>
      <c r="CP1734"/>
      <c r="EP1734"/>
      <c r="FC1734"/>
    </row>
    <row r="1735" spans="14:159">
      <c r="N1735"/>
      <c r="AB1735"/>
      <c r="AC1735"/>
      <c r="BC1735"/>
      <c r="BP1735"/>
      <c r="CC1735"/>
      <c r="CP1735"/>
      <c r="EP1735"/>
      <c r="FC1735"/>
    </row>
    <row r="1736" spans="14:159">
      <c r="N1736"/>
      <c r="AB1736"/>
      <c r="AC1736"/>
      <c r="BC1736"/>
      <c r="BP1736"/>
      <c r="CC1736"/>
      <c r="CP1736"/>
      <c r="EP1736"/>
      <c r="FC1736"/>
    </row>
    <row r="1737" spans="14:159">
      <c r="N1737"/>
      <c r="AB1737"/>
      <c r="AC1737"/>
      <c r="BC1737"/>
      <c r="BP1737"/>
      <c r="CC1737"/>
      <c r="CP1737"/>
      <c r="EP1737"/>
      <c r="FC1737"/>
    </row>
    <row r="1738" spans="14:159">
      <c r="N1738"/>
      <c r="AB1738"/>
      <c r="AC1738"/>
      <c r="BC1738"/>
      <c r="BP1738"/>
      <c r="CC1738"/>
      <c r="CP1738"/>
      <c r="EP1738"/>
      <c r="FC1738"/>
    </row>
    <row r="1739" spans="14:159">
      <c r="N1739"/>
      <c r="AB1739"/>
      <c r="AC1739"/>
      <c r="BC1739"/>
      <c r="BP1739"/>
      <c r="CC1739"/>
      <c r="CP1739"/>
      <c r="EP1739"/>
      <c r="FC1739"/>
    </row>
    <row r="1740" spans="14:159">
      <c r="N1740"/>
      <c r="AB1740"/>
      <c r="AC1740"/>
      <c r="BC1740"/>
      <c r="BP1740"/>
      <c r="CC1740"/>
      <c r="CP1740"/>
      <c r="EP1740"/>
      <c r="FC1740"/>
    </row>
    <row r="1741" spans="14:159">
      <c r="N1741"/>
      <c r="AB1741"/>
      <c r="AC1741"/>
      <c r="BC1741"/>
      <c r="BP1741"/>
      <c r="CC1741"/>
      <c r="CP1741"/>
      <c r="EP1741"/>
      <c r="FC1741"/>
    </row>
    <row r="1742" spans="14:159">
      <c r="N1742"/>
      <c r="AB1742"/>
      <c r="AC1742"/>
      <c r="BC1742"/>
      <c r="BP1742"/>
      <c r="CC1742"/>
      <c r="CP1742"/>
      <c r="EP1742"/>
      <c r="FC1742"/>
    </row>
    <row r="1743" spans="14:159">
      <c r="N1743"/>
      <c r="AB1743"/>
      <c r="AC1743"/>
      <c r="BC1743"/>
      <c r="BP1743"/>
      <c r="CC1743"/>
      <c r="CP1743"/>
      <c r="EP1743"/>
      <c r="FC1743"/>
    </row>
    <row r="1744" spans="14:159">
      <c r="N1744"/>
      <c r="AB1744"/>
      <c r="AC1744"/>
      <c r="BC1744"/>
      <c r="BP1744"/>
      <c r="CC1744"/>
      <c r="CP1744"/>
      <c r="EP1744"/>
      <c r="FC1744"/>
    </row>
    <row r="1745" spans="14:159">
      <c r="N1745"/>
      <c r="AB1745"/>
      <c r="AC1745"/>
      <c r="BC1745"/>
      <c r="BP1745"/>
      <c r="CC1745"/>
      <c r="CP1745"/>
      <c r="EP1745"/>
      <c r="FC1745"/>
    </row>
    <row r="1746" spans="14:159">
      <c r="N1746"/>
      <c r="AB1746"/>
      <c r="AC1746"/>
      <c r="BC1746"/>
      <c r="BP1746"/>
      <c r="CC1746"/>
      <c r="CP1746"/>
      <c r="EP1746"/>
      <c r="FC1746"/>
    </row>
    <row r="1747" spans="14:159">
      <c r="N1747"/>
      <c r="AB1747"/>
      <c r="AC1747"/>
      <c r="BC1747"/>
      <c r="BP1747"/>
      <c r="CC1747"/>
      <c r="CP1747"/>
      <c r="EP1747"/>
      <c r="FC1747"/>
    </row>
    <row r="1748" spans="14:159">
      <c r="N1748"/>
      <c r="AB1748"/>
      <c r="AC1748"/>
      <c r="BC1748"/>
      <c r="BP1748"/>
      <c r="CC1748"/>
      <c r="CP1748"/>
      <c r="EP1748"/>
      <c r="FC1748"/>
    </row>
    <row r="1749" spans="14:159">
      <c r="N1749"/>
      <c r="AB1749"/>
      <c r="AC1749"/>
      <c r="BC1749"/>
      <c r="BP1749"/>
      <c r="CC1749"/>
      <c r="CP1749"/>
      <c r="EP1749"/>
      <c r="FC1749"/>
    </row>
    <row r="1750" spans="14:159">
      <c r="N1750"/>
      <c r="AB1750"/>
      <c r="AC1750"/>
      <c r="BC1750"/>
      <c r="BP1750"/>
      <c r="CC1750"/>
      <c r="CP1750"/>
      <c r="EP1750"/>
      <c r="FC1750"/>
    </row>
    <row r="1751" spans="14:159">
      <c r="N1751"/>
      <c r="AB1751"/>
      <c r="AC1751"/>
      <c r="BC1751"/>
      <c r="BP1751"/>
      <c r="CC1751"/>
      <c r="CP1751"/>
      <c r="EP1751"/>
      <c r="FC1751"/>
    </row>
    <row r="1752" spans="14:159">
      <c r="N1752"/>
      <c r="AB1752"/>
      <c r="AC1752"/>
      <c r="BC1752"/>
      <c r="BP1752"/>
      <c r="CC1752"/>
      <c r="CP1752"/>
      <c r="EP1752"/>
      <c r="FC1752"/>
    </row>
    <row r="1753" spans="14:159">
      <c r="N1753"/>
      <c r="AB1753"/>
      <c r="AC1753"/>
      <c r="BC1753"/>
      <c r="BP1753"/>
      <c r="CC1753"/>
      <c r="CP1753"/>
      <c r="EP1753"/>
      <c r="FC1753"/>
    </row>
    <row r="1754" spans="14:159">
      <c r="N1754"/>
      <c r="AB1754"/>
      <c r="AC1754"/>
      <c r="BC1754"/>
      <c r="BP1754"/>
      <c r="CC1754"/>
      <c r="CP1754"/>
      <c r="EP1754"/>
      <c r="FC1754"/>
    </row>
    <row r="1755" spans="14:159">
      <c r="N1755"/>
      <c r="AB1755"/>
      <c r="AC1755"/>
      <c r="BC1755"/>
      <c r="BP1755"/>
      <c r="CC1755"/>
      <c r="CP1755"/>
      <c r="EP1755"/>
      <c r="FC1755"/>
    </row>
    <row r="1756" spans="14:159">
      <c r="N1756"/>
      <c r="AB1756"/>
      <c r="AC1756"/>
      <c r="BC1756"/>
      <c r="BP1756"/>
      <c r="CC1756"/>
      <c r="CP1756"/>
      <c r="EP1756"/>
      <c r="FC1756"/>
    </row>
    <row r="1757" spans="14:159">
      <c r="N1757"/>
      <c r="AB1757"/>
      <c r="AC1757"/>
      <c r="BC1757"/>
      <c r="BP1757"/>
      <c r="CC1757"/>
      <c r="CP1757"/>
      <c r="EP1757"/>
      <c r="FC1757"/>
    </row>
    <row r="1758" spans="14:159">
      <c r="N1758"/>
      <c r="AB1758"/>
      <c r="AC1758"/>
      <c r="BC1758"/>
      <c r="BP1758"/>
      <c r="CC1758"/>
      <c r="CP1758"/>
      <c r="EP1758"/>
      <c r="FC1758"/>
    </row>
    <row r="1759" spans="14:159">
      <c r="N1759"/>
      <c r="AB1759"/>
      <c r="AC1759"/>
      <c r="BC1759"/>
      <c r="BP1759"/>
      <c r="CC1759"/>
      <c r="CP1759"/>
      <c r="EP1759"/>
      <c r="FC1759"/>
    </row>
    <row r="1760" spans="14:159">
      <c r="N1760"/>
      <c r="AB1760"/>
      <c r="AC1760"/>
      <c r="BC1760"/>
      <c r="BP1760"/>
      <c r="CC1760"/>
      <c r="CP1760"/>
      <c r="EP1760"/>
      <c r="FC1760"/>
    </row>
    <row r="1761" spans="14:159">
      <c r="N1761"/>
      <c r="AB1761"/>
      <c r="AC1761"/>
      <c r="BC1761"/>
      <c r="BP1761"/>
      <c r="CC1761"/>
      <c r="CP1761"/>
      <c r="EP1761"/>
      <c r="FC1761"/>
    </row>
    <row r="1762" spans="14:159">
      <c r="N1762"/>
      <c r="AB1762"/>
      <c r="AC1762"/>
      <c r="BC1762"/>
      <c r="BP1762"/>
      <c r="CC1762"/>
      <c r="CP1762"/>
      <c r="EP1762"/>
      <c r="FC1762"/>
    </row>
    <row r="1763" spans="14:159">
      <c r="N1763"/>
      <c r="AB1763"/>
      <c r="AC1763"/>
      <c r="BC1763"/>
      <c r="BP1763"/>
      <c r="CC1763"/>
      <c r="CP1763"/>
      <c r="EP1763"/>
      <c r="FC1763"/>
    </row>
    <row r="1764" spans="14:159">
      <c r="N1764"/>
      <c r="AB1764"/>
      <c r="AC1764"/>
      <c r="BC1764"/>
      <c r="BP1764"/>
      <c r="CC1764"/>
      <c r="CP1764"/>
      <c r="EP1764"/>
      <c r="FC1764"/>
    </row>
    <row r="1765" spans="14:159">
      <c r="N1765"/>
      <c r="AB1765"/>
      <c r="AC1765"/>
      <c r="BC1765"/>
      <c r="BP1765"/>
      <c r="CC1765"/>
      <c r="CP1765"/>
      <c r="EP1765"/>
      <c r="FC1765"/>
    </row>
    <row r="1766" spans="14:159">
      <c r="N1766"/>
      <c r="AB1766"/>
      <c r="AC1766"/>
      <c r="BC1766"/>
      <c r="BP1766"/>
      <c r="CC1766"/>
      <c r="CP1766"/>
      <c r="EP1766"/>
      <c r="FC1766"/>
    </row>
    <row r="1767" spans="14:159">
      <c r="N1767"/>
      <c r="AB1767"/>
      <c r="AC1767"/>
      <c r="BC1767"/>
      <c r="BP1767"/>
      <c r="CC1767"/>
      <c r="CP1767"/>
      <c r="EP1767"/>
      <c r="FC1767"/>
    </row>
    <row r="1768" spans="14:159">
      <c r="N1768"/>
      <c r="AB1768"/>
      <c r="AC1768"/>
      <c r="BC1768"/>
      <c r="BP1768"/>
      <c r="CC1768"/>
      <c r="CP1768"/>
      <c r="EP1768"/>
      <c r="FC1768"/>
    </row>
    <row r="1769" spans="14:159">
      <c r="N1769"/>
      <c r="AB1769"/>
      <c r="AC1769"/>
      <c r="BC1769"/>
      <c r="BP1769"/>
      <c r="CC1769"/>
      <c r="CP1769"/>
      <c r="EP1769"/>
      <c r="FC1769"/>
    </row>
    <row r="1770" spans="14:159">
      <c r="N1770"/>
      <c r="AB1770"/>
      <c r="AC1770"/>
      <c r="BC1770"/>
      <c r="BP1770"/>
      <c r="CC1770"/>
      <c r="CP1770"/>
      <c r="EP1770"/>
      <c r="FC1770"/>
    </row>
    <row r="1771" spans="14:159">
      <c r="N1771"/>
      <c r="AB1771"/>
      <c r="AC1771"/>
      <c r="BC1771"/>
      <c r="BP1771"/>
      <c r="CC1771"/>
      <c r="CP1771"/>
      <c r="EP1771"/>
      <c r="FC1771"/>
    </row>
    <row r="1772" spans="14:159">
      <c r="N1772"/>
      <c r="AB1772"/>
      <c r="AC1772"/>
      <c r="BC1772"/>
      <c r="BP1772"/>
      <c r="CC1772"/>
      <c r="CP1772"/>
      <c r="EP1772"/>
      <c r="FC1772"/>
    </row>
    <row r="1773" spans="14:159">
      <c r="N1773"/>
      <c r="AB1773"/>
      <c r="AC1773"/>
      <c r="BC1773"/>
      <c r="BP1773"/>
      <c r="CC1773"/>
      <c r="CP1773"/>
      <c r="EP1773"/>
      <c r="FC1773"/>
    </row>
    <row r="1774" spans="14:159">
      <c r="N1774"/>
      <c r="AB1774"/>
      <c r="AC1774"/>
      <c r="BC1774"/>
      <c r="BP1774"/>
      <c r="CC1774"/>
      <c r="CP1774"/>
      <c r="EP1774"/>
      <c r="FC1774"/>
    </row>
    <row r="1775" spans="14:159">
      <c r="N1775"/>
      <c r="AB1775"/>
      <c r="AC1775"/>
      <c r="BC1775"/>
      <c r="BP1775"/>
      <c r="CC1775"/>
      <c r="CP1775"/>
      <c r="EP1775"/>
      <c r="FC1775"/>
    </row>
    <row r="1776" spans="14:159">
      <c r="N1776"/>
      <c r="AB1776"/>
      <c r="AC1776"/>
      <c r="BC1776"/>
      <c r="BP1776"/>
      <c r="CC1776"/>
      <c r="CP1776"/>
      <c r="EP1776"/>
      <c r="FC1776"/>
    </row>
    <row r="1777" spans="14:159">
      <c r="N1777"/>
      <c r="AB1777"/>
      <c r="AC1777"/>
      <c r="BC1777"/>
      <c r="BP1777"/>
      <c r="CC1777"/>
      <c r="CP1777"/>
      <c r="EP1777"/>
      <c r="FC1777"/>
    </row>
    <row r="1778" spans="14:159">
      <c r="N1778"/>
      <c r="AB1778"/>
      <c r="AC1778"/>
      <c r="BC1778"/>
      <c r="BP1778"/>
      <c r="CC1778"/>
      <c r="CP1778"/>
      <c r="EP1778"/>
      <c r="FC1778"/>
    </row>
    <row r="1779" spans="14:159">
      <c r="N1779"/>
      <c r="AB1779"/>
      <c r="AC1779"/>
      <c r="BC1779"/>
      <c r="BP1779"/>
      <c r="CC1779"/>
      <c r="CP1779"/>
      <c r="EP1779"/>
      <c r="FC1779"/>
    </row>
    <row r="1780" spans="14:159">
      <c r="N1780"/>
      <c r="AB1780"/>
      <c r="AC1780"/>
      <c r="BC1780"/>
      <c r="BP1780"/>
      <c r="CC1780"/>
      <c r="CP1780"/>
      <c r="EP1780"/>
      <c r="FC1780"/>
    </row>
    <row r="1781" spans="14:159">
      <c r="N1781"/>
      <c r="AB1781"/>
      <c r="AC1781"/>
      <c r="BC1781"/>
      <c r="BP1781"/>
      <c r="CC1781"/>
      <c r="CP1781"/>
      <c r="EP1781"/>
      <c r="FC1781"/>
    </row>
    <row r="1782" spans="14:159">
      <c r="N1782"/>
      <c r="AB1782"/>
      <c r="AC1782"/>
      <c r="BC1782"/>
      <c r="BP1782"/>
      <c r="CC1782"/>
      <c r="CP1782"/>
      <c r="EP1782"/>
      <c r="FC1782"/>
    </row>
    <row r="1783" spans="14:159">
      <c r="N1783"/>
      <c r="AB1783"/>
      <c r="AC1783"/>
      <c r="BC1783"/>
      <c r="BP1783"/>
      <c r="CC1783"/>
      <c r="CP1783"/>
      <c r="EP1783"/>
      <c r="FC1783"/>
    </row>
    <row r="1784" spans="14:159">
      <c r="N1784"/>
      <c r="AB1784"/>
      <c r="AC1784"/>
      <c r="BC1784"/>
      <c r="BP1784"/>
      <c r="CC1784"/>
      <c r="CP1784"/>
      <c r="EP1784"/>
      <c r="FC1784"/>
    </row>
    <row r="1785" spans="14:159">
      <c r="N1785"/>
      <c r="AB1785"/>
      <c r="AC1785"/>
      <c r="BC1785"/>
      <c r="BP1785"/>
      <c r="CC1785"/>
      <c r="CP1785"/>
      <c r="EP1785"/>
      <c r="FC1785"/>
    </row>
    <row r="1786" spans="14:159">
      <c r="N1786"/>
      <c r="AB1786"/>
      <c r="AC1786"/>
      <c r="BC1786"/>
      <c r="BP1786"/>
      <c r="CC1786"/>
      <c r="CP1786"/>
      <c r="EP1786"/>
      <c r="FC1786"/>
    </row>
    <row r="1787" spans="14:159">
      <c r="N1787"/>
      <c r="AB1787"/>
      <c r="AC1787"/>
      <c r="BC1787"/>
      <c r="BP1787"/>
      <c r="CC1787"/>
      <c r="CP1787"/>
      <c r="EP1787"/>
      <c r="FC1787"/>
    </row>
    <row r="1788" spans="14:159">
      <c r="N1788"/>
      <c r="AB1788"/>
      <c r="AC1788"/>
      <c r="BC1788"/>
      <c r="BP1788"/>
      <c r="CC1788"/>
      <c r="CP1788"/>
      <c r="EP1788"/>
      <c r="FC1788"/>
    </row>
    <row r="1789" spans="14:159">
      <c r="N1789"/>
      <c r="AB1789"/>
      <c r="AC1789"/>
      <c r="BC1789"/>
      <c r="BP1789"/>
      <c r="CC1789"/>
      <c r="CP1789"/>
      <c r="EP1789"/>
      <c r="FC1789"/>
    </row>
    <row r="1790" spans="14:159">
      <c r="N1790"/>
      <c r="AB1790"/>
      <c r="AC1790"/>
      <c r="BC1790"/>
      <c r="BP1790"/>
      <c r="CC1790"/>
      <c r="CP1790"/>
      <c r="EP1790"/>
      <c r="FC1790"/>
    </row>
    <row r="1791" spans="14:159">
      <c r="N1791"/>
      <c r="AB1791"/>
      <c r="AC1791"/>
      <c r="BC1791"/>
      <c r="BP1791"/>
      <c r="CC1791"/>
      <c r="CP1791"/>
      <c r="EP1791"/>
      <c r="FC1791"/>
    </row>
    <row r="1792" spans="14:159">
      <c r="N1792"/>
      <c r="AB1792"/>
      <c r="AC1792"/>
      <c r="BC1792"/>
      <c r="BP1792"/>
      <c r="CC1792"/>
      <c r="CP1792"/>
      <c r="EP1792"/>
      <c r="FC1792"/>
    </row>
    <row r="1793" spans="14:159">
      <c r="N1793"/>
      <c r="AB1793"/>
      <c r="AC1793"/>
      <c r="BC1793"/>
      <c r="BP1793"/>
      <c r="CC1793"/>
      <c r="CP1793"/>
      <c r="EP1793"/>
      <c r="FC1793"/>
    </row>
    <row r="1794" spans="14:159">
      <c r="N1794"/>
      <c r="AB1794"/>
      <c r="AC1794"/>
      <c r="BC1794"/>
      <c r="BP1794"/>
      <c r="CC1794"/>
      <c r="CP1794"/>
      <c r="EP1794"/>
      <c r="FC1794"/>
    </row>
    <row r="1795" spans="14:159">
      <c r="N1795"/>
      <c r="AB1795"/>
      <c r="AC1795"/>
      <c r="BC1795"/>
      <c r="BP1795"/>
      <c r="CC1795"/>
      <c r="CP1795"/>
      <c r="EP1795"/>
      <c r="FC1795"/>
    </row>
    <row r="1796" spans="14:159">
      <c r="N1796"/>
      <c r="AB1796"/>
      <c r="AC1796"/>
      <c r="BC1796"/>
      <c r="BP1796"/>
      <c r="CC1796"/>
      <c r="CP1796"/>
      <c r="EP1796"/>
      <c r="FC1796"/>
    </row>
    <row r="1797" spans="14:159">
      <c r="N1797"/>
      <c r="AB1797"/>
      <c r="AC1797"/>
      <c r="BC1797"/>
      <c r="BP1797"/>
      <c r="CC1797"/>
      <c r="CP1797"/>
      <c r="EP1797"/>
      <c r="FC1797"/>
    </row>
    <row r="1798" spans="14:159">
      <c r="N1798"/>
      <c r="AB1798"/>
      <c r="AC1798"/>
      <c r="BC1798"/>
      <c r="BP1798"/>
      <c r="CC1798"/>
      <c r="CP1798"/>
      <c r="EP1798"/>
      <c r="FC1798"/>
    </row>
    <row r="1799" spans="14:159">
      <c r="N1799"/>
      <c r="AB1799"/>
      <c r="AC1799"/>
      <c r="BC1799"/>
      <c r="BP1799"/>
      <c r="CC1799"/>
      <c r="CP1799"/>
      <c r="EP1799"/>
      <c r="FC1799"/>
    </row>
    <row r="1800" spans="14:159">
      <c r="N1800"/>
      <c r="AB1800"/>
      <c r="AC1800"/>
      <c r="BC1800"/>
      <c r="BP1800"/>
      <c r="CC1800"/>
      <c r="CP1800"/>
      <c r="EP1800"/>
      <c r="FC1800"/>
    </row>
    <row r="1801" spans="14:159">
      <c r="N1801"/>
      <c r="AB1801"/>
      <c r="AC1801"/>
      <c r="BC1801"/>
      <c r="BP1801"/>
      <c r="CC1801"/>
      <c r="CP1801"/>
      <c r="EP1801"/>
      <c r="FC1801"/>
    </row>
    <row r="1802" spans="14:159">
      <c r="N1802"/>
      <c r="AB1802"/>
      <c r="AC1802"/>
      <c r="BC1802"/>
      <c r="BP1802"/>
      <c r="CC1802"/>
      <c r="CP1802"/>
      <c r="EP1802"/>
      <c r="FC1802"/>
    </row>
    <row r="1803" spans="14:159">
      <c r="N1803"/>
      <c r="AB1803"/>
      <c r="AC1803"/>
      <c r="BC1803"/>
      <c r="BP1803"/>
      <c r="CC1803"/>
      <c r="CP1803"/>
      <c r="EP1803"/>
      <c r="FC1803"/>
    </row>
    <row r="1804" spans="14:159">
      <c r="N1804"/>
      <c r="AB1804"/>
      <c r="AC1804"/>
      <c r="BC1804"/>
      <c r="BP1804"/>
      <c r="CC1804"/>
      <c r="CP1804"/>
      <c r="EP1804"/>
      <c r="FC1804"/>
    </row>
    <row r="1805" spans="14:159">
      <c r="N1805"/>
      <c r="AB1805"/>
      <c r="AC1805"/>
      <c r="BC1805"/>
      <c r="BP1805"/>
      <c r="CC1805"/>
      <c r="CP1805"/>
      <c r="EP1805"/>
      <c r="FC1805"/>
    </row>
    <row r="1806" spans="14:159">
      <c r="N1806"/>
      <c r="AB1806"/>
      <c r="AC1806"/>
      <c r="BC1806"/>
      <c r="BP1806"/>
      <c r="CC1806"/>
      <c r="CP1806"/>
      <c r="EP1806"/>
      <c r="FC1806"/>
    </row>
    <row r="1807" spans="14:159">
      <c r="N1807"/>
      <c r="AB1807"/>
      <c r="AC1807"/>
      <c r="BC1807"/>
      <c r="BP1807"/>
      <c r="CC1807"/>
      <c r="CP1807"/>
      <c r="EP1807"/>
      <c r="FC1807"/>
    </row>
    <row r="1808" spans="14:159">
      <c r="N1808"/>
      <c r="AB1808"/>
      <c r="AC1808"/>
      <c r="BC1808"/>
      <c r="BP1808"/>
      <c r="CC1808"/>
      <c r="CP1808"/>
      <c r="EP1808"/>
      <c r="FC1808"/>
    </row>
    <row r="1809" spans="14:159">
      <c r="N1809"/>
      <c r="AB1809"/>
      <c r="AC1809"/>
      <c r="BC1809"/>
      <c r="BP1809"/>
      <c r="CC1809"/>
      <c r="CP1809"/>
      <c r="EP1809"/>
      <c r="FC1809"/>
    </row>
    <row r="1810" spans="14:159">
      <c r="N1810"/>
      <c r="AB1810"/>
      <c r="AC1810"/>
      <c r="BC1810"/>
      <c r="BP1810"/>
      <c r="CC1810"/>
      <c r="CP1810"/>
      <c r="EP1810"/>
      <c r="FC1810"/>
    </row>
    <row r="1811" spans="14:159">
      <c r="N1811"/>
      <c r="AB1811"/>
      <c r="AC1811"/>
      <c r="BC1811"/>
      <c r="BP1811"/>
      <c r="CC1811"/>
      <c r="CP1811"/>
      <c r="EP1811"/>
      <c r="FC1811"/>
    </row>
    <row r="1812" spans="14:159">
      <c r="N1812"/>
      <c r="AB1812"/>
      <c r="AC1812"/>
      <c r="BC1812"/>
      <c r="BP1812"/>
      <c r="CC1812"/>
      <c r="CP1812"/>
      <c r="EP1812"/>
      <c r="FC1812"/>
    </row>
    <row r="1813" spans="14:159">
      <c r="N1813"/>
      <c r="AB1813"/>
      <c r="AC1813"/>
      <c r="BC1813"/>
      <c r="BP1813"/>
      <c r="CC1813"/>
      <c r="CP1813"/>
      <c r="EP1813"/>
      <c r="FC1813"/>
    </row>
    <row r="1814" spans="14:159">
      <c r="N1814"/>
      <c r="AB1814"/>
      <c r="AC1814"/>
      <c r="BC1814"/>
      <c r="BP1814"/>
      <c r="CC1814"/>
      <c r="CP1814"/>
      <c r="EP1814"/>
      <c r="FC1814"/>
    </row>
    <row r="1815" spans="14:159">
      <c r="N1815"/>
      <c r="AB1815"/>
      <c r="AC1815"/>
      <c r="BC1815"/>
      <c r="BP1815"/>
      <c r="CC1815"/>
      <c r="CP1815"/>
      <c r="EP1815"/>
      <c r="FC1815"/>
    </row>
    <row r="1816" spans="14:159">
      <c r="N1816"/>
      <c r="AB1816"/>
      <c r="AC1816"/>
      <c r="BC1816"/>
      <c r="BP1816"/>
      <c r="CC1816"/>
      <c r="CP1816"/>
      <c r="EP1816"/>
      <c r="FC1816"/>
    </row>
    <row r="1817" spans="14:159">
      <c r="N1817"/>
      <c r="AB1817"/>
      <c r="AC1817"/>
      <c r="BC1817"/>
      <c r="BP1817"/>
      <c r="CC1817"/>
      <c r="CP1817"/>
      <c r="EP1817"/>
      <c r="FC1817"/>
    </row>
    <row r="1818" spans="14:159">
      <c r="N1818"/>
      <c r="AB1818"/>
      <c r="AC1818"/>
      <c r="BC1818"/>
      <c r="BP1818"/>
      <c r="CC1818"/>
      <c r="CP1818"/>
      <c r="EP1818"/>
      <c r="FC1818"/>
    </row>
    <row r="1819" spans="14:159">
      <c r="N1819"/>
      <c r="AB1819"/>
      <c r="AC1819"/>
      <c r="BC1819"/>
      <c r="BP1819"/>
      <c r="CC1819"/>
      <c r="CP1819"/>
      <c r="EP1819"/>
      <c r="FC1819"/>
    </row>
    <row r="1820" spans="14:159">
      <c r="N1820"/>
      <c r="AB1820"/>
      <c r="AC1820"/>
      <c r="BC1820"/>
      <c r="BP1820"/>
      <c r="CC1820"/>
      <c r="CP1820"/>
      <c r="EP1820"/>
      <c r="FC1820"/>
    </row>
    <row r="1821" spans="14:159">
      <c r="N1821"/>
      <c r="AB1821"/>
      <c r="AC1821"/>
      <c r="BC1821"/>
      <c r="BP1821"/>
      <c r="CC1821"/>
      <c r="CP1821"/>
      <c r="EP1821"/>
      <c r="FC1821"/>
    </row>
    <row r="1822" spans="14:159">
      <c r="N1822"/>
      <c r="AB1822"/>
      <c r="AC1822"/>
      <c r="BC1822"/>
      <c r="BP1822"/>
      <c r="CC1822"/>
      <c r="CP1822"/>
      <c r="EP1822"/>
      <c r="FC1822"/>
    </row>
    <row r="1823" spans="14:159">
      <c r="N1823"/>
      <c r="AB1823"/>
      <c r="AC1823"/>
      <c r="BC1823"/>
      <c r="BP1823"/>
      <c r="CC1823"/>
      <c r="CP1823"/>
      <c r="EP1823"/>
      <c r="FC1823"/>
    </row>
    <row r="1824" spans="14:159">
      <c r="N1824"/>
      <c r="AB1824"/>
      <c r="AC1824"/>
      <c r="BC1824"/>
      <c r="BP1824"/>
      <c r="CC1824"/>
      <c r="CP1824"/>
      <c r="EP1824"/>
      <c r="FC1824"/>
    </row>
    <row r="1825" spans="14:159">
      <c r="N1825"/>
      <c r="AB1825"/>
      <c r="AC1825"/>
      <c r="BC1825"/>
      <c r="BP1825"/>
      <c r="CC1825"/>
      <c r="CP1825"/>
      <c r="EP1825"/>
      <c r="FC1825"/>
    </row>
    <row r="1826" spans="14:159">
      <c r="N1826"/>
      <c r="AB1826"/>
      <c r="AC1826"/>
      <c r="BC1826"/>
      <c r="BP1826"/>
      <c r="CC1826"/>
      <c r="CP1826"/>
      <c r="EP1826"/>
      <c r="FC1826"/>
    </row>
    <row r="1827" spans="14:159">
      <c r="N1827"/>
      <c r="AB1827"/>
      <c r="AC1827"/>
      <c r="BC1827"/>
      <c r="BP1827"/>
      <c r="CC1827"/>
      <c r="CP1827"/>
      <c r="EP1827"/>
      <c r="FC1827"/>
    </row>
    <row r="1828" spans="14:159">
      <c r="N1828"/>
      <c r="AB1828"/>
      <c r="AC1828"/>
      <c r="BC1828"/>
      <c r="BP1828"/>
      <c r="CC1828"/>
      <c r="CP1828"/>
      <c r="EP1828"/>
      <c r="FC1828"/>
    </row>
    <row r="1829" spans="14:159">
      <c r="N1829"/>
      <c r="AB1829"/>
      <c r="AC1829"/>
      <c r="BC1829"/>
      <c r="BP1829"/>
      <c r="CC1829"/>
      <c r="CP1829"/>
      <c r="EP1829"/>
      <c r="FC1829"/>
    </row>
    <row r="1830" spans="14:159">
      <c r="N1830"/>
      <c r="AB1830"/>
      <c r="AC1830"/>
      <c r="BC1830"/>
      <c r="BP1830"/>
      <c r="CC1830"/>
      <c r="CP1830"/>
      <c r="EP1830"/>
      <c r="FC1830"/>
    </row>
    <row r="1831" spans="14:159">
      <c r="N1831"/>
      <c r="AB1831"/>
      <c r="AC1831"/>
      <c r="BC1831"/>
      <c r="BP1831"/>
      <c r="CC1831"/>
      <c r="CP1831"/>
      <c r="EP1831"/>
      <c r="FC1831"/>
    </row>
    <row r="1832" spans="14:159">
      <c r="N1832"/>
      <c r="AB1832"/>
      <c r="AC1832"/>
      <c r="BC1832"/>
      <c r="BP1832"/>
      <c r="CC1832"/>
      <c r="CP1832"/>
      <c r="EP1832"/>
      <c r="FC1832"/>
    </row>
    <row r="1833" spans="14:159">
      <c r="N1833"/>
      <c r="AB1833"/>
      <c r="AC1833"/>
      <c r="BC1833"/>
      <c r="BP1833"/>
      <c r="CC1833"/>
      <c r="CP1833"/>
      <c r="EP1833"/>
      <c r="FC1833"/>
    </row>
    <row r="1834" spans="14:159">
      <c r="N1834"/>
      <c r="AB1834"/>
      <c r="AC1834"/>
      <c r="BC1834"/>
      <c r="BP1834"/>
      <c r="CC1834"/>
      <c r="CP1834"/>
      <c r="EP1834"/>
      <c r="FC1834"/>
    </row>
    <row r="1835" spans="14:159">
      <c r="N1835"/>
      <c r="AB1835"/>
      <c r="AC1835"/>
      <c r="BC1835"/>
      <c r="BP1835"/>
      <c r="CC1835"/>
      <c r="CP1835"/>
      <c r="EP1835"/>
      <c r="FC1835"/>
    </row>
    <row r="1836" spans="14:159">
      <c r="N1836"/>
      <c r="AB1836"/>
      <c r="AC1836"/>
      <c r="BC1836"/>
      <c r="BP1836"/>
      <c r="CC1836"/>
      <c r="CP1836"/>
      <c r="EP1836"/>
      <c r="FC1836"/>
    </row>
    <row r="1837" spans="14:159">
      <c r="N1837"/>
      <c r="AB1837"/>
      <c r="AC1837"/>
      <c r="BC1837"/>
      <c r="BP1837"/>
      <c r="CC1837"/>
      <c r="CP1837"/>
      <c r="EP1837"/>
      <c r="FC1837"/>
    </row>
    <row r="1838" spans="14:159">
      <c r="N1838"/>
      <c r="AB1838"/>
      <c r="AC1838"/>
      <c r="BC1838"/>
      <c r="BP1838"/>
      <c r="CC1838"/>
      <c r="CP1838"/>
      <c r="EP1838"/>
      <c r="FC1838"/>
    </row>
    <row r="1839" spans="14:159">
      <c r="N1839"/>
      <c r="AB1839"/>
      <c r="AC1839"/>
      <c r="BC1839"/>
      <c r="BP1839"/>
      <c r="CC1839"/>
      <c r="CP1839"/>
      <c r="EP1839"/>
      <c r="FC1839"/>
    </row>
    <row r="1840" spans="14:159">
      <c r="N1840"/>
      <c r="AB1840"/>
      <c r="AC1840"/>
      <c r="BC1840"/>
      <c r="BP1840"/>
      <c r="CC1840"/>
      <c r="CP1840"/>
      <c r="EP1840"/>
      <c r="FC1840"/>
    </row>
    <row r="1841" spans="14:159">
      <c r="N1841"/>
      <c r="AB1841"/>
      <c r="AC1841"/>
      <c r="BC1841"/>
      <c r="BP1841"/>
      <c r="CC1841"/>
      <c r="CP1841"/>
      <c r="EP1841"/>
      <c r="FC1841"/>
    </row>
    <row r="1842" spans="14:159">
      <c r="N1842"/>
      <c r="AB1842"/>
      <c r="AC1842"/>
      <c r="BC1842"/>
      <c r="BP1842"/>
      <c r="CC1842"/>
      <c r="CP1842"/>
      <c r="EP1842"/>
      <c r="FC1842"/>
    </row>
    <row r="1843" spans="14:159">
      <c r="N1843"/>
      <c r="AB1843"/>
      <c r="AC1843"/>
      <c r="BC1843"/>
      <c r="BP1843"/>
      <c r="CC1843"/>
      <c r="CP1843"/>
      <c r="EP1843"/>
      <c r="FC1843"/>
    </row>
    <row r="1844" spans="14:159">
      <c r="N1844"/>
      <c r="AB1844"/>
      <c r="AC1844"/>
      <c r="BC1844"/>
      <c r="BP1844"/>
      <c r="CC1844"/>
      <c r="CP1844"/>
      <c r="EP1844"/>
      <c r="FC1844"/>
    </row>
    <row r="1845" spans="14:159">
      <c r="N1845"/>
      <c r="AB1845"/>
      <c r="AC1845"/>
      <c r="BC1845"/>
      <c r="BP1845"/>
      <c r="CC1845"/>
      <c r="CP1845"/>
      <c r="EP1845"/>
      <c r="FC1845"/>
    </row>
    <row r="1846" spans="14:159">
      <c r="N1846"/>
      <c r="AB1846"/>
      <c r="AC1846"/>
      <c r="BC1846"/>
      <c r="BP1846"/>
      <c r="CC1846"/>
      <c r="CP1846"/>
      <c r="EP1846"/>
      <c r="FC1846"/>
    </row>
    <row r="1847" spans="14:159">
      <c r="N1847"/>
      <c r="AB1847"/>
      <c r="AC1847"/>
      <c r="BC1847"/>
      <c r="BP1847"/>
      <c r="CC1847"/>
      <c r="CP1847"/>
      <c r="EP1847"/>
      <c r="FC1847"/>
    </row>
    <row r="1848" spans="14:159">
      <c r="N1848"/>
      <c r="AB1848"/>
      <c r="AC1848"/>
      <c r="BC1848"/>
      <c r="BP1848"/>
      <c r="CC1848"/>
      <c r="CP1848"/>
      <c r="EP1848"/>
      <c r="FC1848"/>
    </row>
    <row r="1849" spans="14:159">
      <c r="N1849"/>
      <c r="AB1849"/>
      <c r="AC1849"/>
      <c r="BC1849"/>
      <c r="BP1849"/>
      <c r="CC1849"/>
      <c r="CP1849"/>
      <c r="EP1849"/>
      <c r="FC1849"/>
    </row>
    <row r="1850" spans="14:159">
      <c r="N1850"/>
      <c r="AB1850"/>
      <c r="AC1850"/>
      <c r="BC1850"/>
      <c r="BP1850"/>
      <c r="CC1850"/>
      <c r="CP1850"/>
      <c r="EP1850"/>
      <c r="FC1850"/>
    </row>
    <row r="1851" spans="14:159">
      <c r="N1851"/>
      <c r="AB1851"/>
      <c r="AC1851"/>
      <c r="BC1851"/>
      <c r="BP1851"/>
      <c r="CC1851"/>
      <c r="CP1851"/>
      <c r="EP1851"/>
      <c r="FC1851"/>
    </row>
    <row r="1852" spans="14:159">
      <c r="N1852"/>
      <c r="AB1852"/>
      <c r="AC1852"/>
      <c r="BC1852"/>
      <c r="BP1852"/>
      <c r="CC1852"/>
      <c r="CP1852"/>
      <c r="EP1852"/>
      <c r="FC1852"/>
    </row>
    <row r="1853" spans="14:159">
      <c r="N1853"/>
      <c r="AB1853"/>
      <c r="AC1853"/>
      <c r="BC1853"/>
      <c r="BP1853"/>
      <c r="CC1853"/>
      <c r="CP1853"/>
      <c r="EP1853"/>
      <c r="FC1853"/>
    </row>
    <row r="1854" spans="14:159">
      <c r="N1854"/>
      <c r="AB1854"/>
      <c r="AC1854"/>
      <c r="BC1854"/>
      <c r="BP1854"/>
      <c r="CC1854"/>
      <c r="CP1854"/>
      <c r="EP1854"/>
      <c r="FC1854"/>
    </row>
    <row r="1855" spans="14:159">
      <c r="N1855"/>
      <c r="AB1855"/>
      <c r="AC1855"/>
      <c r="BC1855"/>
      <c r="BP1855"/>
      <c r="CC1855"/>
      <c r="CP1855"/>
      <c r="EP1855"/>
      <c r="FC1855"/>
    </row>
    <row r="1856" spans="14:159">
      <c r="N1856"/>
      <c r="AB1856"/>
      <c r="AC1856"/>
      <c r="BC1856"/>
      <c r="BP1856"/>
      <c r="CC1856"/>
      <c r="CP1856"/>
      <c r="EP1856"/>
      <c r="FC1856"/>
    </row>
    <row r="1857" spans="14:159">
      <c r="N1857"/>
      <c r="AB1857"/>
      <c r="AC1857"/>
      <c r="BC1857"/>
      <c r="BP1857"/>
      <c r="CC1857"/>
      <c r="CP1857"/>
      <c r="EP1857"/>
      <c r="FC1857"/>
    </row>
    <row r="1858" spans="14:159">
      <c r="N1858"/>
      <c r="AB1858"/>
      <c r="AC1858"/>
      <c r="BC1858"/>
      <c r="BP1858"/>
      <c r="CC1858"/>
      <c r="CP1858"/>
      <c r="EP1858"/>
      <c r="FC1858"/>
    </row>
    <row r="1859" spans="14:159">
      <c r="N1859"/>
      <c r="AB1859"/>
      <c r="AC1859"/>
      <c r="BC1859"/>
      <c r="BP1859"/>
      <c r="CC1859"/>
      <c r="CP1859"/>
      <c r="EP1859"/>
      <c r="FC1859"/>
    </row>
    <row r="1860" spans="14:159">
      <c r="N1860"/>
      <c r="AB1860"/>
      <c r="AC1860"/>
      <c r="BC1860"/>
      <c r="BP1860"/>
      <c r="CC1860"/>
      <c r="CP1860"/>
      <c r="EP1860"/>
      <c r="FC1860"/>
    </row>
    <row r="1861" spans="14:159">
      <c r="N1861"/>
      <c r="AB1861"/>
      <c r="AC1861"/>
      <c r="BC1861"/>
      <c r="BP1861"/>
      <c r="CC1861"/>
      <c r="CP1861"/>
      <c r="EP1861"/>
      <c r="FC1861"/>
    </row>
    <row r="1862" spans="14:159">
      <c r="N1862"/>
      <c r="AB1862"/>
      <c r="AC1862"/>
      <c r="BC1862"/>
      <c r="BP1862"/>
      <c r="CC1862"/>
      <c r="CP1862"/>
      <c r="EP1862"/>
      <c r="FC1862"/>
    </row>
    <row r="1863" spans="14:159">
      <c r="N1863"/>
      <c r="AB1863"/>
      <c r="AC1863"/>
      <c r="BC1863"/>
      <c r="BP1863"/>
      <c r="CC1863"/>
      <c r="CP1863"/>
      <c r="EP1863"/>
      <c r="FC1863"/>
    </row>
    <row r="1864" spans="14:159">
      <c r="N1864"/>
      <c r="AB1864"/>
      <c r="AC1864"/>
      <c r="BC1864"/>
      <c r="BP1864"/>
      <c r="CC1864"/>
      <c r="CP1864"/>
      <c r="EP1864"/>
      <c r="FC1864"/>
    </row>
    <row r="1865" spans="14:159">
      <c r="N1865"/>
      <c r="AB1865"/>
      <c r="AC1865"/>
      <c r="BC1865"/>
      <c r="BP1865"/>
      <c r="CC1865"/>
      <c r="CP1865"/>
      <c r="EP1865"/>
      <c r="FC1865"/>
    </row>
    <row r="1866" spans="14:159">
      <c r="N1866"/>
      <c r="AB1866"/>
      <c r="AC1866"/>
      <c r="BC1866"/>
      <c r="BP1866"/>
      <c r="CC1866"/>
      <c r="CP1866"/>
      <c r="EP1866"/>
      <c r="FC1866"/>
    </row>
    <row r="1867" spans="14:159">
      <c r="N1867"/>
      <c r="AB1867"/>
      <c r="AC1867"/>
      <c r="BC1867"/>
      <c r="BP1867"/>
      <c r="CC1867"/>
      <c r="CP1867"/>
      <c r="EP1867"/>
      <c r="FC1867"/>
    </row>
    <row r="1868" spans="14:159">
      <c r="N1868"/>
      <c r="AB1868"/>
      <c r="AC1868"/>
      <c r="BC1868"/>
      <c r="BP1868"/>
      <c r="CC1868"/>
      <c r="CP1868"/>
      <c r="EP1868"/>
      <c r="FC1868"/>
    </row>
    <row r="1869" spans="14:159">
      <c r="N1869"/>
      <c r="AB1869"/>
      <c r="AC1869"/>
      <c r="BC1869"/>
      <c r="BP1869"/>
      <c r="CC1869"/>
      <c r="CP1869"/>
      <c r="EP1869"/>
      <c r="FC1869"/>
    </row>
    <row r="1870" spans="14:159">
      <c r="N1870"/>
      <c r="AB1870"/>
      <c r="AC1870"/>
      <c r="BC1870"/>
      <c r="BP1870"/>
      <c r="CC1870"/>
      <c r="CP1870"/>
      <c r="EP1870"/>
      <c r="FC1870"/>
    </row>
    <row r="1871" spans="14:159">
      <c r="N1871"/>
      <c r="AB1871"/>
      <c r="AC1871"/>
      <c r="BC1871"/>
      <c r="BP1871"/>
      <c r="CC1871"/>
      <c r="CP1871"/>
      <c r="EP1871"/>
      <c r="FC1871"/>
    </row>
    <row r="1872" spans="14:159">
      <c r="N1872"/>
      <c r="AB1872"/>
      <c r="AC1872"/>
      <c r="BC1872"/>
      <c r="BP1872"/>
      <c r="CC1872"/>
      <c r="CP1872"/>
      <c r="EP1872"/>
      <c r="FC1872"/>
    </row>
    <row r="1873" spans="14:159">
      <c r="N1873"/>
      <c r="AB1873"/>
      <c r="AC1873"/>
      <c r="BC1873"/>
      <c r="BP1873"/>
      <c r="CC1873"/>
      <c r="CP1873"/>
      <c r="EP1873"/>
      <c r="FC1873"/>
    </row>
    <row r="1874" spans="14:159">
      <c r="N1874"/>
      <c r="AB1874"/>
      <c r="AC1874"/>
      <c r="BC1874"/>
      <c r="BP1874"/>
      <c r="CC1874"/>
      <c r="CP1874"/>
      <c r="EP1874"/>
      <c r="FC1874"/>
    </row>
    <row r="1875" spans="14:159">
      <c r="N1875"/>
      <c r="AB1875"/>
      <c r="AC1875"/>
      <c r="BC1875"/>
      <c r="BP1875"/>
      <c r="CC1875"/>
      <c r="CP1875"/>
      <c r="EP1875"/>
      <c r="FC1875"/>
    </row>
    <row r="1876" spans="14:159">
      <c r="N1876"/>
      <c r="AB1876"/>
      <c r="AC1876"/>
      <c r="BC1876"/>
      <c r="BP1876"/>
      <c r="CC1876"/>
      <c r="CP1876"/>
      <c r="EP1876"/>
      <c r="FC1876"/>
    </row>
    <row r="1877" spans="14:159">
      <c r="N1877"/>
      <c r="AB1877"/>
      <c r="AC1877"/>
      <c r="BC1877"/>
      <c r="BP1877"/>
      <c r="CC1877"/>
      <c r="CP1877"/>
      <c r="EP1877"/>
      <c r="FC1877"/>
    </row>
    <row r="1878" spans="14:159">
      <c r="N1878"/>
      <c r="AB1878"/>
      <c r="AC1878"/>
      <c r="BC1878"/>
      <c r="BP1878"/>
      <c r="CC1878"/>
      <c r="CP1878"/>
      <c r="EP1878"/>
      <c r="FC1878"/>
    </row>
    <row r="1879" spans="14:159">
      <c r="N1879"/>
      <c r="AB1879"/>
      <c r="AC1879"/>
      <c r="BC1879"/>
      <c r="BP1879"/>
      <c r="CC1879"/>
      <c r="CP1879"/>
      <c r="EP1879"/>
      <c r="FC1879"/>
    </row>
    <row r="1880" spans="14:159">
      <c r="N1880"/>
      <c r="AB1880"/>
      <c r="AC1880"/>
      <c r="BC1880"/>
      <c r="BP1880"/>
      <c r="CC1880"/>
      <c r="CP1880"/>
      <c r="EP1880"/>
      <c r="FC1880"/>
    </row>
    <row r="1881" spans="14:159">
      <c r="N1881"/>
      <c r="AB1881"/>
      <c r="AC1881"/>
      <c r="BC1881"/>
      <c r="BP1881"/>
      <c r="CC1881"/>
      <c r="CP1881"/>
      <c r="EP1881"/>
      <c r="FC1881"/>
    </row>
    <row r="1882" spans="14:159">
      <c r="N1882"/>
      <c r="AB1882"/>
      <c r="AC1882"/>
      <c r="BC1882"/>
      <c r="BP1882"/>
      <c r="CC1882"/>
      <c r="CP1882"/>
      <c r="EP1882"/>
      <c r="FC1882"/>
    </row>
    <row r="1883" spans="14:159">
      <c r="N1883"/>
      <c r="AB1883"/>
      <c r="AC1883"/>
      <c r="BC1883"/>
      <c r="BP1883"/>
      <c r="CC1883"/>
      <c r="CP1883"/>
      <c r="EP1883"/>
      <c r="FC1883"/>
    </row>
    <row r="1884" spans="14:159">
      <c r="N1884"/>
      <c r="AB1884"/>
      <c r="AC1884"/>
      <c r="BC1884"/>
      <c r="BP1884"/>
      <c r="CC1884"/>
      <c r="CP1884"/>
      <c r="EP1884"/>
      <c r="FC1884"/>
    </row>
    <row r="1885" spans="14:159">
      <c r="N1885"/>
      <c r="AB1885"/>
      <c r="AC1885"/>
      <c r="BC1885"/>
      <c r="BP1885"/>
      <c r="CC1885"/>
      <c r="CP1885"/>
      <c r="EP1885"/>
      <c r="FC1885"/>
    </row>
    <row r="1886" spans="14:159">
      <c r="N1886"/>
      <c r="AB1886"/>
      <c r="AC1886"/>
      <c r="BC1886"/>
      <c r="BP1886"/>
      <c r="CC1886"/>
      <c r="CP1886"/>
      <c r="EP1886"/>
      <c r="FC1886"/>
    </row>
    <row r="1887" spans="14:159">
      <c r="N1887"/>
      <c r="AB1887"/>
      <c r="AC1887"/>
      <c r="BC1887"/>
      <c r="BP1887"/>
      <c r="CC1887"/>
      <c r="CP1887"/>
      <c r="EP1887"/>
      <c r="FC1887"/>
    </row>
    <row r="1888" spans="14:159">
      <c r="N1888"/>
      <c r="AB1888"/>
      <c r="AC1888"/>
      <c r="BC1888"/>
      <c r="BP1888"/>
      <c r="CC1888"/>
      <c r="CP1888"/>
      <c r="EP1888"/>
      <c r="FC1888"/>
    </row>
    <row r="1889" spans="14:159">
      <c r="N1889"/>
      <c r="AB1889"/>
      <c r="AC1889"/>
      <c r="BC1889"/>
      <c r="BP1889"/>
      <c r="CC1889"/>
      <c r="CP1889"/>
      <c r="EP1889"/>
      <c r="FC1889"/>
    </row>
    <row r="1890" spans="14:159">
      <c r="N1890"/>
      <c r="AB1890"/>
      <c r="AC1890"/>
      <c r="BC1890"/>
      <c r="BP1890"/>
      <c r="CC1890"/>
      <c r="CP1890"/>
      <c r="EP1890"/>
      <c r="FC1890"/>
    </row>
    <row r="1891" spans="14:159">
      <c r="N1891"/>
      <c r="AB1891"/>
      <c r="AC1891"/>
      <c r="BC1891"/>
      <c r="BP1891"/>
      <c r="CC1891"/>
      <c r="CP1891"/>
      <c r="EP1891"/>
      <c r="FC1891"/>
    </row>
    <row r="1892" spans="14:159">
      <c r="N1892"/>
      <c r="AB1892"/>
      <c r="AC1892"/>
      <c r="BC1892"/>
      <c r="BP1892"/>
      <c r="CC1892"/>
      <c r="CP1892"/>
      <c r="EP1892"/>
      <c r="FC1892"/>
    </row>
    <row r="1893" spans="14:159">
      <c r="N1893"/>
      <c r="AB1893"/>
      <c r="AC1893"/>
      <c r="BC1893"/>
      <c r="BP1893"/>
      <c r="CC1893"/>
      <c r="CP1893"/>
      <c r="EP1893"/>
      <c r="FC1893"/>
    </row>
    <row r="1894" spans="14:159">
      <c r="N1894"/>
      <c r="AB1894"/>
      <c r="AC1894"/>
      <c r="BC1894"/>
      <c r="BP1894"/>
      <c r="CC1894"/>
      <c r="CP1894"/>
      <c r="EP1894"/>
      <c r="FC1894"/>
    </row>
    <row r="1895" spans="14:159">
      <c r="N1895"/>
      <c r="AB1895"/>
      <c r="AC1895"/>
      <c r="BC1895"/>
      <c r="BP1895"/>
      <c r="CC1895"/>
      <c r="CP1895"/>
      <c r="EP1895"/>
      <c r="FC1895"/>
    </row>
    <row r="1896" spans="14:159">
      <c r="N1896"/>
      <c r="AB1896"/>
      <c r="AC1896"/>
      <c r="BC1896"/>
      <c r="BP1896"/>
      <c r="CC1896"/>
      <c r="CP1896"/>
      <c r="EP1896"/>
      <c r="FC1896"/>
    </row>
    <row r="1897" spans="14:159">
      <c r="N1897"/>
      <c r="AB1897"/>
      <c r="AC1897"/>
      <c r="BC1897"/>
      <c r="BP1897"/>
      <c r="CC1897"/>
      <c r="CP1897"/>
      <c r="EP1897"/>
      <c r="FC1897"/>
    </row>
    <row r="1898" spans="14:159">
      <c r="N1898"/>
      <c r="AB1898"/>
      <c r="AC1898"/>
      <c r="BC1898"/>
      <c r="BP1898"/>
      <c r="CC1898"/>
      <c r="CP1898"/>
      <c r="EP1898"/>
      <c r="FC1898"/>
    </row>
    <row r="1899" spans="14:159">
      <c r="N1899"/>
      <c r="AB1899"/>
      <c r="AC1899"/>
      <c r="BC1899"/>
      <c r="BP1899"/>
      <c r="CC1899"/>
      <c r="CP1899"/>
      <c r="EP1899"/>
      <c r="FC1899"/>
    </row>
    <row r="1900" spans="14:159">
      <c r="N1900"/>
      <c r="AB1900"/>
      <c r="AC1900"/>
      <c r="BC1900"/>
      <c r="BP1900"/>
      <c r="CC1900"/>
      <c r="CP1900"/>
      <c r="EP1900"/>
      <c r="FC1900"/>
    </row>
    <row r="1901" spans="14:159">
      <c r="N1901"/>
      <c r="AB1901"/>
      <c r="AC1901"/>
      <c r="BC1901"/>
      <c r="BP1901"/>
      <c r="CC1901"/>
      <c r="CP1901"/>
      <c r="EP1901"/>
      <c r="FC1901"/>
    </row>
    <row r="1902" spans="14:159">
      <c r="N1902"/>
      <c r="AB1902"/>
      <c r="AC1902"/>
      <c r="BC1902"/>
      <c r="BP1902"/>
      <c r="CC1902"/>
      <c r="CP1902"/>
      <c r="EP1902"/>
      <c r="FC1902"/>
    </row>
    <row r="1903" spans="14:159">
      <c r="N1903"/>
      <c r="AB1903"/>
      <c r="AC1903"/>
      <c r="BC1903"/>
      <c r="BP1903"/>
      <c r="CC1903"/>
      <c r="CP1903"/>
      <c r="EP1903"/>
      <c r="FC1903"/>
    </row>
    <row r="1904" spans="14:159">
      <c r="N1904"/>
      <c r="AB1904"/>
      <c r="AC1904"/>
      <c r="BC1904"/>
      <c r="BP1904"/>
      <c r="CC1904"/>
      <c r="CP1904"/>
      <c r="EP1904"/>
      <c r="FC1904"/>
    </row>
    <row r="1905" spans="14:159">
      <c r="N1905"/>
      <c r="AB1905"/>
      <c r="AC1905"/>
      <c r="BC1905"/>
      <c r="BP1905"/>
      <c r="CC1905"/>
      <c r="CP1905"/>
      <c r="EP1905"/>
      <c r="FC1905"/>
    </row>
    <row r="1906" spans="14:159">
      <c r="N1906"/>
      <c r="AB1906"/>
      <c r="AC1906"/>
      <c r="BC1906"/>
      <c r="BP1906"/>
      <c r="CC1906"/>
      <c r="CP1906"/>
      <c r="EP1906"/>
      <c r="FC1906"/>
    </row>
    <row r="1907" spans="14:159">
      <c r="N1907"/>
      <c r="AB1907"/>
      <c r="AC1907"/>
      <c r="BC1907"/>
      <c r="BP1907"/>
      <c r="CC1907"/>
      <c r="CP1907"/>
      <c r="EP1907"/>
      <c r="FC1907"/>
    </row>
    <row r="1908" spans="14:159">
      <c r="N1908"/>
      <c r="AB1908"/>
      <c r="AC1908"/>
      <c r="BC1908"/>
      <c r="BP1908"/>
      <c r="CC1908"/>
      <c r="CP1908"/>
      <c r="EP1908"/>
      <c r="FC1908"/>
    </row>
    <row r="1909" spans="14:159">
      <c r="N1909"/>
      <c r="AB1909"/>
      <c r="AC1909"/>
      <c r="BC1909"/>
      <c r="BP1909"/>
      <c r="CC1909"/>
      <c r="CP1909"/>
      <c r="EP1909"/>
      <c r="FC1909"/>
    </row>
    <row r="1910" spans="14:159">
      <c r="N1910"/>
      <c r="AB1910"/>
      <c r="AC1910"/>
      <c r="BC1910"/>
      <c r="BP1910"/>
      <c r="CC1910"/>
      <c r="CP1910"/>
      <c r="EP1910"/>
      <c r="FC1910"/>
    </row>
    <row r="1911" spans="14:159">
      <c r="N1911"/>
      <c r="AB1911"/>
      <c r="AC1911"/>
      <c r="BC1911"/>
      <c r="BP1911"/>
      <c r="CC1911"/>
      <c r="CP1911"/>
      <c r="EP1911"/>
      <c r="FC1911"/>
    </row>
    <row r="1912" spans="14:159">
      <c r="N1912"/>
      <c r="AB1912"/>
      <c r="AC1912"/>
      <c r="BC1912"/>
      <c r="BP1912"/>
      <c r="CC1912"/>
      <c r="CP1912"/>
      <c r="EP1912"/>
      <c r="FC1912"/>
    </row>
    <row r="1913" spans="14:159">
      <c r="N1913"/>
      <c r="AB1913"/>
      <c r="AC1913"/>
      <c r="BC1913"/>
      <c r="BP1913"/>
      <c r="CC1913"/>
      <c r="CP1913"/>
      <c r="EP1913"/>
      <c r="FC1913"/>
    </row>
    <row r="1914" spans="14:159">
      <c r="N1914"/>
      <c r="AB1914"/>
      <c r="AC1914"/>
      <c r="BC1914"/>
      <c r="BP1914"/>
      <c r="CC1914"/>
      <c r="CP1914"/>
      <c r="EP1914"/>
      <c r="FC1914"/>
    </row>
    <row r="1915" spans="14:159">
      <c r="N1915"/>
      <c r="AB1915"/>
      <c r="AC1915"/>
      <c r="BC1915"/>
      <c r="BP1915"/>
      <c r="CC1915"/>
      <c r="CP1915"/>
      <c r="EP1915"/>
      <c r="FC1915"/>
    </row>
    <row r="1916" spans="14:159">
      <c r="N1916"/>
      <c r="AB1916"/>
      <c r="AC1916"/>
      <c r="BC1916"/>
      <c r="BP1916"/>
      <c r="CC1916"/>
      <c r="CP1916"/>
      <c r="EP1916"/>
      <c r="FC1916"/>
    </row>
    <row r="1917" spans="14:159">
      <c r="N1917"/>
      <c r="AB1917"/>
      <c r="AC1917"/>
      <c r="BC1917"/>
      <c r="BP1917"/>
      <c r="CC1917"/>
      <c r="CP1917"/>
      <c r="EP1917"/>
      <c r="FC1917"/>
    </row>
    <row r="1918" spans="14:159">
      <c r="N1918"/>
      <c r="AB1918"/>
      <c r="AC1918"/>
      <c r="BC1918"/>
      <c r="BP1918"/>
      <c r="CC1918"/>
      <c r="CP1918"/>
      <c r="EP1918"/>
      <c r="FC1918"/>
    </row>
    <row r="1919" spans="14:159">
      <c r="N1919"/>
      <c r="AB1919"/>
      <c r="AC1919"/>
      <c r="BC1919"/>
      <c r="BP1919"/>
      <c r="CC1919"/>
      <c r="CP1919"/>
      <c r="EP1919"/>
      <c r="FC1919"/>
    </row>
    <row r="1920" spans="14:159">
      <c r="N1920"/>
      <c r="AB1920"/>
      <c r="AC1920"/>
      <c r="BC1920"/>
      <c r="BP1920"/>
      <c r="CC1920"/>
      <c r="CP1920"/>
      <c r="EP1920"/>
      <c r="FC1920"/>
    </row>
    <row r="1921" spans="14:159">
      <c r="N1921"/>
      <c r="AB1921"/>
      <c r="AC1921"/>
      <c r="BC1921"/>
      <c r="BP1921"/>
      <c r="CC1921"/>
      <c r="CP1921"/>
      <c r="EP1921"/>
      <c r="FC1921"/>
    </row>
    <row r="1922" spans="14:159">
      <c r="N1922"/>
      <c r="AB1922"/>
      <c r="AC1922"/>
      <c r="BC1922"/>
      <c r="BP1922"/>
      <c r="CC1922"/>
      <c r="CP1922"/>
      <c r="EP1922"/>
      <c r="FC1922"/>
    </row>
    <row r="1923" spans="14:159">
      <c r="N1923"/>
      <c r="AB1923"/>
      <c r="AC1923"/>
      <c r="BC1923"/>
      <c r="BP1923"/>
      <c r="CC1923"/>
      <c r="CP1923"/>
      <c r="EP1923"/>
      <c r="FC1923"/>
    </row>
    <row r="1924" spans="14:159">
      <c r="N1924"/>
      <c r="AB1924"/>
      <c r="AC1924"/>
      <c r="BC1924"/>
      <c r="BP1924"/>
      <c r="CC1924"/>
      <c r="CP1924"/>
      <c r="EP1924"/>
      <c r="FC1924"/>
    </row>
    <row r="1925" spans="14:159">
      <c r="N1925"/>
      <c r="AB1925"/>
      <c r="AC1925"/>
      <c r="BC1925"/>
      <c r="BP1925"/>
      <c r="CC1925"/>
      <c r="CP1925"/>
      <c r="EP1925"/>
      <c r="FC1925"/>
    </row>
    <row r="1926" spans="14:159">
      <c r="N1926"/>
      <c r="AB1926"/>
      <c r="AC1926"/>
      <c r="BC1926"/>
      <c r="BP1926"/>
      <c r="CC1926"/>
      <c r="CP1926"/>
      <c r="EP1926"/>
      <c r="FC1926"/>
    </row>
    <row r="1927" spans="14:159">
      <c r="N1927"/>
      <c r="AB1927"/>
      <c r="AC1927"/>
      <c r="BC1927"/>
      <c r="BP1927"/>
      <c r="CC1927"/>
      <c r="CP1927"/>
      <c r="EP1927"/>
      <c r="FC1927"/>
    </row>
    <row r="1928" spans="14:159">
      <c r="N1928"/>
      <c r="AB1928"/>
      <c r="AC1928"/>
      <c r="BC1928"/>
      <c r="BP1928"/>
      <c r="CC1928"/>
      <c r="CP1928"/>
      <c r="EP1928"/>
      <c r="FC1928"/>
    </row>
    <row r="1929" spans="14:159">
      <c r="N1929"/>
      <c r="AB1929"/>
      <c r="AC1929"/>
      <c r="BC1929"/>
      <c r="BP1929"/>
      <c r="CC1929"/>
      <c r="CP1929"/>
      <c r="EP1929"/>
      <c r="FC1929"/>
    </row>
    <row r="1930" spans="14:159">
      <c r="N1930"/>
      <c r="AB1930"/>
      <c r="AC1930"/>
      <c r="BC1930"/>
      <c r="BP1930"/>
      <c r="CC1930"/>
      <c r="CP1930"/>
      <c r="EP1930"/>
      <c r="FC1930"/>
    </row>
    <row r="1931" spans="14:159">
      <c r="N1931"/>
      <c r="AB1931"/>
      <c r="AC1931"/>
      <c r="BC1931"/>
      <c r="BP1931"/>
      <c r="CC1931"/>
      <c r="CP1931"/>
      <c r="EP1931"/>
      <c r="FC1931"/>
    </row>
    <row r="1932" spans="14:159">
      <c r="N1932"/>
      <c r="AB1932"/>
      <c r="AC1932"/>
      <c r="BC1932"/>
      <c r="BP1932"/>
      <c r="CC1932"/>
      <c r="CP1932"/>
      <c r="EP1932"/>
      <c r="FC1932"/>
    </row>
    <row r="1933" spans="14:159">
      <c r="N1933"/>
      <c r="AB1933"/>
      <c r="AC1933"/>
      <c r="BC1933"/>
      <c r="BP1933"/>
      <c r="CC1933"/>
      <c r="CP1933"/>
      <c r="EP1933"/>
      <c r="FC1933"/>
    </row>
    <row r="1934" spans="14:159">
      <c r="N1934"/>
      <c r="AB1934"/>
      <c r="AC1934"/>
      <c r="BC1934"/>
      <c r="BP1934"/>
      <c r="CC1934"/>
      <c r="CP1934"/>
      <c r="EP1934"/>
      <c r="FC1934"/>
    </row>
    <row r="1935" spans="14:159">
      <c r="N1935"/>
      <c r="AB1935"/>
      <c r="AC1935"/>
      <c r="BC1935"/>
      <c r="BP1935"/>
      <c r="CC1935"/>
      <c r="CP1935"/>
      <c r="EP1935"/>
      <c r="FC1935"/>
    </row>
    <row r="1936" spans="14:159">
      <c r="N1936"/>
      <c r="AB1936"/>
      <c r="AC1936"/>
      <c r="BC1936"/>
      <c r="BP1936"/>
      <c r="CC1936"/>
      <c r="CP1936"/>
      <c r="EP1936"/>
      <c r="FC1936"/>
    </row>
    <row r="1937" spans="14:159">
      <c r="N1937"/>
      <c r="AB1937"/>
      <c r="AC1937"/>
      <c r="BC1937"/>
      <c r="BP1937"/>
      <c r="CC1937"/>
      <c r="CP1937"/>
      <c r="EP1937"/>
      <c r="FC1937"/>
    </row>
    <row r="1938" spans="14:159">
      <c r="N1938"/>
      <c r="AB1938"/>
      <c r="AC1938"/>
      <c r="BC1938"/>
      <c r="BP1938"/>
      <c r="CC1938"/>
      <c r="CP1938"/>
      <c r="EP1938"/>
      <c r="FC1938"/>
    </row>
    <row r="1939" spans="14:159">
      <c r="N1939"/>
      <c r="AB1939"/>
      <c r="AC1939"/>
      <c r="BC1939"/>
      <c r="BP1939"/>
      <c r="CC1939"/>
      <c r="CP1939"/>
      <c r="EP1939"/>
      <c r="FC1939"/>
    </row>
    <row r="1940" spans="14:159">
      <c r="N1940"/>
      <c r="AB1940"/>
      <c r="AC1940"/>
      <c r="BC1940"/>
      <c r="BP1940"/>
      <c r="CC1940"/>
      <c r="CP1940"/>
      <c r="EP1940"/>
      <c r="FC1940"/>
    </row>
    <row r="1941" spans="14:159">
      <c r="N1941"/>
      <c r="AB1941"/>
      <c r="AC1941"/>
      <c r="BC1941"/>
      <c r="BP1941"/>
      <c r="CC1941"/>
      <c r="CP1941"/>
      <c r="EP1941"/>
      <c r="FC1941"/>
    </row>
    <row r="1942" spans="14:159">
      <c r="N1942"/>
      <c r="AB1942"/>
      <c r="AC1942"/>
      <c r="BC1942"/>
      <c r="BP1942"/>
      <c r="CC1942"/>
      <c r="CP1942"/>
      <c r="EP1942"/>
      <c r="FC1942"/>
    </row>
    <row r="1943" spans="14:159">
      <c r="N1943"/>
      <c r="AB1943"/>
      <c r="AC1943"/>
      <c r="BC1943"/>
      <c r="BP1943"/>
      <c r="CC1943"/>
      <c r="CP1943"/>
      <c r="EP1943"/>
      <c r="FC1943"/>
    </row>
    <row r="1944" spans="14:159">
      <c r="N1944"/>
      <c r="AB1944"/>
      <c r="AC1944"/>
      <c r="BC1944"/>
      <c r="BP1944"/>
      <c r="CC1944"/>
      <c r="CP1944"/>
      <c r="EP1944"/>
      <c r="FC1944"/>
    </row>
    <row r="1945" spans="14:159">
      <c r="N1945"/>
      <c r="AB1945"/>
      <c r="AC1945"/>
      <c r="BC1945"/>
      <c r="BP1945"/>
      <c r="CC1945"/>
      <c r="CP1945"/>
      <c r="EP1945"/>
      <c r="FC1945"/>
    </row>
    <row r="1946" spans="14:159">
      <c r="N1946"/>
      <c r="AB1946"/>
      <c r="AC1946"/>
      <c r="BC1946"/>
      <c r="BP1946"/>
      <c r="CC1946"/>
      <c r="CP1946"/>
      <c r="EP1946"/>
      <c r="FC1946"/>
    </row>
    <row r="1947" spans="14:159">
      <c r="N1947"/>
      <c r="AB1947"/>
      <c r="AC1947"/>
      <c r="BC1947"/>
      <c r="BP1947"/>
      <c r="CC1947"/>
      <c r="CP1947"/>
      <c r="EP1947"/>
      <c r="FC1947"/>
    </row>
    <row r="1948" spans="14:159">
      <c r="N1948"/>
      <c r="AB1948"/>
      <c r="AC1948"/>
      <c r="BC1948"/>
      <c r="BP1948"/>
      <c r="CC1948"/>
      <c r="CP1948"/>
      <c r="EP1948"/>
      <c r="FC1948"/>
    </row>
    <row r="1949" spans="14:159">
      <c r="N1949"/>
      <c r="AB1949"/>
      <c r="AC1949"/>
      <c r="BC1949"/>
      <c r="BP1949"/>
      <c r="CC1949"/>
      <c r="CP1949"/>
      <c r="EP1949"/>
      <c r="FC1949"/>
    </row>
    <row r="1950" spans="14:159">
      <c r="N1950"/>
      <c r="AB1950"/>
      <c r="AC1950"/>
      <c r="BC1950"/>
      <c r="BP1950"/>
      <c r="CC1950"/>
      <c r="CP1950"/>
      <c r="EP1950"/>
      <c r="FC1950"/>
    </row>
    <row r="1951" spans="14:159">
      <c r="N1951"/>
      <c r="AB1951"/>
      <c r="AC1951"/>
      <c r="BC1951"/>
      <c r="BP1951"/>
      <c r="CC1951"/>
      <c r="CP1951"/>
      <c r="EP1951"/>
      <c r="FC1951"/>
    </row>
    <row r="1952" spans="14:159">
      <c r="N1952"/>
      <c r="AB1952"/>
      <c r="AC1952"/>
      <c r="BC1952"/>
      <c r="BP1952"/>
      <c r="CC1952"/>
      <c r="CP1952"/>
      <c r="EP1952"/>
      <c r="FC1952"/>
    </row>
    <row r="1953" spans="14:159">
      <c r="N1953"/>
      <c r="AB1953"/>
      <c r="AC1953"/>
      <c r="BC1953"/>
      <c r="BP1953"/>
      <c r="CC1953"/>
      <c r="CP1953"/>
      <c r="EP1953"/>
      <c r="FC1953"/>
    </row>
    <row r="1954" spans="14:159">
      <c r="N1954"/>
      <c r="AB1954"/>
      <c r="AC1954"/>
      <c r="BC1954"/>
      <c r="BP1954"/>
      <c r="CC1954"/>
      <c r="CP1954"/>
      <c r="EP1954"/>
      <c r="FC1954"/>
    </row>
    <row r="1955" spans="14:159">
      <c r="N1955"/>
      <c r="AB1955"/>
      <c r="AC1955"/>
      <c r="BC1955"/>
      <c r="BP1955"/>
      <c r="CC1955"/>
      <c r="CP1955"/>
      <c r="EP1955"/>
      <c r="FC1955"/>
    </row>
    <row r="1956" spans="14:159">
      <c r="N1956"/>
      <c r="AB1956"/>
      <c r="AC1956"/>
      <c r="BC1956"/>
      <c r="BP1956"/>
      <c r="CC1956"/>
      <c r="CP1956"/>
      <c r="EP1956"/>
      <c r="FC1956"/>
    </row>
    <row r="1957" spans="14:159">
      <c r="N1957"/>
      <c r="AB1957"/>
      <c r="AC1957"/>
      <c r="BC1957"/>
      <c r="BP1957"/>
      <c r="CC1957"/>
      <c r="CP1957"/>
      <c r="EP1957"/>
      <c r="FC1957"/>
    </row>
    <row r="1958" spans="14:159">
      <c r="N1958"/>
      <c r="AB1958"/>
      <c r="AC1958"/>
      <c r="BC1958"/>
      <c r="BP1958"/>
      <c r="CC1958"/>
      <c r="CP1958"/>
      <c r="EP1958"/>
      <c r="FC1958"/>
    </row>
    <row r="1959" spans="14:159">
      <c r="N1959"/>
      <c r="AB1959"/>
      <c r="AC1959"/>
      <c r="BC1959"/>
      <c r="BP1959"/>
      <c r="CC1959"/>
      <c r="CP1959"/>
      <c r="EP1959"/>
      <c r="FC1959"/>
    </row>
    <row r="1960" spans="14:159">
      <c r="N1960"/>
      <c r="AB1960"/>
      <c r="AC1960"/>
      <c r="BC1960"/>
      <c r="BP1960"/>
      <c r="CC1960"/>
      <c r="CP1960"/>
      <c r="EP1960"/>
      <c r="FC1960"/>
    </row>
    <row r="1961" spans="14:159">
      <c r="N1961"/>
      <c r="AB1961"/>
      <c r="AC1961"/>
      <c r="BC1961"/>
      <c r="BP1961"/>
      <c r="CC1961"/>
      <c r="CP1961"/>
      <c r="EP1961"/>
      <c r="FC1961"/>
    </row>
    <row r="1962" spans="14:159">
      <c r="N1962"/>
      <c r="AB1962"/>
      <c r="AC1962"/>
      <c r="BC1962"/>
      <c r="BP1962"/>
      <c r="CC1962"/>
      <c r="CP1962"/>
      <c r="EP1962"/>
      <c r="FC1962"/>
    </row>
    <row r="1963" spans="14:159">
      <c r="N1963"/>
      <c r="AB1963"/>
      <c r="AC1963"/>
      <c r="BC1963"/>
      <c r="BP1963"/>
      <c r="CC1963"/>
      <c r="CP1963"/>
      <c r="EP1963"/>
      <c r="FC1963"/>
    </row>
    <row r="1964" spans="14:159">
      <c r="N1964"/>
      <c r="AB1964"/>
      <c r="AC1964"/>
      <c r="BC1964"/>
      <c r="BP1964"/>
      <c r="CC1964"/>
      <c r="CP1964"/>
      <c r="EP1964"/>
      <c r="FC1964"/>
    </row>
    <row r="1965" spans="14:159">
      <c r="N1965"/>
      <c r="AB1965"/>
      <c r="AC1965"/>
      <c r="BC1965"/>
      <c r="BP1965"/>
      <c r="CC1965"/>
      <c r="CP1965"/>
      <c r="EP1965"/>
      <c r="FC1965"/>
    </row>
    <row r="1966" spans="14:159">
      <c r="N1966"/>
      <c r="AB1966"/>
      <c r="AC1966"/>
      <c r="BC1966"/>
      <c r="BP1966"/>
      <c r="CC1966"/>
      <c r="CP1966"/>
      <c r="EP1966"/>
      <c r="FC1966"/>
    </row>
    <row r="1967" spans="14:159">
      <c r="N1967"/>
      <c r="AB1967"/>
      <c r="AC1967"/>
      <c r="BC1967"/>
      <c r="BP1967"/>
      <c r="CC1967"/>
      <c r="CP1967"/>
      <c r="EP1967"/>
      <c r="FC1967"/>
    </row>
    <row r="1968" spans="14:159">
      <c r="N1968"/>
      <c r="AB1968"/>
      <c r="AC1968"/>
      <c r="BC1968"/>
      <c r="BP1968"/>
      <c r="CC1968"/>
      <c r="CP1968"/>
      <c r="EP1968"/>
      <c r="FC1968"/>
    </row>
    <row r="1969" spans="14:159">
      <c r="N1969"/>
      <c r="AB1969"/>
      <c r="AC1969"/>
      <c r="BC1969"/>
      <c r="BP1969"/>
      <c r="CC1969"/>
      <c r="CP1969"/>
      <c r="EP1969"/>
      <c r="FC1969"/>
    </row>
    <row r="1970" spans="14:159">
      <c r="N1970"/>
      <c r="AB1970"/>
      <c r="AC1970"/>
      <c r="BC1970"/>
      <c r="BP1970"/>
      <c r="CC1970"/>
      <c r="CP1970"/>
      <c r="EP1970"/>
      <c r="FC1970"/>
    </row>
    <row r="1971" spans="14:159">
      <c r="N1971"/>
      <c r="AB1971"/>
      <c r="AC1971"/>
      <c r="BC1971"/>
      <c r="BP1971"/>
      <c r="CC1971"/>
      <c r="CP1971"/>
      <c r="EP1971"/>
      <c r="FC1971"/>
    </row>
    <row r="1972" spans="14:159">
      <c r="N1972"/>
      <c r="AB1972"/>
      <c r="AC1972"/>
      <c r="BC1972"/>
      <c r="BP1972"/>
      <c r="CC1972"/>
      <c r="CP1972"/>
      <c r="EP1972"/>
      <c r="FC1972"/>
    </row>
    <row r="1973" spans="14:159">
      <c r="N1973"/>
      <c r="AB1973"/>
      <c r="AC1973"/>
      <c r="BC1973"/>
      <c r="BP1973"/>
      <c r="CC1973"/>
      <c r="CP1973"/>
      <c r="EP1973"/>
      <c r="FC1973"/>
    </row>
    <row r="1974" spans="14:159">
      <c r="N1974"/>
      <c r="AB1974"/>
      <c r="AC1974"/>
      <c r="BC1974"/>
      <c r="BP1974"/>
      <c r="CC1974"/>
      <c r="CP1974"/>
      <c r="EP1974"/>
      <c r="FC1974"/>
    </row>
    <row r="1975" spans="14:159">
      <c r="N1975"/>
      <c r="AB1975"/>
      <c r="AC1975"/>
      <c r="BC1975"/>
      <c r="BP1975"/>
      <c r="CC1975"/>
      <c r="CP1975"/>
      <c r="EP1975"/>
      <c r="FC1975"/>
    </row>
    <row r="1976" spans="14:159">
      <c r="N1976"/>
      <c r="AB1976"/>
      <c r="AC1976"/>
      <c r="BC1976"/>
      <c r="BP1976"/>
      <c r="CC1976"/>
      <c r="CP1976"/>
      <c r="EP1976"/>
      <c r="FC1976"/>
    </row>
    <row r="1977" spans="14:159">
      <c r="N1977"/>
      <c r="AB1977"/>
      <c r="AC1977"/>
      <c r="BC1977"/>
      <c r="BP1977"/>
      <c r="CC1977"/>
      <c r="CP1977"/>
      <c r="EP1977"/>
      <c r="FC1977"/>
    </row>
    <row r="1978" spans="14:159">
      <c r="N1978"/>
      <c r="AB1978"/>
      <c r="AC1978"/>
      <c r="BC1978"/>
      <c r="BP1978"/>
      <c r="CC1978"/>
      <c r="CP1978"/>
      <c r="EP1978"/>
      <c r="FC1978"/>
    </row>
    <row r="1979" spans="14:159">
      <c r="N1979"/>
      <c r="AB1979"/>
      <c r="AC1979"/>
      <c r="BC1979"/>
      <c r="BP1979"/>
      <c r="CC1979"/>
      <c r="CP1979"/>
      <c r="EP1979"/>
      <c r="FC1979"/>
    </row>
    <row r="1980" spans="14:159">
      <c r="N1980"/>
      <c r="AB1980"/>
      <c r="AC1980"/>
      <c r="BC1980"/>
      <c r="BP1980"/>
      <c r="CC1980"/>
      <c r="CP1980"/>
      <c r="EP1980"/>
      <c r="FC1980"/>
    </row>
    <row r="1981" spans="14:159">
      <c r="N1981"/>
      <c r="AB1981"/>
      <c r="AC1981"/>
      <c r="BC1981"/>
      <c r="BP1981"/>
      <c r="CC1981"/>
      <c r="CP1981"/>
      <c r="EP1981"/>
      <c r="FC1981"/>
    </row>
    <row r="1982" spans="14:159">
      <c r="N1982"/>
      <c r="AB1982"/>
      <c r="AC1982"/>
      <c r="BC1982"/>
      <c r="BP1982"/>
      <c r="CC1982"/>
      <c r="CP1982"/>
      <c r="EP1982"/>
      <c r="FC1982"/>
    </row>
    <row r="1983" spans="14:159">
      <c r="N1983"/>
      <c r="AB1983"/>
      <c r="AC1983"/>
      <c r="BC1983"/>
      <c r="BP1983"/>
      <c r="CC1983"/>
      <c r="CP1983"/>
      <c r="EP1983"/>
      <c r="FC1983"/>
    </row>
    <row r="1984" spans="14:159">
      <c r="N1984"/>
      <c r="AB1984"/>
      <c r="AC1984"/>
      <c r="BC1984"/>
      <c r="BP1984"/>
      <c r="CC1984"/>
      <c r="CP1984"/>
      <c r="EP1984"/>
      <c r="FC1984"/>
    </row>
    <row r="1985" spans="14:159">
      <c r="N1985"/>
      <c r="AB1985"/>
      <c r="AC1985"/>
      <c r="BC1985"/>
      <c r="BP1985"/>
      <c r="CC1985"/>
      <c r="CP1985"/>
      <c r="EP1985"/>
      <c r="FC1985"/>
    </row>
    <row r="1986" spans="14:159">
      <c r="N1986"/>
      <c r="AB1986"/>
      <c r="AC1986"/>
      <c r="BC1986"/>
      <c r="BP1986"/>
      <c r="CC1986"/>
      <c r="CP1986"/>
      <c r="EP1986"/>
      <c r="FC1986"/>
    </row>
    <row r="1987" spans="14:159">
      <c r="N1987"/>
      <c r="AB1987"/>
      <c r="AC1987"/>
      <c r="BC1987"/>
      <c r="BP1987"/>
      <c r="CC1987"/>
      <c r="CP1987"/>
      <c r="EP1987"/>
      <c r="FC1987"/>
    </row>
    <row r="1988" spans="14:159">
      <c r="N1988"/>
      <c r="AB1988"/>
      <c r="AC1988"/>
      <c r="BC1988"/>
      <c r="BP1988"/>
      <c r="CC1988"/>
      <c r="CP1988"/>
      <c r="EP1988"/>
      <c r="FC1988"/>
    </row>
    <row r="1989" spans="14:159">
      <c r="N1989"/>
      <c r="AB1989"/>
      <c r="AC1989"/>
      <c r="BC1989"/>
      <c r="BP1989"/>
      <c r="CC1989"/>
      <c r="CP1989"/>
      <c r="EP1989"/>
      <c r="FC1989"/>
    </row>
    <row r="1990" spans="14:159">
      <c r="N1990"/>
      <c r="AB1990"/>
      <c r="AC1990"/>
      <c r="BC1990"/>
      <c r="BP1990"/>
      <c r="CC1990"/>
      <c r="CP1990"/>
      <c r="EP1990"/>
      <c r="FC1990"/>
    </row>
    <row r="1991" spans="14:159">
      <c r="N1991"/>
      <c r="AB1991"/>
      <c r="AC1991"/>
      <c r="BC1991"/>
      <c r="BP1991"/>
      <c r="CC1991"/>
      <c r="CP1991"/>
      <c r="EP1991"/>
      <c r="FC1991"/>
    </row>
    <row r="1992" spans="14:159">
      <c r="N1992"/>
      <c r="AB1992"/>
      <c r="AC1992"/>
      <c r="BC1992"/>
      <c r="BP1992"/>
      <c r="CC1992"/>
      <c r="CP1992"/>
      <c r="EP1992"/>
      <c r="FC1992"/>
    </row>
    <row r="1993" spans="14:159">
      <c r="N1993"/>
      <c r="AB1993"/>
      <c r="AC1993"/>
      <c r="BC1993"/>
      <c r="BP1993"/>
      <c r="CC1993"/>
      <c r="CP1993"/>
      <c r="EP1993"/>
      <c r="FC1993"/>
    </row>
    <row r="1994" spans="14:159">
      <c r="N1994"/>
      <c r="AB1994"/>
      <c r="AC1994"/>
      <c r="BC1994"/>
      <c r="BP1994"/>
      <c r="CC1994"/>
      <c r="CP1994"/>
      <c r="EP1994"/>
      <c r="FC1994"/>
    </row>
    <row r="1995" spans="14:159">
      <c r="N1995"/>
      <c r="AB1995"/>
      <c r="AC1995"/>
      <c r="BC1995"/>
      <c r="BP1995"/>
      <c r="CC1995"/>
      <c r="CP1995"/>
      <c r="EP1995"/>
      <c r="FC1995"/>
    </row>
    <row r="1996" spans="14:159">
      <c r="N1996"/>
      <c r="AB1996"/>
      <c r="AC1996"/>
      <c r="BC1996"/>
      <c r="BP1996"/>
      <c r="CC1996"/>
      <c r="CP1996"/>
      <c r="EP1996"/>
      <c r="FC1996"/>
    </row>
    <row r="1997" spans="14:159">
      <c r="N1997"/>
      <c r="AB1997"/>
      <c r="AC1997"/>
      <c r="BC1997"/>
      <c r="BP1997"/>
      <c r="CC1997"/>
      <c r="CP1997"/>
      <c r="EP1997"/>
      <c r="FC1997"/>
    </row>
    <row r="1998" spans="14:159">
      <c r="N1998"/>
      <c r="AB1998"/>
      <c r="AC1998"/>
      <c r="BC1998"/>
      <c r="BP1998"/>
      <c r="CC1998"/>
      <c r="CP1998"/>
      <c r="EP1998"/>
      <c r="FC1998"/>
    </row>
    <row r="1999" spans="14:159">
      <c r="N1999"/>
      <c r="AB1999"/>
      <c r="AC1999"/>
      <c r="BC1999"/>
      <c r="BP1999"/>
      <c r="CC1999"/>
      <c r="CP1999"/>
      <c r="EP1999"/>
      <c r="FC1999"/>
    </row>
    <row r="2000" spans="14:159">
      <c r="N2000"/>
      <c r="AB2000"/>
      <c r="AC2000"/>
      <c r="BC2000"/>
      <c r="BP2000"/>
      <c r="CC2000"/>
      <c r="CP2000"/>
      <c r="EP2000"/>
      <c r="FC2000"/>
    </row>
    <row r="2001" spans="14:159">
      <c r="N2001"/>
      <c r="AB2001"/>
      <c r="AC2001"/>
      <c r="BC2001"/>
      <c r="BP2001"/>
      <c r="CC2001"/>
      <c r="CP2001"/>
      <c r="EP2001"/>
      <c r="FC2001"/>
    </row>
    <row r="2002" spans="14:159">
      <c r="N2002"/>
      <c r="AB2002"/>
      <c r="AC2002"/>
      <c r="BC2002"/>
      <c r="BP2002"/>
      <c r="CC2002"/>
      <c r="CP2002"/>
      <c r="EP2002"/>
      <c r="FC2002"/>
    </row>
    <row r="2003" spans="14:159">
      <c r="N2003"/>
      <c r="AB2003"/>
      <c r="AC2003"/>
      <c r="BC2003"/>
      <c r="BP2003"/>
      <c r="CC2003"/>
      <c r="CP2003"/>
      <c r="EP2003"/>
      <c r="FC2003"/>
    </row>
    <row r="2004" spans="14:159">
      <c r="N2004"/>
      <c r="AB2004"/>
      <c r="AC2004"/>
      <c r="BC2004"/>
      <c r="BP2004"/>
      <c r="CC2004"/>
      <c r="CP2004"/>
      <c r="EP2004"/>
      <c r="FC2004"/>
    </row>
    <row r="2005" spans="14:159">
      <c r="N2005"/>
      <c r="AB2005"/>
      <c r="AC2005"/>
      <c r="BC2005"/>
      <c r="BP2005"/>
      <c r="CC2005"/>
      <c r="CP2005"/>
      <c r="EP2005"/>
      <c r="FC2005"/>
    </row>
    <row r="2006" spans="14:159">
      <c r="N2006"/>
      <c r="AB2006"/>
      <c r="AC2006"/>
      <c r="BC2006"/>
      <c r="BP2006"/>
      <c r="CC2006"/>
      <c r="CP2006"/>
      <c r="EP2006"/>
      <c r="FC2006"/>
    </row>
    <row r="2007" spans="14:159">
      <c r="N2007"/>
      <c r="AB2007"/>
      <c r="AC2007"/>
      <c r="BC2007"/>
      <c r="BP2007"/>
      <c r="CC2007"/>
      <c r="CP2007"/>
      <c r="EP2007"/>
      <c r="FC2007"/>
    </row>
    <row r="2008" spans="14:159">
      <c r="N2008"/>
      <c r="AB2008"/>
      <c r="AC2008"/>
      <c r="BC2008"/>
      <c r="BP2008"/>
      <c r="CC2008"/>
      <c r="CP2008"/>
      <c r="EP2008"/>
      <c r="FC2008"/>
    </row>
    <row r="2009" spans="14:159">
      <c r="N2009"/>
      <c r="AB2009"/>
      <c r="AC2009"/>
      <c r="BC2009"/>
      <c r="BP2009"/>
      <c r="CC2009"/>
      <c r="CP2009"/>
      <c r="EP2009"/>
      <c r="FC2009"/>
    </row>
    <row r="2010" spans="14:159">
      <c r="N2010"/>
      <c r="AB2010"/>
      <c r="AC2010"/>
      <c r="BC2010"/>
      <c r="BP2010"/>
      <c r="CC2010"/>
      <c r="CP2010"/>
      <c r="EP2010"/>
      <c r="FC2010"/>
    </row>
    <row r="2011" spans="14:159">
      <c r="N2011"/>
      <c r="AB2011"/>
      <c r="AC2011"/>
      <c r="BC2011"/>
      <c r="BP2011"/>
      <c r="CC2011"/>
      <c r="CP2011"/>
      <c r="EP2011"/>
      <c r="FC2011"/>
    </row>
    <row r="2012" spans="14:159">
      <c r="N2012"/>
      <c r="AB2012"/>
      <c r="AC2012"/>
      <c r="BC2012"/>
      <c r="BP2012"/>
      <c r="CC2012"/>
      <c r="CP2012"/>
      <c r="EP2012"/>
      <c r="FC2012"/>
    </row>
    <row r="2013" spans="14:159">
      <c r="N2013"/>
      <c r="AB2013"/>
      <c r="AC2013"/>
      <c r="BC2013"/>
      <c r="BP2013"/>
      <c r="CC2013"/>
      <c r="CP2013"/>
      <c r="EP2013"/>
      <c r="FC2013"/>
    </row>
    <row r="2014" spans="14:159">
      <c r="N2014"/>
      <c r="AB2014"/>
      <c r="AC2014"/>
      <c r="BC2014"/>
      <c r="BP2014"/>
      <c r="CC2014"/>
      <c r="CP2014"/>
      <c r="EP2014"/>
      <c r="FC2014"/>
    </row>
    <row r="2015" spans="14:159">
      <c r="N2015"/>
      <c r="AB2015"/>
      <c r="AC2015"/>
      <c r="BC2015"/>
      <c r="BP2015"/>
      <c r="CC2015"/>
      <c r="CP2015"/>
      <c r="EP2015"/>
      <c r="FC2015"/>
    </row>
    <row r="2016" spans="14:159">
      <c r="N2016"/>
      <c r="AB2016"/>
      <c r="AC2016"/>
      <c r="BC2016"/>
      <c r="BP2016"/>
      <c r="CC2016"/>
      <c r="CP2016"/>
      <c r="EP2016"/>
      <c r="FC2016"/>
    </row>
    <row r="2017" spans="14:159">
      <c r="N2017"/>
      <c r="AB2017"/>
      <c r="AC2017"/>
      <c r="BC2017"/>
      <c r="BP2017"/>
      <c r="CC2017"/>
      <c r="CP2017"/>
      <c r="EP2017"/>
      <c r="FC2017"/>
    </row>
    <row r="2018" spans="14:159">
      <c r="N2018"/>
      <c r="AB2018"/>
      <c r="AC2018"/>
      <c r="BC2018"/>
      <c r="BP2018"/>
      <c r="CC2018"/>
      <c r="CP2018"/>
      <c r="EP2018"/>
      <c r="FC2018"/>
    </row>
    <row r="2019" spans="14:159">
      <c r="N2019"/>
      <c r="AB2019"/>
      <c r="AC2019"/>
      <c r="BC2019"/>
      <c r="BP2019"/>
      <c r="CC2019"/>
      <c r="CP2019"/>
      <c r="EP2019"/>
      <c r="FC2019"/>
    </row>
    <row r="2020" spans="14:159">
      <c r="N2020"/>
      <c r="AB2020"/>
      <c r="AC2020"/>
      <c r="BC2020"/>
      <c r="BP2020"/>
      <c r="CC2020"/>
      <c r="CP2020"/>
      <c r="EP2020"/>
      <c r="FC2020"/>
    </row>
    <row r="2021" spans="14:159">
      <c r="N2021"/>
      <c r="AB2021"/>
      <c r="AC2021"/>
      <c r="BC2021"/>
      <c r="BP2021"/>
      <c r="CC2021"/>
      <c r="CP2021"/>
      <c r="EP2021"/>
      <c r="FC2021"/>
    </row>
    <row r="2022" spans="14:159">
      <c r="N2022"/>
      <c r="AB2022"/>
      <c r="AC2022"/>
      <c r="BC2022"/>
      <c r="BP2022"/>
      <c r="CC2022"/>
      <c r="CP2022"/>
      <c r="EP2022"/>
      <c r="FC2022"/>
    </row>
    <row r="2023" spans="14:159">
      <c r="N2023"/>
      <c r="AB2023"/>
      <c r="AC2023"/>
      <c r="BC2023"/>
      <c r="BP2023"/>
      <c r="CC2023"/>
      <c r="CP2023"/>
      <c r="EP2023"/>
      <c r="FC2023"/>
    </row>
    <row r="2024" spans="14:159">
      <c r="N2024"/>
      <c r="AB2024"/>
      <c r="AC2024"/>
      <c r="BC2024"/>
      <c r="BP2024"/>
      <c r="CC2024"/>
      <c r="CP2024"/>
      <c r="EP2024"/>
      <c r="FC2024"/>
    </row>
    <row r="2025" spans="14:159">
      <c r="N2025"/>
      <c r="AB2025"/>
      <c r="AC2025"/>
      <c r="BC2025"/>
      <c r="BP2025"/>
      <c r="CC2025"/>
      <c r="CP2025"/>
      <c r="EP2025"/>
      <c r="FC2025"/>
    </row>
    <row r="2026" spans="14:159">
      <c r="N2026"/>
      <c r="AB2026"/>
      <c r="AC2026"/>
      <c r="BC2026"/>
      <c r="BP2026"/>
      <c r="CC2026"/>
      <c r="CP2026"/>
      <c r="EP2026"/>
      <c r="FC2026"/>
    </row>
    <row r="2027" spans="14:159">
      <c r="N2027"/>
      <c r="AB2027"/>
      <c r="AC2027"/>
      <c r="BC2027"/>
      <c r="BP2027"/>
      <c r="CC2027"/>
      <c r="CP2027"/>
      <c r="EP2027"/>
      <c r="FC2027"/>
    </row>
    <row r="2028" spans="14:159">
      <c r="N2028"/>
      <c r="AB2028"/>
      <c r="AC2028"/>
      <c r="BC2028"/>
      <c r="BP2028"/>
      <c r="CC2028"/>
      <c r="CP2028"/>
      <c r="EP2028"/>
      <c r="FC2028"/>
    </row>
    <row r="2029" spans="14:159">
      <c r="N2029"/>
      <c r="AB2029"/>
      <c r="AC2029"/>
      <c r="BC2029"/>
      <c r="BP2029"/>
      <c r="CC2029"/>
      <c r="CP2029"/>
      <c r="EP2029"/>
      <c r="FC2029"/>
    </row>
    <row r="2030" spans="14:159">
      <c r="N2030"/>
      <c r="AB2030"/>
      <c r="AC2030"/>
      <c r="BC2030"/>
      <c r="BP2030"/>
      <c r="CC2030"/>
      <c r="CP2030"/>
      <c r="EP2030"/>
      <c r="FC2030"/>
    </row>
    <row r="2031" spans="14:159">
      <c r="N2031"/>
      <c r="AB2031"/>
      <c r="AC2031"/>
      <c r="BC2031"/>
      <c r="BP2031"/>
      <c r="CC2031"/>
      <c r="CP2031"/>
      <c r="EP2031"/>
      <c r="FC2031"/>
    </row>
    <row r="2032" spans="14:159">
      <c r="N2032"/>
      <c r="AB2032"/>
      <c r="AC2032"/>
      <c r="BC2032"/>
      <c r="BP2032"/>
      <c r="CC2032"/>
      <c r="CP2032"/>
      <c r="EP2032"/>
      <c r="FC2032"/>
    </row>
    <row r="2033" spans="14:159">
      <c r="N2033"/>
      <c r="AB2033"/>
      <c r="AC2033"/>
      <c r="BC2033"/>
      <c r="BP2033"/>
      <c r="CC2033"/>
      <c r="CP2033"/>
      <c r="EP2033"/>
      <c r="FC2033"/>
    </row>
    <row r="2034" spans="14:159">
      <c r="N2034"/>
      <c r="AB2034"/>
      <c r="AC2034"/>
      <c r="BC2034"/>
      <c r="BP2034"/>
      <c r="CC2034"/>
      <c r="CP2034"/>
      <c r="EP2034"/>
      <c r="FC2034"/>
    </row>
    <row r="2035" spans="14:159">
      <c r="N2035"/>
      <c r="AB2035"/>
      <c r="AC2035"/>
      <c r="BC2035"/>
      <c r="BP2035"/>
      <c r="CC2035"/>
      <c r="CP2035"/>
      <c r="EP2035"/>
      <c r="FC2035"/>
    </row>
    <row r="2036" spans="14:159">
      <c r="N2036"/>
      <c r="AB2036"/>
      <c r="AC2036"/>
      <c r="BC2036"/>
      <c r="BP2036"/>
      <c r="CC2036"/>
      <c r="CP2036"/>
      <c r="EP2036"/>
      <c r="FC2036"/>
    </row>
    <row r="2037" spans="14:159">
      <c r="N2037"/>
      <c r="AB2037"/>
      <c r="AC2037"/>
      <c r="BC2037"/>
      <c r="BP2037"/>
      <c r="CC2037"/>
      <c r="CP2037"/>
      <c r="EP2037"/>
      <c r="FC2037"/>
    </row>
    <row r="2038" spans="14:159">
      <c r="N2038"/>
      <c r="AB2038"/>
      <c r="AC2038"/>
      <c r="BC2038"/>
      <c r="BP2038"/>
      <c r="CC2038"/>
      <c r="CP2038"/>
      <c r="EP2038"/>
      <c r="FC2038"/>
    </row>
    <row r="2039" spans="14:159">
      <c r="N2039"/>
      <c r="AB2039"/>
      <c r="AC2039"/>
      <c r="BC2039"/>
      <c r="BP2039"/>
      <c r="CC2039"/>
      <c r="CP2039"/>
      <c r="EP2039"/>
      <c r="FC2039"/>
    </row>
    <row r="2040" spans="14:159">
      <c r="N2040"/>
      <c r="AB2040"/>
      <c r="AC2040"/>
      <c r="BC2040"/>
      <c r="BP2040"/>
      <c r="CC2040"/>
      <c r="CP2040"/>
      <c r="EP2040"/>
      <c r="FC2040"/>
    </row>
    <row r="2041" spans="14:159">
      <c r="N2041"/>
      <c r="AB2041"/>
      <c r="AC2041"/>
      <c r="BC2041"/>
      <c r="BP2041"/>
      <c r="CC2041"/>
      <c r="CP2041"/>
      <c r="EP2041"/>
      <c r="FC2041"/>
    </row>
    <row r="2042" spans="14:159">
      <c r="N2042"/>
      <c r="AB2042"/>
      <c r="AC2042"/>
      <c r="BC2042"/>
      <c r="BP2042"/>
      <c r="CC2042"/>
      <c r="CP2042"/>
      <c r="EP2042"/>
      <c r="FC2042"/>
    </row>
    <row r="2043" spans="14:159">
      <c r="N2043"/>
      <c r="AB2043"/>
      <c r="AC2043"/>
      <c r="BC2043"/>
      <c r="BP2043"/>
      <c r="CC2043"/>
      <c r="CP2043"/>
      <c r="EP2043"/>
      <c r="FC2043"/>
    </row>
    <row r="2044" spans="14:159">
      <c r="N2044"/>
      <c r="AB2044"/>
      <c r="AC2044"/>
      <c r="BC2044"/>
      <c r="BP2044"/>
      <c r="CC2044"/>
      <c r="CP2044"/>
      <c r="EP2044"/>
      <c r="FC2044"/>
    </row>
    <row r="2045" spans="14:159">
      <c r="N2045"/>
      <c r="AB2045"/>
      <c r="AC2045"/>
      <c r="BC2045"/>
      <c r="BP2045"/>
      <c r="CC2045"/>
      <c r="CP2045"/>
      <c r="EP2045"/>
      <c r="FC2045"/>
    </row>
    <row r="2046" spans="14:159">
      <c r="N2046"/>
      <c r="AB2046"/>
      <c r="AC2046"/>
      <c r="BC2046"/>
      <c r="BP2046"/>
      <c r="CC2046"/>
      <c r="CP2046"/>
      <c r="EP2046"/>
      <c r="FC2046"/>
    </row>
    <row r="2047" spans="14:159">
      <c r="N2047"/>
      <c r="AB2047"/>
      <c r="AC2047"/>
      <c r="BC2047"/>
      <c r="BP2047"/>
      <c r="CC2047"/>
      <c r="CP2047"/>
      <c r="EP2047"/>
      <c r="FC2047"/>
    </row>
    <row r="2048" spans="14:159">
      <c r="N2048"/>
      <c r="AB2048"/>
      <c r="AC2048"/>
      <c r="BC2048"/>
      <c r="BP2048"/>
      <c r="CC2048"/>
      <c r="CP2048"/>
      <c r="EP2048"/>
      <c r="FC2048"/>
    </row>
    <row r="2049" spans="14:159">
      <c r="N2049"/>
      <c r="AB2049"/>
      <c r="AC2049"/>
      <c r="BC2049"/>
      <c r="BP2049"/>
      <c r="CC2049"/>
      <c r="CP2049"/>
      <c r="EP2049"/>
      <c r="FC2049"/>
    </row>
    <row r="2050" spans="14:159">
      <c r="N2050"/>
      <c r="AB2050"/>
      <c r="AC2050"/>
      <c r="BC2050"/>
      <c r="BP2050"/>
      <c r="CC2050"/>
      <c r="CP2050"/>
      <c r="EP2050"/>
      <c r="FC2050"/>
    </row>
    <row r="2051" spans="14:159">
      <c r="N2051"/>
      <c r="AB2051"/>
      <c r="AC2051"/>
      <c r="BC2051"/>
      <c r="BP2051"/>
      <c r="CC2051"/>
      <c r="CP2051"/>
      <c r="EP2051"/>
      <c r="FC2051"/>
    </row>
    <row r="2052" spans="14:159">
      <c r="N2052"/>
      <c r="AB2052"/>
      <c r="AC2052"/>
      <c r="BC2052"/>
      <c r="BP2052"/>
      <c r="CC2052"/>
      <c r="CP2052"/>
      <c r="EP2052"/>
      <c r="FC2052"/>
    </row>
    <row r="2053" spans="14:159">
      <c r="N2053"/>
      <c r="AB2053"/>
      <c r="AC2053"/>
      <c r="BC2053"/>
      <c r="BP2053"/>
      <c r="CC2053"/>
      <c r="CP2053"/>
      <c r="EP2053"/>
      <c r="FC2053"/>
    </row>
    <row r="2054" spans="14:159">
      <c r="N2054"/>
      <c r="AB2054"/>
      <c r="AC2054"/>
      <c r="BC2054"/>
      <c r="BP2054"/>
      <c r="CC2054"/>
      <c r="CP2054"/>
      <c r="EP2054"/>
      <c r="FC2054"/>
    </row>
    <row r="2055" spans="14:159">
      <c r="N2055"/>
      <c r="AB2055"/>
      <c r="AC2055"/>
      <c r="BC2055"/>
      <c r="BP2055"/>
      <c r="CC2055"/>
      <c r="CP2055"/>
      <c r="EP2055"/>
      <c r="FC2055"/>
    </row>
    <row r="2056" spans="14:159">
      <c r="N2056"/>
      <c r="AB2056"/>
      <c r="AC2056"/>
      <c r="BC2056"/>
      <c r="BP2056"/>
      <c r="CC2056"/>
      <c r="CP2056"/>
      <c r="EP2056"/>
      <c r="FC2056"/>
    </row>
    <row r="2057" spans="14:159">
      <c r="N2057"/>
      <c r="AB2057"/>
      <c r="AC2057"/>
      <c r="BC2057"/>
      <c r="BP2057"/>
      <c r="CC2057"/>
      <c r="CP2057"/>
      <c r="EP2057"/>
      <c r="FC2057"/>
    </row>
    <row r="2058" spans="14:159">
      <c r="N2058"/>
      <c r="AB2058"/>
      <c r="AC2058"/>
      <c r="BC2058"/>
      <c r="BP2058"/>
      <c r="CC2058"/>
      <c r="CP2058"/>
      <c r="EP2058"/>
      <c r="FC2058"/>
    </row>
    <row r="2059" spans="14:159">
      <c r="N2059"/>
      <c r="AB2059"/>
      <c r="AC2059"/>
      <c r="BC2059"/>
      <c r="BP2059"/>
      <c r="CC2059"/>
      <c r="CP2059"/>
      <c r="EP2059"/>
      <c r="FC2059"/>
    </row>
    <row r="2060" spans="14:159">
      <c r="N2060"/>
      <c r="AB2060"/>
      <c r="AC2060"/>
      <c r="BC2060"/>
      <c r="BP2060"/>
      <c r="CC2060"/>
      <c r="CP2060"/>
      <c r="EP2060"/>
      <c r="FC2060"/>
    </row>
    <row r="2061" spans="14:159">
      <c r="N2061"/>
      <c r="AB2061"/>
      <c r="AC2061"/>
      <c r="BC2061"/>
      <c r="BP2061"/>
      <c r="CC2061"/>
      <c r="CP2061"/>
      <c r="EP2061"/>
      <c r="FC2061"/>
    </row>
    <row r="2062" spans="14:159">
      <c r="N2062"/>
      <c r="AB2062"/>
      <c r="AC2062"/>
      <c r="BC2062"/>
      <c r="BP2062"/>
      <c r="CC2062"/>
      <c r="CP2062"/>
      <c r="EP2062"/>
      <c r="FC2062"/>
    </row>
    <row r="2063" spans="14:159">
      <c r="N2063"/>
      <c r="AB2063"/>
      <c r="AC2063"/>
      <c r="BC2063"/>
      <c r="BP2063"/>
      <c r="CC2063"/>
      <c r="CP2063"/>
      <c r="EP2063"/>
      <c r="FC2063"/>
    </row>
    <row r="2064" spans="14:159">
      <c r="N2064"/>
      <c r="AB2064"/>
      <c r="AC2064"/>
      <c r="BC2064"/>
      <c r="BP2064"/>
      <c r="CC2064"/>
      <c r="CP2064"/>
      <c r="EP2064"/>
      <c r="FC2064"/>
    </row>
    <row r="2065" spans="14:159">
      <c r="N2065"/>
      <c r="AB2065"/>
      <c r="AC2065"/>
      <c r="BC2065"/>
      <c r="BP2065"/>
      <c r="CC2065"/>
      <c r="CP2065"/>
      <c r="EP2065"/>
      <c r="FC2065"/>
    </row>
    <row r="2066" spans="14:159">
      <c r="N2066"/>
      <c r="AB2066"/>
      <c r="AC2066"/>
      <c r="BC2066"/>
      <c r="BP2066"/>
      <c r="CC2066"/>
      <c r="CP2066"/>
      <c r="EP2066"/>
      <c r="FC2066"/>
    </row>
    <row r="2067" spans="14:159">
      <c r="N2067"/>
      <c r="AB2067"/>
      <c r="AC2067"/>
      <c r="BC2067"/>
      <c r="BP2067"/>
      <c r="CC2067"/>
      <c r="CP2067"/>
      <c r="EP2067"/>
      <c r="FC2067"/>
    </row>
    <row r="2068" spans="14:159">
      <c r="N2068"/>
      <c r="AB2068"/>
      <c r="AC2068"/>
      <c r="BC2068"/>
      <c r="BP2068"/>
      <c r="CC2068"/>
      <c r="CP2068"/>
      <c r="EP2068"/>
      <c r="FC2068"/>
    </row>
    <row r="2069" spans="14:159">
      <c r="N2069"/>
      <c r="AB2069"/>
      <c r="AC2069"/>
      <c r="BC2069"/>
      <c r="BP2069"/>
      <c r="CC2069"/>
      <c r="CP2069"/>
      <c r="EP2069"/>
      <c r="FC2069"/>
    </row>
    <row r="2070" spans="14:159">
      <c r="N2070"/>
      <c r="AB2070"/>
      <c r="AC2070"/>
      <c r="BC2070"/>
      <c r="BP2070"/>
      <c r="CC2070"/>
      <c r="CP2070"/>
      <c r="EP2070"/>
      <c r="FC2070"/>
    </row>
    <row r="2071" spans="14:159">
      <c r="N2071"/>
      <c r="AB2071"/>
      <c r="AC2071"/>
      <c r="BC2071"/>
      <c r="BP2071"/>
      <c r="CC2071"/>
      <c r="CP2071"/>
      <c r="EP2071"/>
      <c r="FC2071"/>
    </row>
    <row r="2072" spans="14:159">
      <c r="N2072"/>
      <c r="AB2072"/>
      <c r="AC2072"/>
      <c r="BC2072"/>
      <c r="BP2072"/>
      <c r="CC2072"/>
      <c r="CP2072"/>
      <c r="EP2072"/>
      <c r="FC2072"/>
    </row>
    <row r="2073" spans="14:159">
      <c r="N2073"/>
      <c r="AB2073"/>
      <c r="AC2073"/>
      <c r="BC2073"/>
      <c r="BP2073"/>
      <c r="CC2073"/>
      <c r="CP2073"/>
      <c r="EP2073"/>
      <c r="FC2073"/>
    </row>
    <row r="2074" spans="14:159">
      <c r="N2074"/>
      <c r="AB2074"/>
      <c r="AC2074"/>
      <c r="BC2074"/>
      <c r="BP2074"/>
      <c r="CC2074"/>
      <c r="CP2074"/>
      <c r="EP2074"/>
      <c r="FC2074"/>
    </row>
    <row r="2075" spans="14:159">
      <c r="N2075"/>
      <c r="AB2075"/>
      <c r="AC2075"/>
      <c r="BC2075"/>
      <c r="BP2075"/>
      <c r="CC2075"/>
      <c r="CP2075"/>
      <c r="EP2075"/>
      <c r="FC2075"/>
    </row>
    <row r="2076" spans="14:159">
      <c r="N2076"/>
      <c r="AB2076"/>
      <c r="AC2076"/>
      <c r="BC2076"/>
      <c r="BP2076"/>
      <c r="CC2076"/>
      <c r="CP2076"/>
      <c r="EP2076"/>
      <c r="FC2076"/>
    </row>
    <row r="2077" spans="14:159">
      <c r="N2077"/>
      <c r="AB2077"/>
      <c r="AC2077"/>
      <c r="BC2077"/>
      <c r="BP2077"/>
      <c r="CC2077"/>
      <c r="CP2077"/>
      <c r="EP2077"/>
      <c r="FC2077"/>
    </row>
    <row r="2078" spans="14:159">
      <c r="N2078"/>
      <c r="AB2078"/>
      <c r="AC2078"/>
      <c r="BC2078"/>
      <c r="BP2078"/>
      <c r="CC2078"/>
      <c r="CP2078"/>
      <c r="EP2078"/>
      <c r="FC2078"/>
    </row>
    <row r="2079" spans="14:159">
      <c r="N2079"/>
      <c r="AB2079"/>
      <c r="AC2079"/>
      <c r="BC2079"/>
      <c r="BP2079"/>
      <c r="CC2079"/>
      <c r="CP2079"/>
      <c r="EP2079"/>
      <c r="FC2079"/>
    </row>
    <row r="2080" spans="14:159">
      <c r="N2080"/>
      <c r="AB2080"/>
      <c r="AC2080"/>
      <c r="BC2080"/>
      <c r="BP2080"/>
      <c r="CC2080"/>
      <c r="CP2080"/>
      <c r="EP2080"/>
      <c r="FC2080"/>
    </row>
    <row r="2081" spans="14:159">
      <c r="N2081"/>
      <c r="AB2081"/>
      <c r="AC2081"/>
      <c r="BC2081"/>
      <c r="BP2081"/>
      <c r="CC2081"/>
      <c r="CP2081"/>
      <c r="EP2081"/>
      <c r="FC2081"/>
    </row>
    <row r="2082" spans="14:159">
      <c r="N2082"/>
      <c r="AB2082"/>
      <c r="AC2082"/>
      <c r="BC2082"/>
      <c r="BP2082"/>
      <c r="CC2082"/>
      <c r="CP2082"/>
      <c r="EP2082"/>
      <c r="FC2082"/>
    </row>
    <row r="2083" spans="14:159">
      <c r="N2083"/>
      <c r="AB2083"/>
      <c r="AC2083"/>
      <c r="BC2083"/>
      <c r="BP2083"/>
      <c r="CC2083"/>
      <c r="CP2083"/>
      <c r="EP2083"/>
      <c r="FC2083"/>
    </row>
    <row r="2084" spans="14:159">
      <c r="N2084"/>
      <c r="AB2084"/>
      <c r="AC2084"/>
      <c r="BC2084"/>
      <c r="BP2084"/>
      <c r="CC2084"/>
      <c r="CP2084"/>
      <c r="EP2084"/>
      <c r="FC2084"/>
    </row>
    <row r="2085" spans="14:159">
      <c r="N2085"/>
      <c r="AB2085"/>
      <c r="AC2085"/>
      <c r="BC2085"/>
      <c r="BP2085"/>
      <c r="CC2085"/>
      <c r="CP2085"/>
      <c r="EP2085"/>
      <c r="FC2085"/>
    </row>
    <row r="2086" spans="14:159">
      <c r="N2086"/>
      <c r="AB2086"/>
      <c r="AC2086"/>
      <c r="BC2086"/>
      <c r="BP2086"/>
      <c r="CC2086"/>
      <c r="CP2086"/>
      <c r="EP2086"/>
      <c r="FC2086"/>
    </row>
    <row r="2087" spans="14:159">
      <c r="N2087"/>
      <c r="AB2087"/>
      <c r="AC2087"/>
      <c r="BC2087"/>
      <c r="BP2087"/>
      <c r="CC2087"/>
      <c r="CP2087"/>
      <c r="EP2087"/>
      <c r="FC2087"/>
    </row>
    <row r="2088" spans="14:159">
      <c r="N2088"/>
      <c r="AB2088"/>
      <c r="AC2088"/>
      <c r="BC2088"/>
      <c r="BP2088"/>
      <c r="CC2088"/>
      <c r="CP2088"/>
      <c r="EP2088"/>
      <c r="FC2088"/>
    </row>
    <row r="2089" spans="14:159">
      <c r="N2089"/>
      <c r="AB2089"/>
      <c r="AC2089"/>
      <c r="BC2089"/>
      <c r="BP2089"/>
      <c r="CC2089"/>
      <c r="CP2089"/>
      <c r="EP2089"/>
      <c r="FC2089"/>
    </row>
    <row r="2090" spans="14:159">
      <c r="N2090"/>
      <c r="AB2090"/>
      <c r="AC2090"/>
      <c r="BC2090"/>
      <c r="BP2090"/>
      <c r="CC2090"/>
      <c r="CP2090"/>
      <c r="EP2090"/>
      <c r="FC2090"/>
    </row>
    <row r="2091" spans="14:159">
      <c r="N2091"/>
      <c r="AB2091"/>
      <c r="AC2091"/>
      <c r="BC2091"/>
      <c r="BP2091"/>
      <c r="CC2091"/>
      <c r="CP2091"/>
      <c r="EP2091"/>
      <c r="FC2091"/>
    </row>
    <row r="2092" spans="14:159">
      <c r="N2092"/>
      <c r="AB2092"/>
      <c r="AC2092"/>
      <c r="BC2092"/>
      <c r="BP2092"/>
      <c r="CC2092"/>
      <c r="CP2092"/>
      <c r="EP2092"/>
      <c r="FC2092"/>
    </row>
    <row r="2093" spans="14:159">
      <c r="N2093"/>
      <c r="AB2093"/>
      <c r="AC2093"/>
      <c r="BC2093"/>
      <c r="BP2093"/>
      <c r="CC2093"/>
      <c r="CP2093"/>
      <c r="EP2093"/>
      <c r="FC2093"/>
    </row>
    <row r="2094" spans="14:159">
      <c r="N2094"/>
      <c r="AB2094"/>
      <c r="AC2094"/>
      <c r="BC2094"/>
      <c r="BP2094"/>
      <c r="CC2094"/>
      <c r="CP2094"/>
      <c r="EP2094"/>
      <c r="FC2094"/>
    </row>
    <row r="2095" spans="14:159">
      <c r="N2095"/>
      <c r="AB2095"/>
      <c r="AC2095"/>
      <c r="BC2095"/>
      <c r="BP2095"/>
      <c r="CC2095"/>
      <c r="CP2095"/>
      <c r="EP2095"/>
      <c r="FC2095"/>
    </row>
    <row r="2096" spans="14:159">
      <c r="N2096"/>
      <c r="AB2096"/>
      <c r="AC2096"/>
      <c r="BC2096"/>
      <c r="BP2096"/>
      <c r="CC2096"/>
      <c r="CP2096"/>
      <c r="EP2096"/>
      <c r="FC2096"/>
    </row>
    <row r="2097" spans="14:159">
      <c r="N2097"/>
      <c r="AB2097"/>
      <c r="AC2097"/>
      <c r="BC2097"/>
      <c r="BP2097"/>
      <c r="CC2097"/>
      <c r="CP2097"/>
      <c r="EP2097"/>
      <c r="FC2097"/>
    </row>
    <row r="2098" spans="14:159">
      <c r="N2098"/>
      <c r="AB2098"/>
      <c r="AC2098"/>
      <c r="BC2098"/>
      <c r="BP2098"/>
      <c r="CC2098"/>
      <c r="CP2098"/>
      <c r="EP2098"/>
      <c r="FC2098"/>
    </row>
    <row r="2099" spans="14:159">
      <c r="N2099"/>
      <c r="AB2099"/>
      <c r="AC2099"/>
      <c r="BC2099"/>
      <c r="BP2099"/>
      <c r="CC2099"/>
      <c r="CP2099"/>
      <c r="EP2099"/>
      <c r="FC2099"/>
    </row>
    <row r="2100" spans="14:159">
      <c r="N2100"/>
      <c r="AB2100"/>
      <c r="AC2100"/>
      <c r="BC2100"/>
      <c r="BP2100"/>
      <c r="CC2100"/>
      <c r="CP2100"/>
      <c r="EP2100"/>
      <c r="FC2100"/>
    </row>
    <row r="2101" spans="14:159">
      <c r="N2101"/>
      <c r="AB2101"/>
      <c r="AC2101"/>
      <c r="BC2101"/>
      <c r="BP2101"/>
      <c r="CC2101"/>
      <c r="CP2101"/>
      <c r="EP2101"/>
      <c r="FC2101"/>
    </row>
    <row r="2102" spans="14:159">
      <c r="N2102"/>
      <c r="AB2102"/>
      <c r="AC2102"/>
      <c r="BC2102"/>
      <c r="BP2102"/>
      <c r="CC2102"/>
      <c r="CP2102"/>
      <c r="EP2102"/>
      <c r="FC2102"/>
    </row>
    <row r="2103" spans="14:159">
      <c r="N2103"/>
      <c r="AB2103"/>
      <c r="AC2103"/>
      <c r="BC2103"/>
      <c r="BP2103"/>
      <c r="CC2103"/>
      <c r="CP2103"/>
      <c r="EP2103"/>
      <c r="FC2103"/>
    </row>
    <row r="2104" spans="14:159">
      <c r="N2104"/>
      <c r="AB2104"/>
      <c r="AC2104"/>
      <c r="BC2104"/>
      <c r="BP2104"/>
      <c r="CC2104"/>
      <c r="CP2104"/>
      <c r="EP2104"/>
      <c r="FC2104"/>
    </row>
    <row r="2105" spans="14:159">
      <c r="N2105"/>
      <c r="AB2105"/>
      <c r="AC2105"/>
      <c r="BC2105"/>
      <c r="BP2105"/>
      <c r="CC2105"/>
      <c r="CP2105"/>
      <c r="EP2105"/>
      <c r="FC2105"/>
    </row>
    <row r="2106" spans="14:159">
      <c r="N2106"/>
      <c r="AB2106"/>
      <c r="AC2106"/>
      <c r="BC2106"/>
      <c r="BP2106"/>
      <c r="CC2106"/>
      <c r="CP2106"/>
      <c r="EP2106"/>
      <c r="FC2106"/>
    </row>
    <row r="2107" spans="14:159">
      <c r="N2107"/>
      <c r="AB2107"/>
      <c r="AC2107"/>
      <c r="BC2107"/>
      <c r="BP2107"/>
      <c r="CC2107"/>
      <c r="CP2107"/>
      <c r="EP2107"/>
      <c r="FC2107"/>
    </row>
    <row r="2108" spans="14:159">
      <c r="N2108"/>
      <c r="AB2108"/>
      <c r="AC2108"/>
      <c r="BC2108"/>
      <c r="BP2108"/>
      <c r="CC2108"/>
      <c r="CP2108"/>
      <c r="EP2108"/>
      <c r="FC2108"/>
    </row>
    <row r="2109" spans="14:159">
      <c r="N2109"/>
      <c r="AB2109"/>
      <c r="AC2109"/>
      <c r="BC2109"/>
      <c r="BP2109"/>
      <c r="CC2109"/>
      <c r="CP2109"/>
      <c r="EP2109"/>
      <c r="FC2109"/>
    </row>
    <row r="2110" spans="14:159">
      <c r="N2110"/>
      <c r="AB2110"/>
      <c r="AC2110"/>
      <c r="BC2110"/>
      <c r="BP2110"/>
      <c r="CC2110"/>
      <c r="CP2110"/>
      <c r="EP2110"/>
      <c r="FC2110"/>
    </row>
    <row r="2111" spans="14:159">
      <c r="N2111"/>
      <c r="AB2111"/>
      <c r="AC2111"/>
      <c r="BC2111"/>
      <c r="BP2111"/>
      <c r="CC2111"/>
      <c r="CP2111"/>
      <c r="EP2111"/>
      <c r="FC2111"/>
    </row>
    <row r="2112" spans="14:159">
      <c r="N2112"/>
      <c r="AB2112"/>
      <c r="AC2112"/>
      <c r="BC2112"/>
      <c r="BP2112"/>
      <c r="CC2112"/>
      <c r="CP2112"/>
      <c r="EP2112"/>
      <c r="FC2112"/>
    </row>
    <row r="2113" spans="14:159">
      <c r="N2113"/>
      <c r="AB2113"/>
      <c r="AC2113"/>
      <c r="BC2113"/>
      <c r="BP2113"/>
      <c r="CC2113"/>
      <c r="CP2113"/>
      <c r="EP2113"/>
      <c r="FC2113"/>
    </row>
    <row r="2114" spans="14:159">
      <c r="N2114"/>
      <c r="AB2114"/>
      <c r="AC2114"/>
      <c r="BC2114"/>
      <c r="BP2114"/>
      <c r="CC2114"/>
      <c r="CP2114"/>
      <c r="EP2114"/>
      <c r="FC2114"/>
    </row>
    <row r="2115" spans="14:159">
      <c r="N2115"/>
      <c r="AB2115"/>
      <c r="AC2115"/>
      <c r="BC2115"/>
      <c r="BP2115"/>
      <c r="CC2115"/>
      <c r="CP2115"/>
      <c r="EP2115"/>
      <c r="FC2115"/>
    </row>
    <row r="2116" spans="14:159">
      <c r="N2116"/>
      <c r="AB2116"/>
      <c r="AC2116"/>
      <c r="BC2116"/>
      <c r="BP2116"/>
      <c r="CC2116"/>
      <c r="CP2116"/>
      <c r="EP2116"/>
      <c r="FC2116"/>
    </row>
    <row r="2117" spans="14:159">
      <c r="N2117"/>
      <c r="AB2117"/>
      <c r="AC2117"/>
      <c r="BC2117"/>
      <c r="BP2117"/>
      <c r="CC2117"/>
      <c r="CP2117"/>
      <c r="EP2117"/>
      <c r="FC2117"/>
    </row>
    <row r="2118" spans="14:159">
      <c r="N2118"/>
      <c r="AB2118"/>
      <c r="AC2118"/>
      <c r="BC2118"/>
      <c r="BP2118"/>
      <c r="CC2118"/>
      <c r="CP2118"/>
      <c r="EP2118"/>
      <c r="FC2118"/>
    </row>
    <row r="2119" spans="14:159">
      <c r="N2119"/>
      <c r="AB2119"/>
      <c r="AC2119"/>
      <c r="BC2119"/>
      <c r="BP2119"/>
      <c r="CC2119"/>
      <c r="CP2119"/>
      <c r="EP2119"/>
      <c r="FC2119"/>
    </row>
    <row r="2120" spans="14:159">
      <c r="N2120"/>
      <c r="AB2120"/>
      <c r="AC2120"/>
      <c r="BC2120"/>
      <c r="BP2120"/>
      <c r="CC2120"/>
      <c r="CP2120"/>
      <c r="EP2120"/>
      <c r="FC2120"/>
    </row>
    <row r="2121" spans="14:159">
      <c r="N2121"/>
      <c r="AB2121"/>
      <c r="AC2121"/>
      <c r="BC2121"/>
      <c r="BP2121"/>
      <c r="CC2121"/>
      <c r="CP2121"/>
      <c r="EP2121"/>
      <c r="FC2121"/>
    </row>
    <row r="2122" spans="14:159">
      <c r="N2122"/>
      <c r="AB2122"/>
      <c r="AC2122"/>
      <c r="BC2122"/>
      <c r="BP2122"/>
      <c r="CC2122"/>
      <c r="CP2122"/>
      <c r="EP2122"/>
      <c r="FC2122"/>
    </row>
    <row r="2123" spans="14:159">
      <c r="N2123"/>
      <c r="AB2123"/>
      <c r="AC2123"/>
      <c r="BC2123"/>
      <c r="BP2123"/>
      <c r="CC2123"/>
      <c r="CP2123"/>
      <c r="EP2123"/>
      <c r="FC2123"/>
    </row>
    <row r="2124" spans="14:159">
      <c r="N2124"/>
      <c r="AB2124"/>
      <c r="AC2124"/>
      <c r="BC2124"/>
      <c r="BP2124"/>
      <c r="CC2124"/>
      <c r="CP2124"/>
      <c r="EP2124"/>
      <c r="FC2124"/>
    </row>
    <row r="2125" spans="14:159">
      <c r="N2125"/>
      <c r="AB2125"/>
      <c r="AC2125"/>
      <c r="BC2125"/>
      <c r="BP2125"/>
      <c r="CC2125"/>
      <c r="CP2125"/>
      <c r="EP2125"/>
      <c r="FC2125"/>
    </row>
    <row r="2126" spans="14:159">
      <c r="N2126"/>
      <c r="AB2126"/>
      <c r="AC2126"/>
      <c r="BC2126"/>
      <c r="BP2126"/>
      <c r="CC2126"/>
      <c r="CP2126"/>
      <c r="EP2126"/>
      <c r="FC2126"/>
    </row>
    <row r="2127" spans="14:159">
      <c r="N2127"/>
      <c r="AB2127"/>
      <c r="AC2127"/>
      <c r="BC2127"/>
      <c r="BP2127"/>
      <c r="CC2127"/>
      <c r="CP2127"/>
      <c r="EP2127"/>
      <c r="FC2127"/>
    </row>
    <row r="2128" spans="14:159">
      <c r="N2128"/>
      <c r="AB2128"/>
      <c r="AC2128"/>
      <c r="BC2128"/>
      <c r="BP2128"/>
      <c r="CC2128"/>
      <c r="CP2128"/>
      <c r="EP2128"/>
      <c r="FC2128"/>
    </row>
    <row r="2129" spans="14:159">
      <c r="N2129"/>
      <c r="AB2129"/>
      <c r="AC2129"/>
      <c r="BC2129"/>
      <c r="BP2129"/>
      <c r="CC2129"/>
      <c r="CP2129"/>
      <c r="EP2129"/>
      <c r="FC2129"/>
    </row>
    <row r="2130" spans="14:159">
      <c r="N2130"/>
      <c r="AB2130"/>
      <c r="AC2130"/>
      <c r="BC2130"/>
      <c r="BP2130"/>
      <c r="CC2130"/>
      <c r="CP2130"/>
      <c r="EP2130"/>
      <c r="FC2130"/>
    </row>
    <row r="2131" spans="14:159">
      <c r="N2131"/>
      <c r="AB2131"/>
      <c r="AC2131"/>
      <c r="BC2131"/>
      <c r="BP2131"/>
      <c r="CC2131"/>
      <c r="CP2131"/>
      <c r="EP2131"/>
      <c r="FC2131"/>
    </row>
    <row r="2132" spans="14:159">
      <c r="N2132"/>
      <c r="AB2132"/>
      <c r="AC2132"/>
      <c r="BC2132"/>
      <c r="BP2132"/>
      <c r="CC2132"/>
      <c r="CP2132"/>
      <c r="EP2132"/>
      <c r="FC2132"/>
    </row>
    <row r="2133" spans="14:159">
      <c r="N2133"/>
      <c r="AB2133"/>
      <c r="AC2133"/>
      <c r="BC2133"/>
      <c r="BP2133"/>
      <c r="CC2133"/>
      <c r="CP2133"/>
      <c r="EP2133"/>
      <c r="FC2133"/>
    </row>
    <row r="2134" spans="14:159">
      <c r="N2134"/>
      <c r="AB2134"/>
      <c r="AC2134"/>
      <c r="BC2134"/>
      <c r="BP2134"/>
      <c r="CC2134"/>
      <c r="CP2134"/>
      <c r="EP2134"/>
      <c r="FC2134"/>
    </row>
    <row r="2135" spans="14:159">
      <c r="N2135"/>
      <c r="AB2135"/>
      <c r="AC2135"/>
      <c r="BC2135"/>
      <c r="BP2135"/>
      <c r="CC2135"/>
      <c r="CP2135"/>
      <c r="EP2135"/>
      <c r="FC2135"/>
    </row>
    <row r="2136" spans="14:159">
      <c r="N2136"/>
      <c r="AB2136"/>
      <c r="AC2136"/>
      <c r="BC2136"/>
      <c r="BP2136"/>
      <c r="CC2136"/>
      <c r="CP2136"/>
      <c r="EP2136"/>
      <c r="FC2136"/>
    </row>
    <row r="2137" spans="14:159">
      <c r="N2137"/>
      <c r="AB2137"/>
      <c r="AC2137"/>
      <c r="BC2137"/>
      <c r="BP2137"/>
      <c r="CC2137"/>
      <c r="CP2137"/>
      <c r="EP2137"/>
      <c r="FC2137"/>
    </row>
    <row r="2138" spans="14:159">
      <c r="N2138"/>
      <c r="AB2138"/>
      <c r="AC2138"/>
      <c r="BC2138"/>
      <c r="BP2138"/>
      <c r="CC2138"/>
      <c r="CP2138"/>
      <c r="EP2138"/>
      <c r="FC2138"/>
    </row>
    <row r="2139" spans="14:159">
      <c r="N2139"/>
      <c r="AB2139"/>
      <c r="AC2139"/>
      <c r="BC2139"/>
      <c r="BP2139"/>
      <c r="CC2139"/>
      <c r="CP2139"/>
      <c r="EP2139"/>
      <c r="FC2139"/>
    </row>
    <row r="2140" spans="14:159">
      <c r="N2140"/>
      <c r="AB2140"/>
      <c r="AC2140"/>
      <c r="BC2140"/>
      <c r="BP2140"/>
      <c r="CC2140"/>
      <c r="CP2140"/>
      <c r="EP2140"/>
      <c r="FC2140"/>
    </row>
    <row r="2141" spans="14:159">
      <c r="N2141"/>
      <c r="AB2141"/>
      <c r="AC2141"/>
      <c r="BC2141"/>
      <c r="BP2141"/>
      <c r="CC2141"/>
      <c r="CP2141"/>
      <c r="EP2141"/>
      <c r="FC2141"/>
    </row>
    <row r="2142" spans="14:159">
      <c r="N2142"/>
      <c r="AB2142"/>
      <c r="AC2142"/>
      <c r="BC2142"/>
      <c r="BP2142"/>
      <c r="CC2142"/>
      <c r="CP2142"/>
      <c r="EP2142"/>
      <c r="FC2142"/>
    </row>
    <row r="2143" spans="14:159">
      <c r="N2143"/>
      <c r="AB2143"/>
      <c r="AC2143"/>
      <c r="BC2143"/>
      <c r="BP2143"/>
      <c r="CC2143"/>
      <c r="CP2143"/>
      <c r="EP2143"/>
      <c r="FC2143"/>
    </row>
    <row r="2144" spans="14:159">
      <c r="N2144"/>
      <c r="AB2144"/>
      <c r="AC2144"/>
      <c r="BC2144"/>
      <c r="BP2144"/>
      <c r="CC2144"/>
      <c r="CP2144"/>
      <c r="EP2144"/>
      <c r="FC2144"/>
    </row>
    <row r="2145" spans="14:159">
      <c r="N2145"/>
      <c r="AB2145"/>
      <c r="AC2145"/>
      <c r="BC2145"/>
      <c r="BP2145"/>
      <c r="CC2145"/>
      <c r="CP2145"/>
      <c r="EP2145"/>
      <c r="FC2145"/>
    </row>
    <row r="2146" spans="14:159">
      <c r="N2146"/>
      <c r="AB2146"/>
      <c r="AC2146"/>
      <c r="BC2146"/>
      <c r="BP2146"/>
      <c r="CC2146"/>
      <c r="CP2146"/>
      <c r="EP2146"/>
      <c r="FC2146"/>
    </row>
    <row r="2147" spans="14:159">
      <c r="N2147"/>
      <c r="AB2147"/>
      <c r="AC2147"/>
      <c r="BC2147"/>
      <c r="BP2147"/>
      <c r="CC2147"/>
      <c r="CP2147"/>
      <c r="EP2147"/>
      <c r="FC2147"/>
    </row>
    <row r="2148" spans="14:159">
      <c r="N2148"/>
      <c r="AB2148"/>
      <c r="AC2148"/>
      <c r="BC2148"/>
      <c r="BP2148"/>
      <c r="CC2148"/>
      <c r="CP2148"/>
      <c r="EP2148"/>
      <c r="FC2148"/>
    </row>
    <row r="2149" spans="14:159">
      <c r="N2149"/>
      <c r="AB2149"/>
      <c r="AC2149"/>
      <c r="BC2149"/>
      <c r="BP2149"/>
      <c r="CC2149"/>
      <c r="CP2149"/>
      <c r="EP2149"/>
      <c r="FC2149"/>
    </row>
    <row r="2150" spans="14:159">
      <c r="N2150"/>
      <c r="AB2150"/>
      <c r="AC2150"/>
      <c r="BC2150"/>
      <c r="BP2150"/>
      <c r="CC2150"/>
      <c r="CP2150"/>
      <c r="EP2150"/>
      <c r="FC2150"/>
    </row>
    <row r="2151" spans="14:159">
      <c r="N2151"/>
      <c r="AB2151"/>
      <c r="AC2151"/>
      <c r="BC2151"/>
      <c r="BP2151"/>
      <c r="CC2151"/>
      <c r="CP2151"/>
      <c r="EP2151"/>
      <c r="FC2151"/>
    </row>
    <row r="2152" spans="14:159">
      <c r="N2152"/>
      <c r="AB2152"/>
      <c r="AC2152"/>
      <c r="BC2152"/>
      <c r="BP2152"/>
      <c r="CC2152"/>
      <c r="CP2152"/>
      <c r="EP2152"/>
      <c r="FC2152"/>
    </row>
    <row r="2153" spans="14:159">
      <c r="N2153"/>
      <c r="AB2153"/>
      <c r="AC2153"/>
      <c r="BC2153"/>
      <c r="BP2153"/>
      <c r="CC2153"/>
      <c r="CP2153"/>
      <c r="EP2153"/>
      <c r="FC2153"/>
    </row>
    <row r="2154" spans="14:159">
      <c r="N2154"/>
      <c r="AB2154"/>
      <c r="AC2154"/>
      <c r="BC2154"/>
      <c r="BP2154"/>
      <c r="CC2154"/>
      <c r="CP2154"/>
      <c r="EP2154"/>
      <c r="FC2154"/>
    </row>
    <row r="2155" spans="14:159">
      <c r="N2155"/>
      <c r="AB2155"/>
      <c r="AC2155"/>
      <c r="BC2155"/>
      <c r="BP2155"/>
      <c r="CC2155"/>
      <c r="CP2155"/>
      <c r="EP2155"/>
      <c r="FC2155"/>
    </row>
    <row r="2156" spans="14:159">
      <c r="N2156"/>
      <c r="AB2156"/>
      <c r="AC2156"/>
      <c r="BC2156"/>
      <c r="BP2156"/>
      <c r="CC2156"/>
      <c r="CP2156"/>
      <c r="EP2156"/>
      <c r="FC2156"/>
    </row>
    <row r="2157" spans="14:159">
      <c r="N2157"/>
      <c r="AB2157"/>
      <c r="AC2157"/>
      <c r="BC2157"/>
      <c r="BP2157"/>
      <c r="CC2157"/>
      <c r="CP2157"/>
      <c r="EP2157"/>
      <c r="FC2157"/>
    </row>
    <row r="2158" spans="14:159">
      <c r="N2158"/>
      <c r="AB2158"/>
      <c r="AC2158"/>
      <c r="BC2158"/>
      <c r="BP2158"/>
      <c r="CC2158"/>
      <c r="CP2158"/>
      <c r="EP2158"/>
      <c r="FC2158"/>
    </row>
    <row r="2159" spans="14:159">
      <c r="N2159"/>
      <c r="AB2159"/>
      <c r="AC2159"/>
      <c r="BC2159"/>
      <c r="BP2159"/>
      <c r="CC2159"/>
      <c r="CP2159"/>
      <c r="EP2159"/>
      <c r="FC2159"/>
    </row>
    <row r="2160" spans="14:159">
      <c r="N2160"/>
      <c r="AB2160"/>
      <c r="AC2160"/>
      <c r="BC2160"/>
      <c r="BP2160"/>
      <c r="CC2160"/>
      <c r="CP2160"/>
      <c r="EP2160"/>
      <c r="FC2160"/>
    </row>
    <row r="2161" spans="14:159">
      <c r="N2161"/>
      <c r="AB2161"/>
      <c r="AC2161"/>
      <c r="BC2161"/>
      <c r="BP2161"/>
      <c r="CC2161"/>
      <c r="CP2161"/>
      <c r="EP2161"/>
      <c r="FC2161"/>
    </row>
    <row r="2162" spans="14:159">
      <c r="N2162"/>
      <c r="AB2162"/>
      <c r="AC2162"/>
      <c r="BC2162"/>
      <c r="BP2162"/>
      <c r="CC2162"/>
      <c r="CP2162"/>
      <c r="EP2162"/>
      <c r="FC2162"/>
    </row>
    <row r="2163" spans="14:159">
      <c r="N2163"/>
      <c r="AB2163"/>
      <c r="AC2163"/>
      <c r="BC2163"/>
      <c r="BP2163"/>
      <c r="CC2163"/>
      <c r="CP2163"/>
      <c r="EP2163"/>
      <c r="FC2163"/>
    </row>
    <row r="2164" spans="14:159">
      <c r="N2164"/>
      <c r="AB2164"/>
      <c r="AC2164"/>
      <c r="BC2164"/>
      <c r="BP2164"/>
      <c r="CC2164"/>
      <c r="CP2164"/>
      <c r="EP2164"/>
      <c r="FC2164"/>
    </row>
    <row r="2165" spans="14:159">
      <c r="N2165"/>
      <c r="AB2165"/>
      <c r="AC2165"/>
      <c r="BC2165"/>
      <c r="BP2165"/>
      <c r="CC2165"/>
      <c r="CP2165"/>
      <c r="EP2165"/>
      <c r="FC2165"/>
    </row>
    <row r="2166" spans="14:159">
      <c r="N2166"/>
      <c r="AB2166"/>
      <c r="AC2166"/>
      <c r="BC2166"/>
      <c r="BP2166"/>
      <c r="CC2166"/>
      <c r="CP2166"/>
      <c r="EP2166"/>
      <c r="FC2166"/>
    </row>
    <row r="2167" spans="14:159">
      <c r="N2167"/>
      <c r="AB2167"/>
      <c r="AC2167"/>
      <c r="BC2167"/>
      <c r="BP2167"/>
      <c r="CC2167"/>
      <c r="CP2167"/>
      <c r="EP2167"/>
      <c r="FC2167"/>
    </row>
    <row r="2168" spans="14:159">
      <c r="N2168"/>
      <c r="AB2168"/>
      <c r="AC2168"/>
      <c r="BC2168"/>
      <c r="BP2168"/>
      <c r="CC2168"/>
      <c r="CP2168"/>
      <c r="EP2168"/>
      <c r="FC2168"/>
    </row>
    <row r="2169" spans="14:159">
      <c r="N2169"/>
      <c r="AB2169"/>
      <c r="AC2169"/>
      <c r="BC2169"/>
      <c r="BP2169"/>
      <c r="CC2169"/>
      <c r="CP2169"/>
      <c r="EP2169"/>
      <c r="FC2169"/>
    </row>
    <row r="2170" spans="14:159">
      <c r="N2170"/>
      <c r="AB2170"/>
      <c r="AC2170"/>
      <c r="BC2170"/>
      <c r="BP2170"/>
      <c r="CC2170"/>
      <c r="CP2170"/>
      <c r="EP2170"/>
      <c r="FC2170"/>
    </row>
    <row r="2171" spans="14:159">
      <c r="N2171"/>
      <c r="AB2171"/>
      <c r="AC2171"/>
      <c r="BC2171"/>
      <c r="BP2171"/>
      <c r="CC2171"/>
      <c r="CP2171"/>
      <c r="EP2171"/>
      <c r="FC2171"/>
    </row>
    <row r="2172" spans="14:159">
      <c r="N2172"/>
      <c r="AB2172"/>
      <c r="AC2172"/>
      <c r="BC2172"/>
      <c r="BP2172"/>
      <c r="CC2172"/>
      <c r="CP2172"/>
      <c r="EP2172"/>
      <c r="FC2172"/>
    </row>
    <row r="2173" spans="14:159">
      <c r="N2173"/>
      <c r="AB2173"/>
      <c r="AC2173"/>
      <c r="BC2173"/>
      <c r="BP2173"/>
      <c r="CC2173"/>
      <c r="CP2173"/>
      <c r="EP2173"/>
      <c r="FC2173"/>
    </row>
    <row r="2174" spans="14:159">
      <c r="N2174"/>
      <c r="AB2174"/>
      <c r="AC2174"/>
      <c r="BC2174"/>
      <c r="BP2174"/>
      <c r="CC2174"/>
      <c r="CP2174"/>
      <c r="EP2174"/>
      <c r="FC2174"/>
    </row>
    <row r="2175" spans="14:159">
      <c r="N2175"/>
      <c r="AB2175"/>
      <c r="AC2175"/>
      <c r="BC2175"/>
      <c r="BP2175"/>
      <c r="CC2175"/>
      <c r="CP2175"/>
      <c r="EP2175"/>
      <c r="FC2175"/>
    </row>
    <row r="2176" spans="14:159">
      <c r="N2176"/>
      <c r="AB2176"/>
      <c r="AC2176"/>
      <c r="BC2176"/>
      <c r="BP2176"/>
      <c r="CC2176"/>
      <c r="CP2176"/>
      <c r="EP2176"/>
      <c r="FC2176"/>
    </row>
    <row r="2177" spans="14:159">
      <c r="N2177"/>
      <c r="AB2177"/>
      <c r="AC2177"/>
      <c r="BC2177"/>
      <c r="BP2177"/>
      <c r="CC2177"/>
      <c r="CP2177"/>
      <c r="EP2177"/>
      <c r="FC2177"/>
    </row>
    <row r="2178" spans="14:159">
      <c r="N2178"/>
      <c r="AB2178"/>
      <c r="AC2178"/>
      <c r="BC2178"/>
      <c r="BP2178"/>
      <c r="CC2178"/>
      <c r="CP2178"/>
      <c r="EP2178"/>
      <c r="FC2178"/>
    </row>
    <row r="2179" spans="14:159">
      <c r="N2179"/>
      <c r="AB2179"/>
      <c r="AC2179"/>
      <c r="BC2179"/>
      <c r="BP2179"/>
      <c r="CC2179"/>
      <c r="CP2179"/>
      <c r="EP2179"/>
      <c r="FC2179"/>
    </row>
    <row r="2180" spans="14:159">
      <c r="N2180"/>
      <c r="AB2180"/>
      <c r="AC2180"/>
      <c r="BC2180"/>
      <c r="BP2180"/>
      <c r="CC2180"/>
      <c r="CP2180"/>
      <c r="EP2180"/>
      <c r="FC2180"/>
    </row>
    <row r="2181" spans="14:159">
      <c r="N2181"/>
      <c r="AB2181"/>
      <c r="AC2181"/>
      <c r="BC2181"/>
      <c r="BP2181"/>
      <c r="CC2181"/>
      <c r="CP2181"/>
      <c r="EP2181"/>
      <c r="FC2181"/>
    </row>
    <row r="2182" spans="14:159">
      <c r="N2182"/>
      <c r="AB2182"/>
      <c r="AC2182"/>
      <c r="BC2182"/>
      <c r="BP2182"/>
      <c r="CC2182"/>
      <c r="CP2182"/>
      <c r="EP2182"/>
      <c r="FC2182"/>
    </row>
    <row r="2183" spans="14:159">
      <c r="N2183"/>
      <c r="AB2183"/>
      <c r="AC2183"/>
      <c r="BC2183"/>
      <c r="BP2183"/>
      <c r="CC2183"/>
      <c r="CP2183"/>
      <c r="EP2183"/>
      <c r="FC2183"/>
    </row>
    <row r="2184" spans="14:159">
      <c r="N2184"/>
      <c r="AB2184"/>
      <c r="AC2184"/>
      <c r="BC2184"/>
      <c r="BP2184"/>
      <c r="CC2184"/>
      <c r="CP2184"/>
      <c r="EP2184"/>
      <c r="FC2184"/>
    </row>
    <row r="2185" spans="14:159">
      <c r="N2185"/>
      <c r="AB2185"/>
      <c r="AC2185"/>
      <c r="BC2185"/>
      <c r="BP2185"/>
      <c r="CC2185"/>
      <c r="CP2185"/>
      <c r="EP2185"/>
      <c r="FC2185"/>
    </row>
    <row r="2186" spans="14:159">
      <c r="N2186"/>
      <c r="AB2186"/>
      <c r="AC2186"/>
      <c r="BC2186"/>
      <c r="BP2186"/>
      <c r="CC2186"/>
      <c r="CP2186"/>
      <c r="EP2186"/>
      <c r="FC2186"/>
    </row>
    <row r="2187" spans="14:159">
      <c r="N2187"/>
      <c r="AB2187"/>
      <c r="AC2187"/>
      <c r="BC2187"/>
      <c r="BP2187"/>
      <c r="CC2187"/>
      <c r="CP2187"/>
      <c r="EP2187"/>
      <c r="FC2187"/>
    </row>
    <row r="2188" spans="14:159">
      <c r="N2188"/>
      <c r="AB2188"/>
      <c r="AC2188"/>
      <c r="BC2188"/>
      <c r="BP2188"/>
      <c r="CC2188"/>
      <c r="CP2188"/>
      <c r="EP2188"/>
      <c r="FC2188"/>
    </row>
    <row r="2189" spans="14:159">
      <c r="N2189"/>
      <c r="AB2189"/>
      <c r="AC2189"/>
      <c r="BC2189"/>
      <c r="BP2189"/>
      <c r="CC2189"/>
      <c r="CP2189"/>
      <c r="EP2189"/>
      <c r="FC2189"/>
    </row>
    <row r="2190" spans="14:159">
      <c r="N2190"/>
      <c r="AB2190"/>
      <c r="AC2190"/>
      <c r="BC2190"/>
      <c r="BP2190"/>
      <c r="CC2190"/>
      <c r="CP2190"/>
      <c r="EP2190"/>
      <c r="FC2190"/>
    </row>
    <row r="2191" spans="14:159">
      <c r="N2191"/>
      <c r="AB2191"/>
      <c r="AC2191"/>
      <c r="BC2191"/>
      <c r="BP2191"/>
      <c r="CC2191"/>
      <c r="CP2191"/>
      <c r="EP2191"/>
      <c r="FC2191"/>
    </row>
    <row r="2192" spans="14:159">
      <c r="N2192"/>
      <c r="AB2192"/>
      <c r="AC2192"/>
      <c r="BC2192"/>
      <c r="BP2192"/>
      <c r="CC2192"/>
      <c r="CP2192"/>
      <c r="EP2192"/>
      <c r="FC2192"/>
    </row>
    <row r="2193" spans="14:159">
      <c r="N2193"/>
      <c r="AB2193"/>
      <c r="AC2193"/>
      <c r="BC2193"/>
      <c r="BP2193"/>
      <c r="CC2193"/>
      <c r="CP2193"/>
      <c r="EP2193"/>
      <c r="FC2193"/>
    </row>
    <row r="2194" spans="14:159">
      <c r="N2194"/>
      <c r="AB2194"/>
      <c r="AC2194"/>
      <c r="BC2194"/>
      <c r="BP2194"/>
      <c r="CC2194"/>
      <c r="CP2194"/>
      <c r="EP2194"/>
      <c r="FC2194"/>
    </row>
    <row r="2195" spans="14:159">
      <c r="N2195"/>
      <c r="AB2195"/>
      <c r="AC2195"/>
      <c r="BC2195"/>
      <c r="BP2195"/>
      <c r="CC2195"/>
      <c r="CP2195"/>
      <c r="EP2195"/>
      <c r="FC2195"/>
    </row>
    <row r="2196" spans="14:159">
      <c r="N2196"/>
      <c r="AB2196"/>
      <c r="AC2196"/>
      <c r="BC2196"/>
      <c r="BP2196"/>
      <c r="CC2196"/>
      <c r="CP2196"/>
      <c r="EP2196"/>
      <c r="FC2196"/>
    </row>
    <row r="2197" spans="14:159">
      <c r="N2197"/>
      <c r="AB2197"/>
      <c r="AC2197"/>
      <c r="BC2197"/>
      <c r="BP2197"/>
      <c r="CC2197"/>
      <c r="CP2197"/>
      <c r="EP2197"/>
      <c r="FC2197"/>
    </row>
    <row r="2198" spans="14:159">
      <c r="N2198"/>
      <c r="AB2198"/>
      <c r="AC2198"/>
      <c r="BC2198"/>
      <c r="BP2198"/>
      <c r="CC2198"/>
      <c r="CP2198"/>
      <c r="EP2198"/>
      <c r="FC2198"/>
    </row>
    <row r="2199" spans="14:159">
      <c r="N2199"/>
      <c r="AB2199"/>
      <c r="AC2199"/>
      <c r="BC2199"/>
      <c r="BP2199"/>
      <c r="CC2199"/>
      <c r="CP2199"/>
      <c r="EP2199"/>
      <c r="FC2199"/>
    </row>
    <row r="2200" spans="14:159">
      <c r="N2200"/>
      <c r="AB2200"/>
      <c r="AC2200"/>
      <c r="BC2200"/>
      <c r="BP2200"/>
      <c r="CC2200"/>
      <c r="CP2200"/>
      <c r="EP2200"/>
      <c r="FC2200"/>
    </row>
    <row r="2201" spans="14:159">
      <c r="N2201"/>
      <c r="AB2201"/>
      <c r="AC2201"/>
      <c r="BC2201"/>
      <c r="BP2201"/>
      <c r="CC2201"/>
      <c r="CP2201"/>
      <c r="EP2201"/>
      <c r="FC2201"/>
    </row>
    <row r="2202" spans="14:159">
      <c r="N2202"/>
      <c r="AB2202"/>
      <c r="AC2202"/>
      <c r="BC2202"/>
      <c r="BP2202"/>
      <c r="CC2202"/>
      <c r="CP2202"/>
      <c r="EP2202"/>
      <c r="FC2202"/>
    </row>
    <row r="2203" spans="14:159">
      <c r="N2203"/>
      <c r="AB2203"/>
      <c r="AC2203"/>
      <c r="BC2203"/>
      <c r="BP2203"/>
      <c r="CC2203"/>
      <c r="CP2203"/>
      <c r="EP2203"/>
      <c r="FC2203"/>
    </row>
    <row r="2204" spans="14:159">
      <c r="N2204"/>
      <c r="AB2204"/>
      <c r="AC2204"/>
      <c r="BC2204"/>
      <c r="BP2204"/>
      <c r="CC2204"/>
      <c r="CP2204"/>
      <c r="EP2204"/>
      <c r="FC2204"/>
    </row>
    <row r="2205" spans="14:159">
      <c r="N2205"/>
      <c r="AB2205"/>
      <c r="AC2205"/>
      <c r="BC2205"/>
      <c r="BP2205"/>
      <c r="CC2205"/>
      <c r="CP2205"/>
      <c r="EP2205"/>
      <c r="FC2205"/>
    </row>
    <row r="2206" spans="14:159">
      <c r="N2206"/>
      <c r="AB2206"/>
      <c r="AC2206"/>
      <c r="BC2206"/>
      <c r="BP2206"/>
      <c r="CC2206"/>
      <c r="CP2206"/>
      <c r="EP2206"/>
      <c r="FC2206"/>
    </row>
    <row r="2207" spans="14:159">
      <c r="N2207"/>
      <c r="AB2207"/>
      <c r="AC2207"/>
      <c r="BC2207"/>
      <c r="BP2207"/>
      <c r="CC2207"/>
      <c r="CP2207"/>
      <c r="EP2207"/>
      <c r="FC2207"/>
    </row>
    <row r="2208" spans="14:159">
      <c r="N2208"/>
      <c r="AB2208"/>
      <c r="AC2208"/>
      <c r="BC2208"/>
      <c r="BP2208"/>
      <c r="CC2208"/>
      <c r="CP2208"/>
      <c r="EP2208"/>
      <c r="FC2208"/>
    </row>
    <row r="2209" spans="14:159">
      <c r="N2209"/>
      <c r="AB2209"/>
      <c r="AC2209"/>
      <c r="BC2209"/>
      <c r="BP2209"/>
      <c r="CC2209"/>
      <c r="CP2209"/>
      <c r="EP2209"/>
      <c r="FC2209"/>
    </row>
    <row r="2210" spans="14:159">
      <c r="N2210"/>
      <c r="AB2210"/>
      <c r="AC2210"/>
      <c r="BC2210"/>
      <c r="BP2210"/>
      <c r="CC2210"/>
      <c r="CP2210"/>
      <c r="EP2210"/>
      <c r="FC2210"/>
    </row>
    <row r="2211" spans="14:159">
      <c r="N2211"/>
      <c r="AB2211"/>
      <c r="AC2211"/>
      <c r="BC2211"/>
      <c r="BP2211"/>
      <c r="CC2211"/>
      <c r="CP2211"/>
      <c r="EP2211"/>
      <c r="FC2211"/>
    </row>
    <row r="2212" spans="14:159">
      <c r="N2212"/>
      <c r="AB2212"/>
      <c r="AC2212"/>
      <c r="BC2212"/>
      <c r="BP2212"/>
      <c r="CC2212"/>
      <c r="CP2212"/>
      <c r="EP2212"/>
      <c r="FC2212"/>
    </row>
    <row r="2213" spans="14:159">
      <c r="N2213"/>
      <c r="AB2213"/>
      <c r="AC2213"/>
      <c r="BC2213"/>
      <c r="BP2213"/>
      <c r="CC2213"/>
      <c r="CP2213"/>
      <c r="EP2213"/>
      <c r="FC2213"/>
    </row>
    <row r="2214" spans="14:159">
      <c r="N2214"/>
      <c r="AB2214"/>
      <c r="AC2214"/>
      <c r="BC2214"/>
      <c r="BP2214"/>
      <c r="CC2214"/>
      <c r="CP2214"/>
      <c r="EP2214"/>
      <c r="FC2214"/>
    </row>
    <row r="2215" spans="14:159">
      <c r="N2215"/>
      <c r="AB2215"/>
      <c r="AC2215"/>
      <c r="BC2215"/>
      <c r="BP2215"/>
      <c r="CC2215"/>
      <c r="CP2215"/>
      <c r="EP2215"/>
      <c r="FC2215"/>
    </row>
    <row r="2216" spans="14:159">
      <c r="N2216"/>
      <c r="AB2216"/>
      <c r="AC2216"/>
      <c r="BC2216"/>
      <c r="BP2216"/>
      <c r="CC2216"/>
      <c r="CP2216"/>
      <c r="EP2216"/>
      <c r="FC2216"/>
    </row>
    <row r="2217" spans="14:159">
      <c r="N2217"/>
      <c r="AB2217"/>
      <c r="AC2217"/>
      <c r="BC2217"/>
      <c r="BP2217"/>
      <c r="CC2217"/>
      <c r="CP2217"/>
      <c r="EP2217"/>
      <c r="FC2217"/>
    </row>
    <row r="2218" spans="14:159">
      <c r="N2218"/>
      <c r="AB2218"/>
      <c r="AC2218"/>
      <c r="BC2218"/>
      <c r="BP2218"/>
      <c r="CC2218"/>
      <c r="CP2218"/>
      <c r="EP2218"/>
      <c r="FC2218"/>
    </row>
    <row r="2219" spans="14:159">
      <c r="N2219"/>
      <c r="AB2219"/>
      <c r="AC2219"/>
      <c r="BC2219"/>
      <c r="BP2219"/>
      <c r="CC2219"/>
      <c r="CP2219"/>
      <c r="EP2219"/>
      <c r="FC2219"/>
    </row>
    <row r="2220" spans="14:159">
      <c r="N2220"/>
      <c r="AB2220"/>
      <c r="AC2220"/>
      <c r="BC2220"/>
      <c r="BP2220"/>
      <c r="CC2220"/>
      <c r="CP2220"/>
      <c r="EP2220"/>
      <c r="FC2220"/>
    </row>
    <row r="2221" spans="14:159">
      <c r="N2221"/>
      <c r="AB2221"/>
      <c r="AC2221"/>
      <c r="BC2221"/>
      <c r="BP2221"/>
      <c r="CC2221"/>
      <c r="CP2221"/>
      <c r="EP2221"/>
      <c r="FC2221"/>
    </row>
    <row r="2222" spans="14:159">
      <c r="N2222"/>
      <c r="AB2222"/>
      <c r="AC2222"/>
      <c r="BC2222"/>
      <c r="BP2222"/>
      <c r="CC2222"/>
      <c r="CP2222"/>
      <c r="EP2222"/>
      <c r="FC2222"/>
    </row>
    <row r="2223" spans="14:159">
      <c r="N2223"/>
      <c r="AB2223"/>
      <c r="AC2223"/>
      <c r="BC2223"/>
      <c r="BP2223"/>
      <c r="CC2223"/>
      <c r="CP2223"/>
      <c r="EP2223"/>
      <c r="FC2223"/>
    </row>
    <row r="2224" spans="14:159">
      <c r="N2224"/>
      <c r="AB2224"/>
      <c r="AC2224"/>
      <c r="BC2224"/>
      <c r="BP2224"/>
      <c r="CC2224"/>
      <c r="CP2224"/>
      <c r="EP2224"/>
      <c r="FC2224"/>
    </row>
    <row r="2225" spans="14:159">
      <c r="N2225"/>
      <c r="AB2225"/>
      <c r="AC2225"/>
      <c r="BC2225"/>
      <c r="BP2225"/>
      <c r="CC2225"/>
      <c r="CP2225"/>
      <c r="EP2225"/>
      <c r="FC2225"/>
    </row>
    <row r="2226" spans="14:159">
      <c r="N2226"/>
      <c r="AB2226"/>
      <c r="AC2226"/>
      <c r="BC2226"/>
      <c r="BP2226"/>
      <c r="CC2226"/>
      <c r="CP2226"/>
      <c r="EP2226"/>
      <c r="FC2226"/>
    </row>
    <row r="2227" spans="14:159">
      <c r="N2227"/>
      <c r="AB2227"/>
      <c r="AC2227"/>
      <c r="BC2227"/>
      <c r="BP2227"/>
      <c r="CC2227"/>
      <c r="CP2227"/>
      <c r="EP2227"/>
      <c r="FC2227"/>
    </row>
    <row r="2228" spans="14:159">
      <c r="N2228"/>
      <c r="AB2228"/>
      <c r="AC2228"/>
      <c r="BC2228"/>
      <c r="BP2228"/>
      <c r="CC2228"/>
      <c r="CP2228"/>
      <c r="EP2228"/>
      <c r="FC2228"/>
    </row>
    <row r="2229" spans="14:159">
      <c r="N2229"/>
      <c r="AB2229"/>
      <c r="AC2229"/>
      <c r="BC2229"/>
      <c r="BP2229"/>
      <c r="CC2229"/>
      <c r="CP2229"/>
      <c r="EP2229"/>
      <c r="FC2229"/>
    </row>
    <row r="2230" spans="14:159">
      <c r="N2230"/>
      <c r="AB2230"/>
      <c r="AC2230"/>
      <c r="BC2230"/>
      <c r="BP2230"/>
      <c r="CC2230"/>
      <c r="CP2230"/>
      <c r="EP2230"/>
      <c r="FC2230"/>
    </row>
    <row r="2231" spans="14:159">
      <c r="N2231"/>
      <c r="AB2231"/>
      <c r="AC2231"/>
      <c r="BC2231"/>
      <c r="BP2231"/>
      <c r="CC2231"/>
      <c r="CP2231"/>
      <c r="EP2231"/>
      <c r="FC2231"/>
    </row>
    <row r="2232" spans="14:159">
      <c r="N2232"/>
      <c r="AB2232"/>
      <c r="AC2232"/>
      <c r="BC2232"/>
      <c r="BP2232"/>
      <c r="CC2232"/>
      <c r="CP2232"/>
      <c r="EP2232"/>
      <c r="FC2232"/>
    </row>
    <row r="2233" spans="14:159">
      <c r="N2233"/>
      <c r="AB2233"/>
      <c r="AC2233"/>
      <c r="BC2233"/>
      <c r="BP2233"/>
      <c r="CC2233"/>
      <c r="CP2233"/>
      <c r="EP2233"/>
      <c r="FC2233"/>
    </row>
    <row r="2234" spans="14:159">
      <c r="N2234"/>
      <c r="AB2234"/>
      <c r="AC2234"/>
      <c r="BC2234"/>
      <c r="BP2234"/>
      <c r="CC2234"/>
      <c r="CP2234"/>
      <c r="EP2234"/>
      <c r="FC2234"/>
    </row>
    <row r="2235" spans="14:159">
      <c r="N2235"/>
      <c r="AB2235"/>
      <c r="AC2235"/>
      <c r="BC2235"/>
      <c r="BP2235"/>
      <c r="CC2235"/>
      <c r="CP2235"/>
      <c r="EP2235"/>
      <c r="FC2235"/>
    </row>
    <row r="2236" spans="14:159">
      <c r="N2236"/>
      <c r="AB2236"/>
      <c r="AC2236"/>
      <c r="BC2236"/>
      <c r="BP2236"/>
      <c r="CC2236"/>
      <c r="CP2236"/>
      <c r="EP2236"/>
      <c r="FC2236"/>
    </row>
    <row r="2237" spans="14:159">
      <c r="N2237"/>
      <c r="AB2237"/>
      <c r="AC2237"/>
      <c r="BC2237"/>
      <c r="BP2237"/>
      <c r="CC2237"/>
      <c r="CP2237"/>
      <c r="EP2237"/>
      <c r="FC2237"/>
    </row>
    <row r="2238" spans="14:159">
      <c r="N2238"/>
      <c r="AB2238"/>
      <c r="AC2238"/>
      <c r="BC2238"/>
      <c r="BP2238"/>
      <c r="CC2238"/>
      <c r="CP2238"/>
      <c r="EP2238"/>
      <c r="FC2238"/>
    </row>
    <row r="2239" spans="14:159">
      <c r="N2239"/>
      <c r="AB2239"/>
      <c r="AC2239"/>
      <c r="BC2239"/>
      <c r="BP2239"/>
      <c r="CC2239"/>
      <c r="CP2239"/>
      <c r="EP2239"/>
      <c r="FC2239"/>
    </row>
    <row r="2240" spans="14:159">
      <c r="N2240"/>
      <c r="AB2240"/>
      <c r="AC2240"/>
      <c r="BC2240"/>
      <c r="BP2240"/>
      <c r="CC2240"/>
      <c r="CP2240"/>
      <c r="EP2240"/>
      <c r="FC2240"/>
    </row>
    <row r="2241" spans="14:159">
      <c r="N2241"/>
      <c r="AB2241"/>
      <c r="AC2241"/>
      <c r="BC2241"/>
      <c r="BP2241"/>
      <c r="CC2241"/>
      <c r="CP2241"/>
      <c r="EP2241"/>
      <c r="FC2241"/>
    </row>
    <row r="2242" spans="14:159">
      <c r="N2242"/>
      <c r="AB2242"/>
      <c r="AC2242"/>
      <c r="BC2242"/>
      <c r="BP2242"/>
      <c r="CC2242"/>
      <c r="CP2242"/>
      <c r="EP2242"/>
      <c r="FC2242"/>
    </row>
    <row r="2243" spans="14:159">
      <c r="N2243"/>
      <c r="AB2243"/>
      <c r="AC2243"/>
      <c r="BC2243"/>
      <c r="BP2243"/>
      <c r="CC2243"/>
      <c r="CP2243"/>
      <c r="EP2243"/>
      <c r="FC2243"/>
    </row>
    <row r="2244" spans="14:159">
      <c r="N2244"/>
      <c r="AB2244"/>
      <c r="AC2244"/>
      <c r="BC2244"/>
      <c r="BP2244"/>
      <c r="CC2244"/>
      <c r="CP2244"/>
      <c r="EP2244"/>
      <c r="FC2244"/>
    </row>
    <row r="2245" spans="14:159">
      <c r="N2245"/>
      <c r="AB2245"/>
      <c r="AC2245"/>
      <c r="BC2245"/>
      <c r="BP2245"/>
      <c r="CC2245"/>
      <c r="CP2245"/>
      <c r="EP2245"/>
      <c r="FC2245"/>
    </row>
    <row r="2246" spans="14:159">
      <c r="N2246"/>
      <c r="AB2246"/>
      <c r="AC2246"/>
      <c r="BC2246"/>
      <c r="BP2246"/>
      <c r="CC2246"/>
      <c r="CP2246"/>
      <c r="EP2246"/>
      <c r="FC2246"/>
    </row>
    <row r="2247" spans="14:159">
      <c r="N2247"/>
      <c r="AB2247"/>
      <c r="AC2247"/>
      <c r="BC2247"/>
      <c r="BP2247"/>
      <c r="CC2247"/>
      <c r="CP2247"/>
      <c r="EP2247"/>
      <c r="FC2247"/>
    </row>
    <row r="2248" spans="14:159">
      <c r="N2248"/>
      <c r="AB2248"/>
      <c r="AC2248"/>
      <c r="BC2248"/>
      <c r="BP2248"/>
      <c r="CC2248"/>
      <c r="CP2248"/>
      <c r="EP2248"/>
      <c r="FC2248"/>
    </row>
    <row r="2249" spans="14:159">
      <c r="N2249"/>
      <c r="AB2249"/>
      <c r="AC2249"/>
      <c r="BC2249"/>
      <c r="BP2249"/>
      <c r="CC2249"/>
      <c r="CP2249"/>
      <c r="EP2249"/>
      <c r="FC2249"/>
    </row>
    <row r="2250" spans="14:159">
      <c r="N2250"/>
      <c r="AB2250"/>
      <c r="AC2250"/>
      <c r="BC2250"/>
      <c r="BP2250"/>
      <c r="CC2250"/>
      <c r="CP2250"/>
      <c r="EP2250"/>
      <c r="FC2250"/>
    </row>
    <row r="2251" spans="14:159">
      <c r="N2251"/>
      <c r="AB2251"/>
      <c r="AC2251"/>
      <c r="BC2251"/>
      <c r="BP2251"/>
      <c r="CC2251"/>
      <c r="CP2251"/>
      <c r="EP2251"/>
      <c r="FC2251"/>
    </row>
    <row r="2252" spans="14:159">
      <c r="N2252"/>
      <c r="AB2252"/>
      <c r="AC2252"/>
      <c r="BC2252"/>
      <c r="BP2252"/>
      <c r="CC2252"/>
      <c r="CP2252"/>
      <c r="EP2252"/>
      <c r="FC2252"/>
    </row>
    <row r="2253" spans="14:159">
      <c r="N2253"/>
      <c r="AB2253"/>
      <c r="AC2253"/>
      <c r="BC2253"/>
      <c r="BP2253"/>
      <c r="CC2253"/>
      <c r="CP2253"/>
      <c r="EP2253"/>
      <c r="FC2253"/>
    </row>
    <row r="2254" spans="14:159">
      <c r="N2254"/>
      <c r="AB2254"/>
      <c r="AC2254"/>
      <c r="BC2254"/>
      <c r="BP2254"/>
      <c r="CC2254"/>
      <c r="CP2254"/>
      <c r="EP2254"/>
      <c r="FC2254"/>
    </row>
    <row r="2255" spans="14:159">
      <c r="N2255"/>
      <c r="AB2255"/>
      <c r="AC2255"/>
      <c r="BC2255"/>
      <c r="BP2255"/>
      <c r="CC2255"/>
      <c r="CP2255"/>
      <c r="EP2255"/>
      <c r="FC2255"/>
    </row>
    <row r="2256" spans="14:159">
      <c r="N2256"/>
      <c r="AB2256"/>
      <c r="AC2256"/>
      <c r="BC2256"/>
      <c r="BP2256"/>
      <c r="CC2256"/>
      <c r="CP2256"/>
      <c r="EP2256"/>
      <c r="FC2256"/>
    </row>
    <row r="2257" spans="14:159">
      <c r="N2257"/>
      <c r="AB2257"/>
      <c r="AC2257"/>
      <c r="BC2257"/>
      <c r="BP2257"/>
      <c r="CC2257"/>
      <c r="CP2257"/>
      <c r="EP2257"/>
      <c r="FC2257"/>
    </row>
    <row r="2258" spans="14:159">
      <c r="N2258"/>
      <c r="AB2258"/>
      <c r="AC2258"/>
      <c r="BC2258"/>
      <c r="BP2258"/>
      <c r="CC2258"/>
      <c r="CP2258"/>
      <c r="EP2258"/>
      <c r="FC2258"/>
    </row>
    <row r="2259" spans="14:159">
      <c r="N2259"/>
      <c r="AB2259"/>
      <c r="AC2259"/>
      <c r="BC2259"/>
      <c r="BP2259"/>
      <c r="CC2259"/>
      <c r="CP2259"/>
      <c r="EP2259"/>
      <c r="FC2259"/>
    </row>
    <row r="2260" spans="14:159">
      <c r="N2260"/>
      <c r="AB2260"/>
      <c r="AC2260"/>
      <c r="BC2260"/>
      <c r="BP2260"/>
      <c r="CC2260"/>
      <c r="CP2260"/>
      <c r="EP2260"/>
      <c r="FC2260"/>
    </row>
    <row r="2261" spans="14:159">
      <c r="N2261"/>
      <c r="AB2261"/>
      <c r="AC2261"/>
      <c r="BC2261"/>
      <c r="BP2261"/>
      <c r="CC2261"/>
      <c r="CP2261"/>
      <c r="EP2261"/>
      <c r="FC2261"/>
    </row>
    <row r="2262" spans="14:159">
      <c r="N2262"/>
      <c r="AB2262"/>
      <c r="AC2262"/>
      <c r="BC2262"/>
      <c r="BP2262"/>
      <c r="CC2262"/>
      <c r="CP2262"/>
      <c r="EP2262"/>
      <c r="FC2262"/>
    </row>
    <row r="2263" spans="14:159">
      <c r="N2263"/>
      <c r="AB2263"/>
      <c r="AC2263"/>
      <c r="BC2263"/>
      <c r="BP2263"/>
      <c r="CC2263"/>
      <c r="CP2263"/>
      <c r="EP2263"/>
      <c r="FC2263"/>
    </row>
    <row r="2264" spans="14:159">
      <c r="N2264"/>
      <c r="AB2264"/>
      <c r="AC2264"/>
      <c r="BC2264"/>
      <c r="BP2264"/>
      <c r="CC2264"/>
      <c r="CP2264"/>
      <c r="EP2264"/>
      <c r="FC2264"/>
    </row>
    <row r="2265" spans="14:159">
      <c r="N2265"/>
      <c r="AB2265"/>
      <c r="AC2265"/>
      <c r="BC2265"/>
      <c r="BP2265"/>
      <c r="CC2265"/>
      <c r="CP2265"/>
      <c r="EP2265"/>
      <c r="FC2265"/>
    </row>
    <row r="2266" spans="14:159">
      <c r="N2266"/>
      <c r="AB2266"/>
      <c r="AC2266"/>
      <c r="BC2266"/>
      <c r="BP2266"/>
      <c r="CC2266"/>
      <c r="CP2266"/>
      <c r="EP2266"/>
      <c r="FC2266"/>
    </row>
    <row r="2267" spans="14:159">
      <c r="N2267"/>
      <c r="AB2267"/>
      <c r="AC2267"/>
      <c r="BC2267"/>
      <c r="BP2267"/>
      <c r="CC2267"/>
      <c r="CP2267"/>
      <c r="EP2267"/>
      <c r="FC2267"/>
    </row>
    <row r="2268" spans="14:159">
      <c r="N2268"/>
      <c r="AB2268"/>
      <c r="AC2268"/>
      <c r="BC2268"/>
      <c r="BP2268"/>
      <c r="CC2268"/>
      <c r="CP2268"/>
      <c r="EP2268"/>
      <c r="FC2268"/>
    </row>
    <row r="2269" spans="14:159">
      <c r="N2269"/>
      <c r="AB2269"/>
      <c r="AC2269"/>
      <c r="BC2269"/>
      <c r="BP2269"/>
      <c r="CC2269"/>
      <c r="CP2269"/>
      <c r="EP2269"/>
      <c r="FC2269"/>
    </row>
    <row r="2270" spans="14:159">
      <c r="N2270"/>
      <c r="AB2270"/>
      <c r="AC2270"/>
      <c r="BC2270"/>
      <c r="BP2270"/>
      <c r="CC2270"/>
      <c r="CP2270"/>
      <c r="EP2270"/>
      <c r="FC2270"/>
    </row>
    <row r="2271" spans="14:159">
      <c r="N2271"/>
      <c r="AB2271"/>
      <c r="AC2271"/>
      <c r="BC2271"/>
      <c r="BP2271"/>
      <c r="CC2271"/>
      <c r="CP2271"/>
      <c r="EP2271"/>
      <c r="FC2271"/>
    </row>
    <row r="2272" spans="14:159">
      <c r="N2272"/>
      <c r="AB2272"/>
      <c r="AC2272"/>
      <c r="BC2272"/>
      <c r="BP2272"/>
      <c r="CC2272"/>
      <c r="CP2272"/>
      <c r="EP2272"/>
      <c r="FC2272"/>
    </row>
    <row r="2273" spans="14:159">
      <c r="N2273"/>
      <c r="AB2273"/>
      <c r="AC2273"/>
      <c r="BC2273"/>
      <c r="BP2273"/>
      <c r="CC2273"/>
      <c r="CP2273"/>
      <c r="EP2273"/>
      <c r="FC2273"/>
    </row>
    <row r="2274" spans="14:159">
      <c r="N2274"/>
      <c r="AB2274"/>
      <c r="AC2274"/>
      <c r="BC2274"/>
      <c r="BP2274"/>
      <c r="CC2274"/>
      <c r="CP2274"/>
      <c r="EP2274"/>
      <c r="FC2274"/>
    </row>
    <row r="2275" spans="14:159">
      <c r="N2275"/>
      <c r="AB2275"/>
      <c r="AC2275"/>
      <c r="BC2275"/>
      <c r="BP2275"/>
      <c r="CC2275"/>
      <c r="CP2275"/>
      <c r="EP2275"/>
      <c r="FC2275"/>
    </row>
    <row r="2276" spans="14:159">
      <c r="N2276"/>
      <c r="AB2276"/>
      <c r="AC2276"/>
      <c r="BC2276"/>
      <c r="BP2276"/>
      <c r="CC2276"/>
      <c r="CP2276"/>
      <c r="EP2276"/>
      <c r="FC2276"/>
    </row>
    <row r="2277" spans="14:159">
      <c r="N2277"/>
      <c r="AB2277"/>
      <c r="AC2277"/>
      <c r="BC2277"/>
      <c r="BP2277"/>
      <c r="CC2277"/>
      <c r="CP2277"/>
      <c r="EP2277"/>
      <c r="FC2277"/>
    </row>
    <row r="2278" spans="14:159">
      <c r="N2278"/>
      <c r="AB2278"/>
      <c r="AC2278"/>
      <c r="BC2278"/>
      <c r="BP2278"/>
      <c r="CC2278"/>
      <c r="CP2278"/>
      <c r="EP2278"/>
      <c r="FC2278"/>
    </row>
    <row r="2279" spans="14:159">
      <c r="N2279"/>
      <c r="AB2279"/>
      <c r="AC2279"/>
      <c r="BC2279"/>
      <c r="BP2279"/>
      <c r="CC2279"/>
      <c r="CP2279"/>
      <c r="EP2279"/>
      <c r="FC2279"/>
    </row>
    <row r="2280" spans="14:159">
      <c r="N2280"/>
      <c r="AB2280"/>
      <c r="AC2280"/>
      <c r="BC2280"/>
      <c r="BP2280"/>
      <c r="CC2280"/>
      <c r="CP2280"/>
      <c r="EP2280"/>
      <c r="FC2280"/>
    </row>
    <row r="2281" spans="14:159">
      <c r="N2281"/>
      <c r="AB2281"/>
      <c r="AC2281"/>
      <c r="BC2281"/>
      <c r="BP2281"/>
      <c r="CC2281"/>
      <c r="CP2281"/>
      <c r="EP2281"/>
      <c r="FC2281"/>
    </row>
    <row r="2282" spans="14:159">
      <c r="N2282"/>
      <c r="AB2282"/>
      <c r="AC2282"/>
      <c r="BC2282"/>
      <c r="BP2282"/>
      <c r="CC2282"/>
      <c r="CP2282"/>
      <c r="EP2282"/>
      <c r="FC2282"/>
    </row>
    <row r="2283" spans="14:159">
      <c r="N2283"/>
      <c r="AB2283"/>
      <c r="AC2283"/>
      <c r="BC2283"/>
      <c r="BP2283"/>
      <c r="CC2283"/>
      <c r="CP2283"/>
      <c r="EP2283"/>
      <c r="FC2283"/>
    </row>
    <row r="2284" spans="14:159">
      <c r="N2284"/>
      <c r="AB2284"/>
      <c r="AC2284"/>
      <c r="BC2284"/>
      <c r="BP2284"/>
      <c r="CC2284"/>
      <c r="CP2284"/>
      <c r="EP2284"/>
      <c r="FC2284"/>
    </row>
    <row r="2285" spans="14:159">
      <c r="N2285"/>
      <c r="AB2285"/>
      <c r="AC2285"/>
      <c r="BC2285"/>
      <c r="BP2285"/>
      <c r="CC2285"/>
      <c r="CP2285"/>
      <c r="EP2285"/>
      <c r="FC2285"/>
    </row>
    <row r="2286" spans="14:159">
      <c r="N2286"/>
      <c r="AB2286"/>
      <c r="AC2286"/>
      <c r="BC2286"/>
      <c r="BP2286"/>
      <c r="CC2286"/>
      <c r="CP2286"/>
      <c r="EP2286"/>
      <c r="FC2286"/>
    </row>
    <row r="2287" spans="14:159">
      <c r="N2287"/>
      <c r="AB2287"/>
      <c r="AC2287"/>
      <c r="BC2287"/>
      <c r="BP2287"/>
      <c r="CC2287"/>
      <c r="CP2287"/>
      <c r="EP2287"/>
      <c r="FC2287"/>
    </row>
    <row r="2288" spans="14:159">
      <c r="N2288"/>
      <c r="AB2288"/>
      <c r="AC2288"/>
      <c r="BC2288"/>
      <c r="BP2288"/>
      <c r="CC2288"/>
      <c r="CP2288"/>
      <c r="EP2288"/>
      <c r="FC2288"/>
    </row>
    <row r="2289" spans="14:159">
      <c r="N2289"/>
      <c r="AB2289"/>
      <c r="AC2289"/>
      <c r="BC2289"/>
      <c r="BP2289"/>
      <c r="CC2289"/>
      <c r="CP2289"/>
      <c r="EP2289"/>
      <c r="FC2289"/>
    </row>
    <row r="2290" spans="14:159">
      <c r="N2290"/>
      <c r="AB2290"/>
      <c r="AC2290"/>
      <c r="BC2290"/>
      <c r="BP2290"/>
      <c r="CC2290"/>
      <c r="CP2290"/>
      <c r="EP2290"/>
      <c r="FC2290"/>
    </row>
    <row r="2291" spans="14:159">
      <c r="N2291"/>
      <c r="AB2291"/>
      <c r="AC2291"/>
      <c r="BC2291"/>
      <c r="BP2291"/>
      <c r="CC2291"/>
      <c r="CP2291"/>
      <c r="EP2291"/>
      <c r="FC2291"/>
    </row>
    <row r="2292" spans="14:159">
      <c r="N2292"/>
      <c r="AB2292"/>
      <c r="AC2292"/>
      <c r="BC2292"/>
      <c r="BP2292"/>
      <c r="CC2292"/>
      <c r="CP2292"/>
      <c r="EP2292"/>
      <c r="FC2292"/>
    </row>
    <row r="2293" spans="14:159">
      <c r="N2293"/>
      <c r="AB2293"/>
      <c r="AC2293"/>
      <c r="BC2293"/>
      <c r="BP2293"/>
      <c r="CC2293"/>
      <c r="CP2293"/>
      <c r="EP2293"/>
      <c r="FC2293"/>
    </row>
    <row r="2294" spans="14:159">
      <c r="N2294"/>
      <c r="AB2294"/>
      <c r="AC2294"/>
      <c r="BC2294"/>
      <c r="BP2294"/>
      <c r="CC2294"/>
      <c r="CP2294"/>
      <c r="EP2294"/>
      <c r="FC2294"/>
    </row>
    <row r="2295" spans="14:159">
      <c r="N2295"/>
      <c r="AB2295"/>
      <c r="AC2295"/>
      <c r="BC2295"/>
      <c r="BP2295"/>
      <c r="CC2295"/>
      <c r="CP2295"/>
      <c r="EP2295"/>
      <c r="FC2295"/>
    </row>
    <row r="2296" spans="14:159">
      <c r="N2296"/>
      <c r="AB2296"/>
      <c r="AC2296"/>
      <c r="BC2296"/>
      <c r="BP2296"/>
      <c r="CC2296"/>
      <c r="CP2296"/>
      <c r="EP2296"/>
      <c r="FC2296"/>
    </row>
    <row r="2297" spans="14:159">
      <c r="N2297"/>
      <c r="AB2297"/>
      <c r="AC2297"/>
      <c r="BC2297"/>
      <c r="BP2297"/>
      <c r="CC2297"/>
      <c r="CP2297"/>
      <c r="EP2297"/>
      <c r="FC2297"/>
    </row>
    <row r="2298" spans="14:159">
      <c r="N2298"/>
      <c r="AB2298"/>
      <c r="AC2298"/>
      <c r="BC2298"/>
      <c r="BP2298"/>
      <c r="CC2298"/>
      <c r="CP2298"/>
      <c r="EP2298"/>
      <c r="FC2298"/>
    </row>
    <row r="2299" spans="14:159">
      <c r="N2299"/>
      <c r="AB2299"/>
      <c r="AC2299"/>
      <c r="BC2299"/>
      <c r="BP2299"/>
      <c r="CC2299"/>
      <c r="CP2299"/>
      <c r="EP2299"/>
      <c r="FC2299"/>
    </row>
    <row r="2300" spans="14:159">
      <c r="N2300"/>
      <c r="AB2300"/>
      <c r="AC2300"/>
      <c r="BC2300"/>
      <c r="BP2300"/>
      <c r="CC2300"/>
      <c r="CP2300"/>
      <c r="EP2300"/>
      <c r="FC2300"/>
    </row>
    <row r="2301" spans="14:159">
      <c r="N2301"/>
      <c r="AB2301"/>
      <c r="AC2301"/>
      <c r="BC2301"/>
      <c r="BP2301"/>
      <c r="CC2301"/>
      <c r="CP2301"/>
      <c r="EP2301"/>
      <c r="FC2301"/>
    </row>
    <row r="2302" spans="14:159">
      <c r="N2302"/>
      <c r="AB2302"/>
      <c r="AC2302"/>
      <c r="BC2302"/>
      <c r="BP2302"/>
      <c r="CC2302"/>
      <c r="CP2302"/>
      <c r="EP2302"/>
      <c r="FC2302"/>
    </row>
    <row r="2303" spans="14:159">
      <c r="N2303"/>
      <c r="AB2303"/>
      <c r="AC2303"/>
      <c r="BC2303"/>
      <c r="BP2303"/>
      <c r="CC2303"/>
      <c r="CP2303"/>
      <c r="EP2303"/>
      <c r="FC2303"/>
    </row>
    <row r="2304" spans="14:159">
      <c r="N2304"/>
      <c r="AB2304"/>
      <c r="AC2304"/>
      <c r="BC2304"/>
      <c r="BP2304"/>
      <c r="CC2304"/>
      <c r="CP2304"/>
      <c r="EP2304"/>
      <c r="FC2304"/>
    </row>
    <row r="2305" spans="14:159">
      <c r="N2305"/>
      <c r="AB2305"/>
      <c r="AC2305"/>
      <c r="BC2305"/>
      <c r="BP2305"/>
      <c r="CC2305"/>
      <c r="CP2305"/>
      <c r="EP2305"/>
      <c r="FC2305"/>
    </row>
    <row r="2306" spans="14:159">
      <c r="N2306"/>
      <c r="AB2306"/>
      <c r="AC2306"/>
      <c r="BC2306"/>
      <c r="BP2306"/>
      <c r="CC2306"/>
      <c r="CP2306"/>
      <c r="EP2306"/>
      <c r="FC2306"/>
    </row>
    <row r="2307" spans="14:159">
      <c r="N2307"/>
      <c r="AB2307"/>
      <c r="AC2307"/>
      <c r="BC2307"/>
      <c r="BP2307"/>
      <c r="CC2307"/>
      <c r="CP2307"/>
      <c r="EP2307"/>
      <c r="FC2307"/>
    </row>
    <row r="2308" spans="14:159">
      <c r="N2308"/>
      <c r="AB2308"/>
      <c r="AC2308"/>
      <c r="BC2308"/>
      <c r="BP2308"/>
      <c r="CC2308"/>
      <c r="CP2308"/>
      <c r="EP2308"/>
      <c r="FC2308"/>
    </row>
    <row r="2309" spans="14:159">
      <c r="N2309"/>
      <c r="AB2309"/>
      <c r="AC2309"/>
      <c r="BC2309"/>
      <c r="BP2309"/>
      <c r="CC2309"/>
      <c r="CP2309"/>
      <c r="EP2309"/>
      <c r="FC2309"/>
    </row>
    <row r="2310" spans="14:159">
      <c r="N2310"/>
      <c r="AB2310"/>
      <c r="AC2310"/>
      <c r="BC2310"/>
      <c r="BP2310"/>
      <c r="CC2310"/>
      <c r="CP2310"/>
      <c r="EP2310"/>
      <c r="FC2310"/>
    </row>
    <row r="2311" spans="14:159">
      <c r="N2311"/>
      <c r="AB2311"/>
      <c r="AC2311"/>
      <c r="BC2311"/>
      <c r="BP2311"/>
      <c r="CC2311"/>
      <c r="CP2311"/>
      <c r="EP2311"/>
      <c r="FC2311"/>
    </row>
    <row r="2312" spans="14:159">
      <c r="N2312"/>
      <c r="AB2312"/>
      <c r="AC2312"/>
      <c r="BC2312"/>
      <c r="BP2312"/>
      <c r="CC2312"/>
      <c r="CP2312"/>
      <c r="EP2312"/>
      <c r="FC2312"/>
    </row>
    <row r="2313" spans="14:159">
      <c r="N2313"/>
      <c r="AB2313"/>
      <c r="AC2313"/>
      <c r="BC2313"/>
      <c r="BP2313"/>
      <c r="CC2313"/>
      <c r="CP2313"/>
      <c r="EP2313"/>
      <c r="FC2313"/>
    </row>
    <row r="2314" spans="14:159">
      <c r="N2314"/>
      <c r="AB2314"/>
      <c r="AC2314"/>
      <c r="BC2314"/>
      <c r="BP2314"/>
      <c r="CC2314"/>
      <c r="CP2314"/>
      <c r="EP2314"/>
      <c r="FC2314"/>
    </row>
    <row r="2315" spans="14:159">
      <c r="N2315"/>
      <c r="AB2315"/>
      <c r="AC2315"/>
      <c r="BC2315"/>
      <c r="BP2315"/>
      <c r="CC2315"/>
      <c r="CP2315"/>
      <c r="EP2315"/>
      <c r="FC2315"/>
    </row>
    <row r="2316" spans="14:159">
      <c r="N2316"/>
      <c r="AB2316"/>
      <c r="AC2316"/>
      <c r="BC2316"/>
      <c r="BP2316"/>
      <c r="CC2316"/>
      <c r="CP2316"/>
      <c r="EP2316"/>
      <c r="FC2316"/>
    </row>
    <row r="2317" spans="14:159">
      <c r="N2317"/>
      <c r="AB2317"/>
      <c r="AC2317"/>
      <c r="BC2317"/>
      <c r="BP2317"/>
      <c r="CC2317"/>
      <c r="CP2317"/>
      <c r="EP2317"/>
      <c r="FC2317"/>
    </row>
    <row r="2318" spans="14:159">
      <c r="N2318"/>
      <c r="AB2318"/>
      <c r="AC2318"/>
      <c r="BC2318"/>
      <c r="BP2318"/>
      <c r="CC2318"/>
      <c r="CP2318"/>
      <c r="EP2318"/>
      <c r="FC2318"/>
    </row>
    <row r="2319" spans="14:159">
      <c r="N2319"/>
      <c r="AB2319"/>
      <c r="AC2319"/>
      <c r="BC2319"/>
      <c r="BP2319"/>
      <c r="CC2319"/>
      <c r="CP2319"/>
      <c r="EP2319"/>
      <c r="FC2319"/>
    </row>
    <row r="2320" spans="14:159">
      <c r="N2320"/>
      <c r="AB2320"/>
      <c r="AC2320"/>
      <c r="BC2320"/>
      <c r="BP2320"/>
      <c r="CC2320"/>
      <c r="CP2320"/>
      <c r="EP2320"/>
      <c r="FC2320"/>
    </row>
    <row r="2321" spans="14:159">
      <c r="N2321"/>
      <c r="AB2321"/>
      <c r="AC2321"/>
      <c r="BC2321"/>
      <c r="BP2321"/>
      <c r="CC2321"/>
      <c r="CP2321"/>
      <c r="EP2321"/>
      <c r="FC2321"/>
    </row>
    <row r="2322" spans="14:159">
      <c r="N2322"/>
      <c r="AB2322"/>
      <c r="AC2322"/>
      <c r="BC2322"/>
      <c r="BP2322"/>
      <c r="CC2322"/>
      <c r="CP2322"/>
      <c r="EP2322"/>
      <c r="FC2322"/>
    </row>
    <row r="2323" spans="14:159">
      <c r="N2323"/>
      <c r="AB2323"/>
      <c r="AC2323"/>
      <c r="BC2323"/>
      <c r="BP2323"/>
      <c r="CC2323"/>
      <c r="CP2323"/>
      <c r="EP2323"/>
      <c r="FC2323"/>
    </row>
    <row r="2324" spans="14:159">
      <c r="N2324"/>
      <c r="AB2324"/>
      <c r="AC2324"/>
      <c r="BC2324"/>
      <c r="BP2324"/>
      <c r="CC2324"/>
      <c r="CP2324"/>
      <c r="EP2324"/>
      <c r="FC2324"/>
    </row>
    <row r="2325" spans="14:159">
      <c r="N2325"/>
      <c r="AB2325"/>
      <c r="AC2325"/>
      <c r="BC2325"/>
      <c r="BP2325"/>
      <c r="CC2325"/>
      <c r="CP2325"/>
      <c r="EP2325"/>
      <c r="FC2325"/>
    </row>
    <row r="2326" spans="14:159">
      <c r="N2326"/>
      <c r="AB2326"/>
      <c r="AC2326"/>
      <c r="BC2326"/>
      <c r="BP2326"/>
      <c r="CC2326"/>
      <c r="CP2326"/>
      <c r="EP2326"/>
      <c r="FC2326"/>
    </row>
    <row r="2327" spans="14:159">
      <c r="N2327"/>
      <c r="AB2327"/>
      <c r="AC2327"/>
      <c r="BC2327"/>
      <c r="BP2327"/>
      <c r="CC2327"/>
      <c r="CP2327"/>
      <c r="EP2327"/>
      <c r="FC2327"/>
    </row>
    <row r="2328" spans="14:159">
      <c r="N2328"/>
      <c r="AB2328"/>
      <c r="AC2328"/>
      <c r="BC2328"/>
      <c r="BP2328"/>
      <c r="CC2328"/>
      <c r="CP2328"/>
      <c r="EP2328"/>
      <c r="FC2328"/>
    </row>
    <row r="2329" spans="14:159">
      <c r="N2329"/>
      <c r="AB2329"/>
      <c r="AC2329"/>
      <c r="BC2329"/>
      <c r="BP2329"/>
      <c r="CC2329"/>
      <c r="CP2329"/>
      <c r="EP2329"/>
      <c r="FC2329"/>
    </row>
    <row r="2330" spans="14:159">
      <c r="N2330"/>
      <c r="AB2330"/>
      <c r="AC2330"/>
      <c r="BC2330"/>
      <c r="BP2330"/>
      <c r="CC2330"/>
      <c r="CP2330"/>
      <c r="EP2330"/>
      <c r="FC2330"/>
    </row>
    <row r="2331" spans="14:159">
      <c r="N2331"/>
      <c r="AB2331"/>
      <c r="AC2331"/>
      <c r="BC2331"/>
      <c r="BP2331"/>
      <c r="CC2331"/>
      <c r="CP2331"/>
      <c r="EP2331"/>
      <c r="FC2331"/>
    </row>
    <row r="2332" spans="14:159">
      <c r="N2332"/>
      <c r="AB2332"/>
      <c r="AC2332"/>
      <c r="BC2332"/>
      <c r="BP2332"/>
      <c r="CC2332"/>
      <c r="CP2332"/>
      <c r="EP2332"/>
      <c r="FC2332"/>
    </row>
    <row r="2333" spans="14:159">
      <c r="N2333"/>
      <c r="AB2333"/>
      <c r="AC2333"/>
      <c r="BC2333"/>
      <c r="BP2333"/>
      <c r="CC2333"/>
      <c r="CP2333"/>
      <c r="EP2333"/>
      <c r="FC2333"/>
    </row>
    <row r="2334" spans="14:159">
      <c r="N2334"/>
      <c r="AB2334"/>
      <c r="AC2334"/>
      <c r="BC2334"/>
      <c r="BP2334"/>
      <c r="CC2334"/>
      <c r="CP2334"/>
      <c r="EP2334"/>
      <c r="FC2334"/>
    </row>
    <row r="2335" spans="14:159">
      <c r="N2335"/>
      <c r="AB2335"/>
      <c r="AC2335"/>
      <c r="BC2335"/>
      <c r="BP2335"/>
      <c r="CC2335"/>
      <c r="CP2335"/>
      <c r="EP2335"/>
      <c r="FC2335"/>
    </row>
    <row r="2336" spans="14:159">
      <c r="N2336"/>
      <c r="AB2336"/>
      <c r="AC2336"/>
      <c r="BC2336"/>
      <c r="BP2336"/>
      <c r="CC2336"/>
      <c r="CP2336"/>
      <c r="EP2336"/>
      <c r="FC2336"/>
    </row>
    <row r="2337" spans="14:159">
      <c r="N2337"/>
      <c r="AB2337"/>
      <c r="AC2337"/>
      <c r="BC2337"/>
      <c r="BP2337"/>
      <c r="CC2337"/>
      <c r="CP2337"/>
      <c r="EP2337"/>
      <c r="FC2337"/>
    </row>
    <row r="2338" spans="14:159">
      <c r="N2338"/>
      <c r="AB2338"/>
      <c r="AC2338"/>
      <c r="BC2338"/>
      <c r="BP2338"/>
      <c r="CC2338"/>
      <c r="CP2338"/>
      <c r="EP2338"/>
      <c r="FC2338"/>
    </row>
    <row r="2339" spans="14:159">
      <c r="N2339"/>
      <c r="AB2339"/>
      <c r="AC2339"/>
      <c r="BC2339"/>
      <c r="BP2339"/>
      <c r="CC2339"/>
      <c r="CP2339"/>
      <c r="EP2339"/>
      <c r="FC2339"/>
    </row>
    <row r="2340" spans="14:159">
      <c r="N2340"/>
      <c r="AB2340"/>
      <c r="AC2340"/>
      <c r="BC2340"/>
      <c r="BP2340"/>
      <c r="CC2340"/>
      <c r="CP2340"/>
      <c r="EP2340"/>
      <c r="FC2340"/>
    </row>
    <row r="2341" spans="14:159">
      <c r="N2341"/>
      <c r="AB2341"/>
      <c r="AC2341"/>
      <c r="BC2341"/>
      <c r="BP2341"/>
      <c r="CC2341"/>
      <c r="CP2341"/>
      <c r="EP2341"/>
      <c r="FC2341"/>
    </row>
    <row r="2342" spans="14:159">
      <c r="N2342"/>
      <c r="AB2342"/>
      <c r="AC2342"/>
      <c r="BC2342"/>
      <c r="BP2342"/>
      <c r="CC2342"/>
      <c r="CP2342"/>
      <c r="EP2342"/>
      <c r="FC2342"/>
    </row>
    <row r="2343" spans="14:159">
      <c r="N2343"/>
      <c r="AB2343"/>
      <c r="AC2343"/>
      <c r="BC2343"/>
      <c r="BP2343"/>
      <c r="CC2343"/>
      <c r="CP2343"/>
      <c r="EP2343"/>
      <c r="FC2343"/>
    </row>
    <row r="2344" spans="14:159">
      <c r="N2344"/>
      <c r="AB2344"/>
      <c r="AC2344"/>
      <c r="BC2344"/>
      <c r="BP2344"/>
      <c r="CC2344"/>
      <c r="CP2344"/>
      <c r="EP2344"/>
      <c r="FC2344"/>
    </row>
    <row r="2345" spans="14:159">
      <c r="N2345"/>
      <c r="AB2345"/>
      <c r="AC2345"/>
      <c r="BC2345"/>
      <c r="BP2345"/>
      <c r="CC2345"/>
      <c r="CP2345"/>
      <c r="EP2345"/>
      <c r="FC2345"/>
    </row>
    <row r="2346" spans="14:159">
      <c r="N2346"/>
      <c r="AB2346"/>
      <c r="AC2346"/>
      <c r="BC2346"/>
      <c r="BP2346"/>
      <c r="CC2346"/>
      <c r="CP2346"/>
      <c r="EP2346"/>
      <c r="FC2346"/>
    </row>
    <row r="2347" spans="14:159">
      <c r="N2347"/>
      <c r="AB2347"/>
      <c r="AC2347"/>
      <c r="BC2347"/>
      <c r="BP2347"/>
      <c r="CC2347"/>
      <c r="CP2347"/>
      <c r="EP2347"/>
      <c r="FC2347"/>
    </row>
    <row r="2348" spans="14:159">
      <c r="N2348"/>
      <c r="AB2348"/>
      <c r="AC2348"/>
      <c r="BC2348"/>
      <c r="BP2348"/>
      <c r="CC2348"/>
      <c r="CP2348"/>
      <c r="EP2348"/>
      <c r="FC2348"/>
    </row>
    <row r="2349" spans="14:159">
      <c r="N2349"/>
      <c r="AB2349"/>
      <c r="AC2349"/>
      <c r="BC2349"/>
      <c r="BP2349"/>
      <c r="CC2349"/>
      <c r="CP2349"/>
      <c r="EP2349"/>
      <c r="FC2349"/>
    </row>
    <row r="2350" spans="14:159">
      <c r="N2350"/>
      <c r="AB2350"/>
      <c r="AC2350"/>
      <c r="BC2350"/>
      <c r="BP2350"/>
      <c r="CC2350"/>
      <c r="CP2350"/>
      <c r="EP2350"/>
      <c r="FC2350"/>
    </row>
    <row r="2351" spans="14:159">
      <c r="N2351"/>
      <c r="AB2351"/>
      <c r="AC2351"/>
      <c r="BC2351"/>
      <c r="BP2351"/>
      <c r="CC2351"/>
      <c r="CP2351"/>
      <c r="EP2351"/>
      <c r="FC2351"/>
    </row>
    <row r="2352" spans="14:159">
      <c r="N2352"/>
      <c r="AB2352"/>
      <c r="AC2352"/>
      <c r="BC2352"/>
      <c r="BP2352"/>
      <c r="CC2352"/>
      <c r="CP2352"/>
      <c r="EP2352"/>
      <c r="FC2352"/>
    </row>
    <row r="2353" spans="14:159">
      <c r="N2353"/>
      <c r="AB2353"/>
      <c r="AC2353"/>
      <c r="BC2353"/>
      <c r="BP2353"/>
      <c r="CC2353"/>
      <c r="CP2353"/>
      <c r="EP2353"/>
      <c r="FC2353"/>
    </row>
    <row r="2354" spans="14:159">
      <c r="N2354"/>
      <c r="AB2354"/>
      <c r="AC2354"/>
      <c r="BC2354"/>
      <c r="BP2354"/>
      <c r="CC2354"/>
      <c r="CP2354"/>
      <c r="EP2354"/>
      <c r="FC2354"/>
    </row>
    <row r="2355" spans="14:159">
      <c r="N2355"/>
      <c r="AB2355"/>
      <c r="AC2355"/>
      <c r="BC2355"/>
      <c r="BP2355"/>
      <c r="CC2355"/>
      <c r="CP2355"/>
      <c r="EP2355"/>
      <c r="FC2355"/>
    </row>
    <row r="2356" spans="14:159">
      <c r="N2356"/>
      <c r="AB2356"/>
      <c r="AC2356"/>
      <c r="BC2356"/>
      <c r="BP2356"/>
      <c r="CC2356"/>
      <c r="CP2356"/>
      <c r="EP2356"/>
      <c r="FC2356"/>
    </row>
    <row r="2357" spans="14:159">
      <c r="N2357"/>
      <c r="AB2357"/>
      <c r="AC2357"/>
      <c r="BC2357"/>
      <c r="BP2357"/>
      <c r="CC2357"/>
      <c r="CP2357"/>
      <c r="EP2357"/>
      <c r="FC2357"/>
    </row>
    <row r="2358" spans="14:159">
      <c r="N2358"/>
      <c r="AB2358"/>
      <c r="AC2358"/>
      <c r="BC2358"/>
      <c r="BP2358"/>
      <c r="CC2358"/>
      <c r="CP2358"/>
      <c r="EP2358"/>
      <c r="FC2358"/>
    </row>
    <row r="2359" spans="14:159">
      <c r="N2359"/>
      <c r="AB2359"/>
      <c r="AC2359"/>
      <c r="BC2359"/>
      <c r="BP2359"/>
      <c r="CC2359"/>
      <c r="CP2359"/>
      <c r="EP2359"/>
      <c r="FC2359"/>
    </row>
    <row r="2360" spans="14:159">
      <c r="N2360"/>
      <c r="AB2360"/>
      <c r="AC2360"/>
      <c r="BC2360"/>
      <c r="BP2360"/>
      <c r="CC2360"/>
      <c r="CP2360"/>
      <c r="EP2360"/>
      <c r="FC2360"/>
    </row>
    <row r="2361" spans="14:159">
      <c r="N2361"/>
      <c r="AB2361"/>
      <c r="AC2361"/>
      <c r="BC2361"/>
      <c r="BP2361"/>
      <c r="CC2361"/>
      <c r="CP2361"/>
      <c r="EP2361"/>
      <c r="FC2361"/>
    </row>
    <row r="2362" spans="14:159">
      <c r="N2362"/>
      <c r="AB2362"/>
      <c r="AC2362"/>
      <c r="BC2362"/>
      <c r="BP2362"/>
      <c r="CC2362"/>
      <c r="CP2362"/>
      <c r="EP2362"/>
      <c r="FC2362"/>
    </row>
    <row r="2363" spans="14:159">
      <c r="N2363"/>
      <c r="AB2363"/>
      <c r="AC2363"/>
      <c r="BC2363"/>
      <c r="BP2363"/>
      <c r="CC2363"/>
      <c r="CP2363"/>
      <c r="EP2363"/>
      <c r="FC2363"/>
    </row>
    <row r="2364" spans="14:159">
      <c r="N2364"/>
      <c r="AB2364"/>
      <c r="AC2364"/>
      <c r="BC2364"/>
      <c r="BP2364"/>
      <c r="CC2364"/>
      <c r="CP2364"/>
      <c r="EP2364"/>
      <c r="FC2364"/>
    </row>
    <row r="2365" spans="14:159">
      <c r="N2365"/>
      <c r="AB2365"/>
      <c r="AC2365"/>
      <c r="BC2365"/>
      <c r="BP2365"/>
      <c r="CC2365"/>
      <c r="CP2365"/>
      <c r="EP2365"/>
      <c r="FC2365"/>
    </row>
    <row r="2366" spans="14:159">
      <c r="N2366"/>
      <c r="AB2366"/>
      <c r="AC2366"/>
      <c r="BC2366"/>
      <c r="BP2366"/>
      <c r="CC2366"/>
      <c r="CP2366"/>
      <c r="EP2366"/>
      <c r="FC2366"/>
    </row>
    <row r="2367" spans="14:159">
      <c r="N2367"/>
      <c r="AB2367"/>
      <c r="AC2367"/>
      <c r="BC2367"/>
      <c r="BP2367"/>
      <c r="CC2367"/>
      <c r="CP2367"/>
      <c r="EP2367"/>
      <c r="FC2367"/>
    </row>
    <row r="2368" spans="14:159">
      <c r="N2368"/>
      <c r="AB2368"/>
      <c r="AC2368"/>
      <c r="BC2368"/>
      <c r="BP2368"/>
      <c r="CC2368"/>
      <c r="CP2368"/>
      <c r="EP2368"/>
      <c r="FC2368"/>
    </row>
    <row r="2369" spans="14:159">
      <c r="N2369"/>
      <c r="AB2369"/>
      <c r="AC2369"/>
      <c r="BC2369"/>
      <c r="BP2369"/>
      <c r="CC2369"/>
      <c r="CP2369"/>
      <c r="EP2369"/>
      <c r="FC2369"/>
    </row>
    <row r="2370" spans="14:159">
      <c r="N2370"/>
      <c r="AB2370"/>
      <c r="AC2370"/>
      <c r="BC2370"/>
      <c r="BP2370"/>
      <c r="CC2370"/>
      <c r="CP2370"/>
      <c r="EP2370"/>
      <c r="FC2370"/>
    </row>
    <row r="2371" spans="14:159">
      <c r="N2371"/>
      <c r="AB2371"/>
      <c r="AC2371"/>
      <c r="BC2371"/>
      <c r="BP2371"/>
      <c r="CC2371"/>
      <c r="CP2371"/>
      <c r="EP2371"/>
      <c r="FC2371"/>
    </row>
    <row r="2372" spans="14:159">
      <c r="N2372"/>
      <c r="AB2372"/>
      <c r="AC2372"/>
      <c r="BC2372"/>
      <c r="BP2372"/>
      <c r="CC2372"/>
      <c r="CP2372"/>
      <c r="EP2372"/>
      <c r="FC2372"/>
    </row>
    <row r="2373" spans="14:159">
      <c r="N2373"/>
      <c r="AB2373"/>
      <c r="AC2373"/>
      <c r="BC2373"/>
      <c r="BP2373"/>
      <c r="CC2373"/>
      <c r="CP2373"/>
      <c r="EP2373"/>
      <c r="FC2373"/>
    </row>
    <row r="2374" spans="14:159">
      <c r="N2374"/>
      <c r="AB2374"/>
      <c r="AC2374"/>
      <c r="BC2374"/>
      <c r="BP2374"/>
      <c r="CC2374"/>
      <c r="CP2374"/>
      <c r="EP2374"/>
      <c r="FC2374"/>
    </row>
    <row r="2375" spans="14:159">
      <c r="N2375"/>
      <c r="AB2375"/>
      <c r="AC2375"/>
      <c r="BC2375"/>
      <c r="BP2375"/>
      <c r="CC2375"/>
      <c r="CP2375"/>
      <c r="EP2375"/>
      <c r="FC2375"/>
    </row>
    <row r="2376" spans="14:159">
      <c r="N2376"/>
      <c r="AB2376"/>
      <c r="AC2376"/>
      <c r="BC2376"/>
      <c r="BP2376"/>
      <c r="CC2376"/>
      <c r="CP2376"/>
      <c r="EP2376"/>
      <c r="FC2376"/>
    </row>
    <row r="2377" spans="14:159">
      <c r="N2377"/>
      <c r="AB2377"/>
      <c r="AC2377"/>
      <c r="BC2377"/>
      <c r="BP2377"/>
      <c r="CC2377"/>
      <c r="CP2377"/>
      <c r="EP2377"/>
      <c r="FC2377"/>
    </row>
    <row r="2378" spans="14:159">
      <c r="N2378"/>
      <c r="AB2378"/>
      <c r="AC2378"/>
      <c r="BC2378"/>
      <c r="BP2378"/>
      <c r="CC2378"/>
      <c r="CP2378"/>
      <c r="EP2378"/>
      <c r="FC2378"/>
    </row>
    <row r="2379" spans="14:159">
      <c r="N2379"/>
      <c r="AB2379"/>
      <c r="AC2379"/>
      <c r="BC2379"/>
      <c r="BP2379"/>
      <c r="CC2379"/>
      <c r="CP2379"/>
      <c r="EP2379"/>
      <c r="FC2379"/>
    </row>
    <row r="2380" spans="14:159">
      <c r="N2380"/>
      <c r="AB2380"/>
      <c r="AC2380"/>
      <c r="BC2380"/>
      <c r="BP2380"/>
      <c r="CC2380"/>
      <c r="CP2380"/>
      <c r="EP2380"/>
      <c r="FC2380"/>
    </row>
    <row r="2381" spans="14:159">
      <c r="N2381"/>
      <c r="AB2381"/>
      <c r="AC2381"/>
      <c r="BC2381"/>
      <c r="BP2381"/>
      <c r="CC2381"/>
      <c r="CP2381"/>
      <c r="EP2381"/>
      <c r="FC2381"/>
    </row>
    <row r="2382" spans="14:159">
      <c r="N2382"/>
      <c r="AB2382"/>
      <c r="AC2382"/>
      <c r="BC2382"/>
      <c r="BP2382"/>
      <c r="CC2382"/>
      <c r="CP2382"/>
      <c r="EP2382"/>
      <c r="FC2382"/>
    </row>
    <row r="2383" spans="14:159">
      <c r="N2383"/>
      <c r="AB2383"/>
      <c r="AC2383"/>
      <c r="BC2383"/>
      <c r="BP2383"/>
      <c r="CC2383"/>
      <c r="CP2383"/>
      <c r="EP2383"/>
      <c r="FC2383"/>
    </row>
    <row r="2384" spans="14:159">
      <c r="N2384"/>
      <c r="AB2384"/>
      <c r="AC2384"/>
      <c r="BC2384"/>
      <c r="BP2384"/>
      <c r="CC2384"/>
      <c r="CP2384"/>
      <c r="EP2384"/>
      <c r="FC2384"/>
    </row>
    <row r="2385" spans="14:159">
      <c r="N2385"/>
      <c r="AB2385"/>
      <c r="AC2385"/>
      <c r="BC2385"/>
      <c r="BP2385"/>
      <c r="CC2385"/>
      <c r="CP2385"/>
      <c r="EP2385"/>
      <c r="FC2385"/>
    </row>
    <row r="2386" spans="14:159">
      <c r="N2386"/>
      <c r="AB2386"/>
      <c r="AC2386"/>
      <c r="BC2386"/>
      <c r="BP2386"/>
      <c r="CC2386"/>
      <c r="CP2386"/>
      <c r="EP2386"/>
      <c r="FC2386"/>
    </row>
    <row r="2387" spans="14:159">
      <c r="N2387"/>
      <c r="AB2387"/>
      <c r="AC2387"/>
      <c r="BC2387"/>
      <c r="BP2387"/>
      <c r="CC2387"/>
      <c r="CP2387"/>
      <c r="EP2387"/>
      <c r="FC2387"/>
    </row>
    <row r="2388" spans="14:159">
      <c r="N2388"/>
      <c r="AB2388"/>
      <c r="AC2388"/>
      <c r="BC2388"/>
      <c r="BP2388"/>
      <c r="CC2388"/>
      <c r="CP2388"/>
      <c r="EP2388"/>
      <c r="FC2388"/>
    </row>
    <row r="2389" spans="14:159">
      <c r="N2389"/>
      <c r="AB2389"/>
      <c r="AC2389"/>
      <c r="BC2389"/>
      <c r="BP2389"/>
      <c r="CC2389"/>
      <c r="CP2389"/>
      <c r="EP2389"/>
      <c r="FC2389"/>
    </row>
    <row r="2390" spans="14:159">
      <c r="N2390"/>
      <c r="AB2390"/>
      <c r="AC2390"/>
      <c r="BC2390"/>
      <c r="BP2390"/>
      <c r="CC2390"/>
      <c r="CP2390"/>
      <c r="EP2390"/>
      <c r="FC2390"/>
    </row>
    <row r="2391" spans="14:159">
      <c r="N2391"/>
      <c r="AB2391"/>
      <c r="AC2391"/>
      <c r="BC2391"/>
      <c r="BP2391"/>
      <c r="CC2391"/>
      <c r="CP2391"/>
      <c r="EP2391"/>
      <c r="FC2391"/>
    </row>
    <row r="2392" spans="14:159">
      <c r="N2392"/>
      <c r="AB2392"/>
      <c r="AC2392"/>
      <c r="BC2392"/>
      <c r="BP2392"/>
      <c r="CC2392"/>
      <c r="CP2392"/>
      <c r="EP2392"/>
      <c r="FC2392"/>
    </row>
    <row r="2393" spans="14:159">
      <c r="N2393"/>
      <c r="AB2393"/>
      <c r="AC2393"/>
      <c r="BC2393"/>
      <c r="BP2393"/>
      <c r="CC2393"/>
      <c r="CP2393"/>
      <c r="EP2393"/>
      <c r="FC2393"/>
    </row>
    <row r="2394" spans="14:159">
      <c r="N2394"/>
      <c r="AB2394"/>
      <c r="AC2394"/>
      <c r="BC2394"/>
      <c r="BP2394"/>
      <c r="CC2394"/>
      <c r="CP2394"/>
      <c r="EP2394"/>
      <c r="FC2394"/>
    </row>
    <row r="2395" spans="14:159">
      <c r="N2395"/>
      <c r="AB2395"/>
      <c r="AC2395"/>
      <c r="BC2395"/>
      <c r="BP2395"/>
      <c r="CC2395"/>
      <c r="CP2395"/>
      <c r="EP2395"/>
      <c r="FC2395"/>
    </row>
    <row r="2396" spans="14:159">
      <c r="N2396"/>
      <c r="AB2396"/>
      <c r="AC2396"/>
      <c r="BC2396"/>
      <c r="BP2396"/>
      <c r="CC2396"/>
      <c r="CP2396"/>
      <c r="EP2396"/>
      <c r="FC2396"/>
    </row>
    <row r="2397" spans="14:159">
      <c r="N2397"/>
      <c r="AB2397"/>
      <c r="AC2397"/>
      <c r="BC2397"/>
      <c r="BP2397"/>
      <c r="CC2397"/>
      <c r="CP2397"/>
      <c r="EP2397"/>
      <c r="FC2397"/>
    </row>
    <row r="2398" spans="14:159">
      <c r="N2398"/>
      <c r="AB2398"/>
      <c r="AC2398"/>
      <c r="BC2398"/>
      <c r="BP2398"/>
      <c r="CC2398"/>
      <c r="CP2398"/>
      <c r="EP2398"/>
      <c r="FC2398"/>
    </row>
    <row r="2399" spans="14:159">
      <c r="N2399"/>
      <c r="AB2399"/>
      <c r="AC2399"/>
      <c r="BC2399"/>
      <c r="BP2399"/>
      <c r="CC2399"/>
      <c r="CP2399"/>
      <c r="EP2399"/>
      <c r="FC2399"/>
    </row>
    <row r="2400" spans="14:159">
      <c r="N2400"/>
      <c r="AB2400"/>
      <c r="AC2400"/>
      <c r="BC2400"/>
      <c r="BP2400"/>
      <c r="CC2400"/>
      <c r="CP2400"/>
      <c r="EP2400"/>
      <c r="FC2400"/>
    </row>
    <row r="2401" spans="14:159">
      <c r="N2401"/>
      <c r="AB2401"/>
      <c r="AC2401"/>
      <c r="BC2401"/>
      <c r="BP2401"/>
      <c r="CC2401"/>
      <c r="CP2401"/>
      <c r="EP2401"/>
      <c r="FC2401"/>
    </row>
    <row r="2402" spans="14:159">
      <c r="N2402"/>
      <c r="AB2402"/>
      <c r="AC2402"/>
      <c r="BC2402"/>
      <c r="BP2402"/>
      <c r="CC2402"/>
      <c r="CP2402"/>
      <c r="EP2402"/>
      <c r="FC2402"/>
    </row>
    <row r="2403" spans="14:159">
      <c r="N2403"/>
      <c r="AB2403"/>
      <c r="AC2403"/>
      <c r="BC2403"/>
      <c r="BP2403"/>
      <c r="CC2403"/>
      <c r="CP2403"/>
      <c r="EP2403"/>
      <c r="FC2403"/>
    </row>
    <row r="2404" spans="14:159">
      <c r="N2404"/>
      <c r="AB2404"/>
      <c r="AC2404"/>
      <c r="BC2404"/>
      <c r="BP2404"/>
      <c r="CC2404"/>
      <c r="CP2404"/>
      <c r="EP2404"/>
      <c r="FC2404"/>
    </row>
    <row r="2405" spans="14:159">
      <c r="N2405"/>
      <c r="AB2405"/>
      <c r="AC2405"/>
      <c r="BC2405"/>
      <c r="BP2405"/>
      <c r="CC2405"/>
      <c r="CP2405"/>
      <c r="EP2405"/>
      <c r="FC2405"/>
    </row>
    <row r="2406" spans="14:159">
      <c r="N2406"/>
      <c r="AB2406"/>
      <c r="AC2406"/>
      <c r="BC2406"/>
      <c r="BP2406"/>
      <c r="CC2406"/>
      <c r="CP2406"/>
      <c r="EP2406"/>
      <c r="FC2406"/>
    </row>
    <row r="2407" spans="14:159">
      <c r="N2407"/>
      <c r="AB2407"/>
      <c r="AC2407"/>
      <c r="BC2407"/>
      <c r="BP2407"/>
      <c r="CC2407"/>
      <c r="CP2407"/>
      <c r="EP2407"/>
      <c r="FC2407"/>
    </row>
    <row r="2408" spans="14:159">
      <c r="N2408"/>
      <c r="AB2408"/>
      <c r="AC2408"/>
      <c r="BC2408"/>
      <c r="BP2408"/>
      <c r="CC2408"/>
      <c r="CP2408"/>
      <c r="EP2408"/>
      <c r="FC2408"/>
    </row>
    <row r="2409" spans="14:159">
      <c r="N2409"/>
      <c r="AB2409"/>
      <c r="AC2409"/>
      <c r="BC2409"/>
      <c r="BP2409"/>
      <c r="CC2409"/>
      <c r="CP2409"/>
      <c r="EP2409"/>
      <c r="FC2409"/>
    </row>
    <row r="2410" spans="14:159">
      <c r="N2410"/>
      <c r="AB2410"/>
      <c r="AC2410"/>
      <c r="BC2410"/>
      <c r="BP2410"/>
      <c r="CC2410"/>
      <c r="CP2410"/>
      <c r="EP2410"/>
      <c r="FC2410"/>
    </row>
    <row r="2411" spans="14:159">
      <c r="N2411"/>
      <c r="AB2411"/>
      <c r="AC2411"/>
      <c r="BC2411"/>
      <c r="BP2411"/>
      <c r="CC2411"/>
      <c r="CP2411"/>
      <c r="EP2411"/>
      <c r="FC2411"/>
    </row>
    <row r="2412" spans="14:159">
      <c r="N2412"/>
      <c r="AB2412"/>
      <c r="AC2412"/>
      <c r="BC2412"/>
      <c r="BP2412"/>
      <c r="CC2412"/>
      <c r="CP2412"/>
      <c r="EP2412"/>
      <c r="FC2412"/>
    </row>
    <row r="2413" spans="14:159">
      <c r="N2413"/>
      <c r="AB2413"/>
      <c r="AC2413"/>
      <c r="BC2413"/>
      <c r="BP2413"/>
      <c r="CC2413"/>
      <c r="CP2413"/>
      <c r="EP2413"/>
      <c r="FC2413"/>
    </row>
    <row r="2414" spans="14:159">
      <c r="N2414"/>
      <c r="AB2414"/>
      <c r="AC2414"/>
      <c r="BC2414"/>
      <c r="BP2414"/>
      <c r="CC2414"/>
      <c r="CP2414"/>
      <c r="EP2414"/>
      <c r="FC2414"/>
    </row>
    <row r="2415" spans="14:159">
      <c r="N2415"/>
      <c r="AB2415"/>
      <c r="AC2415"/>
      <c r="BC2415"/>
      <c r="BP2415"/>
      <c r="CC2415"/>
      <c r="CP2415"/>
      <c r="EP2415"/>
      <c r="FC2415"/>
    </row>
    <row r="2416" spans="14:159">
      <c r="N2416"/>
      <c r="AB2416"/>
      <c r="AC2416"/>
      <c r="BC2416"/>
      <c r="BP2416"/>
      <c r="CC2416"/>
      <c r="CP2416"/>
      <c r="EP2416"/>
      <c r="FC2416"/>
    </row>
    <row r="2417" spans="14:159">
      <c r="N2417"/>
      <c r="AB2417"/>
      <c r="AC2417"/>
      <c r="BC2417"/>
      <c r="BP2417"/>
      <c r="CC2417"/>
      <c r="CP2417"/>
      <c r="EP2417"/>
      <c r="FC2417"/>
    </row>
    <row r="2418" spans="14:159">
      <c r="N2418"/>
      <c r="AB2418"/>
      <c r="AC2418"/>
      <c r="BC2418"/>
      <c r="BP2418"/>
      <c r="CC2418"/>
      <c r="CP2418"/>
      <c r="EP2418"/>
      <c r="FC2418"/>
    </row>
    <row r="2419" spans="14:159">
      <c r="N2419"/>
      <c r="AB2419"/>
      <c r="AC2419"/>
      <c r="BC2419"/>
      <c r="BP2419"/>
      <c r="CC2419"/>
      <c r="CP2419"/>
      <c r="EP2419"/>
      <c r="FC2419"/>
    </row>
    <row r="2420" spans="14:159">
      <c r="N2420"/>
      <c r="AB2420"/>
      <c r="AC2420"/>
      <c r="BC2420"/>
      <c r="BP2420"/>
      <c r="CC2420"/>
      <c r="CP2420"/>
      <c r="EP2420"/>
      <c r="FC2420"/>
    </row>
    <row r="2421" spans="14:159">
      <c r="N2421"/>
      <c r="AB2421"/>
      <c r="AC2421"/>
      <c r="BC2421"/>
      <c r="BP2421"/>
      <c r="CC2421"/>
      <c r="CP2421"/>
      <c r="EP2421"/>
      <c r="FC2421"/>
    </row>
    <row r="2422" spans="14:159">
      <c r="N2422"/>
      <c r="AB2422"/>
      <c r="AC2422"/>
      <c r="BC2422"/>
      <c r="BP2422"/>
      <c r="CC2422"/>
      <c r="CP2422"/>
      <c r="EP2422"/>
      <c r="FC2422"/>
    </row>
    <row r="2423" spans="14:159">
      <c r="N2423"/>
      <c r="AB2423"/>
      <c r="AC2423"/>
      <c r="BC2423"/>
      <c r="BP2423"/>
      <c r="CC2423"/>
      <c r="CP2423"/>
      <c r="EP2423"/>
      <c r="FC2423"/>
    </row>
    <row r="2424" spans="14:159">
      <c r="N2424"/>
      <c r="AB2424"/>
      <c r="AC2424"/>
      <c r="BC2424"/>
      <c r="BP2424"/>
      <c r="CC2424"/>
      <c r="CP2424"/>
      <c r="EP2424"/>
      <c r="FC2424"/>
    </row>
    <row r="2425" spans="14:159">
      <c r="N2425"/>
      <c r="AB2425"/>
      <c r="AC2425"/>
      <c r="BC2425"/>
      <c r="BP2425"/>
      <c r="CC2425"/>
      <c r="CP2425"/>
      <c r="EP2425"/>
      <c r="FC2425"/>
    </row>
    <row r="2426" spans="14:159">
      <c r="N2426"/>
      <c r="AB2426"/>
      <c r="AC2426"/>
      <c r="BC2426"/>
      <c r="BP2426"/>
      <c r="CC2426"/>
      <c r="CP2426"/>
      <c r="EP2426"/>
      <c r="FC2426"/>
    </row>
    <row r="2427" spans="14:159">
      <c r="N2427"/>
      <c r="AB2427"/>
      <c r="AC2427"/>
      <c r="BC2427"/>
      <c r="BP2427"/>
      <c r="CC2427"/>
      <c r="CP2427"/>
      <c r="EP2427"/>
      <c r="FC2427"/>
    </row>
    <row r="2428" spans="14:159">
      <c r="N2428"/>
      <c r="AB2428"/>
      <c r="AC2428"/>
      <c r="BC2428"/>
      <c r="BP2428"/>
      <c r="CC2428"/>
      <c r="CP2428"/>
      <c r="EP2428"/>
      <c r="FC2428"/>
    </row>
    <row r="2429" spans="14:159">
      <c r="N2429"/>
      <c r="AB2429"/>
      <c r="AC2429"/>
      <c r="BC2429"/>
      <c r="BP2429"/>
      <c r="CC2429"/>
      <c r="CP2429"/>
      <c r="EP2429"/>
      <c r="FC2429"/>
    </row>
    <row r="2430" spans="14:159">
      <c r="N2430"/>
      <c r="AB2430"/>
      <c r="AC2430"/>
      <c r="BC2430"/>
      <c r="BP2430"/>
      <c r="CC2430"/>
      <c r="CP2430"/>
      <c r="EP2430"/>
      <c r="FC2430"/>
    </row>
    <row r="2431" spans="14:159">
      <c r="N2431"/>
      <c r="AB2431"/>
      <c r="AC2431"/>
      <c r="BC2431"/>
      <c r="BP2431"/>
      <c r="CC2431"/>
      <c r="CP2431"/>
      <c r="EP2431"/>
      <c r="FC2431"/>
    </row>
    <row r="2432" spans="14:159">
      <c r="N2432"/>
      <c r="AB2432"/>
      <c r="AC2432"/>
      <c r="BC2432"/>
      <c r="BP2432"/>
      <c r="CC2432"/>
      <c r="CP2432"/>
      <c r="EP2432"/>
      <c r="FC2432"/>
    </row>
    <row r="2433" spans="14:159">
      <c r="N2433"/>
      <c r="AB2433"/>
      <c r="AC2433"/>
      <c r="BC2433"/>
      <c r="BP2433"/>
      <c r="CC2433"/>
      <c r="CP2433"/>
      <c r="EP2433"/>
      <c r="FC2433"/>
    </row>
    <row r="2434" spans="14:159">
      <c r="N2434"/>
      <c r="AB2434"/>
      <c r="AC2434"/>
      <c r="BC2434"/>
      <c r="BP2434"/>
      <c r="CC2434"/>
      <c r="CP2434"/>
      <c r="EP2434"/>
      <c r="FC2434"/>
    </row>
    <row r="2435" spans="14:159">
      <c r="N2435"/>
      <c r="AB2435"/>
      <c r="AC2435"/>
      <c r="BC2435"/>
      <c r="BP2435"/>
      <c r="CC2435"/>
      <c r="CP2435"/>
      <c r="EP2435"/>
      <c r="FC2435"/>
    </row>
    <row r="2436" spans="14:159">
      <c r="N2436"/>
      <c r="AB2436"/>
      <c r="AC2436"/>
      <c r="BC2436"/>
      <c r="BP2436"/>
      <c r="CC2436"/>
      <c r="CP2436"/>
      <c r="EP2436"/>
      <c r="FC2436"/>
    </row>
    <row r="2437" spans="14:159">
      <c r="N2437"/>
      <c r="AB2437"/>
      <c r="AC2437"/>
      <c r="BC2437"/>
      <c r="BP2437"/>
      <c r="CC2437"/>
      <c r="CP2437"/>
      <c r="EP2437"/>
      <c r="FC2437"/>
    </row>
    <row r="2438" spans="14:159">
      <c r="N2438"/>
      <c r="AB2438"/>
      <c r="AC2438"/>
      <c r="BC2438"/>
      <c r="BP2438"/>
      <c r="CC2438"/>
      <c r="CP2438"/>
      <c r="EP2438"/>
      <c r="FC2438"/>
    </row>
    <row r="2439" spans="14:159">
      <c r="N2439"/>
      <c r="AB2439"/>
      <c r="AC2439"/>
      <c r="BC2439"/>
      <c r="BP2439"/>
      <c r="CC2439"/>
      <c r="CP2439"/>
      <c r="EP2439"/>
      <c r="FC2439"/>
    </row>
    <row r="2440" spans="14:159">
      <c r="N2440"/>
      <c r="AB2440"/>
      <c r="AC2440"/>
      <c r="BC2440"/>
      <c r="BP2440"/>
      <c r="CC2440"/>
      <c r="CP2440"/>
      <c r="EP2440"/>
      <c r="FC2440"/>
    </row>
    <row r="2441" spans="14:159">
      <c r="N2441"/>
      <c r="AB2441"/>
      <c r="AC2441"/>
      <c r="BC2441"/>
      <c r="BP2441"/>
      <c r="CC2441"/>
      <c r="CP2441"/>
      <c r="EP2441"/>
      <c r="FC2441"/>
    </row>
    <row r="2442" spans="14:159">
      <c r="N2442"/>
      <c r="AB2442"/>
      <c r="AC2442"/>
      <c r="BC2442"/>
      <c r="BP2442"/>
      <c r="CC2442"/>
      <c r="CP2442"/>
      <c r="EP2442"/>
      <c r="FC2442"/>
    </row>
    <row r="2443" spans="14:159">
      <c r="N2443"/>
      <c r="AB2443"/>
      <c r="AC2443"/>
      <c r="BC2443"/>
      <c r="BP2443"/>
      <c r="CC2443"/>
      <c r="CP2443"/>
      <c r="EP2443"/>
      <c r="FC2443"/>
    </row>
    <row r="2444" spans="14:159">
      <c r="N2444"/>
      <c r="AB2444"/>
      <c r="AC2444"/>
      <c r="BC2444"/>
      <c r="BP2444"/>
      <c r="CC2444"/>
      <c r="CP2444"/>
      <c r="EP2444"/>
      <c r="FC2444"/>
    </row>
    <row r="2445" spans="14:159">
      <c r="N2445"/>
      <c r="AB2445"/>
      <c r="AC2445"/>
      <c r="BC2445"/>
      <c r="BP2445"/>
      <c r="CC2445"/>
      <c r="CP2445"/>
      <c r="EP2445"/>
      <c r="FC2445"/>
    </row>
    <row r="2446" spans="14:159">
      <c r="N2446"/>
      <c r="AB2446"/>
      <c r="AC2446"/>
      <c r="BC2446"/>
      <c r="BP2446"/>
      <c r="CC2446"/>
      <c r="CP2446"/>
      <c r="EP2446"/>
      <c r="FC2446"/>
    </row>
    <row r="2447" spans="14:159">
      <c r="N2447"/>
      <c r="AB2447"/>
      <c r="AC2447"/>
      <c r="BC2447"/>
      <c r="BP2447"/>
      <c r="CC2447"/>
      <c r="CP2447"/>
      <c r="EP2447"/>
      <c r="FC2447"/>
    </row>
    <row r="2448" spans="14:159">
      <c r="N2448"/>
      <c r="AB2448"/>
      <c r="AC2448"/>
      <c r="BC2448"/>
      <c r="BP2448"/>
      <c r="CC2448"/>
      <c r="CP2448"/>
      <c r="EP2448"/>
      <c r="FC2448"/>
    </row>
    <row r="2449" spans="14:159">
      <c r="N2449"/>
      <c r="AB2449"/>
      <c r="AC2449"/>
      <c r="BC2449"/>
      <c r="BP2449"/>
      <c r="CC2449"/>
      <c r="CP2449"/>
      <c r="EP2449"/>
      <c r="FC2449"/>
    </row>
    <row r="2450" spans="14:159">
      <c r="N2450"/>
      <c r="AB2450"/>
      <c r="AC2450"/>
      <c r="BC2450"/>
      <c r="BP2450"/>
      <c r="CC2450"/>
      <c r="CP2450"/>
      <c r="EP2450"/>
      <c r="FC2450"/>
    </row>
    <row r="2451" spans="14:159">
      <c r="N2451"/>
      <c r="AB2451"/>
      <c r="AC2451"/>
      <c r="BC2451"/>
      <c r="BP2451"/>
      <c r="CC2451"/>
      <c r="CP2451"/>
      <c r="EP2451"/>
      <c r="FC2451"/>
    </row>
    <row r="2452" spans="14:159">
      <c r="N2452"/>
      <c r="AB2452"/>
      <c r="AC2452"/>
      <c r="BC2452"/>
      <c r="BP2452"/>
      <c r="CC2452"/>
      <c r="CP2452"/>
      <c r="EP2452"/>
      <c r="FC2452"/>
    </row>
    <row r="2453" spans="14:159">
      <c r="N2453"/>
      <c r="AB2453"/>
      <c r="AC2453"/>
      <c r="BC2453"/>
      <c r="BP2453"/>
      <c r="CC2453"/>
      <c r="CP2453"/>
      <c r="EP2453"/>
      <c r="FC2453"/>
    </row>
    <row r="2454" spans="14:159">
      <c r="N2454"/>
      <c r="AB2454"/>
      <c r="AC2454"/>
      <c r="BC2454"/>
      <c r="BP2454"/>
      <c r="CC2454"/>
      <c r="CP2454"/>
      <c r="EP2454"/>
      <c r="FC2454"/>
    </row>
    <row r="2455" spans="14:159">
      <c r="N2455"/>
      <c r="AB2455"/>
      <c r="AC2455"/>
      <c r="BC2455"/>
      <c r="BP2455"/>
      <c r="CC2455"/>
      <c r="CP2455"/>
      <c r="EP2455"/>
      <c r="FC2455"/>
    </row>
    <row r="2456" spans="14:159">
      <c r="N2456"/>
      <c r="AB2456"/>
      <c r="AC2456"/>
      <c r="BC2456"/>
      <c r="BP2456"/>
      <c r="CC2456"/>
      <c r="CP2456"/>
      <c r="EP2456"/>
      <c r="FC2456"/>
    </row>
    <row r="2457" spans="14:159">
      <c r="N2457"/>
      <c r="AB2457"/>
      <c r="AC2457"/>
      <c r="BC2457"/>
      <c r="BP2457"/>
      <c r="CC2457"/>
      <c r="CP2457"/>
      <c r="EP2457"/>
      <c r="FC2457"/>
    </row>
    <row r="2458" spans="14:159">
      <c r="N2458"/>
      <c r="AB2458"/>
      <c r="AC2458"/>
      <c r="BC2458"/>
      <c r="BP2458"/>
      <c r="CC2458"/>
      <c r="CP2458"/>
      <c r="EP2458"/>
      <c r="FC2458"/>
    </row>
    <row r="2459" spans="14:159">
      <c r="N2459"/>
      <c r="AB2459"/>
      <c r="AC2459"/>
      <c r="BC2459"/>
      <c r="BP2459"/>
      <c r="CC2459"/>
      <c r="CP2459"/>
      <c r="EP2459"/>
      <c r="FC2459"/>
    </row>
    <row r="2460" spans="14:159">
      <c r="N2460"/>
      <c r="AB2460"/>
      <c r="AC2460"/>
      <c r="BC2460"/>
      <c r="BP2460"/>
      <c r="CC2460"/>
      <c r="CP2460"/>
      <c r="EP2460"/>
      <c r="FC2460"/>
    </row>
    <row r="2461" spans="14:159">
      <c r="N2461"/>
      <c r="AB2461"/>
      <c r="AC2461"/>
      <c r="BC2461"/>
      <c r="BP2461"/>
      <c r="CC2461"/>
      <c r="CP2461"/>
      <c r="EP2461"/>
      <c r="FC2461"/>
    </row>
    <row r="2462" spans="14:159">
      <c r="N2462"/>
      <c r="AB2462"/>
      <c r="AC2462"/>
      <c r="BC2462"/>
      <c r="BP2462"/>
      <c r="CC2462"/>
      <c r="CP2462"/>
      <c r="EP2462"/>
      <c r="FC2462"/>
    </row>
    <row r="2463" spans="14:159">
      <c r="N2463"/>
      <c r="AB2463"/>
      <c r="AC2463"/>
      <c r="BC2463"/>
      <c r="BP2463"/>
      <c r="CC2463"/>
      <c r="CP2463"/>
      <c r="EP2463"/>
      <c r="FC2463"/>
    </row>
    <row r="2464" spans="14:159">
      <c r="N2464"/>
      <c r="AB2464"/>
      <c r="AC2464"/>
      <c r="BC2464"/>
      <c r="BP2464"/>
      <c r="CC2464"/>
      <c r="CP2464"/>
      <c r="EP2464"/>
      <c r="FC2464"/>
    </row>
    <row r="2465" spans="14:159">
      <c r="N2465"/>
      <c r="AB2465"/>
      <c r="AC2465"/>
      <c r="BC2465"/>
      <c r="BP2465"/>
      <c r="CC2465"/>
      <c r="CP2465"/>
      <c r="EP2465"/>
      <c r="FC2465"/>
    </row>
    <row r="2466" spans="14:159">
      <c r="N2466"/>
      <c r="AB2466"/>
      <c r="AC2466"/>
      <c r="BC2466"/>
      <c r="BP2466"/>
      <c r="CC2466"/>
      <c r="CP2466"/>
      <c r="EP2466"/>
      <c r="FC2466"/>
    </row>
    <row r="2467" spans="14:159">
      <c r="N2467"/>
      <c r="AB2467"/>
      <c r="AC2467"/>
      <c r="BC2467"/>
      <c r="BP2467"/>
      <c r="CC2467"/>
      <c r="CP2467"/>
      <c r="EP2467"/>
      <c r="FC2467"/>
    </row>
    <row r="2468" spans="14:159">
      <c r="N2468"/>
      <c r="AB2468"/>
      <c r="AC2468"/>
      <c r="BC2468"/>
      <c r="BP2468"/>
      <c r="CC2468"/>
      <c r="CP2468"/>
      <c r="EP2468"/>
      <c r="FC2468"/>
    </row>
    <row r="2469" spans="14:159">
      <c r="N2469"/>
      <c r="AB2469"/>
      <c r="AC2469"/>
      <c r="BC2469"/>
      <c r="BP2469"/>
      <c r="CC2469"/>
      <c r="CP2469"/>
      <c r="EP2469"/>
      <c r="FC2469"/>
    </row>
    <row r="2470" spans="14:159">
      <c r="N2470"/>
      <c r="AB2470"/>
      <c r="AC2470"/>
      <c r="BC2470"/>
      <c r="BP2470"/>
      <c r="CC2470"/>
      <c r="CP2470"/>
      <c r="EP2470"/>
      <c r="FC2470"/>
    </row>
    <row r="2471" spans="14:159">
      <c r="N2471"/>
      <c r="AB2471"/>
      <c r="AC2471"/>
      <c r="BC2471"/>
      <c r="BP2471"/>
      <c r="CC2471"/>
      <c r="CP2471"/>
      <c r="EP2471"/>
      <c r="FC2471"/>
    </row>
    <row r="2472" spans="14:159">
      <c r="N2472"/>
      <c r="AB2472"/>
      <c r="AC2472"/>
      <c r="BC2472"/>
      <c r="BP2472"/>
      <c r="CC2472"/>
      <c r="CP2472"/>
      <c r="EP2472"/>
      <c r="FC2472"/>
    </row>
    <row r="2473" spans="14:159">
      <c r="N2473"/>
      <c r="AB2473"/>
      <c r="AC2473"/>
      <c r="BC2473"/>
      <c r="BP2473"/>
      <c r="CC2473"/>
      <c r="CP2473"/>
      <c r="EP2473"/>
      <c r="FC2473"/>
    </row>
    <row r="2474" spans="14:159">
      <c r="N2474"/>
      <c r="AB2474"/>
      <c r="AC2474"/>
      <c r="BC2474"/>
      <c r="BP2474"/>
      <c r="CC2474"/>
      <c r="CP2474"/>
      <c r="EP2474"/>
      <c r="FC2474"/>
    </row>
    <row r="2475" spans="14:159">
      <c r="N2475"/>
      <c r="AB2475"/>
      <c r="AC2475"/>
      <c r="BC2475"/>
      <c r="BP2475"/>
      <c r="CC2475"/>
      <c r="CP2475"/>
      <c r="EP2475"/>
      <c r="FC2475"/>
    </row>
    <row r="2476" spans="14:159">
      <c r="N2476"/>
      <c r="AB2476"/>
      <c r="AC2476"/>
      <c r="BC2476"/>
      <c r="BP2476"/>
      <c r="CC2476"/>
      <c r="CP2476"/>
      <c r="EP2476"/>
      <c r="FC2476"/>
    </row>
    <row r="2477" spans="14:159">
      <c r="N2477"/>
      <c r="AB2477"/>
      <c r="AC2477"/>
      <c r="BC2477"/>
      <c r="BP2477"/>
      <c r="CC2477"/>
      <c r="CP2477"/>
      <c r="EP2477"/>
      <c r="FC2477"/>
    </row>
    <row r="2478" spans="14:159">
      <c r="N2478"/>
      <c r="AB2478"/>
      <c r="AC2478"/>
      <c r="BC2478"/>
      <c r="BP2478"/>
      <c r="CC2478"/>
      <c r="CP2478"/>
      <c r="EP2478"/>
      <c r="FC2478"/>
    </row>
    <row r="2479" spans="14:159">
      <c r="N2479"/>
      <c r="AB2479"/>
      <c r="AC2479"/>
      <c r="BC2479"/>
      <c r="BP2479"/>
      <c r="CC2479"/>
      <c r="CP2479"/>
      <c r="EP2479"/>
      <c r="FC2479"/>
    </row>
    <row r="2480" spans="14:159">
      <c r="N2480"/>
      <c r="AB2480"/>
      <c r="AC2480"/>
      <c r="BC2480"/>
      <c r="BP2480"/>
      <c r="CC2480"/>
      <c r="CP2480"/>
      <c r="EP2480"/>
      <c r="FC2480"/>
    </row>
    <row r="2481" spans="14:159">
      <c r="N2481"/>
      <c r="AB2481"/>
      <c r="AC2481"/>
      <c r="BC2481"/>
      <c r="BP2481"/>
      <c r="CC2481"/>
      <c r="CP2481"/>
      <c r="EP2481"/>
      <c r="FC2481"/>
    </row>
    <row r="2482" spans="14:159">
      <c r="N2482"/>
      <c r="AB2482"/>
      <c r="AC2482"/>
      <c r="BC2482"/>
      <c r="BP2482"/>
      <c r="CC2482"/>
      <c r="CP2482"/>
      <c r="EP2482"/>
      <c r="FC2482"/>
    </row>
    <row r="2483" spans="14:159">
      <c r="N2483"/>
      <c r="AB2483"/>
      <c r="AC2483"/>
      <c r="BC2483"/>
      <c r="BP2483"/>
      <c r="CC2483"/>
      <c r="CP2483"/>
      <c r="EP2483"/>
      <c r="FC2483"/>
    </row>
    <row r="2484" spans="14:159">
      <c r="N2484"/>
      <c r="AB2484"/>
      <c r="AC2484"/>
      <c r="BC2484"/>
      <c r="BP2484"/>
      <c r="CC2484"/>
      <c r="CP2484"/>
      <c r="EP2484"/>
      <c r="FC2484"/>
    </row>
    <row r="2485" spans="14:159">
      <c r="N2485"/>
      <c r="AB2485"/>
      <c r="AC2485"/>
      <c r="BC2485"/>
      <c r="BP2485"/>
      <c r="CC2485"/>
      <c r="CP2485"/>
      <c r="EP2485"/>
      <c r="FC2485"/>
    </row>
    <row r="2486" spans="14:159">
      <c r="N2486"/>
      <c r="AB2486"/>
      <c r="AC2486"/>
      <c r="BC2486"/>
      <c r="BP2486"/>
      <c r="CC2486"/>
      <c r="CP2486"/>
      <c r="EP2486"/>
      <c r="FC2486"/>
    </row>
    <row r="2487" spans="14:159">
      <c r="N2487"/>
      <c r="AB2487"/>
      <c r="AC2487"/>
      <c r="BC2487"/>
      <c r="BP2487"/>
      <c r="CC2487"/>
      <c r="CP2487"/>
      <c r="EP2487"/>
      <c r="FC2487"/>
    </row>
    <row r="2488" spans="14:159">
      <c r="N2488"/>
      <c r="AB2488"/>
      <c r="AC2488"/>
      <c r="BC2488"/>
      <c r="BP2488"/>
      <c r="CC2488"/>
      <c r="CP2488"/>
      <c r="EP2488"/>
      <c r="FC2488"/>
    </row>
    <row r="2489" spans="14:159">
      <c r="N2489"/>
      <c r="AB2489"/>
      <c r="AC2489"/>
      <c r="BC2489"/>
      <c r="BP2489"/>
      <c r="CC2489"/>
      <c r="CP2489"/>
      <c r="EP2489"/>
      <c r="FC2489"/>
    </row>
    <row r="2490" spans="14:159">
      <c r="N2490"/>
      <c r="AB2490"/>
      <c r="AC2490"/>
      <c r="BC2490"/>
      <c r="BP2490"/>
      <c r="CC2490"/>
      <c r="CP2490"/>
      <c r="EP2490"/>
      <c r="FC2490"/>
    </row>
    <row r="2491" spans="14:159">
      <c r="N2491"/>
      <c r="AB2491"/>
      <c r="AC2491"/>
      <c r="BC2491"/>
      <c r="BP2491"/>
      <c r="CC2491"/>
      <c r="CP2491"/>
      <c r="EP2491"/>
      <c r="FC2491"/>
    </row>
    <row r="2492" spans="14:159">
      <c r="N2492"/>
      <c r="AB2492"/>
      <c r="AC2492"/>
      <c r="BC2492"/>
      <c r="BP2492"/>
      <c r="CC2492"/>
      <c r="CP2492"/>
      <c r="EP2492"/>
      <c r="FC2492"/>
    </row>
    <row r="2493" spans="14:159">
      <c r="N2493"/>
      <c r="AB2493"/>
      <c r="AC2493"/>
      <c r="BC2493"/>
      <c r="BP2493"/>
      <c r="CC2493"/>
      <c r="CP2493"/>
      <c r="EP2493"/>
      <c r="FC2493"/>
    </row>
    <row r="2494" spans="14:159">
      <c r="N2494"/>
      <c r="AB2494"/>
      <c r="AC2494"/>
      <c r="BC2494"/>
      <c r="BP2494"/>
      <c r="CC2494"/>
      <c r="CP2494"/>
      <c r="EP2494"/>
      <c r="FC2494"/>
    </row>
    <row r="2495" spans="14:159">
      <c r="N2495"/>
      <c r="AB2495"/>
      <c r="AC2495"/>
      <c r="BC2495"/>
      <c r="BP2495"/>
      <c r="CC2495"/>
      <c r="CP2495"/>
      <c r="EP2495"/>
      <c r="FC2495"/>
    </row>
    <row r="2496" spans="14:159">
      <c r="N2496"/>
      <c r="AB2496"/>
      <c r="AC2496"/>
      <c r="BC2496"/>
      <c r="BP2496"/>
      <c r="CC2496"/>
      <c r="CP2496"/>
      <c r="EP2496"/>
      <c r="FC2496"/>
    </row>
    <row r="2497" spans="14:159">
      <c r="N2497"/>
      <c r="AB2497"/>
      <c r="AC2497"/>
      <c r="BC2497"/>
      <c r="BP2497"/>
      <c r="CC2497"/>
      <c r="CP2497"/>
      <c r="EP2497"/>
      <c r="FC2497"/>
    </row>
    <row r="2498" spans="14:159">
      <c r="N2498"/>
      <c r="AB2498"/>
      <c r="AC2498"/>
      <c r="BC2498"/>
      <c r="BP2498"/>
      <c r="CC2498"/>
      <c r="CP2498"/>
      <c r="EP2498"/>
      <c r="FC2498"/>
    </row>
    <row r="2499" spans="14:159">
      <c r="N2499"/>
      <c r="AB2499"/>
      <c r="AC2499"/>
      <c r="BC2499"/>
      <c r="BP2499"/>
      <c r="CC2499"/>
      <c r="CP2499"/>
      <c r="EP2499"/>
      <c r="FC2499"/>
    </row>
    <row r="2500" spans="14:159">
      <c r="N2500"/>
      <c r="AB2500"/>
      <c r="AC2500"/>
      <c r="BC2500"/>
      <c r="BP2500"/>
      <c r="CC2500"/>
      <c r="CP2500"/>
      <c r="EP2500"/>
      <c r="FC2500"/>
    </row>
    <row r="2501" spans="14:159">
      <c r="N2501"/>
      <c r="AB2501"/>
      <c r="AC2501"/>
      <c r="BC2501"/>
      <c r="BP2501"/>
      <c r="CC2501"/>
      <c r="CP2501"/>
      <c r="EP2501"/>
      <c r="FC2501"/>
    </row>
    <row r="2502" spans="14:159">
      <c r="N2502"/>
      <c r="AB2502"/>
      <c r="AC2502"/>
      <c r="BC2502"/>
      <c r="BP2502"/>
      <c r="CC2502"/>
      <c r="CP2502"/>
      <c r="EP2502"/>
      <c r="FC2502"/>
    </row>
    <row r="2503" spans="14:159">
      <c r="N2503"/>
      <c r="AB2503"/>
      <c r="AC2503"/>
      <c r="BC2503"/>
      <c r="BP2503"/>
      <c r="CC2503"/>
      <c r="CP2503"/>
      <c r="EP2503"/>
      <c r="FC2503"/>
    </row>
    <row r="2504" spans="14:159">
      <c r="N2504"/>
      <c r="AB2504"/>
      <c r="AC2504"/>
      <c r="BC2504"/>
      <c r="BP2504"/>
      <c r="CC2504"/>
      <c r="CP2504"/>
      <c r="EP2504"/>
      <c r="FC2504"/>
    </row>
    <row r="2505" spans="14:159">
      <c r="N2505"/>
      <c r="AB2505"/>
      <c r="AC2505"/>
      <c r="BC2505"/>
      <c r="BP2505"/>
      <c r="CC2505"/>
      <c r="CP2505"/>
      <c r="EP2505"/>
      <c r="FC2505"/>
    </row>
    <row r="2506" spans="14:159">
      <c r="N2506"/>
      <c r="AB2506"/>
      <c r="AC2506"/>
      <c r="BC2506"/>
      <c r="BP2506"/>
      <c r="CC2506"/>
      <c r="CP2506"/>
      <c r="EP2506"/>
      <c r="FC2506"/>
    </row>
    <row r="2507" spans="14:159">
      <c r="N2507"/>
      <c r="AB2507"/>
      <c r="AC2507"/>
      <c r="BC2507"/>
      <c r="BP2507"/>
      <c r="CC2507"/>
      <c r="CP2507"/>
      <c r="EP2507"/>
      <c r="FC2507"/>
    </row>
    <row r="2508" spans="14:159">
      <c r="N2508"/>
      <c r="AB2508"/>
      <c r="AC2508"/>
      <c r="BC2508"/>
      <c r="BP2508"/>
      <c r="CC2508"/>
      <c r="CP2508"/>
      <c r="EP2508"/>
      <c r="FC2508"/>
    </row>
    <row r="2509" spans="14:159">
      <c r="N2509"/>
      <c r="AB2509"/>
      <c r="AC2509"/>
      <c r="BC2509"/>
      <c r="BP2509"/>
      <c r="CC2509"/>
      <c r="CP2509"/>
      <c r="EP2509"/>
      <c r="FC2509"/>
    </row>
    <row r="2510" spans="14:159">
      <c r="N2510"/>
      <c r="AB2510"/>
      <c r="AC2510"/>
      <c r="BC2510"/>
      <c r="BP2510"/>
      <c r="CC2510"/>
      <c r="CP2510"/>
      <c r="EP2510"/>
      <c r="FC2510"/>
    </row>
    <row r="2511" spans="14:159">
      <c r="N2511"/>
      <c r="AB2511"/>
      <c r="AC2511"/>
      <c r="BC2511"/>
      <c r="BP2511"/>
      <c r="CC2511"/>
      <c r="CP2511"/>
      <c r="EP2511"/>
      <c r="FC2511"/>
    </row>
    <row r="2512" spans="14:159">
      <c r="N2512"/>
      <c r="AB2512"/>
      <c r="AC2512"/>
      <c r="BC2512"/>
      <c r="BP2512"/>
      <c r="CC2512"/>
      <c r="CP2512"/>
      <c r="EP2512"/>
      <c r="FC2512"/>
    </row>
    <row r="2513" spans="14:159">
      <c r="N2513"/>
      <c r="AB2513"/>
      <c r="AC2513"/>
      <c r="BC2513"/>
      <c r="BP2513"/>
      <c r="CC2513"/>
      <c r="CP2513"/>
      <c r="EP2513"/>
      <c r="FC2513"/>
    </row>
    <row r="2514" spans="14:159">
      <c r="N2514"/>
      <c r="AB2514"/>
      <c r="AC2514"/>
      <c r="BC2514"/>
      <c r="BP2514"/>
      <c r="CC2514"/>
      <c r="CP2514"/>
      <c r="EP2514"/>
      <c r="FC2514"/>
    </row>
    <row r="2515" spans="14:159">
      <c r="N2515"/>
      <c r="AB2515"/>
      <c r="AC2515"/>
      <c r="BC2515"/>
      <c r="BP2515"/>
      <c r="CC2515"/>
      <c r="CP2515"/>
      <c r="EP2515"/>
      <c r="FC2515"/>
    </row>
    <row r="2516" spans="14:159">
      <c r="N2516"/>
      <c r="AB2516"/>
      <c r="AC2516"/>
      <c r="BC2516"/>
      <c r="BP2516"/>
      <c r="CC2516"/>
      <c r="CP2516"/>
      <c r="EP2516"/>
      <c r="FC2516"/>
    </row>
    <row r="2517" spans="14:159">
      <c r="N2517"/>
      <c r="AB2517"/>
      <c r="AC2517"/>
      <c r="BC2517"/>
      <c r="BP2517"/>
      <c r="CC2517"/>
      <c r="CP2517"/>
      <c r="EP2517"/>
      <c r="FC2517"/>
    </row>
    <row r="2518" spans="14:159">
      <c r="N2518"/>
      <c r="AB2518"/>
      <c r="AC2518"/>
      <c r="BC2518"/>
      <c r="BP2518"/>
      <c r="CC2518"/>
      <c r="CP2518"/>
      <c r="EP2518"/>
      <c r="FC2518"/>
    </row>
    <row r="2519" spans="14:159">
      <c r="N2519"/>
      <c r="AB2519"/>
      <c r="AC2519"/>
      <c r="BC2519"/>
      <c r="BP2519"/>
      <c r="CC2519"/>
      <c r="CP2519"/>
      <c r="EP2519"/>
      <c r="FC2519"/>
    </row>
    <row r="2520" spans="14:159">
      <c r="N2520"/>
      <c r="AB2520"/>
      <c r="AC2520"/>
      <c r="BC2520"/>
      <c r="BP2520"/>
      <c r="CC2520"/>
      <c r="CP2520"/>
      <c r="EP2520"/>
      <c r="FC2520"/>
    </row>
    <row r="2521" spans="14:159">
      <c r="N2521"/>
      <c r="AB2521"/>
      <c r="AC2521"/>
      <c r="BC2521"/>
      <c r="BP2521"/>
      <c r="CC2521"/>
      <c r="CP2521"/>
      <c r="EP2521"/>
      <c r="FC2521"/>
    </row>
    <row r="2522" spans="14:159">
      <c r="N2522"/>
      <c r="AB2522"/>
      <c r="AC2522"/>
      <c r="BC2522"/>
      <c r="BP2522"/>
      <c r="CC2522"/>
      <c r="CP2522"/>
      <c r="EP2522"/>
      <c r="FC2522"/>
    </row>
    <row r="2523" spans="14:159">
      <c r="N2523"/>
      <c r="AB2523"/>
      <c r="AC2523"/>
      <c r="BC2523"/>
      <c r="BP2523"/>
      <c r="CC2523"/>
      <c r="CP2523"/>
      <c r="EP2523"/>
      <c r="FC2523"/>
    </row>
    <row r="2524" spans="14:159">
      <c r="N2524"/>
      <c r="AB2524"/>
      <c r="AC2524"/>
      <c r="BC2524"/>
      <c r="BP2524"/>
      <c r="CC2524"/>
      <c r="CP2524"/>
      <c r="EP2524"/>
      <c r="FC2524"/>
    </row>
    <row r="2525" spans="14:159">
      <c r="N2525"/>
      <c r="AB2525"/>
      <c r="AC2525"/>
      <c r="BC2525"/>
      <c r="BP2525"/>
      <c r="CC2525"/>
      <c r="CP2525"/>
      <c r="EP2525"/>
      <c r="FC2525"/>
    </row>
    <row r="2526" spans="14:159">
      <c r="N2526"/>
      <c r="AB2526"/>
      <c r="AC2526"/>
      <c r="BC2526"/>
      <c r="BP2526"/>
      <c r="CC2526"/>
      <c r="CP2526"/>
      <c r="EP2526"/>
      <c r="FC2526"/>
    </row>
    <row r="2527" spans="14:159">
      <c r="N2527"/>
      <c r="AB2527"/>
      <c r="AC2527"/>
      <c r="BC2527"/>
      <c r="BP2527"/>
      <c r="CC2527"/>
      <c r="CP2527"/>
      <c r="EP2527"/>
      <c r="FC2527"/>
    </row>
    <row r="2528" spans="14:159">
      <c r="N2528"/>
      <c r="AB2528"/>
      <c r="AC2528"/>
      <c r="BC2528"/>
      <c r="BP2528"/>
      <c r="CC2528"/>
      <c r="CP2528"/>
      <c r="EP2528"/>
      <c r="FC2528"/>
    </row>
    <row r="2529" spans="14:159">
      <c r="N2529"/>
      <c r="AB2529"/>
      <c r="AC2529"/>
      <c r="BC2529"/>
      <c r="BP2529"/>
      <c r="CC2529"/>
      <c r="CP2529"/>
      <c r="EP2529"/>
      <c r="FC2529"/>
    </row>
    <row r="2530" spans="14:159">
      <c r="N2530"/>
      <c r="AB2530"/>
      <c r="AC2530"/>
      <c r="BC2530"/>
      <c r="BP2530"/>
      <c r="CC2530"/>
      <c r="CP2530"/>
      <c r="EP2530"/>
      <c r="FC2530"/>
    </row>
    <row r="2531" spans="14:159">
      <c r="N2531"/>
      <c r="AB2531"/>
      <c r="AC2531"/>
      <c r="BC2531"/>
      <c r="BP2531"/>
      <c r="CC2531"/>
      <c r="CP2531"/>
      <c r="EP2531"/>
      <c r="FC2531"/>
    </row>
    <row r="2532" spans="14:159">
      <c r="N2532"/>
      <c r="AB2532"/>
      <c r="AC2532"/>
      <c r="BC2532"/>
      <c r="BP2532"/>
      <c r="CC2532"/>
      <c r="CP2532"/>
      <c r="EP2532"/>
      <c r="FC2532"/>
    </row>
    <row r="2533" spans="14:159">
      <c r="N2533"/>
      <c r="AB2533"/>
      <c r="AC2533"/>
      <c r="BC2533"/>
      <c r="BP2533"/>
      <c r="CC2533"/>
      <c r="CP2533"/>
      <c r="EP2533"/>
      <c r="FC2533"/>
    </row>
    <row r="2534" spans="14:159">
      <c r="N2534"/>
      <c r="AB2534"/>
      <c r="AC2534"/>
      <c r="BC2534"/>
      <c r="BP2534"/>
      <c r="CC2534"/>
      <c r="CP2534"/>
      <c r="EP2534"/>
      <c r="FC2534"/>
    </row>
    <row r="2535" spans="14:159">
      <c r="N2535"/>
      <c r="AB2535"/>
      <c r="AC2535"/>
      <c r="BC2535"/>
      <c r="BP2535"/>
      <c r="CC2535"/>
      <c r="CP2535"/>
      <c r="EP2535"/>
      <c r="FC2535"/>
    </row>
    <row r="2536" spans="14:159">
      <c r="N2536"/>
      <c r="AB2536"/>
      <c r="AC2536"/>
      <c r="BC2536"/>
      <c r="BP2536"/>
      <c r="CC2536"/>
      <c r="CP2536"/>
      <c r="EP2536"/>
      <c r="FC2536"/>
    </row>
    <row r="2537" spans="14:159">
      <c r="N2537"/>
      <c r="AB2537"/>
      <c r="AC2537"/>
      <c r="BC2537"/>
      <c r="BP2537"/>
      <c r="CC2537"/>
      <c r="CP2537"/>
      <c r="EP2537"/>
      <c r="FC2537"/>
    </row>
    <row r="2538" spans="14:159">
      <c r="N2538"/>
      <c r="AB2538"/>
      <c r="AC2538"/>
      <c r="BC2538"/>
      <c r="BP2538"/>
      <c r="CC2538"/>
      <c r="CP2538"/>
      <c r="EP2538"/>
      <c r="FC2538"/>
    </row>
    <row r="2539" spans="14:159">
      <c r="N2539"/>
      <c r="AB2539"/>
      <c r="AC2539"/>
      <c r="BC2539"/>
      <c r="BP2539"/>
      <c r="CC2539"/>
      <c r="CP2539"/>
      <c r="EP2539"/>
      <c r="FC2539"/>
    </row>
    <row r="2540" spans="14:159">
      <c r="N2540"/>
      <c r="AB2540"/>
      <c r="AC2540"/>
      <c r="BC2540"/>
      <c r="BP2540"/>
      <c r="CC2540"/>
      <c r="CP2540"/>
      <c r="EP2540"/>
      <c r="FC2540"/>
    </row>
    <row r="2541" spans="14:159">
      <c r="N2541"/>
      <c r="AB2541"/>
      <c r="AC2541"/>
      <c r="BC2541"/>
      <c r="BP2541"/>
      <c r="CC2541"/>
      <c r="CP2541"/>
      <c r="EP2541"/>
      <c r="FC2541"/>
    </row>
    <row r="2542" spans="14:159">
      <c r="N2542"/>
      <c r="AB2542"/>
      <c r="AC2542"/>
      <c r="BC2542"/>
      <c r="BP2542"/>
      <c r="CC2542"/>
      <c r="CP2542"/>
      <c r="EP2542"/>
      <c r="FC2542"/>
    </row>
    <row r="2543" spans="14:159">
      <c r="N2543"/>
      <c r="AB2543"/>
      <c r="AC2543"/>
      <c r="BC2543"/>
      <c r="BP2543"/>
      <c r="CC2543"/>
      <c r="CP2543"/>
      <c r="EP2543"/>
      <c r="FC2543"/>
    </row>
    <row r="2544" spans="14:159">
      <c r="N2544"/>
      <c r="AB2544"/>
      <c r="AC2544"/>
      <c r="BC2544"/>
      <c r="BP2544"/>
      <c r="CC2544"/>
      <c r="CP2544"/>
      <c r="EP2544"/>
      <c r="FC2544"/>
    </row>
    <row r="2545" spans="14:159">
      <c r="N2545"/>
      <c r="AB2545"/>
      <c r="AC2545"/>
      <c r="BC2545"/>
      <c r="BP2545"/>
      <c r="CC2545"/>
      <c r="CP2545"/>
      <c r="EP2545"/>
      <c r="FC2545"/>
    </row>
    <row r="2546" spans="14:159">
      <c r="N2546"/>
      <c r="AB2546"/>
      <c r="AC2546"/>
      <c r="BC2546"/>
      <c r="BP2546"/>
      <c r="CC2546"/>
      <c r="CP2546"/>
      <c r="EP2546"/>
      <c r="FC2546"/>
    </row>
    <row r="2547" spans="14:159">
      <c r="N2547"/>
      <c r="AB2547"/>
      <c r="AC2547"/>
      <c r="BC2547"/>
      <c r="BP2547"/>
      <c r="CC2547"/>
      <c r="CP2547"/>
      <c r="EP2547"/>
      <c r="FC2547"/>
    </row>
    <row r="2548" spans="14:159">
      <c r="N2548"/>
      <c r="AB2548"/>
      <c r="AC2548"/>
      <c r="BC2548"/>
      <c r="BP2548"/>
      <c r="CC2548"/>
      <c r="CP2548"/>
      <c r="EP2548"/>
      <c r="FC2548"/>
    </row>
    <row r="2549" spans="14:159">
      <c r="N2549"/>
      <c r="AB2549"/>
      <c r="AC2549"/>
      <c r="BC2549"/>
      <c r="BP2549"/>
      <c r="CC2549"/>
      <c r="CP2549"/>
      <c r="EP2549"/>
      <c r="FC2549"/>
    </row>
    <row r="2550" spans="14:159">
      <c r="N2550"/>
      <c r="AB2550"/>
      <c r="AC2550"/>
      <c r="BC2550"/>
      <c r="BP2550"/>
      <c r="CC2550"/>
      <c r="CP2550"/>
      <c r="EP2550"/>
      <c r="FC2550"/>
    </row>
    <row r="2551" spans="14:159">
      <c r="N2551"/>
      <c r="AB2551"/>
      <c r="AC2551"/>
      <c r="BC2551"/>
      <c r="BP2551"/>
      <c r="CC2551"/>
      <c r="CP2551"/>
      <c r="EP2551"/>
      <c r="FC2551"/>
    </row>
    <row r="2552" spans="14:159">
      <c r="N2552"/>
      <c r="AB2552"/>
      <c r="AC2552"/>
      <c r="BC2552"/>
      <c r="BP2552"/>
      <c r="CC2552"/>
      <c r="CP2552"/>
      <c r="EP2552"/>
      <c r="FC2552"/>
    </row>
    <row r="2553" spans="14:159">
      <c r="N2553"/>
      <c r="AB2553"/>
      <c r="AC2553"/>
      <c r="BC2553"/>
      <c r="BP2553"/>
      <c r="CC2553"/>
      <c r="CP2553"/>
      <c r="EP2553"/>
      <c r="FC2553"/>
    </row>
    <row r="2554" spans="14:159">
      <c r="N2554"/>
      <c r="AB2554"/>
      <c r="AC2554"/>
      <c r="BC2554"/>
      <c r="BP2554"/>
      <c r="CC2554"/>
      <c r="CP2554"/>
      <c r="EP2554"/>
      <c r="FC2554"/>
    </row>
    <row r="2555" spans="14:159">
      <c r="N2555"/>
      <c r="AB2555"/>
      <c r="AC2555"/>
      <c r="BC2555"/>
      <c r="BP2555"/>
      <c r="CC2555"/>
      <c r="CP2555"/>
      <c r="EP2555"/>
      <c r="FC2555"/>
    </row>
    <row r="2556" spans="14:159">
      <c r="N2556"/>
      <c r="AB2556"/>
      <c r="AC2556"/>
      <c r="BC2556"/>
      <c r="BP2556"/>
      <c r="CC2556"/>
      <c r="CP2556"/>
      <c r="EP2556"/>
      <c r="FC2556"/>
    </row>
    <row r="2557" spans="14:159">
      <c r="N2557"/>
      <c r="AB2557"/>
      <c r="AC2557"/>
      <c r="BC2557"/>
      <c r="BP2557"/>
      <c r="CC2557"/>
      <c r="CP2557"/>
      <c r="EP2557"/>
      <c r="FC2557"/>
    </row>
    <row r="2558" spans="14:159">
      <c r="N2558"/>
      <c r="AB2558"/>
      <c r="AC2558"/>
      <c r="BC2558"/>
      <c r="BP2558"/>
      <c r="CC2558"/>
      <c r="CP2558"/>
      <c r="EP2558"/>
      <c r="FC2558"/>
    </row>
    <row r="2559" spans="14:159">
      <c r="N2559"/>
      <c r="AB2559"/>
      <c r="AC2559"/>
      <c r="BC2559"/>
      <c r="BP2559"/>
      <c r="CC2559"/>
      <c r="CP2559"/>
      <c r="EP2559"/>
      <c r="FC2559"/>
    </row>
    <row r="2560" spans="14:159">
      <c r="N2560"/>
      <c r="AB2560"/>
      <c r="AC2560"/>
      <c r="BC2560"/>
      <c r="BP2560"/>
      <c r="CC2560"/>
      <c r="CP2560"/>
      <c r="EP2560"/>
      <c r="FC2560"/>
    </row>
    <row r="2561" spans="14:159">
      <c r="N2561"/>
      <c r="AB2561"/>
      <c r="AC2561"/>
      <c r="BC2561"/>
      <c r="BP2561"/>
      <c r="CC2561"/>
      <c r="CP2561"/>
      <c r="EP2561"/>
      <c r="FC2561"/>
    </row>
    <row r="2562" spans="14:159">
      <c r="N2562"/>
      <c r="AB2562"/>
      <c r="AC2562"/>
      <c r="BC2562"/>
      <c r="BP2562"/>
      <c r="CC2562"/>
      <c r="CP2562"/>
      <c r="EP2562"/>
      <c r="FC2562"/>
    </row>
    <row r="2563" spans="14:159">
      <c r="N2563"/>
      <c r="AB2563"/>
      <c r="AC2563"/>
      <c r="BC2563"/>
      <c r="BP2563"/>
      <c r="CC2563"/>
      <c r="CP2563"/>
      <c r="EP2563"/>
      <c r="FC2563"/>
    </row>
    <row r="2564" spans="14:159">
      <c r="N2564"/>
      <c r="AB2564"/>
      <c r="AC2564"/>
      <c r="BC2564"/>
      <c r="BP2564"/>
      <c r="CC2564"/>
      <c r="CP2564"/>
      <c r="EP2564"/>
      <c r="FC2564"/>
    </row>
    <row r="2565" spans="14:159">
      <c r="N2565"/>
      <c r="AB2565"/>
      <c r="AC2565"/>
      <c r="BC2565"/>
      <c r="BP2565"/>
      <c r="CC2565"/>
      <c r="CP2565"/>
      <c r="EP2565"/>
      <c r="FC2565"/>
    </row>
    <row r="2566" spans="14:159">
      <c r="N2566"/>
      <c r="AB2566"/>
      <c r="AC2566"/>
      <c r="BC2566"/>
      <c r="BP2566"/>
      <c r="CC2566"/>
      <c r="CP2566"/>
      <c r="EP2566"/>
      <c r="FC2566"/>
    </row>
    <row r="2567" spans="14:159">
      <c r="N2567"/>
      <c r="AB2567"/>
      <c r="AC2567"/>
      <c r="BC2567"/>
      <c r="BP2567"/>
      <c r="CC2567"/>
      <c r="CP2567"/>
      <c r="EP2567"/>
      <c r="FC2567"/>
    </row>
    <row r="2568" spans="14:159">
      <c r="N2568"/>
      <c r="AB2568"/>
      <c r="AC2568"/>
      <c r="BC2568"/>
      <c r="BP2568"/>
      <c r="CC2568"/>
      <c r="CP2568"/>
      <c r="EP2568"/>
      <c r="FC2568"/>
    </row>
    <row r="2569" spans="14:159">
      <c r="N2569"/>
      <c r="AB2569"/>
      <c r="AC2569"/>
      <c r="BC2569"/>
      <c r="BP2569"/>
      <c r="CC2569"/>
      <c r="CP2569"/>
      <c r="EP2569"/>
      <c r="FC2569"/>
    </row>
    <row r="2570" spans="14:159">
      <c r="N2570"/>
      <c r="AB2570"/>
      <c r="AC2570"/>
      <c r="BC2570"/>
      <c r="BP2570"/>
      <c r="CC2570"/>
      <c r="CP2570"/>
      <c r="EP2570"/>
      <c r="FC2570"/>
    </row>
    <row r="2571" spans="14:159">
      <c r="N2571"/>
      <c r="AB2571"/>
      <c r="AC2571"/>
      <c r="BC2571"/>
      <c r="BP2571"/>
      <c r="CC2571"/>
      <c r="CP2571"/>
      <c r="EP2571"/>
      <c r="FC2571"/>
    </row>
    <row r="2572" spans="14:159">
      <c r="N2572"/>
      <c r="AB2572"/>
      <c r="AC2572"/>
      <c r="BC2572"/>
      <c r="BP2572"/>
      <c r="CC2572"/>
      <c r="CP2572"/>
      <c r="EP2572"/>
      <c r="FC2572"/>
    </row>
    <row r="2573" spans="14:159">
      <c r="N2573"/>
      <c r="AB2573"/>
      <c r="AC2573"/>
      <c r="BC2573"/>
      <c r="BP2573"/>
      <c r="CC2573"/>
      <c r="CP2573"/>
      <c r="EP2573"/>
      <c r="FC2573"/>
    </row>
    <row r="2574" spans="14:159">
      <c r="N2574"/>
      <c r="AB2574"/>
      <c r="AC2574"/>
      <c r="BC2574"/>
      <c r="BP2574"/>
      <c r="CC2574"/>
      <c r="CP2574"/>
      <c r="EP2574"/>
      <c r="FC2574"/>
    </row>
    <row r="2575" spans="14:159">
      <c r="N2575"/>
      <c r="AB2575"/>
      <c r="AC2575"/>
      <c r="BC2575"/>
      <c r="BP2575"/>
      <c r="CC2575"/>
      <c r="CP2575"/>
      <c r="EP2575"/>
      <c r="FC2575"/>
    </row>
    <row r="2576" spans="14:159">
      <c r="N2576"/>
      <c r="AB2576"/>
      <c r="AC2576"/>
      <c r="BC2576"/>
      <c r="BP2576"/>
      <c r="CC2576"/>
      <c r="CP2576"/>
      <c r="EP2576"/>
      <c r="FC2576"/>
    </row>
    <row r="2577" spans="14:159">
      <c r="N2577"/>
      <c r="AB2577"/>
      <c r="AC2577"/>
      <c r="BC2577"/>
      <c r="BP2577"/>
      <c r="CC2577"/>
      <c r="CP2577"/>
      <c r="EP2577"/>
      <c r="FC2577"/>
    </row>
    <row r="2578" spans="14:159">
      <c r="N2578"/>
      <c r="AB2578"/>
      <c r="AC2578"/>
      <c r="BC2578"/>
      <c r="BP2578"/>
      <c r="CC2578"/>
      <c r="CP2578"/>
      <c r="EP2578"/>
      <c r="FC2578"/>
    </row>
    <row r="2579" spans="14:159">
      <c r="N2579"/>
      <c r="AB2579"/>
      <c r="AC2579"/>
      <c r="BC2579"/>
      <c r="BP2579"/>
      <c r="CC2579"/>
      <c r="CP2579"/>
      <c r="EP2579"/>
      <c r="FC2579"/>
    </row>
    <row r="2580" spans="14:159">
      <c r="N2580"/>
      <c r="AB2580"/>
      <c r="AC2580"/>
      <c r="BC2580"/>
      <c r="BP2580"/>
      <c r="CC2580"/>
      <c r="CP2580"/>
      <c r="EP2580"/>
      <c r="FC2580"/>
    </row>
    <row r="2581" spans="14:159">
      <c r="N2581"/>
      <c r="AB2581"/>
      <c r="AC2581"/>
      <c r="BC2581"/>
      <c r="BP2581"/>
      <c r="CC2581"/>
      <c r="CP2581"/>
      <c r="EP2581"/>
      <c r="FC2581"/>
    </row>
    <row r="2582" spans="14:159">
      <c r="N2582"/>
      <c r="AB2582"/>
      <c r="AC2582"/>
      <c r="BC2582"/>
      <c r="BP2582"/>
      <c r="CC2582"/>
      <c r="CP2582"/>
      <c r="EP2582"/>
      <c r="FC2582"/>
    </row>
    <row r="2583" spans="14:159">
      <c r="N2583"/>
      <c r="AB2583"/>
      <c r="AC2583"/>
      <c r="BC2583"/>
      <c r="BP2583"/>
      <c r="CC2583"/>
      <c r="CP2583"/>
      <c r="EP2583"/>
      <c r="FC2583"/>
    </row>
    <row r="2584" spans="14:159">
      <c r="N2584"/>
      <c r="AB2584"/>
      <c r="AC2584"/>
      <c r="BC2584"/>
      <c r="BP2584"/>
      <c r="CC2584"/>
      <c r="CP2584"/>
      <c r="EP2584"/>
      <c r="FC2584"/>
    </row>
    <row r="2585" spans="14:159">
      <c r="N2585"/>
      <c r="AB2585"/>
      <c r="AC2585"/>
      <c r="BC2585"/>
      <c r="BP2585"/>
      <c r="CC2585"/>
      <c r="CP2585"/>
      <c r="EP2585"/>
      <c r="FC2585"/>
    </row>
    <row r="2586" spans="14:159">
      <c r="N2586"/>
      <c r="AB2586"/>
      <c r="AC2586"/>
      <c r="BC2586"/>
      <c r="BP2586"/>
      <c r="CC2586"/>
      <c r="CP2586"/>
      <c r="EP2586"/>
      <c r="FC2586"/>
    </row>
    <row r="2587" spans="14:159">
      <c r="N2587"/>
      <c r="AB2587"/>
      <c r="AC2587"/>
      <c r="BC2587"/>
      <c r="BP2587"/>
      <c r="CC2587"/>
      <c r="CP2587"/>
      <c r="EP2587"/>
      <c r="FC2587"/>
    </row>
    <row r="2588" spans="14:159">
      <c r="N2588"/>
      <c r="AB2588"/>
      <c r="AC2588"/>
      <c r="BC2588"/>
      <c r="BP2588"/>
      <c r="CC2588"/>
      <c r="CP2588"/>
      <c r="EP2588"/>
      <c r="FC2588"/>
    </row>
    <row r="2589" spans="14:159">
      <c r="N2589"/>
      <c r="AB2589"/>
      <c r="AC2589"/>
      <c r="BC2589"/>
      <c r="BP2589"/>
      <c r="CC2589"/>
      <c r="CP2589"/>
      <c r="EP2589"/>
      <c r="FC2589"/>
    </row>
    <row r="2590" spans="14:159">
      <c r="N2590"/>
      <c r="AB2590"/>
      <c r="AC2590"/>
      <c r="BC2590"/>
      <c r="BP2590"/>
      <c r="CC2590"/>
      <c r="CP2590"/>
      <c r="EP2590"/>
      <c r="FC2590"/>
    </row>
    <row r="2591" spans="14:159">
      <c r="N2591"/>
      <c r="AB2591"/>
      <c r="AC2591"/>
      <c r="BC2591"/>
      <c r="BP2591"/>
      <c r="CC2591"/>
      <c r="CP2591"/>
      <c r="EP2591"/>
      <c r="FC2591"/>
    </row>
    <row r="2592" spans="14:159">
      <c r="N2592"/>
      <c r="AB2592"/>
      <c r="AC2592"/>
      <c r="BC2592"/>
      <c r="BP2592"/>
      <c r="CC2592"/>
      <c r="CP2592"/>
      <c r="EP2592"/>
      <c r="FC2592"/>
    </row>
    <row r="2593" spans="14:159">
      <c r="N2593"/>
      <c r="AB2593"/>
      <c r="AC2593"/>
      <c r="BC2593"/>
      <c r="BP2593"/>
      <c r="CC2593"/>
      <c r="CP2593"/>
      <c r="EP2593"/>
      <c r="FC2593"/>
    </row>
    <row r="2594" spans="14:159">
      <c r="N2594"/>
      <c r="AB2594"/>
      <c r="AC2594"/>
      <c r="BC2594"/>
      <c r="BP2594"/>
      <c r="CC2594"/>
      <c r="CP2594"/>
      <c r="EP2594"/>
      <c r="FC2594"/>
    </row>
    <row r="2595" spans="14:159">
      <c r="N2595"/>
      <c r="AB2595"/>
      <c r="AC2595"/>
      <c r="BC2595"/>
      <c r="BP2595"/>
      <c r="CC2595"/>
      <c r="CP2595"/>
      <c r="EP2595"/>
      <c r="FC2595"/>
    </row>
    <row r="2596" spans="14:159">
      <c r="N2596"/>
      <c r="AB2596"/>
      <c r="AC2596"/>
      <c r="BC2596"/>
      <c r="BP2596"/>
      <c r="CC2596"/>
      <c r="CP2596"/>
      <c r="EP2596"/>
      <c r="FC2596"/>
    </row>
    <row r="2597" spans="14:159">
      <c r="N2597"/>
      <c r="AB2597"/>
      <c r="AC2597"/>
      <c r="BC2597"/>
      <c r="BP2597"/>
      <c r="CC2597"/>
      <c r="CP2597"/>
      <c r="EP2597"/>
      <c r="FC2597"/>
    </row>
    <row r="2598" spans="14:159">
      <c r="N2598"/>
      <c r="AB2598"/>
      <c r="AC2598"/>
      <c r="BC2598"/>
      <c r="BP2598"/>
      <c r="CC2598"/>
      <c r="CP2598"/>
      <c r="EP2598"/>
      <c r="FC2598"/>
    </row>
    <row r="2599" spans="14:159">
      <c r="N2599"/>
      <c r="AB2599"/>
      <c r="AC2599"/>
      <c r="BC2599"/>
      <c r="BP2599"/>
      <c r="CC2599"/>
      <c r="CP2599"/>
      <c r="EP2599"/>
      <c r="FC2599"/>
    </row>
    <row r="2600" spans="14:159">
      <c r="N2600"/>
      <c r="AB2600"/>
      <c r="AC2600"/>
      <c r="BC2600"/>
      <c r="BP2600"/>
      <c r="CC2600"/>
      <c r="CP2600"/>
      <c r="EP2600"/>
      <c r="FC2600"/>
    </row>
    <row r="2601" spans="14:159">
      <c r="N2601"/>
      <c r="AB2601"/>
      <c r="AC2601"/>
      <c r="BC2601"/>
      <c r="BP2601"/>
      <c r="CC2601"/>
      <c r="CP2601"/>
      <c r="EP2601"/>
      <c r="FC2601"/>
    </row>
    <row r="2602" spans="14:159">
      <c r="N2602"/>
      <c r="AB2602"/>
      <c r="AC2602"/>
      <c r="BC2602"/>
      <c r="BP2602"/>
      <c r="CC2602"/>
      <c r="CP2602"/>
      <c r="EP2602"/>
      <c r="FC2602"/>
    </row>
    <row r="2603" spans="14:159">
      <c r="N2603"/>
      <c r="AB2603"/>
      <c r="AC2603"/>
      <c r="BC2603"/>
      <c r="BP2603"/>
      <c r="CC2603"/>
      <c r="CP2603"/>
      <c r="EP2603"/>
      <c r="FC2603"/>
    </row>
    <row r="2604" spans="14:159">
      <c r="N2604"/>
      <c r="AB2604"/>
      <c r="AC2604"/>
      <c r="BC2604"/>
      <c r="BP2604"/>
      <c r="CC2604"/>
      <c r="CP2604"/>
      <c r="EP2604"/>
      <c r="FC2604"/>
    </row>
    <row r="2605" spans="14:159">
      <c r="N2605"/>
      <c r="AB2605"/>
      <c r="AC2605"/>
      <c r="BC2605"/>
      <c r="BP2605"/>
      <c r="CC2605"/>
      <c r="CP2605"/>
      <c r="EP2605"/>
      <c r="FC2605"/>
    </row>
    <row r="2606" spans="14:159">
      <c r="N2606"/>
      <c r="AB2606"/>
      <c r="AC2606"/>
      <c r="BC2606"/>
      <c r="BP2606"/>
      <c r="CC2606"/>
      <c r="CP2606"/>
      <c r="EP2606"/>
      <c r="FC2606"/>
    </row>
    <row r="2607" spans="14:159">
      <c r="N2607"/>
      <c r="AB2607"/>
      <c r="AC2607"/>
      <c r="BC2607"/>
      <c r="BP2607"/>
      <c r="CC2607"/>
      <c r="CP2607"/>
      <c r="EP2607"/>
      <c r="FC2607"/>
    </row>
    <row r="2608" spans="14:159">
      <c r="N2608"/>
      <c r="AB2608"/>
      <c r="AC2608"/>
      <c r="BC2608"/>
      <c r="BP2608"/>
      <c r="CC2608"/>
      <c r="CP2608"/>
      <c r="EP2608"/>
      <c r="FC2608"/>
    </row>
    <row r="2609" spans="14:159">
      <c r="N2609"/>
      <c r="AB2609"/>
      <c r="AC2609"/>
      <c r="BC2609"/>
      <c r="BP2609"/>
      <c r="CC2609"/>
      <c r="CP2609"/>
      <c r="EP2609"/>
      <c r="FC2609"/>
    </row>
    <row r="2610" spans="14:159">
      <c r="N2610"/>
      <c r="AB2610"/>
      <c r="AC2610"/>
      <c r="BC2610"/>
      <c r="BP2610"/>
      <c r="CC2610"/>
      <c r="CP2610"/>
      <c r="EP2610"/>
      <c r="FC2610"/>
    </row>
    <row r="2611" spans="14:159">
      <c r="N2611"/>
      <c r="AB2611"/>
      <c r="AC2611"/>
      <c r="BC2611"/>
      <c r="BP2611"/>
      <c r="CC2611"/>
      <c r="CP2611"/>
      <c r="EP2611"/>
      <c r="FC2611"/>
    </row>
    <row r="2612" spans="14:159">
      <c r="N2612"/>
      <c r="AB2612"/>
      <c r="AC2612"/>
      <c r="BC2612"/>
      <c r="BP2612"/>
      <c r="CC2612"/>
      <c r="CP2612"/>
      <c r="EP2612"/>
      <c r="FC2612"/>
    </row>
    <row r="2613" spans="14:159">
      <c r="N2613"/>
      <c r="AB2613"/>
      <c r="AC2613"/>
      <c r="BC2613"/>
      <c r="BP2613"/>
      <c r="CC2613"/>
      <c r="CP2613"/>
      <c r="EP2613"/>
      <c r="FC2613"/>
    </row>
    <row r="2614" spans="14:159">
      <c r="N2614"/>
      <c r="AB2614"/>
      <c r="AC2614"/>
      <c r="BC2614"/>
      <c r="BP2614"/>
      <c r="CC2614"/>
      <c r="CP2614"/>
      <c r="EP2614"/>
      <c r="FC2614"/>
    </row>
    <row r="2615" spans="14:159">
      <c r="N2615"/>
      <c r="AB2615"/>
      <c r="AC2615"/>
      <c r="BC2615"/>
      <c r="BP2615"/>
      <c r="CC2615"/>
      <c r="CP2615"/>
      <c r="EP2615"/>
      <c r="FC2615"/>
    </row>
    <row r="2616" spans="14:159">
      <c r="N2616"/>
      <c r="AB2616"/>
      <c r="AC2616"/>
      <c r="BC2616"/>
      <c r="BP2616"/>
      <c r="CC2616"/>
      <c r="CP2616"/>
      <c r="EP2616"/>
      <c r="FC2616"/>
    </row>
    <row r="2617" spans="14:159">
      <c r="N2617"/>
      <c r="AB2617"/>
      <c r="AC2617"/>
      <c r="BC2617"/>
      <c r="BP2617"/>
      <c r="CC2617"/>
      <c r="CP2617"/>
      <c r="EP2617"/>
      <c r="FC2617"/>
    </row>
    <row r="2618" spans="14:159">
      <c r="N2618"/>
      <c r="AB2618"/>
      <c r="AC2618"/>
      <c r="BC2618"/>
      <c r="BP2618"/>
      <c r="CC2618"/>
      <c r="CP2618"/>
      <c r="EP2618"/>
      <c r="FC2618"/>
    </row>
    <row r="2619" spans="14:159">
      <c r="N2619"/>
      <c r="AB2619"/>
      <c r="AC2619"/>
      <c r="BC2619"/>
      <c r="BP2619"/>
      <c r="CC2619"/>
      <c r="CP2619"/>
      <c r="EP2619"/>
      <c r="FC2619"/>
    </row>
    <row r="2620" spans="14:159">
      <c r="N2620"/>
      <c r="AB2620"/>
      <c r="AC2620"/>
      <c r="BC2620"/>
      <c r="BP2620"/>
      <c r="CC2620"/>
      <c r="CP2620"/>
      <c r="EP2620"/>
      <c r="FC2620"/>
    </row>
    <row r="2621" spans="14:159">
      <c r="N2621"/>
      <c r="AB2621"/>
      <c r="AC2621"/>
      <c r="BC2621"/>
      <c r="BP2621"/>
      <c r="CC2621"/>
      <c r="CP2621"/>
      <c r="EP2621"/>
      <c r="FC2621"/>
    </row>
    <row r="2622" spans="14:159">
      <c r="N2622"/>
      <c r="AB2622"/>
      <c r="AC2622"/>
      <c r="BC2622"/>
      <c r="BP2622"/>
      <c r="CC2622"/>
      <c r="CP2622"/>
      <c r="EP2622"/>
      <c r="FC2622"/>
    </row>
    <row r="2623" spans="14:159">
      <c r="N2623"/>
      <c r="AB2623"/>
      <c r="AC2623"/>
      <c r="BC2623"/>
      <c r="BP2623"/>
      <c r="CC2623"/>
      <c r="CP2623"/>
      <c r="EP2623"/>
      <c r="FC2623"/>
    </row>
    <row r="2624" spans="14:159">
      <c r="N2624"/>
      <c r="AB2624"/>
      <c r="AC2624"/>
      <c r="BC2624"/>
      <c r="BP2624"/>
      <c r="CC2624"/>
      <c r="CP2624"/>
      <c r="EP2624"/>
      <c r="FC2624"/>
    </row>
    <row r="2625" spans="14:159">
      <c r="N2625"/>
      <c r="AB2625"/>
      <c r="AC2625"/>
      <c r="BC2625"/>
      <c r="BP2625"/>
      <c r="CC2625"/>
      <c r="CP2625"/>
      <c r="EP2625"/>
      <c r="FC2625"/>
    </row>
    <row r="2626" spans="14:159">
      <c r="N2626"/>
      <c r="AB2626"/>
      <c r="AC2626"/>
      <c r="BC2626"/>
      <c r="BP2626"/>
      <c r="CC2626"/>
      <c r="CP2626"/>
      <c r="EP2626"/>
      <c r="FC2626"/>
    </row>
    <row r="2627" spans="14:159">
      <c r="N2627"/>
      <c r="AB2627"/>
      <c r="AC2627"/>
      <c r="BC2627"/>
      <c r="BP2627"/>
      <c r="CC2627"/>
      <c r="CP2627"/>
      <c r="EP2627"/>
      <c r="FC2627"/>
    </row>
    <row r="2628" spans="14:159">
      <c r="N2628"/>
      <c r="AB2628"/>
      <c r="AC2628"/>
      <c r="BC2628"/>
      <c r="BP2628"/>
      <c r="CC2628"/>
      <c r="CP2628"/>
      <c r="EP2628"/>
      <c r="FC2628"/>
    </row>
    <row r="2629" spans="14:159">
      <c r="N2629"/>
      <c r="AB2629"/>
      <c r="AC2629"/>
      <c r="BC2629"/>
      <c r="BP2629"/>
      <c r="CC2629"/>
      <c r="CP2629"/>
      <c r="EP2629"/>
      <c r="FC2629"/>
    </row>
    <row r="2630" spans="14:159">
      <c r="N2630"/>
      <c r="AB2630"/>
      <c r="AC2630"/>
      <c r="BC2630"/>
      <c r="BP2630"/>
      <c r="CC2630"/>
      <c r="CP2630"/>
      <c r="EP2630"/>
      <c r="FC2630"/>
    </row>
    <row r="2631" spans="14:159">
      <c r="N2631"/>
      <c r="AB2631"/>
      <c r="AC2631"/>
      <c r="BC2631"/>
      <c r="BP2631"/>
      <c r="CC2631"/>
      <c r="CP2631"/>
      <c r="EP2631"/>
      <c r="FC2631"/>
    </row>
    <row r="2632" spans="14:159">
      <c r="N2632"/>
      <c r="AB2632"/>
      <c r="AC2632"/>
      <c r="BC2632"/>
      <c r="BP2632"/>
      <c r="CC2632"/>
      <c r="CP2632"/>
      <c r="EP2632"/>
      <c r="FC2632"/>
    </row>
    <row r="2633" spans="14:159">
      <c r="N2633"/>
      <c r="AB2633"/>
      <c r="AC2633"/>
      <c r="BC2633"/>
      <c r="BP2633"/>
      <c r="CC2633"/>
      <c r="CP2633"/>
      <c r="EP2633"/>
      <c r="FC2633"/>
    </row>
    <row r="2634" spans="14:159">
      <c r="N2634"/>
      <c r="AB2634"/>
      <c r="AC2634"/>
      <c r="BC2634"/>
      <c r="BP2634"/>
      <c r="CC2634"/>
      <c r="CP2634"/>
      <c r="EP2634"/>
      <c r="FC2634"/>
    </row>
    <row r="2635" spans="14:159">
      <c r="N2635"/>
      <c r="AB2635"/>
      <c r="AC2635"/>
      <c r="BC2635"/>
      <c r="BP2635"/>
      <c r="CC2635"/>
      <c r="CP2635"/>
      <c r="EP2635"/>
      <c r="FC2635"/>
    </row>
    <row r="2636" spans="14:159">
      <c r="N2636"/>
      <c r="AB2636"/>
      <c r="AC2636"/>
      <c r="BC2636"/>
      <c r="BP2636"/>
      <c r="CC2636"/>
      <c r="CP2636"/>
      <c r="EP2636"/>
      <c r="FC2636"/>
    </row>
    <row r="2637" spans="14:159">
      <c r="N2637"/>
      <c r="AB2637"/>
      <c r="AC2637"/>
      <c r="BC2637"/>
      <c r="BP2637"/>
      <c r="CC2637"/>
      <c r="CP2637"/>
      <c r="EP2637"/>
      <c r="FC2637"/>
    </row>
    <row r="2638" spans="14:159">
      <c r="N2638"/>
      <c r="AB2638"/>
      <c r="AC2638"/>
      <c r="BC2638"/>
      <c r="BP2638"/>
      <c r="CC2638"/>
      <c r="CP2638"/>
      <c r="EP2638"/>
      <c r="FC2638"/>
    </row>
    <row r="2639" spans="14:159">
      <c r="N2639"/>
      <c r="AB2639"/>
      <c r="AC2639"/>
      <c r="BC2639"/>
      <c r="BP2639"/>
      <c r="CC2639"/>
      <c r="CP2639"/>
      <c r="EP2639"/>
      <c r="FC2639"/>
    </row>
    <row r="2640" spans="14:159">
      <c r="N2640"/>
      <c r="AB2640"/>
      <c r="AC2640"/>
      <c r="BC2640"/>
      <c r="BP2640"/>
      <c r="CC2640"/>
      <c r="CP2640"/>
      <c r="EP2640"/>
      <c r="FC2640"/>
    </row>
    <row r="2641" spans="14:159">
      <c r="N2641"/>
      <c r="AB2641"/>
      <c r="AC2641"/>
      <c r="BC2641"/>
      <c r="BP2641"/>
      <c r="CC2641"/>
      <c r="CP2641"/>
      <c r="EP2641"/>
      <c r="FC2641"/>
    </row>
    <row r="2642" spans="14:159">
      <c r="N2642"/>
      <c r="AB2642"/>
      <c r="AC2642"/>
      <c r="BC2642"/>
      <c r="BP2642"/>
      <c r="CC2642"/>
      <c r="CP2642"/>
      <c r="EP2642"/>
      <c r="FC2642"/>
    </row>
    <row r="2643" spans="14:159">
      <c r="N2643"/>
      <c r="AB2643"/>
      <c r="AC2643"/>
      <c r="BC2643"/>
      <c r="BP2643"/>
      <c r="CC2643"/>
      <c r="CP2643"/>
      <c r="EP2643"/>
      <c r="FC2643"/>
    </row>
    <row r="2644" spans="14:159">
      <c r="N2644"/>
      <c r="AB2644"/>
      <c r="AC2644"/>
      <c r="BC2644"/>
      <c r="BP2644"/>
      <c r="CC2644"/>
      <c r="CP2644"/>
      <c r="EP2644"/>
      <c r="FC2644"/>
    </row>
    <row r="2645" spans="14:159">
      <c r="N2645"/>
      <c r="AB2645"/>
      <c r="AC2645"/>
      <c r="BC2645"/>
      <c r="BP2645"/>
      <c r="CC2645"/>
      <c r="CP2645"/>
      <c r="EP2645"/>
      <c r="FC2645"/>
    </row>
    <row r="2646" spans="14:159">
      <c r="N2646"/>
      <c r="AB2646"/>
      <c r="AC2646"/>
      <c r="BC2646"/>
      <c r="BP2646"/>
      <c r="CC2646"/>
      <c r="CP2646"/>
      <c r="EP2646"/>
      <c r="FC2646"/>
    </row>
    <row r="2647" spans="14:159">
      <c r="N2647"/>
      <c r="AB2647"/>
      <c r="AC2647"/>
      <c r="BC2647"/>
      <c r="BP2647"/>
      <c r="CC2647"/>
      <c r="CP2647"/>
      <c r="EP2647"/>
      <c r="FC2647"/>
    </row>
    <row r="2648" spans="14:159">
      <c r="N2648"/>
      <c r="AB2648"/>
      <c r="AC2648"/>
      <c r="BC2648"/>
      <c r="BP2648"/>
      <c r="CC2648"/>
      <c r="CP2648"/>
      <c r="EP2648"/>
      <c r="FC2648"/>
    </row>
    <row r="2649" spans="14:159">
      <c r="N2649"/>
      <c r="AB2649"/>
      <c r="AC2649"/>
      <c r="BC2649"/>
      <c r="BP2649"/>
      <c r="CC2649"/>
      <c r="CP2649"/>
      <c r="EP2649"/>
      <c r="FC2649"/>
    </row>
    <row r="2650" spans="14:159">
      <c r="N2650"/>
      <c r="AB2650"/>
      <c r="AC2650"/>
      <c r="BC2650"/>
      <c r="BP2650"/>
      <c r="CC2650"/>
      <c r="CP2650"/>
      <c r="EP2650"/>
      <c r="FC2650"/>
    </row>
    <row r="2651" spans="14:159">
      <c r="N2651"/>
      <c r="AB2651"/>
      <c r="AC2651"/>
      <c r="BC2651"/>
      <c r="BP2651"/>
      <c r="CC2651"/>
      <c r="CP2651"/>
      <c r="EP2651"/>
      <c r="FC2651"/>
    </row>
    <row r="2652" spans="14:159">
      <c r="N2652"/>
      <c r="AB2652"/>
      <c r="AC2652"/>
      <c r="BC2652"/>
      <c r="BP2652"/>
      <c r="CC2652"/>
      <c r="CP2652"/>
      <c r="EP2652"/>
      <c r="FC2652"/>
    </row>
    <row r="2653" spans="14:159">
      <c r="N2653"/>
      <c r="AB2653"/>
      <c r="AC2653"/>
      <c r="BC2653"/>
      <c r="BP2653"/>
      <c r="CC2653"/>
      <c r="CP2653"/>
      <c r="EP2653"/>
      <c r="FC2653"/>
    </row>
    <row r="2654" spans="14:159">
      <c r="N2654"/>
      <c r="AB2654"/>
      <c r="AC2654"/>
      <c r="BC2654"/>
      <c r="BP2654"/>
      <c r="CC2654"/>
      <c r="CP2654"/>
      <c r="EP2654"/>
      <c r="FC2654"/>
    </row>
    <row r="2655" spans="14:159">
      <c r="N2655"/>
      <c r="AB2655"/>
      <c r="AC2655"/>
      <c r="BC2655"/>
      <c r="BP2655"/>
      <c r="CC2655"/>
      <c r="CP2655"/>
      <c r="EP2655"/>
      <c r="FC2655"/>
    </row>
    <row r="2656" spans="14:159">
      <c r="N2656"/>
      <c r="AB2656"/>
      <c r="AC2656"/>
      <c r="BC2656"/>
      <c r="BP2656"/>
      <c r="CC2656"/>
      <c r="CP2656"/>
      <c r="EP2656"/>
      <c r="FC2656"/>
    </row>
    <row r="2657" spans="14:159">
      <c r="N2657"/>
      <c r="AB2657"/>
      <c r="AC2657"/>
      <c r="BC2657"/>
      <c r="BP2657"/>
      <c r="CC2657"/>
      <c r="CP2657"/>
      <c r="EP2657"/>
      <c r="FC2657"/>
    </row>
    <row r="2658" spans="14:159">
      <c r="N2658"/>
      <c r="AB2658"/>
      <c r="AC2658"/>
      <c r="BC2658"/>
      <c r="BP2658"/>
      <c r="CC2658"/>
      <c r="CP2658"/>
      <c r="EP2658"/>
      <c r="FC2658"/>
    </row>
    <row r="2659" spans="14:159">
      <c r="N2659"/>
      <c r="AB2659"/>
      <c r="AC2659"/>
      <c r="BC2659"/>
      <c r="BP2659"/>
      <c r="CC2659"/>
      <c r="CP2659"/>
      <c r="EP2659"/>
      <c r="FC2659"/>
    </row>
    <row r="2660" spans="14:159">
      <c r="N2660"/>
      <c r="AB2660"/>
      <c r="AC2660"/>
      <c r="BC2660"/>
      <c r="BP2660"/>
      <c r="CC2660"/>
      <c r="CP2660"/>
      <c r="EP2660"/>
      <c r="FC2660"/>
    </row>
    <row r="2661" spans="14:159">
      <c r="N2661"/>
      <c r="AB2661"/>
      <c r="AC2661"/>
      <c r="BC2661"/>
      <c r="BP2661"/>
      <c r="CC2661"/>
      <c r="CP2661"/>
      <c r="EP2661"/>
      <c r="FC2661"/>
    </row>
    <row r="2662" spans="14:159">
      <c r="N2662"/>
      <c r="AB2662"/>
      <c r="AC2662"/>
      <c r="BC2662"/>
      <c r="BP2662"/>
      <c r="CC2662"/>
      <c r="CP2662"/>
      <c r="EP2662"/>
      <c r="FC2662"/>
    </row>
    <row r="2663" spans="14:159">
      <c r="N2663"/>
      <c r="AB2663"/>
      <c r="AC2663"/>
      <c r="BC2663"/>
      <c r="BP2663"/>
      <c r="CC2663"/>
      <c r="CP2663"/>
      <c r="EP2663"/>
      <c r="FC2663"/>
    </row>
    <row r="2664" spans="14:159">
      <c r="N2664"/>
      <c r="AB2664"/>
      <c r="AC2664"/>
      <c r="BC2664"/>
      <c r="BP2664"/>
      <c r="CC2664"/>
      <c r="CP2664"/>
      <c r="EP2664"/>
      <c r="FC2664"/>
    </row>
    <row r="2665" spans="14:159">
      <c r="N2665"/>
      <c r="AB2665"/>
      <c r="AC2665"/>
      <c r="BC2665"/>
      <c r="BP2665"/>
      <c r="CC2665"/>
      <c r="CP2665"/>
      <c r="EP2665"/>
      <c r="FC2665"/>
    </row>
    <row r="2666" spans="14:159">
      <c r="N2666"/>
      <c r="AB2666"/>
      <c r="AC2666"/>
      <c r="BC2666"/>
      <c r="BP2666"/>
      <c r="CC2666"/>
      <c r="CP2666"/>
      <c r="EP2666"/>
      <c r="FC2666"/>
    </row>
    <row r="2667" spans="14:159">
      <c r="N2667"/>
      <c r="AB2667"/>
      <c r="AC2667"/>
      <c r="BC2667"/>
      <c r="BP2667"/>
      <c r="CC2667"/>
      <c r="CP2667"/>
      <c r="EP2667"/>
      <c r="FC2667"/>
    </row>
    <row r="2668" spans="14:159">
      <c r="N2668"/>
      <c r="AB2668"/>
      <c r="AC2668"/>
      <c r="BC2668"/>
      <c r="BP2668"/>
      <c r="CC2668"/>
      <c r="CP2668"/>
      <c r="EP2668"/>
      <c r="FC2668"/>
    </row>
    <row r="2669" spans="14:159">
      <c r="N2669"/>
      <c r="AB2669"/>
      <c r="AC2669"/>
      <c r="BC2669"/>
      <c r="BP2669"/>
      <c r="CC2669"/>
      <c r="CP2669"/>
      <c r="EP2669"/>
      <c r="FC2669"/>
    </row>
    <row r="2670" spans="14:159">
      <c r="N2670"/>
      <c r="AB2670"/>
      <c r="AC2670"/>
      <c r="BC2670"/>
      <c r="BP2670"/>
      <c r="CC2670"/>
      <c r="CP2670"/>
      <c r="EP2670"/>
      <c r="FC2670"/>
    </row>
    <row r="2671" spans="14:159">
      <c r="N2671"/>
      <c r="AB2671"/>
      <c r="AC2671"/>
      <c r="BC2671"/>
      <c r="BP2671"/>
      <c r="CC2671"/>
      <c r="CP2671"/>
      <c r="EP2671"/>
      <c r="FC2671"/>
    </row>
    <row r="2672" spans="14:159">
      <c r="N2672"/>
      <c r="AB2672"/>
      <c r="AC2672"/>
      <c r="BC2672"/>
      <c r="BP2672"/>
      <c r="CC2672"/>
      <c r="CP2672"/>
      <c r="EP2672"/>
      <c r="FC2672"/>
    </row>
    <row r="2673" spans="14:159">
      <c r="N2673"/>
      <c r="AB2673"/>
      <c r="AC2673"/>
      <c r="BC2673"/>
      <c r="BP2673"/>
      <c r="CC2673"/>
      <c r="CP2673"/>
      <c r="EP2673"/>
      <c r="FC2673"/>
    </row>
    <row r="2674" spans="14:159">
      <c r="N2674"/>
      <c r="AB2674"/>
      <c r="AC2674"/>
      <c r="BC2674"/>
      <c r="BP2674"/>
      <c r="CC2674"/>
      <c r="CP2674"/>
      <c r="EP2674"/>
      <c r="FC2674"/>
    </row>
    <row r="2675" spans="14:159">
      <c r="N2675"/>
      <c r="AB2675"/>
      <c r="AC2675"/>
      <c r="BC2675"/>
      <c r="BP2675"/>
      <c r="CC2675"/>
      <c r="CP2675"/>
      <c r="EP2675"/>
      <c r="FC2675"/>
    </row>
    <row r="2676" spans="14:159">
      <c r="N2676"/>
      <c r="AB2676"/>
      <c r="AC2676"/>
      <c r="BC2676"/>
      <c r="BP2676"/>
      <c r="CC2676"/>
      <c r="CP2676"/>
      <c r="EP2676"/>
      <c r="FC2676"/>
    </row>
    <row r="2677" spans="14:159">
      <c r="N2677"/>
      <c r="AB2677"/>
      <c r="AC2677"/>
      <c r="BC2677"/>
      <c r="BP2677"/>
      <c r="CC2677"/>
      <c r="CP2677"/>
      <c r="EP2677"/>
      <c r="FC2677"/>
    </row>
    <row r="2678" spans="14:159">
      <c r="N2678"/>
      <c r="AB2678"/>
      <c r="AC2678"/>
      <c r="BC2678"/>
      <c r="BP2678"/>
      <c r="CC2678"/>
      <c r="CP2678"/>
      <c r="EP2678"/>
      <c r="FC2678"/>
    </row>
    <row r="2679" spans="14:159">
      <c r="N2679"/>
      <c r="AB2679"/>
      <c r="AC2679"/>
      <c r="BC2679"/>
      <c r="BP2679"/>
      <c r="CC2679"/>
      <c r="CP2679"/>
      <c r="EP2679"/>
      <c r="FC2679"/>
    </row>
    <row r="2680" spans="14:159">
      <c r="N2680"/>
      <c r="AB2680"/>
      <c r="AC2680"/>
      <c r="BC2680"/>
      <c r="BP2680"/>
      <c r="CC2680"/>
      <c r="CP2680"/>
      <c r="EP2680"/>
      <c r="FC2680"/>
    </row>
    <row r="2681" spans="14:159">
      <c r="N2681"/>
      <c r="AB2681"/>
      <c r="AC2681"/>
      <c r="BC2681"/>
      <c r="BP2681"/>
      <c r="CC2681"/>
      <c r="CP2681"/>
      <c r="EP2681"/>
      <c r="FC2681"/>
    </row>
    <row r="2682" spans="14:159">
      <c r="N2682"/>
      <c r="AB2682"/>
      <c r="AC2682"/>
      <c r="BC2682"/>
      <c r="BP2682"/>
      <c r="CC2682"/>
      <c r="CP2682"/>
      <c r="EP2682"/>
      <c r="FC2682"/>
    </row>
    <row r="2683" spans="14:159">
      <c r="N2683"/>
      <c r="AB2683"/>
      <c r="AC2683"/>
      <c r="BC2683"/>
      <c r="BP2683"/>
      <c r="CC2683"/>
      <c r="CP2683"/>
      <c r="EP2683"/>
      <c r="FC2683"/>
    </row>
    <row r="2684" spans="14:159">
      <c r="N2684"/>
      <c r="AB2684"/>
      <c r="AC2684"/>
      <c r="BC2684"/>
      <c r="BP2684"/>
      <c r="CC2684"/>
      <c r="CP2684"/>
      <c r="EP2684"/>
      <c r="FC2684"/>
    </row>
    <row r="2685" spans="14:159">
      <c r="N2685"/>
      <c r="AB2685"/>
      <c r="AC2685"/>
      <c r="BC2685"/>
      <c r="BP2685"/>
      <c r="CC2685"/>
      <c r="CP2685"/>
      <c r="EP2685"/>
      <c r="FC2685"/>
    </row>
    <row r="2686" spans="14:159">
      <c r="N2686"/>
      <c r="AB2686"/>
      <c r="AC2686"/>
      <c r="BC2686"/>
      <c r="BP2686"/>
      <c r="CC2686"/>
      <c r="CP2686"/>
      <c r="EP2686"/>
      <c r="FC2686"/>
    </row>
    <row r="2687" spans="14:159">
      <c r="N2687"/>
      <c r="AB2687"/>
      <c r="AC2687"/>
      <c r="BC2687"/>
      <c r="BP2687"/>
      <c r="CC2687"/>
      <c r="CP2687"/>
      <c r="EP2687"/>
      <c r="FC2687"/>
    </row>
    <row r="2688" spans="14:159">
      <c r="N2688"/>
      <c r="AB2688"/>
      <c r="AC2688"/>
      <c r="BC2688"/>
      <c r="BP2688"/>
      <c r="CC2688"/>
      <c r="CP2688"/>
      <c r="EP2688"/>
      <c r="FC2688"/>
    </row>
    <row r="2689" spans="14:159">
      <c r="N2689"/>
      <c r="AB2689"/>
      <c r="AC2689"/>
      <c r="BC2689"/>
      <c r="BP2689"/>
      <c r="CC2689"/>
      <c r="CP2689"/>
      <c r="EP2689"/>
      <c r="FC2689"/>
    </row>
    <row r="2690" spans="14:159">
      <c r="N2690"/>
      <c r="AB2690"/>
      <c r="AC2690"/>
      <c r="BC2690"/>
      <c r="BP2690"/>
      <c r="CC2690"/>
      <c r="CP2690"/>
      <c r="EP2690"/>
      <c r="FC2690"/>
    </row>
    <row r="2691" spans="14:159">
      <c r="N2691"/>
      <c r="AB2691"/>
      <c r="AC2691"/>
      <c r="BC2691"/>
      <c r="BP2691"/>
      <c r="CC2691"/>
      <c r="CP2691"/>
      <c r="EP2691"/>
      <c r="FC2691"/>
    </row>
    <row r="2692" spans="14:159">
      <c r="N2692"/>
      <c r="AB2692"/>
      <c r="AC2692"/>
      <c r="BC2692"/>
      <c r="BP2692"/>
      <c r="CC2692"/>
      <c r="CP2692"/>
      <c r="EP2692"/>
      <c r="FC2692"/>
    </row>
    <row r="2693" spans="14:159">
      <c r="N2693"/>
      <c r="AB2693"/>
      <c r="AC2693"/>
      <c r="BC2693"/>
      <c r="BP2693"/>
      <c r="CC2693"/>
      <c r="CP2693"/>
      <c r="EP2693"/>
      <c r="FC2693"/>
    </row>
    <row r="2694" spans="14:159">
      <c r="N2694"/>
      <c r="AB2694"/>
      <c r="AC2694"/>
      <c r="BC2694"/>
      <c r="BP2694"/>
      <c r="CC2694"/>
      <c r="CP2694"/>
      <c r="EP2694"/>
      <c r="FC2694"/>
    </row>
    <row r="2695" spans="14:159">
      <c r="N2695"/>
      <c r="AB2695"/>
      <c r="AC2695"/>
      <c r="BC2695"/>
      <c r="BP2695"/>
      <c r="CC2695"/>
      <c r="CP2695"/>
      <c r="EP2695"/>
      <c r="FC2695"/>
    </row>
    <row r="2696" spans="14:159">
      <c r="N2696"/>
      <c r="AB2696"/>
      <c r="AC2696"/>
      <c r="BC2696"/>
      <c r="BP2696"/>
      <c r="CC2696"/>
      <c r="CP2696"/>
      <c r="EP2696"/>
      <c r="FC2696"/>
    </row>
    <row r="2697" spans="14:159">
      <c r="N2697"/>
      <c r="AB2697"/>
      <c r="AC2697"/>
      <c r="BC2697"/>
      <c r="BP2697"/>
      <c r="CC2697"/>
      <c r="CP2697"/>
      <c r="EP2697"/>
      <c r="FC2697"/>
    </row>
    <row r="2698" spans="14:159">
      <c r="N2698"/>
      <c r="AB2698"/>
      <c r="AC2698"/>
      <c r="BC2698"/>
      <c r="BP2698"/>
      <c r="CC2698"/>
      <c r="CP2698"/>
      <c r="EP2698"/>
      <c r="FC2698"/>
    </row>
    <row r="2699" spans="14:159">
      <c r="N2699"/>
      <c r="AB2699"/>
      <c r="AC2699"/>
      <c r="BC2699"/>
      <c r="BP2699"/>
      <c r="CC2699"/>
      <c r="CP2699"/>
      <c r="EP2699"/>
      <c r="FC2699"/>
    </row>
    <row r="2700" spans="14:159">
      <c r="N2700"/>
      <c r="AB2700"/>
      <c r="AC2700"/>
      <c r="BC2700"/>
      <c r="BP2700"/>
      <c r="CC2700"/>
      <c r="CP2700"/>
      <c r="EP2700"/>
      <c r="FC2700"/>
    </row>
    <row r="2701" spans="14:159">
      <c r="N2701"/>
      <c r="AB2701"/>
      <c r="AC2701"/>
      <c r="BC2701"/>
      <c r="BP2701"/>
      <c r="CC2701"/>
      <c r="CP2701"/>
      <c r="EP2701"/>
      <c r="FC2701"/>
    </row>
    <row r="2702" spans="14:159">
      <c r="N2702"/>
      <c r="AB2702"/>
      <c r="AC2702"/>
      <c r="BC2702"/>
      <c r="BP2702"/>
      <c r="CC2702"/>
      <c r="CP2702"/>
      <c r="EP2702"/>
      <c r="FC2702"/>
    </row>
    <row r="2703" spans="14:159">
      <c r="N2703"/>
      <c r="AB2703"/>
      <c r="AC2703"/>
      <c r="BC2703"/>
      <c r="BP2703"/>
      <c r="CC2703"/>
      <c r="CP2703"/>
      <c r="EP2703"/>
      <c r="FC2703"/>
    </row>
    <row r="2704" spans="14:159">
      <c r="N2704"/>
      <c r="AB2704"/>
      <c r="AC2704"/>
      <c r="BC2704"/>
      <c r="BP2704"/>
      <c r="CC2704"/>
      <c r="CP2704"/>
      <c r="EP2704"/>
      <c r="FC2704"/>
    </row>
    <row r="2705" spans="14:159">
      <c r="N2705"/>
      <c r="AB2705"/>
      <c r="AC2705"/>
      <c r="BC2705"/>
      <c r="BP2705"/>
      <c r="CC2705"/>
      <c r="CP2705"/>
      <c r="EP2705"/>
      <c r="FC2705"/>
    </row>
    <row r="2706" spans="14:159">
      <c r="N2706"/>
      <c r="AB2706"/>
      <c r="AC2706"/>
      <c r="BC2706"/>
      <c r="BP2706"/>
      <c r="CC2706"/>
      <c r="CP2706"/>
      <c r="EP2706"/>
      <c r="FC2706"/>
    </row>
    <row r="2707" spans="14:159">
      <c r="N2707"/>
      <c r="AB2707"/>
      <c r="AC2707"/>
      <c r="BC2707"/>
      <c r="BP2707"/>
      <c r="CC2707"/>
      <c r="CP2707"/>
      <c r="EP2707"/>
      <c r="FC2707"/>
    </row>
    <row r="2708" spans="14:159">
      <c r="N2708"/>
      <c r="AB2708"/>
      <c r="AC2708"/>
      <c r="BC2708"/>
      <c r="BP2708"/>
      <c r="CC2708"/>
      <c r="CP2708"/>
      <c r="EP2708"/>
      <c r="FC2708"/>
    </row>
    <row r="2709" spans="14:159">
      <c r="N2709"/>
      <c r="AB2709"/>
      <c r="AC2709"/>
      <c r="BC2709"/>
      <c r="BP2709"/>
      <c r="CC2709"/>
      <c r="CP2709"/>
      <c r="EP2709"/>
      <c r="FC2709"/>
    </row>
    <row r="2710" spans="14:159">
      <c r="N2710"/>
      <c r="AB2710"/>
      <c r="AC2710"/>
      <c r="BC2710"/>
      <c r="BP2710"/>
      <c r="CC2710"/>
      <c r="CP2710"/>
      <c r="EP2710"/>
      <c r="FC2710"/>
    </row>
    <row r="2711" spans="14:159">
      <c r="N2711"/>
      <c r="AB2711"/>
      <c r="AC2711"/>
      <c r="BC2711"/>
      <c r="BP2711"/>
      <c r="CC2711"/>
      <c r="CP2711"/>
      <c r="EP2711"/>
      <c r="FC2711"/>
    </row>
    <row r="2712" spans="14:159">
      <c r="N2712"/>
      <c r="AB2712"/>
      <c r="AC2712"/>
      <c r="BC2712"/>
      <c r="BP2712"/>
      <c r="CC2712"/>
      <c r="CP2712"/>
      <c r="EP2712"/>
      <c r="FC2712"/>
    </row>
    <row r="2713" spans="14:159">
      <c r="N2713"/>
      <c r="AB2713"/>
      <c r="AC2713"/>
      <c r="BC2713"/>
      <c r="BP2713"/>
      <c r="CC2713"/>
      <c r="CP2713"/>
      <c r="EP2713"/>
      <c r="FC2713"/>
    </row>
    <row r="2714" spans="14:159">
      <c r="N2714"/>
      <c r="AB2714"/>
      <c r="AC2714"/>
      <c r="BC2714"/>
      <c r="BP2714"/>
      <c r="CC2714"/>
      <c r="CP2714"/>
      <c r="EP2714"/>
      <c r="FC2714"/>
    </row>
    <row r="2715" spans="14:159">
      <c r="N2715"/>
      <c r="AB2715"/>
      <c r="AC2715"/>
      <c r="BC2715"/>
      <c r="BP2715"/>
      <c r="CC2715"/>
      <c r="CP2715"/>
      <c r="EP2715"/>
      <c r="FC2715"/>
    </row>
    <row r="2716" spans="14:159">
      <c r="N2716"/>
      <c r="AB2716"/>
      <c r="AC2716"/>
      <c r="BC2716"/>
      <c r="BP2716"/>
      <c r="CC2716"/>
      <c r="CP2716"/>
      <c r="EP2716"/>
      <c r="FC2716"/>
    </row>
    <row r="2717" spans="14:159">
      <c r="N2717"/>
      <c r="AB2717"/>
      <c r="AC2717"/>
      <c r="BC2717"/>
      <c r="BP2717"/>
      <c r="CC2717"/>
      <c r="CP2717"/>
      <c r="EP2717"/>
      <c r="FC2717"/>
    </row>
    <row r="2718" spans="14:159">
      <c r="N2718"/>
      <c r="AB2718"/>
      <c r="AC2718"/>
      <c r="BC2718"/>
      <c r="BP2718"/>
      <c r="CC2718"/>
      <c r="CP2718"/>
      <c r="EP2718"/>
      <c r="FC2718"/>
    </row>
    <row r="2719" spans="14:159">
      <c r="N2719"/>
      <c r="AB2719"/>
      <c r="AC2719"/>
      <c r="BC2719"/>
      <c r="BP2719"/>
      <c r="CC2719"/>
      <c r="CP2719"/>
      <c r="EP2719"/>
      <c r="FC2719"/>
    </row>
    <row r="2720" spans="14:159">
      <c r="N2720"/>
      <c r="AB2720"/>
      <c r="AC2720"/>
      <c r="BC2720"/>
      <c r="BP2720"/>
      <c r="CC2720"/>
      <c r="CP2720"/>
      <c r="EP2720"/>
      <c r="FC2720"/>
    </row>
    <row r="2721" spans="14:159">
      <c r="N2721"/>
      <c r="AB2721"/>
      <c r="AC2721"/>
      <c r="BC2721"/>
      <c r="BP2721"/>
      <c r="CC2721"/>
      <c r="CP2721"/>
      <c r="EP2721"/>
      <c r="FC2721"/>
    </row>
    <row r="2722" spans="14:159">
      <c r="N2722"/>
      <c r="AB2722"/>
      <c r="AC2722"/>
      <c r="BC2722"/>
      <c r="BP2722"/>
      <c r="CC2722"/>
      <c r="CP2722"/>
      <c r="EP2722"/>
      <c r="FC2722"/>
    </row>
    <row r="2723" spans="14:159">
      <c r="N2723"/>
      <c r="AB2723"/>
      <c r="AC2723"/>
      <c r="BC2723"/>
      <c r="BP2723"/>
      <c r="CC2723"/>
      <c r="CP2723"/>
      <c r="EP2723"/>
      <c r="FC2723"/>
    </row>
    <row r="2724" spans="14:159">
      <c r="N2724"/>
      <c r="AB2724"/>
      <c r="AC2724"/>
      <c r="BC2724"/>
      <c r="BP2724"/>
      <c r="CC2724"/>
      <c r="CP2724"/>
      <c r="EP2724"/>
      <c r="FC2724"/>
    </row>
    <row r="2725" spans="14:159">
      <c r="N2725"/>
      <c r="AB2725"/>
      <c r="AC2725"/>
      <c r="BC2725"/>
      <c r="BP2725"/>
      <c r="CC2725"/>
      <c r="CP2725"/>
      <c r="EP2725"/>
      <c r="FC2725"/>
    </row>
    <row r="2726" spans="14:159">
      <c r="N2726"/>
      <c r="AB2726"/>
      <c r="AC2726"/>
      <c r="BC2726"/>
      <c r="BP2726"/>
      <c r="CC2726"/>
      <c r="CP2726"/>
      <c r="EP2726"/>
      <c r="FC2726"/>
    </row>
    <row r="2727" spans="14:159">
      <c r="N2727"/>
      <c r="AB2727"/>
      <c r="AC2727"/>
      <c r="BC2727"/>
      <c r="BP2727"/>
      <c r="CC2727"/>
      <c r="CP2727"/>
      <c r="EP2727"/>
      <c r="FC2727"/>
    </row>
    <row r="2728" spans="14:159">
      <c r="N2728"/>
      <c r="AB2728"/>
      <c r="AC2728"/>
      <c r="BC2728"/>
      <c r="BP2728"/>
      <c r="CC2728"/>
      <c r="CP2728"/>
      <c r="EP2728"/>
      <c r="FC2728"/>
    </row>
    <row r="2729" spans="14:159">
      <c r="N2729"/>
      <c r="AB2729"/>
      <c r="AC2729"/>
      <c r="BC2729"/>
      <c r="BP2729"/>
      <c r="CC2729"/>
      <c r="CP2729"/>
      <c r="EP2729"/>
      <c r="FC2729"/>
    </row>
    <row r="2730" spans="14:159">
      <c r="N2730"/>
      <c r="AB2730"/>
      <c r="AC2730"/>
      <c r="BC2730"/>
      <c r="BP2730"/>
      <c r="CC2730"/>
      <c r="CP2730"/>
      <c r="EP2730"/>
      <c r="FC2730"/>
    </row>
    <row r="2731" spans="14:159">
      <c r="N2731"/>
      <c r="AB2731"/>
      <c r="AC2731"/>
      <c r="BC2731"/>
      <c r="BP2731"/>
      <c r="CC2731"/>
      <c r="CP2731"/>
      <c r="EP2731"/>
      <c r="FC2731"/>
    </row>
    <row r="2732" spans="14:159">
      <c r="N2732"/>
      <c r="AB2732"/>
      <c r="AC2732"/>
      <c r="BC2732"/>
      <c r="BP2732"/>
      <c r="CC2732"/>
      <c r="CP2732"/>
      <c r="EP2732"/>
      <c r="FC2732"/>
    </row>
    <row r="2733" spans="14:159">
      <c r="N2733"/>
      <c r="AB2733"/>
      <c r="AC2733"/>
      <c r="BC2733"/>
      <c r="BP2733"/>
      <c r="CC2733"/>
      <c r="CP2733"/>
      <c r="EP2733"/>
      <c r="FC2733"/>
    </row>
    <row r="2734" spans="14:159">
      <c r="N2734"/>
      <c r="AB2734"/>
      <c r="AC2734"/>
      <c r="BC2734"/>
      <c r="BP2734"/>
      <c r="CC2734"/>
      <c r="CP2734"/>
      <c r="EP2734"/>
      <c r="FC2734"/>
    </row>
    <row r="2735" spans="14:159">
      <c r="N2735"/>
      <c r="AB2735"/>
      <c r="AC2735"/>
      <c r="BC2735"/>
      <c r="BP2735"/>
      <c r="CC2735"/>
      <c r="CP2735"/>
      <c r="EP2735"/>
      <c r="FC2735"/>
    </row>
    <row r="2736" spans="14:159">
      <c r="N2736"/>
      <c r="AB2736"/>
      <c r="AC2736"/>
      <c r="BC2736"/>
      <c r="BP2736"/>
      <c r="CC2736"/>
      <c r="CP2736"/>
      <c r="EP2736"/>
      <c r="FC2736"/>
    </row>
    <row r="2737" spans="14:159">
      <c r="N2737"/>
      <c r="AB2737"/>
      <c r="AC2737"/>
      <c r="BC2737"/>
      <c r="BP2737"/>
      <c r="CC2737"/>
      <c r="CP2737"/>
      <c r="EP2737"/>
      <c r="FC2737"/>
    </row>
    <row r="2738" spans="14:159">
      <c r="N2738"/>
      <c r="AB2738"/>
      <c r="AC2738"/>
      <c r="BC2738"/>
      <c r="BP2738"/>
      <c r="CC2738"/>
      <c r="CP2738"/>
      <c r="EP2738"/>
      <c r="FC2738"/>
    </row>
    <row r="2739" spans="14:159">
      <c r="N2739"/>
      <c r="AB2739"/>
      <c r="AC2739"/>
      <c r="BC2739"/>
      <c r="BP2739"/>
      <c r="CC2739"/>
      <c r="CP2739"/>
      <c r="EP2739"/>
      <c r="FC2739"/>
    </row>
    <row r="2740" spans="14:159">
      <c r="N2740"/>
      <c r="AB2740"/>
      <c r="AC2740"/>
      <c r="BC2740"/>
      <c r="BP2740"/>
      <c r="CC2740"/>
      <c r="CP2740"/>
      <c r="EP2740"/>
      <c r="FC2740"/>
    </row>
    <row r="2741" spans="14:159">
      <c r="N2741"/>
      <c r="AB2741"/>
      <c r="AC2741"/>
      <c r="BC2741"/>
      <c r="BP2741"/>
      <c r="CC2741"/>
      <c r="CP2741"/>
      <c r="EP2741"/>
      <c r="FC2741"/>
    </row>
    <row r="2742" spans="14:159">
      <c r="N2742"/>
      <c r="AB2742"/>
      <c r="AC2742"/>
      <c r="BC2742"/>
      <c r="BP2742"/>
      <c r="CC2742"/>
      <c r="CP2742"/>
      <c r="EP2742"/>
      <c r="FC2742"/>
    </row>
    <row r="2743" spans="14:159">
      <c r="N2743"/>
      <c r="AB2743"/>
      <c r="AC2743"/>
      <c r="BC2743"/>
      <c r="BP2743"/>
      <c r="CC2743"/>
      <c r="CP2743"/>
      <c r="EP2743"/>
      <c r="FC2743"/>
    </row>
    <row r="2744" spans="14:159">
      <c r="N2744"/>
      <c r="AB2744"/>
      <c r="AC2744"/>
      <c r="BC2744"/>
      <c r="BP2744"/>
      <c r="CC2744"/>
      <c r="CP2744"/>
      <c r="EP2744"/>
      <c r="FC2744"/>
    </row>
    <row r="2745" spans="14:159">
      <c r="N2745"/>
      <c r="AB2745"/>
      <c r="AC2745"/>
      <c r="BC2745"/>
      <c r="BP2745"/>
      <c r="CC2745"/>
      <c r="CP2745"/>
      <c r="EP2745"/>
      <c r="FC2745"/>
    </row>
    <row r="2746" spans="14:159">
      <c r="N2746"/>
      <c r="AB2746"/>
      <c r="AC2746"/>
      <c r="BC2746"/>
      <c r="BP2746"/>
      <c r="CC2746"/>
      <c r="CP2746"/>
      <c r="EP2746"/>
      <c r="FC2746"/>
    </row>
    <row r="2747" spans="14:159">
      <c r="N2747"/>
      <c r="AB2747"/>
      <c r="AC2747"/>
      <c r="BC2747"/>
      <c r="BP2747"/>
      <c r="CC2747"/>
      <c r="CP2747"/>
      <c r="EP2747"/>
      <c r="FC2747"/>
    </row>
    <row r="2748" spans="14:159">
      <c r="N2748"/>
      <c r="AB2748"/>
      <c r="AC2748"/>
      <c r="BC2748"/>
      <c r="BP2748"/>
      <c r="CC2748"/>
      <c r="CP2748"/>
      <c r="EP2748"/>
      <c r="FC2748"/>
    </row>
    <row r="2749" spans="14:159">
      <c r="N2749"/>
      <c r="AB2749"/>
      <c r="AC2749"/>
      <c r="BC2749"/>
      <c r="BP2749"/>
      <c r="CC2749"/>
      <c r="CP2749"/>
      <c r="EP2749"/>
      <c r="FC2749"/>
    </row>
    <row r="2750" spans="14:159">
      <c r="N2750"/>
      <c r="AB2750"/>
      <c r="AC2750"/>
      <c r="BC2750"/>
      <c r="BP2750"/>
      <c r="CC2750"/>
      <c r="CP2750"/>
      <c r="EP2750"/>
      <c r="FC2750"/>
    </row>
    <row r="2751" spans="14:159">
      <c r="N2751"/>
      <c r="AB2751"/>
      <c r="AC2751"/>
      <c r="BC2751"/>
      <c r="BP2751"/>
      <c r="CC2751"/>
      <c r="CP2751"/>
      <c r="EP2751"/>
      <c r="FC2751"/>
    </row>
    <row r="2752" spans="14:159">
      <c r="N2752"/>
      <c r="AB2752"/>
      <c r="AC2752"/>
      <c r="BC2752"/>
      <c r="BP2752"/>
      <c r="CC2752"/>
      <c r="CP2752"/>
      <c r="EP2752"/>
      <c r="FC2752"/>
    </row>
    <row r="2753" spans="14:159">
      <c r="N2753"/>
      <c r="AB2753"/>
      <c r="AC2753"/>
      <c r="BC2753"/>
      <c r="BP2753"/>
      <c r="CC2753"/>
      <c r="CP2753"/>
      <c r="EP2753"/>
      <c r="FC2753"/>
    </row>
    <row r="2754" spans="14:159">
      <c r="N2754"/>
      <c r="AB2754"/>
      <c r="AC2754"/>
      <c r="BC2754"/>
      <c r="BP2754"/>
      <c r="CC2754"/>
      <c r="CP2754"/>
      <c r="EP2754"/>
      <c r="FC2754"/>
    </row>
    <row r="2755" spans="14:159">
      <c r="N2755"/>
      <c r="AB2755"/>
      <c r="AC2755"/>
      <c r="BC2755"/>
      <c r="BP2755"/>
      <c r="CC2755"/>
      <c r="CP2755"/>
      <c r="EP2755"/>
      <c r="FC2755"/>
    </row>
    <row r="2756" spans="14:159">
      <c r="N2756"/>
      <c r="AB2756"/>
      <c r="AC2756"/>
      <c r="BC2756"/>
      <c r="BP2756"/>
      <c r="CC2756"/>
      <c r="CP2756"/>
      <c r="EP2756"/>
      <c r="FC2756"/>
    </row>
    <row r="2757" spans="14:159">
      <c r="N2757"/>
      <c r="AB2757"/>
      <c r="AC2757"/>
      <c r="BC2757"/>
      <c r="BP2757"/>
      <c r="CC2757"/>
      <c r="CP2757"/>
      <c r="EP2757"/>
      <c r="FC2757"/>
    </row>
    <row r="2758" spans="14:159">
      <c r="N2758"/>
      <c r="AB2758"/>
      <c r="AC2758"/>
      <c r="BC2758"/>
      <c r="BP2758"/>
      <c r="CC2758"/>
      <c r="CP2758"/>
      <c r="EP2758"/>
      <c r="FC2758"/>
    </row>
    <row r="2759" spans="14:159">
      <c r="N2759"/>
      <c r="AB2759"/>
      <c r="AC2759"/>
      <c r="BC2759"/>
      <c r="BP2759"/>
      <c r="CC2759"/>
      <c r="CP2759"/>
      <c r="EP2759"/>
      <c r="FC2759"/>
    </row>
    <row r="2760" spans="14:159">
      <c r="N2760"/>
      <c r="AB2760"/>
      <c r="AC2760"/>
      <c r="BC2760"/>
      <c r="BP2760"/>
      <c r="CC2760"/>
      <c r="CP2760"/>
      <c r="EP2760"/>
      <c r="FC2760"/>
    </row>
    <row r="2761" spans="14:159">
      <c r="N2761"/>
      <c r="AB2761"/>
      <c r="AC2761"/>
      <c r="BC2761"/>
      <c r="BP2761"/>
      <c r="CC2761"/>
      <c r="CP2761"/>
      <c r="EP2761"/>
      <c r="FC2761"/>
    </row>
    <row r="2762" spans="14:159">
      <c r="N2762"/>
      <c r="AB2762"/>
      <c r="AC2762"/>
      <c r="BC2762"/>
      <c r="BP2762"/>
      <c r="CC2762"/>
      <c r="CP2762"/>
      <c r="EP2762"/>
      <c r="FC2762"/>
    </row>
    <row r="2763" spans="14:159">
      <c r="N2763"/>
      <c r="AB2763"/>
      <c r="AC2763"/>
      <c r="BC2763"/>
      <c r="BP2763"/>
      <c r="CC2763"/>
      <c r="CP2763"/>
      <c r="EP2763"/>
      <c r="FC2763"/>
    </row>
    <row r="2764" spans="14:159">
      <c r="N2764"/>
      <c r="AB2764"/>
      <c r="AC2764"/>
      <c r="BC2764"/>
      <c r="BP2764"/>
      <c r="CC2764"/>
      <c r="CP2764"/>
      <c r="EP2764"/>
      <c r="FC2764"/>
    </row>
    <row r="2765" spans="14:159">
      <c r="N2765"/>
      <c r="AB2765"/>
      <c r="AC2765"/>
      <c r="BC2765"/>
      <c r="BP2765"/>
      <c r="CC2765"/>
      <c r="CP2765"/>
      <c r="EP2765"/>
      <c r="FC2765"/>
    </row>
    <row r="2766" spans="14:159">
      <c r="N2766"/>
      <c r="AB2766"/>
      <c r="AC2766"/>
      <c r="BC2766"/>
      <c r="BP2766"/>
      <c r="CC2766"/>
      <c r="CP2766"/>
      <c r="EP2766"/>
      <c r="FC2766"/>
    </row>
    <row r="2767" spans="14:159">
      <c r="N2767"/>
      <c r="AB2767"/>
      <c r="AC2767"/>
      <c r="BC2767"/>
      <c r="BP2767"/>
      <c r="CC2767"/>
      <c r="CP2767"/>
      <c r="EP2767"/>
      <c r="FC2767"/>
    </row>
    <row r="2768" spans="14:159">
      <c r="N2768"/>
      <c r="AB2768"/>
      <c r="AC2768"/>
      <c r="BC2768"/>
      <c r="BP2768"/>
      <c r="CC2768"/>
      <c r="CP2768"/>
      <c r="EP2768"/>
      <c r="FC2768"/>
    </row>
    <row r="2769" spans="14:159">
      <c r="N2769"/>
      <c r="AB2769"/>
      <c r="AC2769"/>
      <c r="BC2769"/>
      <c r="BP2769"/>
      <c r="CC2769"/>
      <c r="CP2769"/>
      <c r="EP2769"/>
      <c r="FC2769"/>
    </row>
    <row r="2770" spans="14:159">
      <c r="N2770"/>
      <c r="AB2770"/>
      <c r="AC2770"/>
      <c r="BC2770"/>
      <c r="BP2770"/>
      <c r="CC2770"/>
      <c r="CP2770"/>
      <c r="EP2770"/>
      <c r="FC2770"/>
    </row>
    <row r="2771" spans="14:159">
      <c r="N2771"/>
      <c r="AB2771"/>
      <c r="AC2771"/>
      <c r="BC2771"/>
      <c r="BP2771"/>
      <c r="CC2771"/>
      <c r="CP2771"/>
      <c r="EP2771"/>
      <c r="FC2771"/>
    </row>
    <row r="2772" spans="14:159">
      <c r="N2772"/>
      <c r="AB2772"/>
      <c r="AC2772"/>
      <c r="BC2772"/>
      <c r="BP2772"/>
      <c r="CC2772"/>
      <c r="CP2772"/>
      <c r="EP2772"/>
      <c r="FC2772"/>
    </row>
    <row r="2773" spans="14:159">
      <c r="N2773"/>
      <c r="AB2773"/>
      <c r="AC2773"/>
      <c r="BC2773"/>
      <c r="BP2773"/>
      <c r="CC2773"/>
      <c r="CP2773"/>
      <c r="EP2773"/>
      <c r="FC2773"/>
    </row>
    <row r="2774" spans="14:159">
      <c r="N2774"/>
      <c r="AB2774"/>
      <c r="AC2774"/>
      <c r="BC2774"/>
      <c r="BP2774"/>
      <c r="CC2774"/>
      <c r="CP2774"/>
      <c r="EP2774"/>
      <c r="FC2774"/>
    </row>
    <row r="2775" spans="14:159">
      <c r="N2775"/>
      <c r="AB2775"/>
      <c r="AC2775"/>
      <c r="BC2775"/>
      <c r="BP2775"/>
      <c r="CC2775"/>
      <c r="CP2775"/>
      <c r="EP2775"/>
      <c r="FC2775"/>
    </row>
    <row r="2776" spans="14:159">
      <c r="N2776"/>
      <c r="AB2776"/>
      <c r="AC2776"/>
      <c r="BC2776"/>
      <c r="BP2776"/>
      <c r="CC2776"/>
      <c r="CP2776"/>
      <c r="EP2776"/>
      <c r="FC2776"/>
    </row>
    <row r="2777" spans="14:159">
      <c r="N2777"/>
      <c r="AB2777"/>
      <c r="AC2777"/>
      <c r="BC2777"/>
      <c r="BP2777"/>
      <c r="CC2777"/>
      <c r="CP2777"/>
      <c r="EP2777"/>
      <c r="FC2777"/>
    </row>
    <row r="2778" spans="14:159">
      <c r="N2778"/>
      <c r="AB2778"/>
      <c r="AC2778"/>
      <c r="BC2778"/>
      <c r="BP2778"/>
      <c r="CC2778"/>
      <c r="CP2778"/>
      <c r="EP2778"/>
      <c r="FC2778"/>
    </row>
    <row r="2779" spans="14:159">
      <c r="N2779"/>
      <c r="AB2779"/>
      <c r="AC2779"/>
      <c r="BC2779"/>
      <c r="BP2779"/>
      <c r="CC2779"/>
      <c r="CP2779"/>
      <c r="EP2779"/>
      <c r="FC2779"/>
    </row>
    <row r="2780" spans="14:159">
      <c r="N2780"/>
      <c r="AB2780"/>
      <c r="AC2780"/>
      <c r="BC2780"/>
      <c r="BP2780"/>
      <c r="CC2780"/>
      <c r="CP2780"/>
      <c r="EP2780"/>
      <c r="FC2780"/>
    </row>
    <row r="2781" spans="14:159">
      <c r="N2781"/>
      <c r="AB2781"/>
      <c r="AC2781"/>
      <c r="BC2781"/>
      <c r="BP2781"/>
      <c r="CC2781"/>
      <c r="CP2781"/>
      <c r="EP2781"/>
      <c r="FC2781"/>
    </row>
    <row r="2782" spans="14:159">
      <c r="N2782"/>
      <c r="AB2782"/>
      <c r="AC2782"/>
      <c r="BC2782"/>
      <c r="BP2782"/>
      <c r="CC2782"/>
      <c r="CP2782"/>
      <c r="EP2782"/>
      <c r="FC2782"/>
    </row>
    <row r="2783" spans="14:159">
      <c r="N2783"/>
      <c r="AB2783"/>
      <c r="AC2783"/>
      <c r="BC2783"/>
      <c r="BP2783"/>
      <c r="CC2783"/>
      <c r="CP2783"/>
      <c r="EP2783"/>
      <c r="FC2783"/>
    </row>
    <row r="2784" spans="14:159">
      <c r="N2784"/>
      <c r="AB2784"/>
      <c r="AC2784"/>
      <c r="BC2784"/>
      <c r="BP2784"/>
      <c r="CC2784"/>
      <c r="CP2784"/>
      <c r="EP2784"/>
      <c r="FC2784"/>
    </row>
    <row r="2785" spans="14:159">
      <c r="N2785"/>
      <c r="AB2785"/>
      <c r="AC2785"/>
      <c r="BC2785"/>
      <c r="BP2785"/>
      <c r="CC2785"/>
      <c r="CP2785"/>
      <c r="EP2785"/>
      <c r="FC2785"/>
    </row>
    <row r="2786" spans="14:159">
      <c r="N2786"/>
      <c r="AB2786"/>
      <c r="AC2786"/>
      <c r="BC2786"/>
      <c r="BP2786"/>
      <c r="CC2786"/>
      <c r="CP2786"/>
      <c r="EP2786"/>
      <c r="FC2786"/>
    </row>
    <row r="2787" spans="14:159">
      <c r="N2787"/>
      <c r="AB2787"/>
      <c r="AC2787"/>
      <c r="BC2787"/>
      <c r="BP2787"/>
      <c r="CC2787"/>
      <c r="CP2787"/>
      <c r="EP2787"/>
      <c r="FC2787"/>
    </row>
    <row r="2788" spans="14:159">
      <c r="N2788"/>
      <c r="AB2788"/>
      <c r="AC2788"/>
      <c r="BC2788"/>
      <c r="BP2788"/>
      <c r="CC2788"/>
      <c r="CP2788"/>
      <c r="EP2788"/>
      <c r="FC2788"/>
    </row>
    <row r="2789" spans="14:159">
      <c r="N2789"/>
      <c r="AB2789"/>
      <c r="AC2789"/>
      <c r="BC2789"/>
      <c r="BP2789"/>
      <c r="CC2789"/>
      <c r="CP2789"/>
      <c r="EP2789"/>
      <c r="FC2789"/>
    </row>
    <row r="2790" spans="14:159">
      <c r="N2790"/>
      <c r="AB2790"/>
      <c r="AC2790"/>
      <c r="BC2790"/>
      <c r="BP2790"/>
      <c r="CC2790"/>
      <c r="CP2790"/>
      <c r="EP2790"/>
      <c r="FC2790"/>
    </row>
    <row r="2791" spans="14:159">
      <c r="N2791"/>
      <c r="AB2791"/>
      <c r="AC2791"/>
      <c r="BC2791"/>
      <c r="BP2791"/>
      <c r="CC2791"/>
      <c r="CP2791"/>
      <c r="EP2791"/>
      <c r="FC2791"/>
    </row>
    <row r="2792" spans="14:159">
      <c r="N2792"/>
      <c r="AB2792"/>
      <c r="AC2792"/>
      <c r="BC2792"/>
      <c r="BP2792"/>
      <c r="CC2792"/>
      <c r="CP2792"/>
      <c r="EP2792"/>
      <c r="FC2792"/>
    </row>
    <row r="2793" spans="14:159">
      <c r="N2793"/>
      <c r="AB2793"/>
      <c r="AC2793"/>
      <c r="BC2793"/>
      <c r="BP2793"/>
      <c r="CC2793"/>
      <c r="CP2793"/>
      <c r="EP2793"/>
      <c r="FC2793"/>
    </row>
    <row r="2794" spans="14:159">
      <c r="N2794"/>
      <c r="AB2794"/>
      <c r="AC2794"/>
      <c r="BC2794"/>
      <c r="BP2794"/>
      <c r="CC2794"/>
      <c r="CP2794"/>
      <c r="EP2794"/>
      <c r="FC2794"/>
    </row>
    <row r="2795" spans="14:159">
      <c r="N2795"/>
      <c r="AB2795"/>
      <c r="AC2795"/>
      <c r="BC2795"/>
      <c r="BP2795"/>
      <c r="CC2795"/>
      <c r="CP2795"/>
      <c r="EP2795"/>
      <c r="FC2795"/>
    </row>
    <row r="2796" spans="14:159">
      <c r="N2796"/>
      <c r="AB2796"/>
      <c r="AC2796"/>
      <c r="BC2796"/>
      <c r="BP2796"/>
      <c r="CC2796"/>
      <c r="CP2796"/>
      <c r="EP2796"/>
      <c r="FC2796"/>
    </row>
    <row r="2797" spans="14:159">
      <c r="N2797"/>
      <c r="AB2797"/>
      <c r="AC2797"/>
      <c r="BC2797"/>
      <c r="BP2797"/>
      <c r="CC2797"/>
      <c r="CP2797"/>
      <c r="EP2797"/>
      <c r="FC2797"/>
    </row>
    <row r="2798" spans="14:159">
      <c r="N2798"/>
      <c r="AB2798"/>
      <c r="AC2798"/>
      <c r="BC2798"/>
      <c r="BP2798"/>
      <c r="CC2798"/>
      <c r="CP2798"/>
      <c r="EP2798"/>
      <c r="FC2798"/>
    </row>
    <row r="2799" spans="14:159">
      <c r="N2799"/>
      <c r="AB2799"/>
      <c r="AC2799"/>
      <c r="BC2799"/>
      <c r="BP2799"/>
      <c r="CC2799"/>
      <c r="CP2799"/>
      <c r="EP2799"/>
      <c r="FC2799"/>
    </row>
    <row r="2800" spans="14:159">
      <c r="N2800"/>
      <c r="AB2800"/>
      <c r="AC2800"/>
      <c r="BC2800"/>
      <c r="BP2800"/>
      <c r="CC2800"/>
      <c r="CP2800"/>
      <c r="EP2800"/>
      <c r="FC2800"/>
    </row>
    <row r="2801" spans="14:159">
      <c r="N2801"/>
      <c r="AB2801"/>
      <c r="AC2801"/>
      <c r="BC2801"/>
      <c r="BP2801"/>
      <c r="CC2801"/>
      <c r="CP2801"/>
      <c r="EP2801"/>
      <c r="FC2801"/>
    </row>
    <row r="2802" spans="14:159">
      <c r="N2802"/>
      <c r="AB2802"/>
      <c r="AC2802"/>
      <c r="BC2802"/>
      <c r="BP2802"/>
      <c r="CC2802"/>
      <c r="CP2802"/>
      <c r="EP2802"/>
      <c r="FC2802"/>
    </row>
    <row r="2803" spans="14:159">
      <c r="N2803"/>
      <c r="AB2803"/>
      <c r="AC2803"/>
      <c r="BC2803"/>
      <c r="BP2803"/>
      <c r="CC2803"/>
      <c r="CP2803"/>
      <c r="EP2803"/>
      <c r="FC2803"/>
    </row>
    <row r="2804" spans="14:159">
      <c r="N2804"/>
      <c r="AB2804"/>
      <c r="AC2804"/>
      <c r="BC2804"/>
      <c r="BP2804"/>
      <c r="CC2804"/>
      <c r="CP2804"/>
      <c r="EP2804"/>
      <c r="FC2804"/>
    </row>
    <row r="2805" spans="14:159">
      <c r="N2805"/>
      <c r="AB2805"/>
      <c r="AC2805"/>
      <c r="BC2805"/>
      <c r="BP2805"/>
      <c r="CC2805"/>
      <c r="CP2805"/>
      <c r="EP2805"/>
      <c r="FC2805"/>
    </row>
    <row r="2806" spans="14:159">
      <c r="N2806"/>
      <c r="AB2806"/>
      <c r="AC2806"/>
      <c r="BC2806"/>
      <c r="BP2806"/>
      <c r="CC2806"/>
      <c r="CP2806"/>
      <c r="EP2806"/>
      <c r="FC2806"/>
    </row>
    <row r="2807" spans="14:159">
      <c r="N2807"/>
      <c r="AB2807"/>
      <c r="AC2807"/>
      <c r="BC2807"/>
      <c r="BP2807"/>
      <c r="CC2807"/>
      <c r="CP2807"/>
      <c r="EP2807"/>
      <c r="FC2807"/>
    </row>
    <row r="2808" spans="14:159">
      <c r="N2808"/>
      <c r="AB2808"/>
      <c r="AC2808"/>
      <c r="BC2808"/>
      <c r="BP2808"/>
      <c r="CC2808"/>
      <c r="CP2808"/>
      <c r="EP2808"/>
      <c r="FC2808"/>
    </row>
    <row r="2809" spans="14:159">
      <c r="N2809"/>
      <c r="AB2809"/>
      <c r="AC2809"/>
      <c r="BC2809"/>
      <c r="BP2809"/>
      <c r="CC2809"/>
      <c r="CP2809"/>
      <c r="EP2809"/>
      <c r="FC2809"/>
    </row>
    <row r="2810" spans="14:159">
      <c r="N2810"/>
      <c r="AB2810"/>
      <c r="AC2810"/>
      <c r="BC2810"/>
      <c r="BP2810"/>
      <c r="CC2810"/>
      <c r="CP2810"/>
      <c r="EP2810"/>
      <c r="FC2810"/>
    </row>
    <row r="2811" spans="14:159">
      <c r="N2811"/>
      <c r="AB2811"/>
      <c r="AC2811"/>
      <c r="BC2811"/>
      <c r="BP2811"/>
      <c r="CC2811"/>
      <c r="CP2811"/>
      <c r="EP2811"/>
      <c r="FC2811"/>
    </row>
    <row r="2812" spans="14:159">
      <c r="N2812"/>
      <c r="AB2812"/>
      <c r="AC2812"/>
      <c r="BC2812"/>
      <c r="BP2812"/>
      <c r="CC2812"/>
      <c r="CP2812"/>
      <c r="EP2812"/>
      <c r="FC2812"/>
    </row>
    <row r="2813" spans="14:159">
      <c r="N2813"/>
      <c r="AB2813"/>
      <c r="AC2813"/>
      <c r="BC2813"/>
      <c r="BP2813"/>
      <c r="CC2813"/>
      <c r="CP2813"/>
      <c r="EP2813"/>
      <c r="FC2813"/>
    </row>
    <row r="2814" spans="14:159">
      <c r="N2814"/>
      <c r="AB2814"/>
      <c r="AC2814"/>
      <c r="BC2814"/>
      <c r="BP2814"/>
      <c r="CC2814"/>
      <c r="CP2814"/>
      <c r="EP2814"/>
      <c r="FC2814"/>
    </row>
    <row r="2815" spans="14:159">
      <c r="N2815"/>
      <c r="AB2815"/>
      <c r="AC2815"/>
      <c r="BC2815"/>
      <c r="BP2815"/>
      <c r="CC2815"/>
      <c r="CP2815"/>
      <c r="EP2815"/>
      <c r="FC2815"/>
    </row>
    <row r="2816" spans="14:159">
      <c r="N2816"/>
      <c r="AB2816"/>
      <c r="AC2816"/>
      <c r="BC2816"/>
      <c r="BP2816"/>
      <c r="CC2816"/>
      <c r="CP2816"/>
      <c r="EP2816"/>
      <c r="FC2816"/>
    </row>
    <row r="2817" spans="14:159">
      <c r="N2817"/>
      <c r="AB2817"/>
      <c r="AC2817"/>
      <c r="BC2817"/>
      <c r="BP2817"/>
      <c r="CC2817"/>
      <c r="CP2817"/>
      <c r="EP2817"/>
      <c r="FC2817"/>
    </row>
    <row r="2818" spans="14:159">
      <c r="N2818"/>
      <c r="AB2818"/>
      <c r="AC2818"/>
      <c r="BC2818"/>
      <c r="BP2818"/>
      <c r="CC2818"/>
      <c r="CP2818"/>
      <c r="EP2818"/>
      <c r="FC2818"/>
    </row>
    <row r="2819" spans="14:159">
      <c r="N2819"/>
      <c r="AB2819"/>
      <c r="AC2819"/>
      <c r="BC2819"/>
      <c r="BP2819"/>
      <c r="CC2819"/>
      <c r="CP2819"/>
      <c r="EP2819"/>
      <c r="FC2819"/>
    </row>
    <row r="2820" spans="14:159">
      <c r="N2820"/>
      <c r="AB2820"/>
      <c r="AC2820"/>
      <c r="BC2820"/>
      <c r="BP2820"/>
      <c r="CC2820"/>
      <c r="CP2820"/>
      <c r="EP2820"/>
      <c r="FC2820"/>
    </row>
    <row r="2821" spans="14:159">
      <c r="N2821"/>
      <c r="AB2821"/>
      <c r="AC2821"/>
      <c r="BC2821"/>
      <c r="BP2821"/>
      <c r="CC2821"/>
      <c r="CP2821"/>
      <c r="EP2821"/>
      <c r="FC2821"/>
    </row>
    <row r="2822" spans="14:159">
      <c r="N2822"/>
      <c r="AB2822"/>
      <c r="AC2822"/>
      <c r="BC2822"/>
      <c r="BP2822"/>
      <c r="CC2822"/>
      <c r="CP2822"/>
      <c r="EP2822"/>
      <c r="FC2822"/>
    </row>
    <row r="2823" spans="14:159">
      <c r="N2823"/>
      <c r="AB2823"/>
      <c r="AC2823"/>
      <c r="BC2823"/>
      <c r="BP2823"/>
      <c r="CC2823"/>
      <c r="CP2823"/>
      <c r="EP2823"/>
      <c r="FC2823"/>
    </row>
    <row r="2824" spans="14:159">
      <c r="N2824"/>
      <c r="AB2824"/>
      <c r="AC2824"/>
      <c r="BC2824"/>
      <c r="BP2824"/>
      <c r="CC2824"/>
      <c r="CP2824"/>
      <c r="EP2824"/>
      <c r="FC2824"/>
    </row>
    <row r="2825" spans="14:159">
      <c r="N2825"/>
      <c r="AB2825"/>
      <c r="AC2825"/>
      <c r="BC2825"/>
      <c r="BP2825"/>
      <c r="CC2825"/>
      <c r="CP2825"/>
      <c r="EP2825"/>
      <c r="FC2825"/>
    </row>
    <row r="2826" spans="14:159">
      <c r="N2826"/>
      <c r="AB2826"/>
      <c r="AC2826"/>
      <c r="BC2826"/>
      <c r="BP2826"/>
      <c r="CC2826"/>
      <c r="CP2826"/>
      <c r="EP2826"/>
      <c r="FC2826"/>
    </row>
    <row r="2827" spans="14:159">
      <c r="N2827"/>
      <c r="AB2827"/>
      <c r="AC2827"/>
      <c r="BC2827"/>
      <c r="BP2827"/>
      <c r="CC2827"/>
      <c r="CP2827"/>
      <c r="EP2827"/>
      <c r="FC2827"/>
    </row>
    <row r="2828" spans="14:159">
      <c r="N2828"/>
      <c r="AB2828"/>
      <c r="AC2828"/>
      <c r="BC2828"/>
      <c r="BP2828"/>
      <c r="CC2828"/>
      <c r="CP2828"/>
      <c r="EP2828"/>
      <c r="FC2828"/>
    </row>
    <row r="2829" spans="14:159">
      <c r="N2829"/>
      <c r="AB2829"/>
      <c r="AC2829"/>
      <c r="BC2829"/>
      <c r="BP2829"/>
      <c r="CC2829"/>
      <c r="CP2829"/>
      <c r="EP2829"/>
      <c r="FC2829"/>
    </row>
    <row r="2830" spans="14:159">
      <c r="N2830"/>
      <c r="AB2830"/>
      <c r="AC2830"/>
      <c r="BC2830"/>
      <c r="BP2830"/>
      <c r="CC2830"/>
      <c r="CP2830"/>
      <c r="EP2830"/>
      <c r="FC2830"/>
    </row>
    <row r="2831" spans="14:159">
      <c r="N2831"/>
      <c r="AB2831"/>
      <c r="AC2831"/>
      <c r="BC2831"/>
      <c r="BP2831"/>
      <c r="CC2831"/>
      <c r="CP2831"/>
      <c r="EP2831"/>
      <c r="FC2831"/>
    </row>
    <row r="2832" spans="14:159">
      <c r="N2832"/>
      <c r="AB2832"/>
      <c r="AC2832"/>
      <c r="BC2832"/>
      <c r="BP2832"/>
      <c r="CC2832"/>
      <c r="CP2832"/>
      <c r="EP2832"/>
      <c r="FC2832"/>
    </row>
    <row r="2833" spans="14:159">
      <c r="N2833"/>
      <c r="AB2833"/>
      <c r="AC2833"/>
      <c r="BC2833"/>
      <c r="BP2833"/>
      <c r="CC2833"/>
      <c r="CP2833"/>
      <c r="EP2833"/>
      <c r="FC2833"/>
    </row>
    <row r="2834" spans="14:159">
      <c r="N2834"/>
      <c r="AB2834"/>
      <c r="AC2834"/>
      <c r="BC2834"/>
      <c r="BP2834"/>
      <c r="CC2834"/>
      <c r="CP2834"/>
      <c r="EP2834"/>
      <c r="FC2834"/>
    </row>
    <row r="2835" spans="14:159">
      <c r="N2835"/>
      <c r="AB2835"/>
      <c r="AC2835"/>
      <c r="BC2835"/>
      <c r="BP2835"/>
      <c r="CC2835"/>
      <c r="CP2835"/>
      <c r="EP2835"/>
      <c r="FC2835"/>
    </row>
    <row r="2836" spans="14:159">
      <c r="N2836"/>
      <c r="AB2836"/>
      <c r="AC2836"/>
      <c r="BC2836"/>
      <c r="BP2836"/>
      <c r="CC2836"/>
      <c r="CP2836"/>
      <c r="EP2836"/>
      <c r="FC2836"/>
    </row>
    <row r="2837" spans="14:159">
      <c r="N2837"/>
      <c r="AB2837"/>
      <c r="AC2837"/>
      <c r="BC2837"/>
      <c r="BP2837"/>
      <c r="CC2837"/>
      <c r="CP2837"/>
      <c r="EP2837"/>
      <c r="FC2837"/>
    </row>
    <row r="2838" spans="14:159">
      <c r="N2838"/>
      <c r="AB2838"/>
      <c r="AC2838"/>
      <c r="BC2838"/>
      <c r="BP2838"/>
      <c r="CC2838"/>
      <c r="CP2838"/>
      <c r="EP2838"/>
      <c r="FC2838"/>
    </row>
    <row r="2839" spans="14:159">
      <c r="N2839"/>
      <c r="AB2839"/>
      <c r="AC2839"/>
      <c r="BC2839"/>
      <c r="BP2839"/>
      <c r="CC2839"/>
      <c r="CP2839"/>
      <c r="EP2839"/>
      <c r="FC2839"/>
    </row>
    <row r="2840" spans="14:159">
      <c r="N2840"/>
      <c r="AB2840"/>
      <c r="AC2840"/>
      <c r="BC2840"/>
      <c r="BP2840"/>
      <c r="CC2840"/>
      <c r="CP2840"/>
      <c r="EP2840"/>
      <c r="FC2840"/>
    </row>
    <row r="2841" spans="14:159">
      <c r="N2841"/>
      <c r="AB2841"/>
      <c r="AC2841"/>
      <c r="BC2841"/>
      <c r="BP2841"/>
      <c r="CC2841"/>
      <c r="CP2841"/>
      <c r="EP2841"/>
      <c r="FC2841"/>
    </row>
    <row r="2842" spans="14:159">
      <c r="N2842"/>
      <c r="AB2842"/>
      <c r="AC2842"/>
      <c r="BC2842"/>
      <c r="BP2842"/>
      <c r="CC2842"/>
      <c r="CP2842"/>
      <c r="EP2842"/>
      <c r="FC2842"/>
    </row>
    <row r="2843" spans="14:159">
      <c r="N2843"/>
      <c r="AB2843"/>
      <c r="AC2843"/>
      <c r="BC2843"/>
      <c r="BP2843"/>
      <c r="CC2843"/>
      <c r="CP2843"/>
      <c r="EP2843"/>
      <c r="FC2843"/>
    </row>
    <row r="2844" spans="14:159">
      <c r="N2844"/>
      <c r="AB2844"/>
      <c r="AC2844"/>
      <c r="BC2844"/>
      <c r="BP2844"/>
      <c r="CC2844"/>
      <c r="CP2844"/>
      <c r="EP2844"/>
      <c r="FC2844"/>
    </row>
    <row r="2845" spans="14:159">
      <c r="N2845"/>
      <c r="AB2845"/>
      <c r="AC2845"/>
      <c r="BC2845"/>
      <c r="BP2845"/>
      <c r="CC2845"/>
      <c r="CP2845"/>
      <c r="EP2845"/>
      <c r="FC2845"/>
    </row>
    <row r="2846" spans="14:159">
      <c r="N2846"/>
      <c r="AB2846"/>
      <c r="AC2846"/>
      <c r="BC2846"/>
      <c r="BP2846"/>
      <c r="CC2846"/>
      <c r="CP2846"/>
      <c r="EP2846"/>
      <c r="FC2846"/>
    </row>
    <row r="2847" spans="14:159">
      <c r="N2847"/>
      <c r="AB2847"/>
      <c r="AC2847"/>
      <c r="BC2847"/>
      <c r="BP2847"/>
      <c r="CC2847"/>
      <c r="CP2847"/>
      <c r="EP2847"/>
      <c r="FC2847"/>
    </row>
    <row r="2848" spans="14:159">
      <c r="N2848"/>
      <c r="AB2848"/>
      <c r="AC2848"/>
      <c r="BC2848"/>
      <c r="BP2848"/>
      <c r="CC2848"/>
      <c r="CP2848"/>
      <c r="EP2848"/>
      <c r="FC2848"/>
    </row>
    <row r="2849" spans="14:159">
      <c r="N2849"/>
      <c r="AB2849"/>
      <c r="AC2849"/>
      <c r="BC2849"/>
      <c r="BP2849"/>
      <c r="CC2849"/>
      <c r="CP2849"/>
      <c r="EP2849"/>
      <c r="FC2849"/>
    </row>
    <row r="2850" spans="14:159">
      <c r="N2850"/>
      <c r="AB2850"/>
      <c r="AC2850"/>
      <c r="BC2850"/>
      <c r="BP2850"/>
      <c r="CC2850"/>
      <c r="CP2850"/>
      <c r="EP2850"/>
      <c r="FC2850"/>
    </row>
    <row r="2851" spans="14:159">
      <c r="N2851"/>
      <c r="AB2851"/>
      <c r="AC2851"/>
      <c r="BC2851"/>
      <c r="BP2851"/>
      <c r="CC2851"/>
      <c r="CP2851"/>
      <c r="EP2851"/>
      <c r="FC2851"/>
    </row>
    <row r="2852" spans="14:159">
      <c r="N2852"/>
      <c r="AB2852"/>
      <c r="AC2852"/>
      <c r="BC2852"/>
      <c r="BP2852"/>
      <c r="CC2852"/>
      <c r="CP2852"/>
      <c r="EP2852"/>
      <c r="FC2852"/>
    </row>
    <row r="2853" spans="14:159">
      <c r="N2853"/>
      <c r="AB2853"/>
      <c r="AC2853"/>
      <c r="BC2853"/>
      <c r="BP2853"/>
      <c r="CC2853"/>
      <c r="CP2853"/>
      <c r="EP2853"/>
      <c r="FC2853"/>
    </row>
    <row r="2854" spans="14:159">
      <c r="N2854"/>
      <c r="AB2854"/>
      <c r="AC2854"/>
      <c r="BC2854"/>
      <c r="BP2854"/>
      <c r="CC2854"/>
      <c r="CP2854"/>
      <c r="EP2854"/>
      <c r="FC2854"/>
    </row>
    <row r="2855" spans="14:159">
      <c r="N2855"/>
      <c r="AB2855"/>
      <c r="AC2855"/>
      <c r="BC2855"/>
      <c r="BP2855"/>
      <c r="CC2855"/>
      <c r="CP2855"/>
      <c r="EP2855"/>
      <c r="FC2855"/>
    </row>
    <row r="2856" spans="14:159">
      <c r="N2856"/>
      <c r="AB2856"/>
      <c r="AC2856"/>
      <c r="BC2856"/>
      <c r="BP2856"/>
      <c r="CC2856"/>
      <c r="CP2856"/>
      <c r="EP2856"/>
      <c r="FC2856"/>
    </row>
    <row r="2857" spans="14:159">
      <c r="N2857"/>
      <c r="AB2857"/>
      <c r="AC2857"/>
      <c r="BC2857"/>
      <c r="BP2857"/>
      <c r="CC2857"/>
      <c r="CP2857"/>
      <c r="EP2857"/>
      <c r="FC2857"/>
    </row>
    <row r="2858" spans="14:159">
      <c r="N2858"/>
      <c r="AB2858"/>
      <c r="AC2858"/>
      <c r="BC2858"/>
      <c r="BP2858"/>
      <c r="CC2858"/>
      <c r="CP2858"/>
      <c r="EP2858"/>
      <c r="FC2858"/>
    </row>
    <row r="2859" spans="14:159">
      <c r="N2859"/>
      <c r="AB2859"/>
      <c r="AC2859"/>
      <c r="BC2859"/>
      <c r="BP2859"/>
      <c r="CC2859"/>
      <c r="CP2859"/>
      <c r="EP2859"/>
      <c r="FC2859"/>
    </row>
    <row r="2860" spans="14:159">
      <c r="N2860"/>
      <c r="AB2860"/>
      <c r="AC2860"/>
      <c r="BC2860"/>
      <c r="BP2860"/>
      <c r="CC2860"/>
      <c r="CP2860"/>
      <c r="EP2860"/>
      <c r="FC2860"/>
    </row>
    <row r="2861" spans="14:159">
      <c r="N2861"/>
      <c r="AB2861"/>
      <c r="AC2861"/>
      <c r="BC2861"/>
      <c r="BP2861"/>
      <c r="CC2861"/>
      <c r="CP2861"/>
      <c r="EP2861"/>
      <c r="FC2861"/>
    </row>
    <row r="2862" spans="14:159">
      <c r="N2862"/>
      <c r="AB2862"/>
      <c r="AC2862"/>
      <c r="BC2862"/>
      <c r="BP2862"/>
      <c r="CC2862"/>
      <c r="CP2862"/>
      <c r="EP2862"/>
      <c r="FC2862"/>
    </row>
    <row r="2863" spans="14:159">
      <c r="N2863"/>
      <c r="AB2863"/>
      <c r="AC2863"/>
      <c r="BC2863"/>
      <c r="BP2863"/>
      <c r="CC2863"/>
      <c r="CP2863"/>
      <c r="EP2863"/>
      <c r="FC2863"/>
    </row>
    <row r="2864" spans="14:159">
      <c r="N2864"/>
      <c r="AB2864"/>
      <c r="AC2864"/>
      <c r="BC2864"/>
      <c r="BP2864"/>
      <c r="CC2864"/>
      <c r="CP2864"/>
      <c r="EP2864"/>
      <c r="FC2864"/>
    </row>
    <row r="2865" spans="14:159">
      <c r="N2865"/>
      <c r="AB2865"/>
      <c r="AC2865"/>
      <c r="BC2865"/>
      <c r="BP2865"/>
      <c r="CC2865"/>
      <c r="CP2865"/>
      <c r="EP2865"/>
      <c r="FC2865"/>
    </row>
    <row r="2866" spans="14:159">
      <c r="N2866"/>
      <c r="AB2866"/>
      <c r="AC2866"/>
      <c r="BC2866"/>
      <c r="BP2866"/>
      <c r="CC2866"/>
      <c r="CP2866"/>
      <c r="EP2866"/>
      <c r="FC2866"/>
    </row>
    <row r="2867" spans="14:159">
      <c r="N2867"/>
      <c r="AB2867"/>
      <c r="AC2867"/>
      <c r="BC2867"/>
      <c r="BP2867"/>
      <c r="CC2867"/>
      <c r="CP2867"/>
      <c r="EP2867"/>
      <c r="FC2867"/>
    </row>
    <row r="2868" spans="14:159">
      <c r="N2868"/>
      <c r="AB2868"/>
      <c r="AC2868"/>
      <c r="BC2868"/>
      <c r="BP2868"/>
      <c r="CC2868"/>
      <c r="CP2868"/>
      <c r="EP2868"/>
      <c r="FC2868"/>
    </row>
    <row r="2869" spans="14:159">
      <c r="N2869"/>
      <c r="AB2869"/>
      <c r="AC2869"/>
      <c r="BC2869"/>
      <c r="BP2869"/>
      <c r="CC2869"/>
      <c r="CP2869"/>
      <c r="EP2869"/>
      <c r="FC2869"/>
    </row>
    <row r="2870" spans="14:159">
      <c r="N2870"/>
      <c r="AB2870"/>
      <c r="AC2870"/>
      <c r="BC2870"/>
      <c r="BP2870"/>
      <c r="CC2870"/>
      <c r="CP2870"/>
      <c r="EP2870"/>
      <c r="FC2870"/>
    </row>
    <row r="2871" spans="14:159">
      <c r="N2871"/>
      <c r="AB2871"/>
      <c r="AC2871"/>
      <c r="BC2871"/>
      <c r="BP2871"/>
      <c r="CC2871"/>
      <c r="CP2871"/>
      <c r="EP2871"/>
      <c r="FC2871"/>
    </row>
    <row r="2872" spans="14:159">
      <c r="N2872"/>
      <c r="AB2872"/>
      <c r="AC2872"/>
      <c r="BC2872"/>
      <c r="BP2872"/>
      <c r="CC2872"/>
      <c r="CP2872"/>
      <c r="EP2872"/>
      <c r="FC2872"/>
    </row>
    <row r="2873" spans="14:159">
      <c r="N2873"/>
      <c r="AB2873"/>
      <c r="AC2873"/>
      <c r="BC2873"/>
      <c r="BP2873"/>
      <c r="CC2873"/>
      <c r="CP2873"/>
      <c r="EP2873"/>
      <c r="FC2873"/>
    </row>
    <row r="2874" spans="14:159">
      <c r="N2874"/>
      <c r="AB2874"/>
      <c r="AC2874"/>
      <c r="BC2874"/>
      <c r="BP2874"/>
      <c r="CC2874"/>
      <c r="CP2874"/>
      <c r="EP2874"/>
      <c r="FC2874"/>
    </row>
    <row r="2875" spans="14:159">
      <c r="N2875"/>
      <c r="AB2875"/>
      <c r="AC2875"/>
      <c r="BC2875"/>
      <c r="BP2875"/>
      <c r="CC2875"/>
      <c r="CP2875"/>
      <c r="EP2875"/>
      <c r="FC2875"/>
    </row>
    <row r="2876" spans="14:159">
      <c r="N2876"/>
      <c r="AB2876"/>
      <c r="AC2876"/>
      <c r="BC2876"/>
      <c r="BP2876"/>
      <c r="CC2876"/>
      <c r="CP2876"/>
      <c r="EP2876"/>
      <c r="FC2876"/>
    </row>
    <row r="2877" spans="14:159">
      <c r="N2877"/>
      <c r="AB2877"/>
      <c r="AC2877"/>
      <c r="BC2877"/>
      <c r="BP2877"/>
      <c r="CC2877"/>
      <c r="CP2877"/>
      <c r="EP2877"/>
      <c r="FC2877"/>
    </row>
    <row r="2878" spans="14:159">
      <c r="N2878"/>
      <c r="AB2878"/>
      <c r="AC2878"/>
      <c r="BC2878"/>
      <c r="BP2878"/>
      <c r="CC2878"/>
      <c r="CP2878"/>
      <c r="EP2878"/>
      <c r="FC2878"/>
    </row>
    <row r="2879" spans="14:159">
      <c r="N2879"/>
      <c r="AB2879"/>
      <c r="AC2879"/>
      <c r="BC2879"/>
      <c r="BP2879"/>
      <c r="CC2879"/>
      <c r="CP2879"/>
      <c r="EP2879"/>
      <c r="FC2879"/>
    </row>
    <row r="2880" spans="14:159">
      <c r="N2880"/>
      <c r="AB2880"/>
      <c r="AC2880"/>
      <c r="BC2880"/>
      <c r="BP2880"/>
      <c r="CC2880"/>
      <c r="CP2880"/>
      <c r="EP2880"/>
      <c r="FC2880"/>
    </row>
    <row r="2881" spans="14:159">
      <c r="N2881"/>
      <c r="AB2881"/>
      <c r="AC2881"/>
      <c r="BC2881"/>
      <c r="BP2881"/>
      <c r="CC2881"/>
      <c r="CP2881"/>
      <c r="EP2881"/>
      <c r="FC2881"/>
    </row>
    <row r="2882" spans="14:159">
      <c r="N2882"/>
      <c r="AB2882"/>
      <c r="AC2882"/>
      <c r="BC2882"/>
      <c r="BP2882"/>
      <c r="CC2882"/>
      <c r="CP2882"/>
      <c r="EP2882"/>
      <c r="FC2882"/>
    </row>
    <row r="2883" spans="14:159">
      <c r="N2883"/>
      <c r="AB2883"/>
      <c r="AC2883"/>
      <c r="BC2883"/>
      <c r="BP2883"/>
      <c r="CC2883"/>
      <c r="CP2883"/>
      <c r="EP2883"/>
      <c r="FC2883"/>
    </row>
    <row r="2884" spans="14:159">
      <c r="N2884"/>
      <c r="AB2884"/>
      <c r="AC2884"/>
      <c r="BC2884"/>
      <c r="BP2884"/>
      <c r="CC2884"/>
      <c r="CP2884"/>
      <c r="EP2884"/>
      <c r="FC2884"/>
    </row>
    <row r="2885" spans="14:159">
      <c r="N2885"/>
      <c r="AB2885"/>
      <c r="AC2885"/>
      <c r="BC2885"/>
      <c r="BP2885"/>
      <c r="CC2885"/>
      <c r="CP2885"/>
      <c r="EP2885"/>
      <c r="FC2885"/>
    </row>
    <row r="2886" spans="14:159">
      <c r="N2886"/>
      <c r="AB2886"/>
      <c r="AC2886"/>
      <c r="BC2886"/>
      <c r="BP2886"/>
      <c r="CC2886"/>
      <c r="CP2886"/>
      <c r="EP2886"/>
      <c r="FC2886"/>
    </row>
    <row r="2887" spans="14:159">
      <c r="N2887"/>
      <c r="AB2887"/>
      <c r="AC2887"/>
      <c r="BC2887"/>
      <c r="BP2887"/>
      <c r="CC2887"/>
      <c r="CP2887"/>
      <c r="EP2887"/>
      <c r="FC2887"/>
    </row>
    <row r="2888" spans="14:159">
      <c r="N2888"/>
      <c r="AB2888"/>
      <c r="AC2888"/>
      <c r="BC2888"/>
      <c r="BP2888"/>
      <c r="CC2888"/>
      <c r="CP2888"/>
      <c r="EP2888"/>
      <c r="FC2888"/>
    </row>
    <row r="2889" spans="14:159">
      <c r="N2889"/>
      <c r="AB2889"/>
      <c r="AC2889"/>
      <c r="BC2889"/>
      <c r="BP2889"/>
      <c r="CC2889"/>
      <c r="CP2889"/>
      <c r="EP2889"/>
      <c r="FC2889"/>
    </row>
    <row r="2890" spans="14:159">
      <c r="N2890"/>
      <c r="AB2890"/>
      <c r="AC2890"/>
      <c r="BC2890"/>
      <c r="BP2890"/>
      <c r="CC2890"/>
      <c r="CP2890"/>
      <c r="EP2890"/>
      <c r="FC2890"/>
    </row>
    <row r="2891" spans="14:159">
      <c r="N2891"/>
      <c r="AB2891"/>
      <c r="AC2891"/>
      <c r="BC2891"/>
      <c r="BP2891"/>
      <c r="CC2891"/>
      <c r="CP2891"/>
      <c r="EP2891"/>
      <c r="FC2891"/>
    </row>
    <row r="2892" spans="14:159">
      <c r="N2892"/>
      <c r="AB2892"/>
      <c r="AC2892"/>
      <c r="BC2892"/>
      <c r="BP2892"/>
      <c r="CC2892"/>
      <c r="CP2892"/>
      <c r="EP2892"/>
      <c r="FC2892"/>
    </row>
    <row r="2893" spans="14:159">
      <c r="N2893"/>
      <c r="AB2893"/>
      <c r="AC2893"/>
      <c r="BC2893"/>
      <c r="BP2893"/>
      <c r="CC2893"/>
      <c r="CP2893"/>
      <c r="EP2893"/>
      <c r="FC2893"/>
    </row>
    <row r="2894" spans="14:159">
      <c r="N2894"/>
      <c r="AB2894"/>
      <c r="AC2894"/>
      <c r="BC2894"/>
      <c r="BP2894"/>
      <c r="CC2894"/>
      <c r="CP2894"/>
      <c r="EP2894"/>
      <c r="FC2894"/>
    </row>
    <row r="2895" spans="14:159">
      <c r="N2895"/>
      <c r="AB2895"/>
      <c r="AC2895"/>
      <c r="BC2895"/>
      <c r="BP2895"/>
      <c r="CC2895"/>
      <c r="CP2895"/>
      <c r="EP2895"/>
      <c r="FC2895"/>
    </row>
    <row r="2896" spans="14:159">
      <c r="N2896"/>
      <c r="AB2896"/>
      <c r="AC2896"/>
      <c r="BC2896"/>
      <c r="BP2896"/>
      <c r="CC2896"/>
      <c r="CP2896"/>
      <c r="EP2896"/>
      <c r="FC2896"/>
    </row>
    <row r="2897" spans="14:159">
      <c r="N2897"/>
      <c r="AB2897"/>
      <c r="AC2897"/>
      <c r="BC2897"/>
      <c r="BP2897"/>
      <c r="CC2897"/>
      <c r="CP2897"/>
      <c r="EP2897"/>
      <c r="FC2897"/>
    </row>
    <row r="2898" spans="14:159">
      <c r="N2898"/>
      <c r="AB2898"/>
      <c r="AC2898"/>
      <c r="BC2898"/>
      <c r="BP2898"/>
      <c r="CC2898"/>
      <c r="CP2898"/>
      <c r="EP2898"/>
      <c r="FC2898"/>
    </row>
    <row r="2899" spans="14:159">
      <c r="N2899"/>
      <c r="AB2899"/>
      <c r="AC2899"/>
      <c r="BC2899"/>
      <c r="BP2899"/>
      <c r="CC2899"/>
      <c r="CP2899"/>
      <c r="EP2899"/>
      <c r="FC2899"/>
    </row>
    <row r="2900" spans="14:159">
      <c r="N2900"/>
      <c r="AB2900"/>
      <c r="AC2900"/>
      <c r="BC2900"/>
      <c r="BP2900"/>
      <c r="CC2900"/>
      <c r="CP2900"/>
      <c r="EP2900"/>
      <c r="FC2900"/>
    </row>
    <row r="2901" spans="14:159">
      <c r="N2901"/>
      <c r="AB2901"/>
      <c r="AC2901"/>
      <c r="BC2901"/>
      <c r="BP2901"/>
      <c r="CC2901"/>
      <c r="CP2901"/>
      <c r="EP2901"/>
      <c r="FC2901"/>
    </row>
    <row r="2902" spans="14:159">
      <c r="N2902"/>
      <c r="AB2902"/>
      <c r="AC2902"/>
      <c r="BC2902"/>
      <c r="BP2902"/>
      <c r="CC2902"/>
      <c r="CP2902"/>
      <c r="EP2902"/>
      <c r="FC2902"/>
    </row>
    <row r="2903" spans="14:159">
      <c r="N2903"/>
      <c r="AB2903"/>
      <c r="AC2903"/>
      <c r="BC2903"/>
      <c r="BP2903"/>
      <c r="CC2903"/>
      <c r="CP2903"/>
      <c r="EP2903"/>
      <c r="FC2903"/>
    </row>
    <row r="2904" spans="14:159">
      <c r="N2904"/>
      <c r="AB2904"/>
      <c r="AC2904"/>
      <c r="BC2904"/>
      <c r="BP2904"/>
      <c r="CC2904"/>
      <c r="CP2904"/>
      <c r="EP2904"/>
      <c r="FC2904"/>
    </row>
    <row r="2905" spans="14:159">
      <c r="N2905"/>
      <c r="AB2905"/>
      <c r="AC2905"/>
      <c r="BC2905"/>
      <c r="BP2905"/>
      <c r="CC2905"/>
      <c r="CP2905"/>
      <c r="EP2905"/>
      <c r="FC2905"/>
    </row>
    <row r="2906" spans="14:159">
      <c r="N2906"/>
      <c r="AB2906"/>
      <c r="AC2906"/>
      <c r="BC2906"/>
      <c r="BP2906"/>
      <c r="CC2906"/>
      <c r="CP2906"/>
      <c r="EP2906"/>
      <c r="FC2906"/>
    </row>
    <row r="2907" spans="14:159">
      <c r="N2907"/>
      <c r="AB2907"/>
      <c r="AC2907"/>
      <c r="BC2907"/>
      <c r="BP2907"/>
      <c r="CC2907"/>
      <c r="CP2907"/>
      <c r="EP2907"/>
      <c r="FC2907"/>
    </row>
    <row r="2908" spans="14:159">
      <c r="N2908"/>
      <c r="AB2908"/>
      <c r="AC2908"/>
      <c r="BC2908"/>
      <c r="BP2908"/>
      <c r="CC2908"/>
      <c r="CP2908"/>
      <c r="EP2908"/>
      <c r="FC2908"/>
    </row>
    <row r="2909" spans="14:159">
      <c r="N2909"/>
      <c r="AB2909"/>
      <c r="AC2909"/>
      <c r="BC2909"/>
      <c r="BP2909"/>
      <c r="CC2909"/>
      <c r="CP2909"/>
      <c r="EP2909"/>
      <c r="FC2909"/>
    </row>
    <row r="2910" spans="14:159">
      <c r="N2910"/>
      <c r="AB2910"/>
      <c r="AC2910"/>
      <c r="BC2910"/>
      <c r="BP2910"/>
      <c r="CC2910"/>
      <c r="CP2910"/>
      <c r="EP2910"/>
      <c r="FC2910"/>
    </row>
    <row r="2911" spans="14:159">
      <c r="N2911"/>
      <c r="AB2911"/>
      <c r="AC2911"/>
      <c r="BC2911"/>
      <c r="BP2911"/>
      <c r="CC2911"/>
      <c r="CP2911"/>
      <c r="EP2911"/>
      <c r="FC2911"/>
    </row>
    <row r="2912" spans="14:159">
      <c r="N2912"/>
      <c r="AB2912"/>
      <c r="AC2912"/>
      <c r="BC2912"/>
      <c r="BP2912"/>
      <c r="CC2912"/>
      <c r="CP2912"/>
      <c r="EP2912"/>
      <c r="FC2912"/>
    </row>
    <row r="2913" spans="14:159">
      <c r="N2913"/>
      <c r="AB2913"/>
      <c r="AC2913"/>
      <c r="BC2913"/>
      <c r="BP2913"/>
      <c r="CC2913"/>
      <c r="CP2913"/>
      <c r="EP2913"/>
      <c r="FC2913"/>
    </row>
    <row r="2914" spans="14:159">
      <c r="N2914"/>
      <c r="AB2914"/>
      <c r="AC2914"/>
      <c r="BC2914"/>
      <c r="BP2914"/>
      <c r="CC2914"/>
      <c r="CP2914"/>
      <c r="EP2914"/>
      <c r="FC2914"/>
    </row>
    <row r="2915" spans="14:159">
      <c r="N2915"/>
      <c r="AB2915"/>
      <c r="AC2915"/>
      <c r="BC2915"/>
      <c r="BP2915"/>
      <c r="CC2915"/>
      <c r="CP2915"/>
      <c r="EP2915"/>
      <c r="FC2915"/>
    </row>
    <row r="2916" spans="14:159">
      <c r="N2916"/>
      <c r="AB2916"/>
      <c r="AC2916"/>
      <c r="BC2916"/>
      <c r="BP2916"/>
      <c r="CC2916"/>
      <c r="CP2916"/>
      <c r="EP2916"/>
      <c r="FC2916"/>
    </row>
    <row r="2917" spans="14:159">
      <c r="N2917"/>
      <c r="AB2917"/>
      <c r="AC2917"/>
      <c r="BC2917"/>
      <c r="BP2917"/>
      <c r="CC2917"/>
      <c r="CP2917"/>
      <c r="EP2917"/>
      <c r="FC2917"/>
    </row>
    <row r="2918" spans="14:159">
      <c r="N2918"/>
      <c r="AB2918"/>
      <c r="AC2918"/>
      <c r="BC2918"/>
      <c r="BP2918"/>
      <c r="CC2918"/>
      <c r="CP2918"/>
      <c r="EP2918"/>
      <c r="FC2918"/>
    </row>
    <row r="2919" spans="14:159">
      <c r="N2919"/>
      <c r="AB2919"/>
      <c r="AC2919"/>
      <c r="BC2919"/>
      <c r="BP2919"/>
      <c r="CC2919"/>
      <c r="CP2919"/>
      <c r="EP2919"/>
      <c r="FC2919"/>
    </row>
    <row r="2920" spans="14:159">
      <c r="N2920"/>
      <c r="AB2920"/>
      <c r="AC2920"/>
      <c r="BC2920"/>
      <c r="BP2920"/>
      <c r="CC2920"/>
      <c r="CP2920"/>
      <c r="EP2920"/>
      <c r="FC2920"/>
    </row>
    <row r="2921" spans="14:159">
      <c r="N2921"/>
      <c r="AB2921"/>
      <c r="AC2921"/>
      <c r="BC2921"/>
      <c r="BP2921"/>
      <c r="CC2921"/>
      <c r="CP2921"/>
      <c r="EP2921"/>
      <c r="FC2921"/>
    </row>
    <row r="2922" spans="14:159">
      <c r="N2922"/>
      <c r="AB2922"/>
      <c r="AC2922"/>
      <c r="BC2922"/>
      <c r="BP2922"/>
      <c r="CC2922"/>
      <c r="CP2922"/>
      <c r="EP2922"/>
      <c r="FC2922"/>
    </row>
    <row r="2923" spans="14:159">
      <c r="N2923"/>
      <c r="AB2923"/>
      <c r="AC2923"/>
      <c r="BC2923"/>
      <c r="BP2923"/>
      <c r="CC2923"/>
      <c r="CP2923"/>
      <c r="EP2923"/>
      <c r="FC2923"/>
    </row>
    <row r="2924" spans="14:159">
      <c r="N2924"/>
      <c r="AB2924"/>
      <c r="AC2924"/>
      <c r="BC2924"/>
      <c r="BP2924"/>
      <c r="CC2924"/>
      <c r="CP2924"/>
      <c r="EP2924"/>
      <c r="FC2924"/>
    </row>
    <row r="2925" spans="14:159">
      <c r="N2925"/>
      <c r="AB2925"/>
      <c r="AC2925"/>
      <c r="BC2925"/>
      <c r="BP2925"/>
      <c r="CC2925"/>
      <c r="CP2925"/>
      <c r="EP2925"/>
      <c r="FC2925"/>
    </row>
    <row r="2926" spans="14:159">
      <c r="N2926"/>
      <c r="AB2926"/>
      <c r="AC2926"/>
      <c r="BC2926"/>
      <c r="BP2926"/>
      <c r="CC2926"/>
      <c r="CP2926"/>
      <c r="EP2926"/>
      <c r="FC2926"/>
    </row>
    <row r="2927" spans="14:159">
      <c r="N2927"/>
      <c r="AB2927"/>
      <c r="AC2927"/>
      <c r="BC2927"/>
      <c r="BP2927"/>
      <c r="CC2927"/>
      <c r="CP2927"/>
      <c r="EP2927"/>
      <c r="FC2927"/>
    </row>
    <row r="2928" spans="14:159">
      <c r="N2928"/>
      <c r="AB2928"/>
      <c r="AC2928"/>
      <c r="BC2928"/>
      <c r="BP2928"/>
      <c r="CC2928"/>
      <c r="CP2928"/>
      <c r="EP2928"/>
      <c r="FC2928"/>
    </row>
    <row r="2929" spans="14:159">
      <c r="N2929"/>
      <c r="AB2929"/>
      <c r="AC2929"/>
      <c r="BC2929"/>
      <c r="BP2929"/>
      <c r="CC2929"/>
      <c r="CP2929"/>
      <c r="EP2929"/>
      <c r="FC2929"/>
    </row>
    <row r="2930" spans="14:159">
      <c r="N2930"/>
      <c r="AB2930"/>
      <c r="AC2930"/>
      <c r="BC2930"/>
      <c r="BP2930"/>
      <c r="CC2930"/>
      <c r="CP2930"/>
      <c r="EP2930"/>
      <c r="FC2930"/>
    </row>
    <row r="2931" spans="14:159">
      <c r="N2931"/>
      <c r="AB2931"/>
      <c r="AC2931"/>
      <c r="BC2931"/>
      <c r="BP2931"/>
      <c r="CC2931"/>
      <c r="CP2931"/>
      <c r="EP2931"/>
      <c r="FC2931"/>
    </row>
    <row r="2932" spans="14:159">
      <c r="N2932"/>
      <c r="AB2932"/>
      <c r="AC2932"/>
      <c r="BC2932"/>
      <c r="BP2932"/>
      <c r="CC2932"/>
      <c r="CP2932"/>
      <c r="EP2932"/>
      <c r="FC2932"/>
    </row>
    <row r="2933" spans="14:159">
      <c r="N2933"/>
      <c r="AB2933"/>
      <c r="AC2933"/>
      <c r="BC2933"/>
      <c r="BP2933"/>
      <c r="CC2933"/>
      <c r="CP2933"/>
      <c r="EP2933"/>
      <c r="FC2933"/>
    </row>
    <row r="2934" spans="14:159">
      <c r="N2934"/>
      <c r="AB2934"/>
      <c r="AC2934"/>
      <c r="BC2934"/>
      <c r="BP2934"/>
      <c r="CC2934"/>
      <c r="CP2934"/>
      <c r="EP2934"/>
      <c r="FC2934"/>
    </row>
    <row r="2935" spans="14:159">
      <c r="N2935"/>
      <c r="AB2935"/>
      <c r="AC2935"/>
      <c r="BC2935"/>
      <c r="BP2935"/>
      <c r="CC2935"/>
      <c r="CP2935"/>
      <c r="EP2935"/>
      <c r="FC2935"/>
    </row>
    <row r="2936" spans="14:159">
      <c r="N2936"/>
      <c r="AB2936"/>
      <c r="AC2936"/>
      <c r="BC2936"/>
      <c r="BP2936"/>
      <c r="CC2936"/>
      <c r="CP2936"/>
      <c r="EP2936"/>
      <c r="FC2936"/>
    </row>
    <row r="2937" spans="14:159">
      <c r="N2937"/>
      <c r="AB2937"/>
      <c r="AC2937"/>
      <c r="BC2937"/>
      <c r="BP2937"/>
      <c r="CC2937"/>
      <c r="CP2937"/>
      <c r="EP2937"/>
      <c r="FC2937"/>
    </row>
    <row r="2938" spans="14:159">
      <c r="N2938"/>
      <c r="AB2938"/>
      <c r="AC2938"/>
      <c r="BC2938"/>
      <c r="BP2938"/>
      <c r="CC2938"/>
      <c r="CP2938"/>
      <c r="EP2938"/>
      <c r="FC2938"/>
    </row>
    <row r="2939" spans="14:159">
      <c r="N2939"/>
      <c r="AB2939"/>
      <c r="AC2939"/>
      <c r="BC2939"/>
      <c r="BP2939"/>
      <c r="CC2939"/>
      <c r="CP2939"/>
      <c r="EP2939"/>
      <c r="FC2939"/>
    </row>
    <row r="2940" spans="14:159">
      <c r="N2940"/>
      <c r="AB2940"/>
      <c r="AC2940"/>
      <c r="BC2940"/>
      <c r="BP2940"/>
      <c r="CC2940"/>
      <c r="CP2940"/>
      <c r="EP2940"/>
      <c r="FC2940"/>
    </row>
    <row r="2941" spans="14:159">
      <c r="N2941"/>
      <c r="AB2941"/>
      <c r="AC2941"/>
      <c r="BC2941"/>
      <c r="BP2941"/>
      <c r="CC2941"/>
      <c r="CP2941"/>
      <c r="EP2941"/>
      <c r="FC2941"/>
    </row>
    <row r="2942" spans="14:159">
      <c r="N2942"/>
      <c r="AB2942"/>
      <c r="AC2942"/>
      <c r="BC2942"/>
      <c r="BP2942"/>
      <c r="CC2942"/>
      <c r="CP2942"/>
      <c r="EP2942"/>
      <c r="FC2942"/>
    </row>
    <row r="2943" spans="14:159">
      <c r="N2943"/>
      <c r="AB2943"/>
      <c r="AC2943"/>
      <c r="BC2943"/>
      <c r="BP2943"/>
      <c r="CC2943"/>
      <c r="CP2943"/>
      <c r="EP2943"/>
      <c r="FC2943"/>
    </row>
    <row r="2944" spans="14:159">
      <c r="N2944"/>
      <c r="AB2944"/>
      <c r="AC2944"/>
      <c r="BC2944"/>
      <c r="BP2944"/>
      <c r="CC2944"/>
      <c r="CP2944"/>
      <c r="EP2944"/>
      <c r="FC2944"/>
    </row>
    <row r="2945" spans="14:159">
      <c r="N2945"/>
      <c r="AB2945"/>
      <c r="AC2945"/>
      <c r="BC2945"/>
      <c r="BP2945"/>
      <c r="CC2945"/>
      <c r="CP2945"/>
      <c r="EP2945"/>
      <c r="FC2945"/>
    </row>
    <row r="2946" spans="14:159">
      <c r="N2946"/>
      <c r="AB2946"/>
      <c r="AC2946"/>
      <c r="BC2946"/>
      <c r="BP2946"/>
      <c r="CC2946"/>
      <c r="CP2946"/>
      <c r="EP2946"/>
      <c r="FC2946"/>
    </row>
    <row r="2947" spans="14:159">
      <c r="N2947"/>
      <c r="AB2947"/>
      <c r="AC2947"/>
      <c r="BC2947"/>
      <c r="BP2947"/>
      <c r="CC2947"/>
      <c r="CP2947"/>
      <c r="EP2947"/>
      <c r="FC2947"/>
    </row>
    <row r="2948" spans="14:159">
      <c r="N2948"/>
      <c r="AB2948"/>
      <c r="AC2948"/>
      <c r="BC2948"/>
      <c r="BP2948"/>
      <c r="CC2948"/>
      <c r="CP2948"/>
      <c r="EP2948"/>
      <c r="FC2948"/>
    </row>
    <row r="2949" spans="14:159">
      <c r="N2949"/>
      <c r="AB2949"/>
      <c r="AC2949"/>
      <c r="BC2949"/>
      <c r="BP2949"/>
      <c r="CC2949"/>
      <c r="CP2949"/>
      <c r="EP2949"/>
      <c r="FC2949"/>
    </row>
    <row r="2950" spans="14:159">
      <c r="N2950"/>
      <c r="AB2950"/>
      <c r="AC2950"/>
      <c r="BC2950"/>
      <c r="BP2950"/>
      <c r="CC2950"/>
      <c r="CP2950"/>
      <c r="EP2950"/>
      <c r="FC2950"/>
    </row>
    <row r="2951" spans="14:159">
      <c r="N2951"/>
      <c r="AB2951"/>
      <c r="AC2951"/>
      <c r="BC2951"/>
      <c r="BP2951"/>
      <c r="CC2951"/>
      <c r="CP2951"/>
      <c r="EP2951"/>
      <c r="FC2951"/>
    </row>
    <row r="2952" spans="14:159">
      <c r="N2952"/>
      <c r="AB2952"/>
      <c r="AC2952"/>
      <c r="BC2952"/>
      <c r="BP2952"/>
      <c r="CC2952"/>
      <c r="CP2952"/>
      <c r="EP2952"/>
      <c r="FC2952"/>
    </row>
    <row r="2953" spans="14:159">
      <c r="N2953"/>
      <c r="AB2953"/>
      <c r="AC2953"/>
      <c r="BC2953"/>
      <c r="BP2953"/>
      <c r="CC2953"/>
      <c r="CP2953"/>
      <c r="EP2953"/>
      <c r="FC2953"/>
    </row>
    <row r="2954" spans="14:159">
      <c r="N2954"/>
      <c r="AB2954"/>
      <c r="AC2954"/>
      <c r="BC2954"/>
      <c r="BP2954"/>
      <c r="CC2954"/>
      <c r="CP2954"/>
      <c r="EP2954"/>
      <c r="FC2954"/>
    </row>
    <row r="2955" spans="14:159">
      <c r="N2955"/>
      <c r="AB2955"/>
      <c r="AC2955"/>
      <c r="BC2955"/>
      <c r="BP2955"/>
      <c r="CC2955"/>
      <c r="CP2955"/>
      <c r="EP2955"/>
      <c r="FC2955"/>
    </row>
    <row r="2956" spans="14:159">
      <c r="N2956"/>
      <c r="AB2956"/>
      <c r="AC2956"/>
      <c r="BC2956"/>
      <c r="BP2956"/>
      <c r="CC2956"/>
      <c r="CP2956"/>
      <c r="EP2956"/>
      <c r="FC2956"/>
    </row>
    <row r="2957" spans="14:159">
      <c r="N2957"/>
      <c r="AB2957"/>
      <c r="AC2957"/>
      <c r="BC2957"/>
      <c r="BP2957"/>
      <c r="CC2957"/>
      <c r="CP2957"/>
      <c r="EP2957"/>
      <c r="FC2957"/>
    </row>
    <row r="2958" spans="14:159">
      <c r="N2958"/>
      <c r="AB2958"/>
      <c r="AC2958"/>
      <c r="BC2958"/>
      <c r="BP2958"/>
      <c r="CC2958"/>
      <c r="CP2958"/>
      <c r="EP2958"/>
      <c r="FC2958"/>
    </row>
    <row r="2959" spans="14:159">
      <c r="N2959"/>
      <c r="AB2959"/>
      <c r="AC2959"/>
      <c r="BC2959"/>
      <c r="BP2959"/>
      <c r="CC2959"/>
      <c r="CP2959"/>
      <c r="EP2959"/>
      <c r="FC2959"/>
    </row>
    <row r="2960" spans="14:159">
      <c r="N2960"/>
      <c r="AB2960"/>
      <c r="AC2960"/>
      <c r="BC2960"/>
      <c r="BP2960"/>
      <c r="CC2960"/>
      <c r="CP2960"/>
      <c r="EP2960"/>
      <c r="FC2960"/>
    </row>
    <row r="2961" spans="14:159">
      <c r="N2961"/>
      <c r="AB2961"/>
      <c r="AC2961"/>
      <c r="BC2961"/>
      <c r="BP2961"/>
      <c r="CC2961"/>
      <c r="CP2961"/>
      <c r="EP2961"/>
      <c r="FC2961"/>
    </row>
    <row r="2962" spans="14:159">
      <c r="N2962"/>
      <c r="AB2962"/>
      <c r="AC2962"/>
      <c r="BC2962"/>
      <c r="BP2962"/>
      <c r="CC2962"/>
      <c r="CP2962"/>
      <c r="EP2962"/>
      <c r="FC2962"/>
    </row>
    <row r="2963" spans="14:159">
      <c r="N2963"/>
      <c r="AB2963"/>
      <c r="AC2963"/>
      <c r="BC2963"/>
      <c r="BP2963"/>
      <c r="CC2963"/>
      <c r="CP2963"/>
      <c r="EP2963"/>
      <c r="FC2963"/>
    </row>
    <row r="2964" spans="14:159">
      <c r="N2964"/>
      <c r="AB2964"/>
      <c r="AC2964"/>
      <c r="BC2964"/>
      <c r="BP2964"/>
      <c r="CC2964"/>
      <c r="CP2964"/>
      <c r="EP2964"/>
      <c r="FC2964"/>
    </row>
    <row r="2965" spans="14:159">
      <c r="N2965"/>
      <c r="AB2965"/>
      <c r="AC2965"/>
      <c r="BC2965"/>
      <c r="BP2965"/>
      <c r="CC2965"/>
      <c r="CP2965"/>
      <c r="EP2965"/>
      <c r="FC2965"/>
    </row>
    <row r="2966" spans="14:159">
      <c r="N2966"/>
      <c r="AB2966"/>
      <c r="AC2966"/>
      <c r="BC2966"/>
      <c r="BP2966"/>
      <c r="CC2966"/>
      <c r="CP2966"/>
      <c r="EP2966"/>
      <c r="FC2966"/>
    </row>
    <row r="2967" spans="14:159">
      <c r="N2967"/>
      <c r="AB2967"/>
      <c r="AC2967"/>
      <c r="BC2967"/>
      <c r="BP2967"/>
      <c r="CC2967"/>
      <c r="CP2967"/>
      <c r="EP2967"/>
      <c r="FC2967"/>
    </row>
    <row r="2968" spans="14:159">
      <c r="N2968"/>
      <c r="AB2968"/>
      <c r="AC2968"/>
      <c r="BC2968"/>
      <c r="BP2968"/>
      <c r="CC2968"/>
      <c r="CP2968"/>
      <c r="EP2968"/>
      <c r="FC2968"/>
    </row>
    <row r="2969" spans="14:159">
      <c r="N2969"/>
      <c r="AB2969"/>
      <c r="AC2969"/>
      <c r="BC2969"/>
      <c r="BP2969"/>
      <c r="CC2969"/>
      <c r="CP2969"/>
      <c r="EP2969"/>
      <c r="FC2969"/>
    </row>
    <row r="2970" spans="14:159">
      <c r="N2970"/>
      <c r="AB2970"/>
      <c r="AC2970"/>
      <c r="BC2970"/>
      <c r="BP2970"/>
      <c r="CC2970"/>
      <c r="CP2970"/>
      <c r="EP2970"/>
      <c r="FC2970"/>
    </row>
    <row r="2971" spans="14:159">
      <c r="N2971"/>
      <c r="AB2971"/>
      <c r="AC2971"/>
      <c r="BC2971"/>
      <c r="BP2971"/>
      <c r="CC2971"/>
      <c r="CP2971"/>
      <c r="EP2971"/>
      <c r="FC2971"/>
    </row>
    <row r="2972" spans="14:159">
      <c r="N2972"/>
      <c r="AB2972"/>
      <c r="AC2972"/>
      <c r="BC2972"/>
      <c r="BP2972"/>
      <c r="CC2972"/>
      <c r="CP2972"/>
      <c r="EP2972"/>
      <c r="FC2972"/>
    </row>
    <row r="2973" spans="14:159">
      <c r="N2973"/>
      <c r="AB2973"/>
      <c r="AC2973"/>
      <c r="BC2973"/>
      <c r="BP2973"/>
      <c r="CC2973"/>
      <c r="CP2973"/>
      <c r="EP2973"/>
      <c r="FC2973"/>
    </row>
    <row r="2974" spans="14:159">
      <c r="N2974"/>
      <c r="AB2974"/>
      <c r="AC2974"/>
      <c r="BC2974"/>
      <c r="BP2974"/>
      <c r="CC2974"/>
      <c r="CP2974"/>
      <c r="EP2974"/>
      <c r="FC2974"/>
    </row>
    <row r="2975" spans="14:159">
      <c r="N2975"/>
      <c r="AB2975"/>
      <c r="AC2975"/>
      <c r="BC2975"/>
      <c r="BP2975"/>
      <c r="CC2975"/>
      <c r="CP2975"/>
      <c r="EP2975"/>
      <c r="FC2975"/>
    </row>
    <row r="2976" spans="14:159">
      <c r="N2976"/>
      <c r="AB2976"/>
      <c r="AC2976"/>
      <c r="BC2976"/>
      <c r="BP2976"/>
      <c r="CC2976"/>
      <c r="CP2976"/>
      <c r="EP2976"/>
      <c r="FC2976"/>
    </row>
    <row r="2977" spans="14:159">
      <c r="N2977"/>
      <c r="AB2977"/>
      <c r="AC2977"/>
      <c r="BC2977"/>
      <c r="BP2977"/>
      <c r="CC2977"/>
      <c r="CP2977"/>
      <c r="EP2977"/>
      <c r="FC2977"/>
    </row>
    <row r="2978" spans="14:159">
      <c r="N2978"/>
      <c r="AB2978"/>
      <c r="AC2978"/>
      <c r="BC2978"/>
      <c r="BP2978"/>
      <c r="CC2978"/>
      <c r="CP2978"/>
      <c r="EP2978"/>
      <c r="FC2978"/>
    </row>
    <row r="2979" spans="14:159">
      <c r="N2979"/>
      <c r="AB2979"/>
      <c r="AC2979"/>
      <c r="BC2979"/>
      <c r="BP2979"/>
      <c r="CC2979"/>
      <c r="CP2979"/>
      <c r="EP2979"/>
      <c r="FC2979"/>
    </row>
    <row r="2980" spans="14:159">
      <c r="N2980"/>
      <c r="AB2980"/>
      <c r="AC2980"/>
      <c r="BC2980"/>
      <c r="BP2980"/>
      <c r="CC2980"/>
      <c r="CP2980"/>
      <c r="EP2980"/>
      <c r="FC2980"/>
    </row>
    <row r="2981" spans="14:159">
      <c r="N2981"/>
      <c r="AB2981"/>
      <c r="AC2981"/>
      <c r="BC2981"/>
      <c r="BP2981"/>
      <c r="CC2981"/>
      <c r="CP2981"/>
      <c r="EP2981"/>
      <c r="FC2981"/>
    </row>
    <row r="2982" spans="14:159">
      <c r="N2982"/>
      <c r="AB2982"/>
      <c r="AC2982"/>
      <c r="BC2982"/>
      <c r="BP2982"/>
      <c r="CC2982"/>
      <c r="CP2982"/>
      <c r="EP2982"/>
      <c r="FC2982"/>
    </row>
    <row r="2983" spans="14:159">
      <c r="N2983"/>
      <c r="AB2983"/>
      <c r="AC2983"/>
      <c r="BC2983"/>
      <c r="BP2983"/>
      <c r="CC2983"/>
      <c r="CP2983"/>
      <c r="EP2983"/>
      <c r="FC2983"/>
    </row>
    <row r="2984" spans="14:159">
      <c r="N2984"/>
      <c r="AB2984"/>
      <c r="AC2984"/>
      <c r="BC2984"/>
      <c r="BP2984"/>
      <c r="CC2984"/>
      <c r="CP2984"/>
      <c r="EP2984"/>
      <c r="FC2984"/>
    </row>
    <row r="2985" spans="14:159">
      <c r="N2985"/>
      <c r="AB2985"/>
      <c r="AC2985"/>
      <c r="BC2985"/>
      <c r="BP2985"/>
      <c r="CC2985"/>
      <c r="CP2985"/>
      <c r="EP2985"/>
      <c r="FC2985"/>
    </row>
    <row r="2986" spans="14:159">
      <c r="N2986"/>
      <c r="AB2986"/>
      <c r="AC2986"/>
      <c r="BC2986"/>
      <c r="BP2986"/>
      <c r="CC2986"/>
      <c r="CP2986"/>
      <c r="EP2986"/>
      <c r="FC2986"/>
    </row>
    <row r="2987" spans="14:159">
      <c r="N2987"/>
      <c r="AB2987"/>
      <c r="AC2987"/>
      <c r="BC2987"/>
      <c r="BP2987"/>
      <c r="CC2987"/>
      <c r="CP2987"/>
      <c r="EP2987"/>
      <c r="FC2987"/>
    </row>
    <row r="2988" spans="14:159">
      <c r="N2988"/>
      <c r="AB2988"/>
      <c r="AC2988"/>
      <c r="BC2988"/>
      <c r="BP2988"/>
      <c r="CC2988"/>
      <c r="CP2988"/>
      <c r="EP2988"/>
      <c r="FC2988"/>
    </row>
    <row r="2989" spans="14:159">
      <c r="N2989"/>
      <c r="AB2989"/>
      <c r="AC2989"/>
      <c r="BC2989"/>
      <c r="BP2989"/>
      <c r="CC2989"/>
      <c r="CP2989"/>
      <c r="EP2989"/>
      <c r="FC2989"/>
    </row>
    <row r="2990" spans="14:159">
      <c r="N2990"/>
      <c r="AB2990"/>
      <c r="AC2990"/>
      <c r="BC2990"/>
      <c r="BP2990"/>
      <c r="CC2990"/>
      <c r="CP2990"/>
      <c r="EP2990"/>
      <c r="FC2990"/>
    </row>
    <row r="2991" spans="14:159">
      <c r="N2991"/>
      <c r="AB2991"/>
      <c r="AC2991"/>
      <c r="BC2991"/>
      <c r="BP2991"/>
      <c r="CC2991"/>
      <c r="CP2991"/>
      <c r="EP2991"/>
      <c r="FC2991"/>
    </row>
    <row r="2992" spans="14:159">
      <c r="N2992"/>
      <c r="AB2992"/>
      <c r="AC2992"/>
      <c r="BC2992"/>
      <c r="BP2992"/>
      <c r="CC2992"/>
      <c r="CP2992"/>
      <c r="EP2992"/>
      <c r="FC2992"/>
    </row>
    <row r="2993" spans="14:159">
      <c r="N2993"/>
      <c r="AB2993"/>
      <c r="AC2993"/>
      <c r="BC2993"/>
      <c r="BP2993"/>
      <c r="CC2993"/>
      <c r="CP2993"/>
      <c r="EP2993"/>
      <c r="FC2993"/>
    </row>
    <row r="2994" spans="14:159">
      <c r="N2994"/>
      <c r="AB2994"/>
      <c r="AC2994"/>
      <c r="BC2994"/>
      <c r="BP2994"/>
      <c r="CC2994"/>
      <c r="CP2994"/>
      <c r="EP2994"/>
      <c r="FC2994"/>
    </row>
    <row r="2995" spans="14:159">
      <c r="N2995"/>
      <c r="AB2995"/>
      <c r="AC2995"/>
      <c r="BC2995"/>
      <c r="BP2995"/>
      <c r="CC2995"/>
      <c r="CP2995"/>
      <c r="EP2995"/>
      <c r="FC2995"/>
    </row>
    <row r="2996" spans="14:159">
      <c r="N2996"/>
      <c r="AB2996"/>
      <c r="AC2996"/>
      <c r="BC2996"/>
      <c r="BP2996"/>
      <c r="CC2996"/>
      <c r="CP2996"/>
      <c r="EP2996"/>
      <c r="FC2996"/>
    </row>
    <row r="2997" spans="14:159">
      <c r="N2997"/>
      <c r="AB2997"/>
      <c r="AC2997"/>
      <c r="BC2997"/>
      <c r="BP2997"/>
      <c r="CC2997"/>
      <c r="CP2997"/>
      <c r="EP2997"/>
      <c r="FC2997"/>
    </row>
    <row r="2998" spans="14:159">
      <c r="N2998"/>
      <c r="AB2998"/>
      <c r="AC2998"/>
      <c r="BC2998"/>
      <c r="BP2998"/>
      <c r="CC2998"/>
      <c r="CP2998"/>
      <c r="EP2998"/>
      <c r="FC2998"/>
    </row>
    <row r="2999" spans="14:159">
      <c r="N2999"/>
      <c r="AB2999"/>
      <c r="AC2999"/>
      <c r="BC2999"/>
      <c r="BP2999"/>
      <c r="CC2999"/>
      <c r="CP2999"/>
      <c r="EP2999"/>
      <c r="FC2999"/>
    </row>
    <row r="3000" spans="14:159">
      <c r="N3000"/>
      <c r="AB3000"/>
      <c r="AC3000"/>
      <c r="BC3000"/>
      <c r="BP3000"/>
      <c r="CC3000"/>
      <c r="CP3000"/>
      <c r="EP3000"/>
      <c r="FC3000"/>
    </row>
    <row r="3001" spans="14:159">
      <c r="N3001"/>
      <c r="AB3001"/>
      <c r="AC3001"/>
      <c r="BC3001"/>
      <c r="BP3001"/>
      <c r="CC3001"/>
      <c r="CP3001"/>
      <c r="EP3001"/>
      <c r="FC3001"/>
    </row>
    <row r="3002" spans="14:159">
      <c r="N3002"/>
      <c r="AB3002"/>
      <c r="AC3002"/>
      <c r="BC3002"/>
      <c r="BP3002"/>
      <c r="CC3002"/>
      <c r="CP3002"/>
      <c r="EP3002"/>
      <c r="FC3002"/>
    </row>
    <row r="3003" spans="14:159">
      <c r="N3003"/>
      <c r="AB3003"/>
      <c r="AC3003"/>
      <c r="BC3003"/>
      <c r="BP3003"/>
      <c r="CC3003"/>
      <c r="CP3003"/>
      <c r="EP3003"/>
      <c r="FC3003"/>
    </row>
    <row r="3004" spans="14:159">
      <c r="N3004"/>
      <c r="AB3004"/>
      <c r="AC3004"/>
      <c r="BC3004"/>
      <c r="BP3004"/>
      <c r="CC3004"/>
      <c r="CP3004"/>
      <c r="EP3004"/>
      <c r="FC3004"/>
    </row>
    <row r="3005" spans="14:159">
      <c r="N3005"/>
      <c r="AB3005"/>
      <c r="AC3005"/>
      <c r="BC3005"/>
      <c r="BP3005"/>
      <c r="CC3005"/>
      <c r="CP3005"/>
      <c r="EP3005"/>
      <c r="FC3005"/>
    </row>
    <row r="3006" spans="14:159">
      <c r="N3006"/>
      <c r="AB3006"/>
      <c r="AC3006"/>
      <c r="BC3006"/>
      <c r="BP3006"/>
      <c r="CC3006"/>
      <c r="CP3006"/>
      <c r="EP3006"/>
      <c r="FC3006"/>
    </row>
    <row r="3007" spans="14:159">
      <c r="N3007"/>
      <c r="AB3007"/>
      <c r="AC3007"/>
      <c r="BC3007"/>
      <c r="BP3007"/>
      <c r="CC3007"/>
      <c r="CP3007"/>
      <c r="EP3007"/>
      <c r="FC3007"/>
    </row>
    <row r="3008" spans="14:159">
      <c r="N3008"/>
      <c r="AB3008"/>
      <c r="AC3008"/>
      <c r="BC3008"/>
      <c r="BP3008"/>
      <c r="CC3008"/>
      <c r="CP3008"/>
      <c r="EP3008"/>
      <c r="FC3008"/>
    </row>
    <row r="3009" spans="14:159">
      <c r="N3009"/>
      <c r="AB3009"/>
      <c r="AC3009"/>
      <c r="BC3009"/>
      <c r="BP3009"/>
      <c r="CC3009"/>
      <c r="CP3009"/>
      <c r="EP3009"/>
      <c r="FC3009"/>
    </row>
    <row r="3010" spans="14:159">
      <c r="N3010"/>
      <c r="AB3010"/>
      <c r="AC3010"/>
      <c r="BC3010"/>
      <c r="BP3010"/>
      <c r="CC3010"/>
      <c r="CP3010"/>
      <c r="EP3010"/>
      <c r="FC3010"/>
    </row>
    <row r="3011" spans="14:159">
      <c r="N3011"/>
      <c r="AB3011"/>
      <c r="AC3011"/>
      <c r="BC3011"/>
      <c r="BP3011"/>
      <c r="CC3011"/>
      <c r="CP3011"/>
      <c r="EP3011"/>
      <c r="FC3011"/>
    </row>
    <row r="3012" spans="14:159">
      <c r="N3012"/>
      <c r="AB3012"/>
      <c r="AC3012"/>
      <c r="BC3012"/>
      <c r="BP3012"/>
      <c r="CC3012"/>
      <c r="CP3012"/>
      <c r="EP3012"/>
      <c r="FC3012"/>
    </row>
    <row r="3013" spans="14:159">
      <c r="N3013"/>
      <c r="AB3013"/>
      <c r="AC3013"/>
      <c r="BC3013"/>
      <c r="BP3013"/>
      <c r="CC3013"/>
      <c r="CP3013"/>
      <c r="EP3013"/>
      <c r="FC3013"/>
    </row>
    <row r="3014" spans="14:159">
      <c r="N3014"/>
      <c r="AB3014"/>
      <c r="AC3014"/>
      <c r="BC3014"/>
      <c r="BP3014"/>
      <c r="CC3014"/>
      <c r="CP3014"/>
      <c r="EP3014"/>
      <c r="FC3014"/>
    </row>
    <row r="3015" spans="14:159">
      <c r="N3015"/>
      <c r="AB3015"/>
      <c r="AC3015"/>
      <c r="BC3015"/>
      <c r="BP3015"/>
      <c r="CC3015"/>
      <c r="CP3015"/>
      <c r="EP3015"/>
      <c r="FC3015"/>
    </row>
    <row r="3016" spans="14:159">
      <c r="N3016"/>
      <c r="AB3016"/>
      <c r="AC3016"/>
      <c r="BC3016"/>
      <c r="BP3016"/>
      <c r="CC3016"/>
      <c r="CP3016"/>
      <c r="EP3016"/>
      <c r="FC3016"/>
    </row>
    <row r="3017" spans="14:159">
      <c r="N3017"/>
      <c r="AB3017"/>
      <c r="AC3017"/>
      <c r="BC3017"/>
      <c r="BP3017"/>
      <c r="CC3017"/>
      <c r="CP3017"/>
      <c r="EP3017"/>
      <c r="FC3017"/>
    </row>
    <row r="3018" spans="14:159">
      <c r="N3018"/>
      <c r="AB3018"/>
      <c r="AC3018"/>
      <c r="BC3018"/>
      <c r="BP3018"/>
      <c r="CC3018"/>
      <c r="CP3018"/>
      <c r="EP3018"/>
      <c r="FC3018"/>
    </row>
    <row r="3019" spans="14:159">
      <c r="N3019"/>
      <c r="AB3019"/>
      <c r="AC3019"/>
      <c r="BC3019"/>
      <c r="BP3019"/>
      <c r="CC3019"/>
      <c r="CP3019"/>
      <c r="EP3019"/>
      <c r="FC3019"/>
    </row>
    <row r="3020" spans="14:159">
      <c r="N3020"/>
      <c r="AB3020"/>
      <c r="AC3020"/>
      <c r="BC3020"/>
      <c r="BP3020"/>
      <c r="CC3020"/>
      <c r="CP3020"/>
      <c r="EP3020"/>
      <c r="FC3020"/>
    </row>
    <row r="3021" spans="14:159">
      <c r="N3021"/>
      <c r="AB3021"/>
      <c r="AC3021"/>
      <c r="BC3021"/>
      <c r="BP3021"/>
      <c r="CC3021"/>
      <c r="CP3021"/>
      <c r="EP3021"/>
      <c r="FC3021"/>
    </row>
    <row r="3022" spans="14:159">
      <c r="N3022"/>
      <c r="AB3022"/>
      <c r="AC3022"/>
      <c r="BC3022"/>
      <c r="BP3022"/>
      <c r="CC3022"/>
      <c r="CP3022"/>
      <c r="EP3022"/>
      <c r="FC3022"/>
    </row>
    <row r="3023" spans="14:159">
      <c r="N3023"/>
      <c r="AB3023"/>
      <c r="AC3023"/>
      <c r="BC3023"/>
      <c r="BP3023"/>
      <c r="CC3023"/>
      <c r="CP3023"/>
      <c r="EP3023"/>
      <c r="FC3023"/>
    </row>
    <row r="3024" spans="14:159">
      <c r="N3024"/>
      <c r="AB3024"/>
      <c r="AC3024"/>
      <c r="BC3024"/>
      <c r="BP3024"/>
      <c r="CC3024"/>
      <c r="CP3024"/>
      <c r="EP3024"/>
      <c r="FC3024"/>
    </row>
    <row r="3025" spans="14:159">
      <c r="N3025"/>
      <c r="AB3025"/>
      <c r="AC3025"/>
      <c r="BC3025"/>
      <c r="BP3025"/>
      <c r="CC3025"/>
      <c r="CP3025"/>
      <c r="EP3025"/>
      <c r="FC3025"/>
    </row>
    <row r="3026" spans="14:159">
      <c r="N3026"/>
      <c r="AB3026"/>
      <c r="AC3026"/>
      <c r="BC3026"/>
      <c r="BP3026"/>
      <c r="CC3026"/>
      <c r="CP3026"/>
      <c r="EP3026"/>
      <c r="FC3026"/>
    </row>
    <row r="3027" spans="14:159">
      <c r="N3027"/>
      <c r="AB3027"/>
      <c r="AC3027"/>
      <c r="BC3027"/>
      <c r="BP3027"/>
      <c r="CC3027"/>
      <c r="CP3027"/>
      <c r="EP3027"/>
      <c r="FC3027"/>
    </row>
    <row r="3028" spans="14:159">
      <c r="N3028"/>
      <c r="AB3028"/>
      <c r="AC3028"/>
      <c r="BC3028"/>
      <c r="BP3028"/>
      <c r="CC3028"/>
      <c r="CP3028"/>
      <c r="EP3028"/>
      <c r="FC3028"/>
    </row>
    <row r="3029" spans="14:159">
      <c r="N3029"/>
      <c r="AB3029"/>
      <c r="AC3029"/>
      <c r="BC3029"/>
      <c r="BP3029"/>
      <c r="CC3029"/>
      <c r="CP3029"/>
      <c r="EP3029"/>
      <c r="FC3029"/>
    </row>
    <row r="3030" spans="14:159">
      <c r="N3030"/>
      <c r="AB3030"/>
      <c r="AC3030"/>
      <c r="BC3030"/>
      <c r="BP3030"/>
      <c r="CC3030"/>
      <c r="CP3030"/>
      <c r="EP3030"/>
      <c r="FC3030"/>
    </row>
    <row r="3031" spans="14:159">
      <c r="N3031"/>
      <c r="AB3031"/>
      <c r="AC3031"/>
      <c r="BC3031"/>
      <c r="BP3031"/>
      <c r="CC3031"/>
      <c r="CP3031"/>
      <c r="EP3031"/>
      <c r="FC3031"/>
    </row>
    <row r="3032" spans="14:159">
      <c r="N3032"/>
      <c r="AB3032"/>
      <c r="AC3032"/>
      <c r="BC3032"/>
      <c r="BP3032"/>
      <c r="CC3032"/>
      <c r="CP3032"/>
      <c r="EP3032"/>
      <c r="FC3032"/>
    </row>
    <row r="3033" spans="14:159">
      <c r="N3033"/>
      <c r="AB3033"/>
      <c r="AC3033"/>
      <c r="BC3033"/>
      <c r="BP3033"/>
      <c r="CC3033"/>
      <c r="CP3033"/>
      <c r="EP3033"/>
      <c r="FC3033"/>
    </row>
    <row r="3034" spans="14:159">
      <c r="N3034"/>
      <c r="AB3034"/>
      <c r="AC3034"/>
      <c r="BC3034"/>
      <c r="BP3034"/>
      <c r="CC3034"/>
      <c r="CP3034"/>
      <c r="EP3034"/>
      <c r="FC3034"/>
    </row>
    <row r="3035" spans="14:159">
      <c r="N3035"/>
      <c r="AB3035"/>
      <c r="AC3035"/>
      <c r="BC3035"/>
      <c r="BP3035"/>
      <c r="CC3035"/>
      <c r="CP3035"/>
      <c r="EP3035"/>
      <c r="FC3035"/>
    </row>
    <row r="3036" spans="14:159">
      <c r="N3036"/>
      <c r="AB3036"/>
      <c r="AC3036"/>
      <c r="BC3036"/>
      <c r="BP3036"/>
      <c r="CC3036"/>
      <c r="CP3036"/>
      <c r="EP3036"/>
      <c r="FC3036"/>
    </row>
    <row r="3037" spans="14:159">
      <c r="N3037"/>
      <c r="AB3037"/>
      <c r="AC3037"/>
      <c r="BC3037"/>
      <c r="BP3037"/>
      <c r="CC3037"/>
      <c r="CP3037"/>
      <c r="EP3037"/>
      <c r="FC3037"/>
    </row>
    <row r="3038" spans="14:159">
      <c r="N3038"/>
      <c r="AB3038"/>
      <c r="AC3038"/>
      <c r="BC3038"/>
      <c r="BP3038"/>
      <c r="CC3038"/>
      <c r="CP3038"/>
      <c r="EP3038"/>
      <c r="FC3038"/>
    </row>
    <row r="3039" spans="14:159">
      <c r="N3039"/>
      <c r="AB3039"/>
      <c r="AC3039"/>
      <c r="BC3039"/>
      <c r="BP3039"/>
      <c r="CC3039"/>
      <c r="CP3039"/>
      <c r="EP3039"/>
      <c r="FC3039"/>
    </row>
    <row r="3040" spans="14:159">
      <c r="N3040"/>
      <c r="AB3040"/>
      <c r="AC3040"/>
      <c r="BC3040"/>
      <c r="BP3040"/>
      <c r="CC3040"/>
      <c r="CP3040"/>
      <c r="EP3040"/>
      <c r="FC3040"/>
    </row>
    <row r="3041" spans="14:159">
      <c r="N3041"/>
      <c r="AB3041"/>
      <c r="AC3041"/>
      <c r="BC3041"/>
      <c r="BP3041"/>
      <c r="CC3041"/>
      <c r="CP3041"/>
      <c r="EP3041"/>
      <c r="FC3041"/>
    </row>
    <row r="3042" spans="14:159">
      <c r="N3042"/>
      <c r="AB3042"/>
      <c r="AC3042"/>
      <c r="BC3042"/>
      <c r="BP3042"/>
      <c r="CC3042"/>
      <c r="CP3042"/>
      <c r="EP3042"/>
      <c r="FC3042"/>
    </row>
    <row r="3043" spans="14:159">
      <c r="N3043"/>
      <c r="AB3043"/>
      <c r="AC3043"/>
      <c r="BC3043"/>
      <c r="BP3043"/>
      <c r="CC3043"/>
      <c r="CP3043"/>
      <c r="EP3043"/>
      <c r="FC3043"/>
    </row>
    <row r="3044" spans="14:159">
      <c r="N3044"/>
      <c r="AB3044"/>
      <c r="AC3044"/>
      <c r="BC3044"/>
      <c r="BP3044"/>
      <c r="CC3044"/>
      <c r="CP3044"/>
      <c r="EP3044"/>
      <c r="FC3044"/>
    </row>
    <row r="3045" spans="14:159">
      <c r="N3045"/>
      <c r="AB3045"/>
      <c r="AC3045"/>
      <c r="BC3045"/>
      <c r="BP3045"/>
      <c r="CC3045"/>
      <c r="CP3045"/>
      <c r="EP3045"/>
      <c r="FC3045"/>
    </row>
    <row r="3046" spans="14:159">
      <c r="N3046"/>
      <c r="AB3046"/>
      <c r="AC3046"/>
      <c r="BC3046"/>
      <c r="BP3046"/>
      <c r="CC3046"/>
      <c r="CP3046"/>
      <c r="EP3046"/>
      <c r="FC3046"/>
    </row>
    <row r="3047" spans="14:159">
      <c r="N3047"/>
      <c r="AB3047"/>
      <c r="AC3047"/>
      <c r="BC3047"/>
      <c r="BP3047"/>
      <c r="CC3047"/>
      <c r="CP3047"/>
      <c r="EP3047"/>
      <c r="FC3047"/>
    </row>
    <row r="3048" spans="14:159">
      <c r="N3048"/>
      <c r="AB3048"/>
      <c r="AC3048"/>
      <c r="BC3048"/>
      <c r="BP3048"/>
      <c r="CC3048"/>
      <c r="CP3048"/>
      <c r="EP3048"/>
      <c r="FC3048"/>
    </row>
    <row r="3049" spans="14:159">
      <c r="N3049"/>
      <c r="AB3049"/>
      <c r="AC3049"/>
      <c r="BC3049"/>
      <c r="BP3049"/>
      <c r="CC3049"/>
      <c r="CP3049"/>
      <c r="EP3049"/>
      <c r="FC3049"/>
    </row>
    <row r="3050" spans="14:159">
      <c r="N3050"/>
      <c r="AB3050"/>
      <c r="AC3050"/>
      <c r="BC3050"/>
      <c r="BP3050"/>
      <c r="CC3050"/>
      <c r="CP3050"/>
      <c r="EP3050"/>
      <c r="FC3050"/>
    </row>
    <row r="3051" spans="14:159">
      <c r="N3051"/>
      <c r="AB3051"/>
      <c r="AC3051"/>
      <c r="BC3051"/>
      <c r="BP3051"/>
      <c r="CC3051"/>
      <c r="CP3051"/>
      <c r="EP3051"/>
      <c r="FC3051"/>
    </row>
    <row r="3052" spans="14:159">
      <c r="N3052"/>
      <c r="AB3052"/>
      <c r="AC3052"/>
      <c r="BC3052"/>
      <c r="BP3052"/>
      <c r="CC3052"/>
      <c r="CP3052"/>
      <c r="EP3052"/>
      <c r="FC3052"/>
    </row>
    <row r="3053" spans="14:159">
      <c r="N3053"/>
      <c r="AB3053"/>
      <c r="AC3053"/>
      <c r="BC3053"/>
      <c r="BP3053"/>
      <c r="CC3053"/>
      <c r="CP3053"/>
      <c r="EP3053"/>
      <c r="FC3053"/>
    </row>
    <row r="3054" spans="14:159">
      <c r="N3054"/>
      <c r="AB3054"/>
      <c r="AC3054"/>
      <c r="BC3054"/>
      <c r="BP3054"/>
      <c r="CC3054"/>
      <c r="CP3054"/>
      <c r="EP3054"/>
      <c r="FC3054"/>
    </row>
    <row r="3055" spans="14:159">
      <c r="N3055"/>
      <c r="AB3055"/>
      <c r="AC3055"/>
      <c r="BC3055"/>
      <c r="BP3055"/>
      <c r="CC3055"/>
      <c r="CP3055"/>
      <c r="EP3055"/>
      <c r="FC3055"/>
    </row>
    <row r="3056" spans="14:159">
      <c r="N3056"/>
      <c r="AB3056"/>
      <c r="AC3056"/>
      <c r="BC3056"/>
      <c r="BP3056"/>
      <c r="CC3056"/>
      <c r="CP3056"/>
      <c r="EP3056"/>
      <c r="FC3056"/>
    </row>
    <row r="3057" spans="14:159">
      <c r="N3057"/>
      <c r="AB3057"/>
      <c r="AC3057"/>
      <c r="BC3057"/>
      <c r="BP3057"/>
      <c r="CC3057"/>
      <c r="CP3057"/>
      <c r="EP3057"/>
      <c r="FC3057"/>
    </row>
    <row r="3058" spans="14:159">
      <c r="N3058"/>
      <c r="AB3058"/>
      <c r="AC3058"/>
      <c r="BC3058"/>
      <c r="BP3058"/>
      <c r="CC3058"/>
      <c r="CP3058"/>
      <c r="EP3058"/>
      <c r="FC3058"/>
    </row>
    <row r="3059" spans="14:159">
      <c r="N3059"/>
      <c r="AB3059"/>
      <c r="AC3059"/>
      <c r="BC3059"/>
      <c r="BP3059"/>
      <c r="CC3059"/>
      <c r="CP3059"/>
      <c r="EP3059"/>
      <c r="FC3059"/>
    </row>
    <row r="3060" spans="14:159">
      <c r="N3060"/>
      <c r="AB3060"/>
      <c r="AC3060"/>
      <c r="BC3060"/>
      <c r="BP3060"/>
      <c r="CC3060"/>
      <c r="CP3060"/>
      <c r="EP3060"/>
      <c r="FC3060"/>
    </row>
    <row r="3061" spans="14:159">
      <c r="N3061"/>
      <c r="AB3061"/>
      <c r="AC3061"/>
      <c r="BC3061"/>
      <c r="BP3061"/>
      <c r="CC3061"/>
      <c r="CP3061"/>
      <c r="EP3061"/>
      <c r="FC3061"/>
    </row>
    <row r="3062" spans="14:159">
      <c r="N3062"/>
      <c r="AB3062"/>
      <c r="AC3062"/>
      <c r="BC3062"/>
      <c r="BP3062"/>
      <c r="CC3062"/>
      <c r="CP3062"/>
      <c r="EP3062"/>
      <c r="FC3062"/>
    </row>
    <row r="3063" spans="14:159">
      <c r="N3063"/>
      <c r="AB3063"/>
      <c r="AC3063"/>
      <c r="BC3063"/>
      <c r="BP3063"/>
      <c r="CC3063"/>
      <c r="CP3063"/>
      <c r="EP3063"/>
      <c r="FC3063"/>
    </row>
    <row r="3064" spans="14:159">
      <c r="N3064"/>
      <c r="AB3064"/>
      <c r="AC3064"/>
      <c r="BC3064"/>
      <c r="BP3064"/>
      <c r="CC3064"/>
      <c r="CP3064"/>
      <c r="EP3064"/>
      <c r="FC3064"/>
    </row>
    <row r="3065" spans="14:159">
      <c r="N3065"/>
      <c r="AB3065"/>
      <c r="AC3065"/>
      <c r="BC3065"/>
      <c r="BP3065"/>
      <c r="CC3065"/>
      <c r="CP3065"/>
      <c r="EP3065"/>
      <c r="FC3065"/>
    </row>
    <row r="3066" spans="14:159">
      <c r="N3066"/>
      <c r="AB3066"/>
      <c r="AC3066"/>
      <c r="BC3066"/>
      <c r="BP3066"/>
      <c r="CC3066"/>
      <c r="CP3066"/>
      <c r="EP3066"/>
      <c r="FC3066"/>
    </row>
    <row r="3067" spans="14:159">
      <c r="N3067"/>
      <c r="AB3067"/>
      <c r="AC3067"/>
      <c r="BC3067"/>
      <c r="BP3067"/>
      <c r="CC3067"/>
      <c r="CP3067"/>
      <c r="EP3067"/>
      <c r="FC3067"/>
    </row>
    <row r="3068" spans="14:159">
      <c r="N3068"/>
      <c r="AB3068"/>
      <c r="AC3068"/>
      <c r="BC3068"/>
      <c r="BP3068"/>
      <c r="CC3068"/>
      <c r="CP3068"/>
      <c r="EP3068"/>
      <c r="FC3068"/>
    </row>
    <row r="3069" spans="14:159">
      <c r="N3069"/>
      <c r="AB3069"/>
      <c r="AC3069"/>
      <c r="BC3069"/>
      <c r="BP3069"/>
      <c r="CC3069"/>
      <c r="CP3069"/>
      <c r="EP3069"/>
      <c r="FC3069"/>
    </row>
    <row r="3070" spans="14:159">
      <c r="N3070"/>
      <c r="AB3070"/>
      <c r="AC3070"/>
      <c r="BC3070"/>
      <c r="BP3070"/>
      <c r="CC3070"/>
      <c r="CP3070"/>
      <c r="EP3070"/>
      <c r="FC3070"/>
    </row>
    <row r="3071" spans="14:159">
      <c r="N3071"/>
      <c r="AB3071"/>
      <c r="AC3071"/>
      <c r="BC3071"/>
      <c r="BP3071"/>
      <c r="CC3071"/>
      <c r="CP3071"/>
      <c r="EP3071"/>
      <c r="FC3071"/>
    </row>
    <row r="3072" spans="14:159">
      <c r="N3072"/>
      <c r="AB3072"/>
      <c r="AC3072"/>
      <c r="BC3072"/>
      <c r="BP3072"/>
      <c r="CC3072"/>
      <c r="CP3072"/>
      <c r="EP3072"/>
      <c r="FC3072"/>
    </row>
    <row r="3073" spans="14:159">
      <c r="N3073"/>
      <c r="AB3073"/>
      <c r="AC3073"/>
      <c r="BC3073"/>
      <c r="BP3073"/>
      <c r="CC3073"/>
      <c r="CP3073"/>
      <c r="EP3073"/>
      <c r="FC3073"/>
    </row>
    <row r="3074" spans="14:159">
      <c r="N3074"/>
      <c r="AB3074"/>
      <c r="AC3074"/>
      <c r="BC3074"/>
      <c r="BP3074"/>
      <c r="CC3074"/>
      <c r="CP3074"/>
      <c r="EP3074"/>
      <c r="FC3074"/>
    </row>
    <row r="3075" spans="14:159">
      <c r="N3075"/>
      <c r="AB3075"/>
      <c r="AC3075"/>
      <c r="BC3075"/>
      <c r="BP3075"/>
      <c r="CC3075"/>
      <c r="CP3075"/>
      <c r="EP3075"/>
      <c r="FC3075"/>
    </row>
    <row r="3076" spans="14:159">
      <c r="N3076"/>
      <c r="AB3076"/>
      <c r="AC3076"/>
      <c r="BC3076"/>
      <c r="BP3076"/>
      <c r="CC3076"/>
      <c r="CP3076"/>
      <c r="EP3076"/>
      <c r="FC3076"/>
    </row>
    <row r="3077" spans="14:159">
      <c r="N3077"/>
      <c r="AB3077"/>
      <c r="AC3077"/>
      <c r="BC3077"/>
      <c r="BP3077"/>
      <c r="CC3077"/>
      <c r="CP3077"/>
      <c r="EP3077"/>
      <c r="FC3077"/>
    </row>
    <row r="3078" spans="14:159">
      <c r="N3078"/>
      <c r="AB3078"/>
      <c r="AC3078"/>
      <c r="BC3078"/>
      <c r="BP3078"/>
      <c r="CC3078"/>
      <c r="CP3078"/>
      <c r="EP3078"/>
      <c r="FC3078"/>
    </row>
    <row r="3079" spans="14:159">
      <c r="N3079"/>
      <c r="AB3079"/>
      <c r="AC3079"/>
      <c r="BC3079"/>
      <c r="BP3079"/>
      <c r="CC3079"/>
      <c r="CP3079"/>
      <c r="EP3079"/>
      <c r="FC3079"/>
    </row>
    <row r="3080" spans="14:159">
      <c r="N3080"/>
      <c r="AB3080"/>
      <c r="AC3080"/>
      <c r="BC3080"/>
      <c r="BP3080"/>
      <c r="CC3080"/>
      <c r="CP3080"/>
      <c r="EP3080"/>
      <c r="FC3080"/>
    </row>
    <row r="3081" spans="14:159">
      <c r="N3081"/>
      <c r="AB3081"/>
      <c r="AC3081"/>
      <c r="BC3081"/>
      <c r="BP3081"/>
      <c r="CC3081"/>
      <c r="CP3081"/>
      <c r="EP3081"/>
      <c r="FC3081"/>
    </row>
    <row r="3082" spans="14:159">
      <c r="N3082"/>
      <c r="AB3082"/>
      <c r="AC3082"/>
      <c r="BC3082"/>
      <c r="BP3082"/>
      <c r="CC3082"/>
      <c r="CP3082"/>
      <c r="EP3082"/>
      <c r="FC3082"/>
    </row>
    <row r="3083" spans="14:159">
      <c r="N3083"/>
      <c r="AB3083"/>
      <c r="AC3083"/>
      <c r="BC3083"/>
      <c r="BP3083"/>
      <c r="CC3083"/>
      <c r="CP3083"/>
      <c r="EP3083"/>
      <c r="FC3083"/>
    </row>
    <row r="3084" spans="14:159">
      <c r="N3084"/>
      <c r="AB3084"/>
      <c r="AC3084"/>
      <c r="BC3084"/>
      <c r="BP3084"/>
      <c r="CC3084"/>
      <c r="CP3084"/>
      <c r="EP3084"/>
      <c r="FC3084"/>
    </row>
    <row r="3085" spans="14:159">
      <c r="N3085"/>
      <c r="AB3085"/>
      <c r="AC3085"/>
      <c r="BC3085"/>
      <c r="BP3085"/>
      <c r="CC3085"/>
      <c r="CP3085"/>
      <c r="EP3085"/>
      <c r="FC3085"/>
    </row>
    <row r="3086" spans="14:159">
      <c r="N3086"/>
      <c r="AB3086"/>
      <c r="AC3086"/>
      <c r="BC3086"/>
      <c r="BP3086"/>
      <c r="CC3086"/>
      <c r="CP3086"/>
      <c r="EP3086"/>
      <c r="FC3086"/>
    </row>
    <row r="3087" spans="14:159">
      <c r="N3087"/>
      <c r="AB3087"/>
      <c r="AC3087"/>
      <c r="BC3087"/>
      <c r="BP3087"/>
      <c r="CC3087"/>
      <c r="CP3087"/>
      <c r="EP3087"/>
      <c r="FC3087"/>
    </row>
    <row r="3088" spans="14:159">
      <c r="N3088"/>
      <c r="AB3088"/>
      <c r="AC3088"/>
      <c r="BC3088"/>
      <c r="BP3088"/>
      <c r="CC3088"/>
      <c r="CP3088"/>
      <c r="EP3088"/>
      <c r="FC3088"/>
    </row>
    <row r="3089" spans="14:159">
      <c r="N3089"/>
      <c r="AB3089"/>
      <c r="AC3089"/>
      <c r="BC3089"/>
      <c r="BP3089"/>
      <c r="CC3089"/>
      <c r="CP3089"/>
      <c r="EP3089"/>
      <c r="FC3089"/>
    </row>
    <row r="3090" spans="14:159">
      <c r="N3090"/>
      <c r="AB3090"/>
      <c r="AC3090"/>
      <c r="BC3090"/>
      <c r="BP3090"/>
      <c r="CC3090"/>
      <c r="CP3090"/>
      <c r="EP3090"/>
      <c r="FC3090"/>
    </row>
    <row r="3091" spans="14:159">
      <c r="N3091"/>
      <c r="AB3091"/>
      <c r="AC3091"/>
      <c r="BC3091"/>
      <c r="BP3091"/>
      <c r="CC3091"/>
      <c r="CP3091"/>
      <c r="EP3091"/>
      <c r="FC3091"/>
    </row>
    <row r="3092" spans="14:159">
      <c r="N3092"/>
      <c r="AB3092"/>
      <c r="AC3092"/>
      <c r="BC3092"/>
      <c r="BP3092"/>
      <c r="CC3092"/>
      <c r="CP3092"/>
      <c r="EP3092"/>
      <c r="FC3092"/>
    </row>
    <row r="3093" spans="14:159">
      <c r="N3093"/>
      <c r="AB3093"/>
      <c r="AC3093"/>
      <c r="BC3093"/>
      <c r="BP3093"/>
      <c r="CC3093"/>
      <c r="CP3093"/>
      <c r="EP3093"/>
      <c r="FC3093"/>
    </row>
    <row r="3094" spans="14:159">
      <c r="N3094"/>
      <c r="AB3094"/>
      <c r="AC3094"/>
      <c r="BC3094"/>
      <c r="BP3094"/>
      <c r="CC3094"/>
      <c r="CP3094"/>
      <c r="EP3094"/>
      <c r="FC3094"/>
    </row>
    <row r="3095" spans="14:159">
      <c r="N3095"/>
      <c r="AB3095"/>
      <c r="AC3095"/>
      <c r="BC3095"/>
      <c r="BP3095"/>
      <c r="CC3095"/>
      <c r="CP3095"/>
      <c r="EP3095"/>
      <c r="FC3095"/>
    </row>
    <row r="3096" spans="14:159">
      <c r="N3096"/>
      <c r="AB3096"/>
      <c r="AC3096"/>
      <c r="BC3096"/>
      <c r="BP3096"/>
      <c r="CC3096"/>
      <c r="CP3096"/>
      <c r="EP3096"/>
      <c r="FC3096"/>
    </row>
    <row r="3097" spans="14:159">
      <c r="N3097"/>
      <c r="AB3097"/>
      <c r="AC3097"/>
      <c r="BC3097"/>
      <c r="BP3097"/>
      <c r="CC3097"/>
      <c r="CP3097"/>
      <c r="EP3097"/>
      <c r="FC3097"/>
    </row>
    <row r="3098" spans="14:159">
      <c r="N3098"/>
      <c r="AB3098"/>
      <c r="AC3098"/>
      <c r="BC3098"/>
      <c r="BP3098"/>
      <c r="CC3098"/>
      <c r="CP3098"/>
      <c r="EP3098"/>
      <c r="FC3098"/>
    </row>
    <row r="3099" spans="14:159">
      <c r="N3099"/>
      <c r="AB3099"/>
      <c r="AC3099"/>
      <c r="BC3099"/>
      <c r="BP3099"/>
      <c r="CC3099"/>
      <c r="CP3099"/>
      <c r="EP3099"/>
      <c r="FC3099"/>
    </row>
    <row r="3100" spans="14:159">
      <c r="N3100"/>
      <c r="AB3100"/>
      <c r="AC3100"/>
      <c r="BC3100"/>
      <c r="BP3100"/>
      <c r="CC3100"/>
      <c r="CP3100"/>
      <c r="EP3100"/>
      <c r="FC3100"/>
    </row>
    <row r="3101" spans="14:159">
      <c r="N3101"/>
      <c r="AB3101"/>
      <c r="AC3101"/>
      <c r="BC3101"/>
      <c r="BP3101"/>
      <c r="CC3101"/>
      <c r="CP3101"/>
      <c r="EP3101"/>
      <c r="FC3101"/>
    </row>
    <row r="3102" spans="14:159">
      <c r="N3102"/>
      <c r="AB3102"/>
      <c r="AC3102"/>
      <c r="BC3102"/>
      <c r="BP3102"/>
      <c r="CC3102"/>
      <c r="CP3102"/>
      <c r="EP3102"/>
      <c r="FC3102"/>
    </row>
    <row r="3103" spans="14:159">
      <c r="N3103"/>
      <c r="AB3103"/>
      <c r="AC3103"/>
      <c r="BC3103"/>
      <c r="BP3103"/>
      <c r="CC3103"/>
      <c r="CP3103"/>
      <c r="EP3103"/>
      <c r="FC3103"/>
    </row>
    <row r="3104" spans="14:159">
      <c r="N3104"/>
      <c r="AB3104"/>
      <c r="AC3104"/>
      <c r="BC3104"/>
      <c r="BP3104"/>
      <c r="CC3104"/>
      <c r="CP3104"/>
      <c r="EP3104"/>
      <c r="FC3104"/>
    </row>
    <row r="3105" spans="14:159">
      <c r="N3105"/>
      <c r="AB3105"/>
      <c r="AC3105"/>
      <c r="BC3105"/>
      <c r="BP3105"/>
      <c r="CC3105"/>
      <c r="CP3105"/>
      <c r="EP3105"/>
      <c r="FC3105"/>
    </row>
    <row r="3106" spans="14:159">
      <c r="N3106"/>
      <c r="AB3106"/>
      <c r="AC3106"/>
      <c r="BC3106"/>
      <c r="BP3106"/>
      <c r="CC3106"/>
      <c r="CP3106"/>
      <c r="EP3106"/>
      <c r="FC3106"/>
    </row>
    <row r="3107" spans="14:159">
      <c r="N3107"/>
      <c r="AB3107"/>
      <c r="AC3107"/>
      <c r="BC3107"/>
      <c r="BP3107"/>
      <c r="CC3107"/>
      <c r="CP3107"/>
      <c r="EP3107"/>
      <c r="FC3107"/>
    </row>
    <row r="3108" spans="14:159">
      <c r="N3108"/>
      <c r="AB3108"/>
      <c r="AC3108"/>
      <c r="BC3108"/>
      <c r="BP3108"/>
      <c r="CC3108"/>
      <c r="CP3108"/>
      <c r="EP3108"/>
      <c r="FC3108"/>
    </row>
    <row r="3109" spans="14:159">
      <c r="N3109"/>
      <c r="AB3109"/>
      <c r="AC3109"/>
      <c r="BC3109"/>
      <c r="BP3109"/>
      <c r="CC3109"/>
      <c r="CP3109"/>
      <c r="EP3109"/>
      <c r="FC3109"/>
    </row>
    <row r="3110" spans="14:159">
      <c r="N3110"/>
      <c r="AB3110"/>
      <c r="AC3110"/>
      <c r="BC3110"/>
      <c r="BP3110"/>
      <c r="CC3110"/>
      <c r="CP3110"/>
      <c r="EP3110"/>
      <c r="FC3110"/>
    </row>
    <row r="3111" spans="14:159">
      <c r="N3111"/>
      <c r="AB3111"/>
      <c r="AC3111"/>
      <c r="BC3111"/>
      <c r="BP3111"/>
      <c r="CC3111"/>
      <c r="CP3111"/>
      <c r="EP3111"/>
      <c r="FC3111"/>
    </row>
    <row r="3112" spans="14:159">
      <c r="N3112"/>
      <c r="AB3112"/>
      <c r="AC3112"/>
      <c r="BC3112"/>
      <c r="BP3112"/>
      <c r="CC3112"/>
      <c r="CP3112"/>
      <c r="EP3112"/>
      <c r="FC3112"/>
    </row>
    <row r="3113" spans="14:159">
      <c r="N3113"/>
      <c r="AB3113"/>
      <c r="AC3113"/>
      <c r="BC3113"/>
      <c r="BP3113"/>
      <c r="CC3113"/>
      <c r="CP3113"/>
      <c r="EP3113"/>
      <c r="FC3113"/>
    </row>
    <row r="3114" spans="14:159">
      <c r="N3114"/>
      <c r="AB3114"/>
      <c r="AC3114"/>
      <c r="BC3114"/>
      <c r="BP3114"/>
      <c r="CC3114"/>
      <c r="CP3114"/>
      <c r="EP3114"/>
      <c r="FC3114"/>
    </row>
    <row r="3115" spans="14:159">
      <c r="N3115"/>
      <c r="AB3115"/>
      <c r="AC3115"/>
      <c r="BC3115"/>
      <c r="BP3115"/>
      <c r="CC3115"/>
      <c r="CP3115"/>
      <c r="EP3115"/>
      <c r="FC3115"/>
    </row>
    <row r="3116" spans="14:159">
      <c r="N3116"/>
      <c r="AB3116"/>
      <c r="AC3116"/>
      <c r="BC3116"/>
      <c r="BP3116"/>
      <c r="CC3116"/>
      <c r="CP3116"/>
      <c r="EP3116"/>
      <c r="FC3116"/>
    </row>
    <row r="3117" spans="14:159">
      <c r="N3117"/>
      <c r="AB3117"/>
      <c r="AC3117"/>
      <c r="BC3117"/>
      <c r="BP3117"/>
      <c r="CC3117"/>
      <c r="CP3117"/>
      <c r="EP3117"/>
      <c r="FC3117"/>
    </row>
    <row r="3118" spans="14:159">
      <c r="N3118"/>
      <c r="AB3118"/>
      <c r="AC3118"/>
      <c r="BC3118"/>
      <c r="BP3118"/>
      <c r="CC3118"/>
      <c r="CP3118"/>
      <c r="EP3118"/>
      <c r="FC3118"/>
    </row>
    <row r="3119" spans="14:159">
      <c r="N3119"/>
      <c r="AB3119"/>
      <c r="AC3119"/>
      <c r="BC3119"/>
      <c r="BP3119"/>
      <c r="CC3119"/>
      <c r="CP3119"/>
      <c r="EP3119"/>
      <c r="FC3119"/>
    </row>
    <row r="3120" spans="14:159">
      <c r="N3120"/>
      <c r="AB3120"/>
      <c r="AC3120"/>
      <c r="BC3120"/>
      <c r="BP3120"/>
      <c r="CC3120"/>
      <c r="CP3120"/>
      <c r="EP3120"/>
      <c r="FC3120"/>
    </row>
    <row r="3121" spans="14:159">
      <c r="N3121"/>
      <c r="AB3121"/>
      <c r="AC3121"/>
      <c r="BC3121"/>
      <c r="BP3121"/>
      <c r="CC3121"/>
      <c r="CP3121"/>
      <c r="EP3121"/>
      <c r="FC3121"/>
    </row>
    <row r="3122" spans="14:159">
      <c r="N3122"/>
      <c r="AB3122"/>
      <c r="AC3122"/>
      <c r="BC3122"/>
      <c r="BP3122"/>
      <c r="CC3122"/>
      <c r="CP3122"/>
      <c r="EP3122"/>
      <c r="FC3122"/>
    </row>
    <row r="3123" spans="14:159">
      <c r="N3123"/>
      <c r="AB3123"/>
      <c r="AC3123"/>
      <c r="BC3123"/>
      <c r="BP3123"/>
      <c r="CC3123"/>
      <c r="CP3123"/>
      <c r="EP3123"/>
      <c r="FC3123"/>
    </row>
    <row r="3124" spans="14:159">
      <c r="N3124"/>
      <c r="AB3124"/>
      <c r="AC3124"/>
      <c r="BC3124"/>
      <c r="BP3124"/>
      <c r="CC3124"/>
      <c r="CP3124"/>
      <c r="EP3124"/>
      <c r="FC3124"/>
    </row>
    <row r="3125" spans="14:159">
      <c r="N3125"/>
      <c r="AB3125"/>
      <c r="AC3125"/>
      <c r="BC3125"/>
      <c r="BP3125"/>
      <c r="CC3125"/>
      <c r="CP3125"/>
      <c r="EP3125"/>
      <c r="FC3125"/>
    </row>
    <row r="3126" spans="14:159">
      <c r="N3126"/>
      <c r="AB3126"/>
      <c r="AC3126"/>
      <c r="BC3126"/>
      <c r="BP3126"/>
      <c r="CC3126"/>
      <c r="CP3126"/>
      <c r="EP3126"/>
      <c r="FC3126"/>
    </row>
    <row r="3127" spans="14:159">
      <c r="N3127"/>
      <c r="AB3127"/>
      <c r="AC3127"/>
      <c r="BC3127"/>
      <c r="BP3127"/>
      <c r="CC3127"/>
      <c r="CP3127"/>
      <c r="EP3127"/>
      <c r="FC3127"/>
    </row>
    <row r="3128" spans="14:159">
      <c r="N3128"/>
      <c r="AB3128"/>
      <c r="AC3128"/>
      <c r="BC3128"/>
      <c r="BP3128"/>
      <c r="CC3128"/>
      <c r="CP3128"/>
      <c r="EP3128"/>
      <c r="FC3128"/>
    </row>
    <row r="3129" spans="14:159">
      <c r="N3129"/>
      <c r="AB3129"/>
      <c r="AC3129"/>
      <c r="BC3129"/>
      <c r="BP3129"/>
      <c r="CC3129"/>
      <c r="CP3129"/>
      <c r="EP3129"/>
      <c r="FC3129"/>
    </row>
    <row r="3130" spans="14:159">
      <c r="N3130"/>
      <c r="AB3130"/>
      <c r="AC3130"/>
      <c r="BC3130"/>
      <c r="BP3130"/>
      <c r="CC3130"/>
      <c r="CP3130"/>
      <c r="EP3130"/>
      <c r="FC3130"/>
    </row>
    <row r="3131" spans="14:159">
      <c r="N3131"/>
      <c r="AB3131"/>
      <c r="AC3131"/>
      <c r="BC3131"/>
      <c r="BP3131"/>
      <c r="CC3131"/>
      <c r="CP3131"/>
      <c r="EP3131"/>
      <c r="FC3131"/>
    </row>
    <row r="3132" spans="14:159">
      <c r="N3132"/>
      <c r="AB3132"/>
      <c r="AC3132"/>
      <c r="BC3132"/>
      <c r="BP3132"/>
      <c r="CC3132"/>
      <c r="CP3132"/>
      <c r="EP3132"/>
      <c r="FC3132"/>
    </row>
    <row r="3133" spans="14:159">
      <c r="N3133"/>
      <c r="AB3133"/>
      <c r="AC3133"/>
      <c r="BC3133"/>
      <c r="BP3133"/>
      <c r="CC3133"/>
      <c r="CP3133"/>
      <c r="EP3133"/>
      <c r="FC3133"/>
    </row>
    <row r="3134" spans="14:159">
      <c r="N3134"/>
      <c r="AB3134"/>
      <c r="AC3134"/>
      <c r="BC3134"/>
      <c r="BP3134"/>
      <c r="CC3134"/>
      <c r="CP3134"/>
      <c r="EP3134"/>
      <c r="FC3134"/>
    </row>
    <row r="3135" spans="14:159">
      <c r="N3135"/>
      <c r="AB3135"/>
      <c r="AC3135"/>
      <c r="BC3135"/>
      <c r="BP3135"/>
      <c r="CC3135"/>
      <c r="CP3135"/>
      <c r="EP3135"/>
      <c r="FC3135"/>
    </row>
    <row r="3136" spans="14:159">
      <c r="N3136"/>
      <c r="AB3136"/>
      <c r="AC3136"/>
      <c r="BC3136"/>
      <c r="BP3136"/>
      <c r="CC3136"/>
      <c r="CP3136"/>
      <c r="EP3136"/>
      <c r="FC3136"/>
    </row>
    <row r="3137" spans="14:159">
      <c r="N3137"/>
      <c r="AB3137"/>
      <c r="AC3137"/>
      <c r="BC3137"/>
      <c r="BP3137"/>
      <c r="CC3137"/>
      <c r="CP3137"/>
      <c r="EP3137"/>
      <c r="FC3137"/>
    </row>
    <row r="3138" spans="14:159">
      <c r="N3138"/>
      <c r="AB3138"/>
      <c r="AC3138"/>
      <c r="BC3138"/>
      <c r="BP3138"/>
      <c r="CC3138"/>
      <c r="CP3138"/>
      <c r="EP3138"/>
      <c r="FC3138"/>
    </row>
    <row r="3139" spans="14:159">
      <c r="N3139"/>
      <c r="AB3139"/>
      <c r="AC3139"/>
      <c r="BC3139"/>
      <c r="BP3139"/>
      <c r="CC3139"/>
      <c r="CP3139"/>
      <c r="EP3139"/>
      <c r="FC3139"/>
    </row>
    <row r="3140" spans="14:159">
      <c r="N3140"/>
      <c r="AB3140"/>
      <c r="AC3140"/>
      <c r="BC3140"/>
      <c r="BP3140"/>
      <c r="CC3140"/>
      <c r="CP3140"/>
      <c r="EP3140"/>
      <c r="FC3140"/>
    </row>
    <row r="3141" spans="14:159">
      <c r="N3141"/>
      <c r="AB3141"/>
      <c r="AC3141"/>
      <c r="BC3141"/>
      <c r="BP3141"/>
      <c r="CC3141"/>
      <c r="CP3141"/>
      <c r="EP3141"/>
      <c r="FC3141"/>
    </row>
    <row r="3142" spans="14:159">
      <c r="N3142"/>
      <c r="AB3142"/>
      <c r="AC3142"/>
      <c r="BC3142"/>
      <c r="BP3142"/>
      <c r="CC3142"/>
      <c r="CP3142"/>
      <c r="EP3142"/>
      <c r="FC3142"/>
    </row>
    <row r="3143" spans="14:159">
      <c r="N3143"/>
      <c r="AB3143"/>
      <c r="AC3143"/>
      <c r="BC3143"/>
      <c r="BP3143"/>
      <c r="CC3143"/>
      <c r="CP3143"/>
      <c r="EP3143"/>
      <c r="FC3143"/>
    </row>
    <row r="3144" spans="14:159">
      <c r="N3144"/>
      <c r="AB3144"/>
      <c r="AC3144"/>
      <c r="BC3144"/>
      <c r="BP3144"/>
      <c r="CC3144"/>
      <c r="CP3144"/>
      <c r="EP3144"/>
      <c r="FC3144"/>
    </row>
    <row r="3145" spans="14:159">
      <c r="N3145"/>
      <c r="AB3145"/>
      <c r="AC3145"/>
      <c r="BC3145"/>
      <c r="BP3145"/>
      <c r="CC3145"/>
      <c r="CP3145"/>
      <c r="EP3145"/>
      <c r="FC3145"/>
    </row>
    <row r="3146" spans="14:159">
      <c r="N3146"/>
      <c r="AB3146"/>
      <c r="AC3146"/>
      <c r="BC3146"/>
      <c r="BP3146"/>
      <c r="CC3146"/>
      <c r="CP3146"/>
      <c r="EP3146"/>
      <c r="FC3146"/>
    </row>
    <row r="3147" spans="14:159">
      <c r="N3147"/>
      <c r="AB3147"/>
      <c r="AC3147"/>
      <c r="BC3147"/>
      <c r="BP3147"/>
      <c r="CC3147"/>
      <c r="CP3147"/>
      <c r="EP3147"/>
      <c r="FC3147"/>
    </row>
    <row r="3148" spans="14:159">
      <c r="N3148"/>
      <c r="AB3148"/>
      <c r="AC3148"/>
      <c r="BC3148"/>
      <c r="BP3148"/>
      <c r="CC3148"/>
      <c r="CP3148"/>
      <c r="EP3148"/>
      <c r="FC3148"/>
    </row>
    <row r="3149" spans="14:159">
      <c r="N3149"/>
      <c r="AB3149"/>
      <c r="AC3149"/>
      <c r="BC3149"/>
      <c r="BP3149"/>
      <c r="CC3149"/>
      <c r="CP3149"/>
      <c r="EP3149"/>
      <c r="FC3149"/>
    </row>
    <row r="3150" spans="14:159">
      <c r="N3150"/>
      <c r="AB3150"/>
      <c r="AC3150"/>
      <c r="BC3150"/>
      <c r="BP3150"/>
      <c r="CC3150"/>
      <c r="CP3150"/>
      <c r="EP3150"/>
      <c r="FC3150"/>
    </row>
    <row r="3151" spans="14:159">
      <c r="N3151"/>
      <c r="AB3151"/>
      <c r="AC3151"/>
      <c r="BC3151"/>
      <c r="BP3151"/>
      <c r="CC3151"/>
      <c r="CP3151"/>
      <c r="EP3151"/>
      <c r="FC3151"/>
    </row>
    <row r="3152" spans="14:159">
      <c r="N3152"/>
      <c r="AB3152"/>
      <c r="AC3152"/>
      <c r="BC3152"/>
      <c r="BP3152"/>
      <c r="CC3152"/>
      <c r="CP3152"/>
      <c r="EP3152"/>
      <c r="FC3152"/>
    </row>
    <row r="3153" spans="14:159">
      <c r="N3153"/>
      <c r="AB3153"/>
      <c r="AC3153"/>
      <c r="BC3153"/>
      <c r="BP3153"/>
      <c r="CC3153"/>
      <c r="CP3153"/>
      <c r="EP3153"/>
      <c r="FC3153"/>
    </row>
    <row r="3154" spans="14:159">
      <c r="N3154"/>
      <c r="AB3154"/>
      <c r="AC3154"/>
      <c r="BC3154"/>
      <c r="BP3154"/>
      <c r="CC3154"/>
      <c r="CP3154"/>
      <c r="EP3154"/>
      <c r="FC3154"/>
    </row>
    <row r="3155" spans="14:159">
      <c r="N3155"/>
      <c r="AB3155"/>
      <c r="AC3155"/>
      <c r="BC3155"/>
      <c r="BP3155"/>
      <c r="CC3155"/>
      <c r="CP3155"/>
      <c r="EP3155"/>
      <c r="FC3155"/>
    </row>
    <row r="3156" spans="14:159">
      <c r="N3156"/>
      <c r="AB3156"/>
      <c r="AC3156"/>
      <c r="BC3156"/>
      <c r="BP3156"/>
      <c r="CC3156"/>
      <c r="CP3156"/>
      <c r="EP3156"/>
      <c r="FC3156"/>
    </row>
    <row r="3157" spans="14:159">
      <c r="N3157"/>
      <c r="AB3157"/>
      <c r="AC3157"/>
      <c r="BC3157"/>
      <c r="BP3157"/>
      <c r="CC3157"/>
      <c r="CP3157"/>
      <c r="EP3157"/>
      <c r="FC3157"/>
    </row>
    <row r="3158" spans="14:159">
      <c r="N3158"/>
      <c r="AB3158"/>
      <c r="AC3158"/>
      <c r="BC3158"/>
      <c r="BP3158"/>
      <c r="CC3158"/>
      <c r="CP3158"/>
      <c r="EP3158"/>
      <c r="FC3158"/>
    </row>
    <row r="3159" spans="14:159">
      <c r="N3159"/>
      <c r="AB3159"/>
      <c r="AC3159"/>
      <c r="BC3159"/>
      <c r="BP3159"/>
      <c r="CC3159"/>
      <c r="CP3159"/>
      <c r="EP3159"/>
      <c r="FC3159"/>
    </row>
    <row r="3160" spans="14:159">
      <c r="N3160"/>
      <c r="AB3160"/>
      <c r="AC3160"/>
      <c r="BC3160"/>
      <c r="BP3160"/>
      <c r="CC3160"/>
      <c r="CP3160"/>
      <c r="EP3160"/>
      <c r="FC3160"/>
    </row>
    <row r="3161" spans="14:159">
      <c r="N3161"/>
      <c r="AB3161"/>
      <c r="AC3161"/>
      <c r="BC3161"/>
      <c r="BP3161"/>
      <c r="CC3161"/>
      <c r="CP3161"/>
      <c r="EP3161"/>
      <c r="FC3161"/>
    </row>
    <row r="3162" spans="14:159">
      <c r="N3162"/>
      <c r="AB3162"/>
      <c r="AC3162"/>
      <c r="BC3162"/>
      <c r="BP3162"/>
      <c r="CC3162"/>
      <c r="CP3162"/>
      <c r="EP3162"/>
      <c r="FC3162"/>
    </row>
    <row r="3163" spans="14:159">
      <c r="N3163"/>
      <c r="AB3163"/>
      <c r="AC3163"/>
      <c r="BC3163"/>
      <c r="BP3163"/>
      <c r="CC3163"/>
      <c r="CP3163"/>
      <c r="EP3163"/>
      <c r="FC3163"/>
    </row>
    <row r="3164" spans="14:159">
      <c r="N3164"/>
      <c r="AB3164"/>
      <c r="AC3164"/>
      <c r="BC3164"/>
      <c r="BP3164"/>
      <c r="CC3164"/>
      <c r="CP3164"/>
      <c r="EP3164"/>
      <c r="FC3164"/>
    </row>
    <row r="3165" spans="14:159">
      <c r="N3165"/>
      <c r="AB3165"/>
      <c r="AC3165"/>
      <c r="BC3165"/>
      <c r="BP3165"/>
      <c r="CC3165"/>
      <c r="CP3165"/>
      <c r="EP3165"/>
      <c r="FC3165"/>
    </row>
    <row r="3166" spans="14:159">
      <c r="N3166"/>
      <c r="AB3166"/>
      <c r="AC3166"/>
      <c r="BC3166"/>
      <c r="BP3166"/>
      <c r="CC3166"/>
      <c r="CP3166"/>
      <c r="EP3166"/>
      <c r="FC3166"/>
    </row>
    <row r="3167" spans="14:159">
      <c r="N3167"/>
      <c r="AB3167"/>
      <c r="AC3167"/>
      <c r="BC3167"/>
      <c r="BP3167"/>
      <c r="CC3167"/>
      <c r="CP3167"/>
      <c r="EP3167"/>
      <c r="FC3167"/>
    </row>
    <row r="3168" spans="14:159">
      <c r="N3168"/>
      <c r="AB3168"/>
      <c r="AC3168"/>
      <c r="BC3168"/>
      <c r="BP3168"/>
      <c r="CC3168"/>
      <c r="CP3168"/>
      <c r="EP3168"/>
      <c r="FC3168"/>
    </row>
    <row r="3169" spans="14:159">
      <c r="N3169"/>
      <c r="AB3169"/>
      <c r="AC3169"/>
      <c r="BC3169"/>
      <c r="BP3169"/>
      <c r="CC3169"/>
      <c r="CP3169"/>
      <c r="EP3169"/>
      <c r="FC3169"/>
    </row>
    <row r="3170" spans="14:159">
      <c r="N3170"/>
      <c r="AB3170"/>
      <c r="AC3170"/>
      <c r="BC3170"/>
      <c r="BP3170"/>
      <c r="CC3170"/>
      <c r="CP3170"/>
      <c r="EP3170"/>
      <c r="FC3170"/>
    </row>
    <row r="3171" spans="14:159">
      <c r="N3171"/>
      <c r="AB3171"/>
      <c r="AC3171"/>
      <c r="BC3171"/>
      <c r="BP3171"/>
      <c r="CC3171"/>
      <c r="CP3171"/>
      <c r="EP3171"/>
      <c r="FC3171"/>
    </row>
    <row r="3172" spans="14:159">
      <c r="N3172"/>
      <c r="AB3172"/>
      <c r="AC3172"/>
      <c r="BC3172"/>
      <c r="BP3172"/>
      <c r="CC3172"/>
      <c r="CP3172"/>
      <c r="EP3172"/>
      <c r="FC3172"/>
    </row>
    <row r="3173" spans="14:159">
      <c r="N3173"/>
      <c r="AB3173"/>
      <c r="AC3173"/>
      <c r="BC3173"/>
      <c r="BP3173"/>
      <c r="CC3173"/>
      <c r="CP3173"/>
      <c r="EP3173"/>
      <c r="FC3173"/>
    </row>
    <row r="3174" spans="14:159">
      <c r="N3174"/>
      <c r="AB3174"/>
      <c r="AC3174"/>
      <c r="BC3174"/>
      <c r="BP3174"/>
      <c r="CC3174"/>
      <c r="CP3174"/>
      <c r="EP3174"/>
      <c r="FC3174"/>
    </row>
    <row r="3175" spans="14:159">
      <c r="N3175"/>
      <c r="AB3175"/>
      <c r="AC3175"/>
      <c r="BC3175"/>
      <c r="BP3175"/>
      <c r="CC3175"/>
      <c r="CP3175"/>
      <c r="EP3175"/>
      <c r="FC3175"/>
    </row>
    <row r="3176" spans="14:159">
      <c r="N3176"/>
      <c r="AB3176"/>
      <c r="AC3176"/>
      <c r="BC3176"/>
      <c r="BP3176"/>
      <c r="CC3176"/>
      <c r="CP3176"/>
      <c r="EP3176"/>
      <c r="FC3176"/>
    </row>
    <row r="3177" spans="14:159">
      <c r="N3177"/>
      <c r="AB3177"/>
      <c r="AC3177"/>
      <c r="BC3177"/>
      <c r="BP3177"/>
      <c r="CC3177"/>
      <c r="CP3177"/>
      <c r="EP3177"/>
      <c r="FC3177"/>
    </row>
    <row r="3178" spans="14:159">
      <c r="N3178"/>
      <c r="AB3178"/>
      <c r="AC3178"/>
      <c r="BC3178"/>
      <c r="BP3178"/>
      <c r="CC3178"/>
      <c r="CP3178"/>
      <c r="EP3178"/>
      <c r="FC3178"/>
    </row>
    <row r="3179" spans="14:159">
      <c r="N3179"/>
      <c r="AB3179"/>
      <c r="AC3179"/>
      <c r="BC3179"/>
      <c r="BP3179"/>
      <c r="CC3179"/>
      <c r="CP3179"/>
      <c r="EP3179"/>
      <c r="FC3179"/>
    </row>
    <row r="3180" spans="14:159">
      <c r="N3180"/>
      <c r="AB3180"/>
      <c r="AC3180"/>
      <c r="BC3180"/>
      <c r="BP3180"/>
      <c r="CC3180"/>
      <c r="CP3180"/>
      <c r="EP3180"/>
      <c r="FC3180"/>
    </row>
    <row r="3181" spans="14:159">
      <c r="N3181"/>
      <c r="AB3181"/>
      <c r="AC3181"/>
      <c r="BC3181"/>
      <c r="BP3181"/>
      <c r="CC3181"/>
      <c r="CP3181"/>
      <c r="EP3181"/>
      <c r="FC3181"/>
    </row>
    <row r="3182" spans="14:159">
      <c r="N3182"/>
      <c r="AB3182"/>
      <c r="AC3182"/>
      <c r="BC3182"/>
      <c r="BP3182"/>
      <c r="CC3182"/>
      <c r="CP3182"/>
      <c r="EP3182"/>
      <c r="FC3182"/>
    </row>
    <row r="3183" spans="14:159">
      <c r="N3183"/>
      <c r="AB3183"/>
      <c r="AC3183"/>
      <c r="BC3183"/>
      <c r="BP3183"/>
      <c r="CC3183"/>
      <c r="CP3183"/>
      <c r="EP3183"/>
      <c r="FC3183"/>
    </row>
    <row r="3184" spans="14:159">
      <c r="N3184"/>
      <c r="AB3184"/>
      <c r="AC3184"/>
      <c r="BC3184"/>
      <c r="BP3184"/>
      <c r="CC3184"/>
      <c r="CP3184"/>
      <c r="EP3184"/>
      <c r="FC3184"/>
    </row>
    <row r="3185" spans="14:159">
      <c r="N3185"/>
      <c r="AB3185"/>
      <c r="AC3185"/>
      <c r="BC3185"/>
      <c r="BP3185"/>
      <c r="CC3185"/>
      <c r="CP3185"/>
      <c r="EP3185"/>
      <c r="FC3185"/>
    </row>
    <row r="3186" spans="14:159">
      <c r="N3186"/>
      <c r="AB3186"/>
      <c r="AC3186"/>
      <c r="BC3186"/>
      <c r="BP3186"/>
      <c r="CC3186"/>
      <c r="CP3186"/>
      <c r="EP3186"/>
      <c r="FC3186"/>
    </row>
    <row r="3187" spans="14:159">
      <c r="N3187"/>
      <c r="AB3187"/>
      <c r="AC3187"/>
      <c r="BC3187"/>
      <c r="BP3187"/>
      <c r="CC3187"/>
      <c r="CP3187"/>
      <c r="EP3187"/>
      <c r="FC3187"/>
    </row>
    <row r="3188" spans="14:159">
      <c r="N3188"/>
      <c r="AB3188"/>
      <c r="AC3188"/>
      <c r="BC3188"/>
      <c r="BP3188"/>
      <c r="CC3188"/>
      <c r="CP3188"/>
      <c r="EP3188"/>
      <c r="FC3188"/>
    </row>
    <row r="3189" spans="14:159">
      <c r="N3189"/>
      <c r="AB3189"/>
      <c r="AC3189"/>
      <c r="BC3189"/>
      <c r="BP3189"/>
      <c r="CC3189"/>
      <c r="CP3189"/>
      <c r="EP3189"/>
      <c r="FC3189"/>
    </row>
    <row r="3190" spans="14:159">
      <c r="N3190"/>
      <c r="AB3190"/>
      <c r="AC3190"/>
      <c r="BC3190"/>
      <c r="BP3190"/>
      <c r="CC3190"/>
      <c r="CP3190"/>
      <c r="EP3190"/>
      <c r="FC3190"/>
    </row>
    <row r="3191" spans="14:159">
      <c r="N3191"/>
      <c r="AB3191"/>
      <c r="AC3191"/>
      <c r="BC3191"/>
      <c r="BP3191"/>
      <c r="CC3191"/>
      <c r="CP3191"/>
      <c r="EP3191"/>
      <c r="FC3191"/>
    </row>
    <row r="3192" spans="14:159">
      <c r="N3192"/>
      <c r="AB3192"/>
      <c r="AC3192"/>
      <c r="BC3192"/>
      <c r="BP3192"/>
      <c r="CC3192"/>
      <c r="CP3192"/>
      <c r="EP3192"/>
      <c r="FC3192"/>
    </row>
    <row r="3193" spans="14:159">
      <c r="N3193"/>
      <c r="AB3193"/>
      <c r="AC3193"/>
      <c r="BC3193"/>
      <c r="BP3193"/>
      <c r="CC3193"/>
      <c r="CP3193"/>
      <c r="EP3193"/>
      <c r="FC3193"/>
    </row>
    <row r="3194" spans="14:159">
      <c r="N3194"/>
      <c r="AB3194"/>
      <c r="AC3194"/>
      <c r="BC3194"/>
      <c r="BP3194"/>
      <c r="CC3194"/>
      <c r="CP3194"/>
      <c r="EP3194"/>
      <c r="FC3194"/>
    </row>
    <row r="3195" spans="14:159">
      <c r="N3195"/>
      <c r="AB3195"/>
      <c r="AC3195"/>
      <c r="BC3195"/>
      <c r="BP3195"/>
      <c r="CC3195"/>
      <c r="CP3195"/>
      <c r="EP3195"/>
      <c r="FC3195"/>
    </row>
    <row r="3196" spans="14:159">
      <c r="N3196"/>
      <c r="AB3196"/>
      <c r="AC3196"/>
      <c r="BC3196"/>
      <c r="BP3196"/>
      <c r="CC3196"/>
      <c r="CP3196"/>
      <c r="EP3196"/>
      <c r="FC3196"/>
    </row>
    <row r="3197" spans="14:159">
      <c r="N3197"/>
      <c r="AB3197"/>
      <c r="AC3197"/>
      <c r="BC3197"/>
      <c r="BP3197"/>
      <c r="CC3197"/>
      <c r="CP3197"/>
      <c r="EP3197"/>
      <c r="FC3197"/>
    </row>
    <row r="3198" spans="14:159">
      <c r="N3198"/>
      <c r="AB3198"/>
      <c r="AC3198"/>
      <c r="BC3198"/>
      <c r="BP3198"/>
      <c r="CC3198"/>
      <c r="CP3198"/>
      <c r="EP3198"/>
      <c r="FC3198"/>
    </row>
    <row r="3199" spans="14:159">
      <c r="N3199"/>
      <c r="AB3199"/>
      <c r="AC3199"/>
      <c r="BC3199"/>
      <c r="BP3199"/>
      <c r="CC3199"/>
      <c r="CP3199"/>
      <c r="EP3199"/>
      <c r="FC3199"/>
    </row>
    <row r="3200" spans="14:159">
      <c r="N3200"/>
      <c r="AB3200"/>
      <c r="AC3200"/>
      <c r="BC3200"/>
      <c r="BP3200"/>
      <c r="CC3200"/>
      <c r="CP3200"/>
      <c r="EP3200"/>
      <c r="FC3200"/>
    </row>
    <row r="3201" spans="14:159">
      <c r="N3201"/>
      <c r="AB3201"/>
      <c r="AC3201"/>
      <c r="BC3201"/>
      <c r="BP3201"/>
      <c r="CC3201"/>
      <c r="CP3201"/>
      <c r="EP3201"/>
      <c r="FC3201"/>
    </row>
    <row r="3202" spans="14:159">
      <c r="N3202"/>
      <c r="AB3202"/>
      <c r="AC3202"/>
      <c r="BC3202"/>
      <c r="BP3202"/>
      <c r="CC3202"/>
      <c r="CP3202"/>
      <c r="EP3202"/>
      <c r="FC3202"/>
    </row>
    <row r="3203" spans="14:159">
      <c r="N3203"/>
      <c r="AB3203"/>
      <c r="AC3203"/>
      <c r="BC3203"/>
      <c r="BP3203"/>
      <c r="CC3203"/>
      <c r="CP3203"/>
      <c r="EP3203"/>
      <c r="FC3203"/>
    </row>
    <row r="3204" spans="14:159">
      <c r="N3204"/>
      <c r="AB3204"/>
      <c r="AC3204"/>
      <c r="BC3204"/>
      <c r="BP3204"/>
      <c r="CC3204"/>
      <c r="CP3204"/>
      <c r="EP3204"/>
      <c r="FC3204"/>
    </row>
    <row r="3205" spans="14:159">
      <c r="N3205"/>
      <c r="AB3205"/>
      <c r="AC3205"/>
      <c r="BC3205"/>
      <c r="BP3205"/>
      <c r="CC3205"/>
      <c r="CP3205"/>
      <c r="EP3205"/>
      <c r="FC3205"/>
    </row>
    <row r="3206" spans="14:159">
      <c r="N3206"/>
      <c r="AB3206"/>
      <c r="AC3206"/>
      <c r="BC3206"/>
      <c r="BP3206"/>
      <c r="CC3206"/>
      <c r="CP3206"/>
      <c r="EP3206"/>
      <c r="FC3206"/>
    </row>
    <row r="3207" spans="14:159">
      <c r="N3207"/>
      <c r="AB3207"/>
      <c r="AC3207"/>
      <c r="BC3207"/>
      <c r="BP3207"/>
      <c r="CC3207"/>
      <c r="CP3207"/>
      <c r="EP3207"/>
      <c r="FC3207"/>
    </row>
    <row r="3208" spans="14:159">
      <c r="N3208"/>
      <c r="AB3208"/>
      <c r="AC3208"/>
      <c r="BC3208"/>
      <c r="BP3208"/>
      <c r="CC3208"/>
      <c r="CP3208"/>
      <c r="EP3208"/>
      <c r="FC3208"/>
    </row>
    <row r="3209" spans="14:159">
      <c r="N3209"/>
      <c r="AB3209"/>
      <c r="AC3209"/>
      <c r="BC3209"/>
      <c r="BP3209"/>
      <c r="CC3209"/>
      <c r="CP3209"/>
      <c r="EP3209"/>
      <c r="FC3209"/>
    </row>
    <row r="3210" spans="14:159">
      <c r="N3210"/>
      <c r="AB3210"/>
      <c r="AC3210"/>
      <c r="BC3210"/>
      <c r="BP3210"/>
      <c r="CC3210"/>
      <c r="CP3210"/>
      <c r="EP3210"/>
      <c r="FC3210"/>
    </row>
    <row r="3211" spans="14:159">
      <c r="N3211"/>
      <c r="AB3211"/>
      <c r="AC3211"/>
      <c r="BC3211"/>
      <c r="BP3211"/>
      <c r="CC3211"/>
      <c r="CP3211"/>
      <c r="EP3211"/>
      <c r="FC3211"/>
    </row>
    <row r="3212" spans="14:159">
      <c r="N3212"/>
      <c r="AB3212"/>
      <c r="AC3212"/>
      <c r="BC3212"/>
      <c r="BP3212"/>
      <c r="CC3212"/>
      <c r="CP3212"/>
      <c r="EP3212"/>
      <c r="FC3212"/>
    </row>
    <row r="3213" spans="14:159">
      <c r="N3213"/>
      <c r="AB3213"/>
      <c r="AC3213"/>
      <c r="BC3213"/>
      <c r="BP3213"/>
      <c r="CC3213"/>
      <c r="CP3213"/>
      <c r="EP3213"/>
      <c r="FC3213"/>
    </row>
    <row r="3214" spans="14:159">
      <c r="N3214"/>
      <c r="AB3214"/>
      <c r="AC3214"/>
      <c r="BC3214"/>
      <c r="BP3214"/>
      <c r="CC3214"/>
      <c r="CP3214"/>
      <c r="EP3214"/>
      <c r="FC3214"/>
    </row>
    <row r="3215" spans="14:159">
      <c r="N3215"/>
      <c r="AB3215"/>
      <c r="AC3215"/>
      <c r="BC3215"/>
      <c r="BP3215"/>
      <c r="CC3215"/>
      <c r="CP3215"/>
      <c r="EP3215"/>
      <c r="FC3215"/>
    </row>
    <row r="3216" spans="14:159">
      <c r="N3216"/>
      <c r="AB3216"/>
      <c r="AC3216"/>
      <c r="BC3216"/>
      <c r="BP3216"/>
      <c r="CC3216"/>
      <c r="CP3216"/>
      <c r="EP3216"/>
      <c r="FC3216"/>
    </row>
    <row r="3217" spans="14:159">
      <c r="N3217"/>
      <c r="AB3217"/>
      <c r="AC3217"/>
      <c r="BC3217"/>
      <c r="BP3217"/>
      <c r="CC3217"/>
      <c r="CP3217"/>
      <c r="EP3217"/>
      <c r="FC3217"/>
    </row>
    <row r="3218" spans="14:159">
      <c r="N3218"/>
      <c r="AB3218"/>
      <c r="AC3218"/>
      <c r="BC3218"/>
      <c r="BP3218"/>
      <c r="CC3218"/>
      <c r="CP3218"/>
      <c r="EP3218"/>
      <c r="FC3218"/>
    </row>
    <row r="3219" spans="14:159">
      <c r="N3219"/>
      <c r="AB3219"/>
      <c r="AC3219"/>
      <c r="BC3219"/>
      <c r="BP3219"/>
      <c r="CC3219"/>
      <c r="CP3219"/>
      <c r="EP3219"/>
      <c r="FC3219"/>
    </row>
    <row r="3220" spans="14:159">
      <c r="N3220"/>
      <c r="AB3220"/>
      <c r="AC3220"/>
      <c r="BC3220"/>
      <c r="BP3220"/>
      <c r="CC3220"/>
      <c r="CP3220"/>
      <c r="EP3220"/>
      <c r="FC3220"/>
    </row>
    <row r="3221" spans="14:159">
      <c r="N3221"/>
      <c r="AB3221"/>
      <c r="AC3221"/>
      <c r="BC3221"/>
      <c r="BP3221"/>
      <c r="CC3221"/>
      <c r="CP3221"/>
      <c r="EP3221"/>
      <c r="FC3221"/>
    </row>
    <row r="3222" spans="14:159">
      <c r="N3222"/>
      <c r="AB3222"/>
      <c r="AC3222"/>
      <c r="BC3222"/>
      <c r="BP3222"/>
      <c r="CC3222"/>
      <c r="CP3222"/>
      <c r="EP3222"/>
      <c r="FC3222"/>
    </row>
    <row r="3223" spans="14:159">
      <c r="N3223"/>
      <c r="AB3223"/>
      <c r="AC3223"/>
      <c r="BC3223"/>
      <c r="BP3223"/>
      <c r="CC3223"/>
      <c r="CP3223"/>
      <c r="EP3223"/>
      <c r="FC3223"/>
    </row>
    <row r="3224" spans="14:159">
      <c r="N3224"/>
      <c r="AB3224"/>
      <c r="AC3224"/>
      <c r="BC3224"/>
      <c r="BP3224"/>
      <c r="CC3224"/>
      <c r="CP3224"/>
      <c r="EP3224"/>
      <c r="FC3224"/>
    </row>
    <row r="3225" spans="14:159">
      <c r="N3225"/>
      <c r="AB3225"/>
      <c r="AC3225"/>
      <c r="BC3225"/>
      <c r="BP3225"/>
      <c r="CC3225"/>
      <c r="CP3225"/>
      <c r="EP3225"/>
      <c r="FC3225"/>
    </row>
    <row r="3226" spans="14:159">
      <c r="N3226"/>
      <c r="AB3226"/>
      <c r="AC3226"/>
      <c r="BC3226"/>
      <c r="BP3226"/>
      <c r="CC3226"/>
      <c r="CP3226"/>
      <c r="EP3226"/>
      <c r="FC3226"/>
    </row>
    <row r="3227" spans="14:159">
      <c r="N3227"/>
      <c r="AB3227"/>
      <c r="AC3227"/>
      <c r="BC3227"/>
      <c r="BP3227"/>
      <c r="CC3227"/>
      <c r="CP3227"/>
      <c r="EP3227"/>
      <c r="FC3227"/>
    </row>
    <row r="3228" spans="14:159">
      <c r="N3228"/>
      <c r="AB3228"/>
      <c r="AC3228"/>
      <c r="BC3228"/>
      <c r="BP3228"/>
      <c r="CC3228"/>
      <c r="CP3228"/>
      <c r="EP3228"/>
      <c r="FC3228"/>
    </row>
    <row r="3229" spans="14:159">
      <c r="N3229"/>
      <c r="AB3229"/>
      <c r="AC3229"/>
      <c r="BC3229"/>
      <c r="BP3229"/>
      <c r="CC3229"/>
      <c r="CP3229"/>
      <c r="EP3229"/>
      <c r="FC3229"/>
    </row>
    <row r="3230" spans="14:159">
      <c r="N3230"/>
      <c r="AB3230"/>
      <c r="AC3230"/>
      <c r="BC3230"/>
      <c r="BP3230"/>
      <c r="CC3230"/>
      <c r="CP3230"/>
      <c r="EP3230"/>
      <c r="FC3230"/>
    </row>
    <row r="3231" spans="14:159">
      <c r="N3231"/>
      <c r="AB3231"/>
      <c r="AC3231"/>
      <c r="BC3231"/>
      <c r="BP3231"/>
      <c r="CC3231"/>
      <c r="CP3231"/>
      <c r="EP3231"/>
      <c r="FC3231"/>
    </row>
    <row r="3232" spans="14:159">
      <c r="N3232"/>
      <c r="AB3232"/>
      <c r="AC3232"/>
      <c r="BC3232"/>
      <c r="BP3232"/>
      <c r="CC3232"/>
      <c r="CP3232"/>
      <c r="EP3232"/>
      <c r="FC3232"/>
    </row>
    <row r="3233" spans="14:159">
      <c r="N3233"/>
      <c r="AB3233"/>
      <c r="AC3233"/>
      <c r="BC3233"/>
      <c r="BP3233"/>
      <c r="CC3233"/>
      <c r="CP3233"/>
      <c r="EP3233"/>
      <c r="FC3233"/>
    </row>
    <row r="3234" spans="14:159">
      <c r="N3234"/>
      <c r="AB3234"/>
      <c r="AC3234"/>
      <c r="BC3234"/>
      <c r="BP3234"/>
      <c r="CC3234"/>
      <c r="CP3234"/>
      <c r="EP3234"/>
      <c r="FC3234"/>
    </row>
    <row r="3235" spans="14:159">
      <c r="N3235"/>
      <c r="AB3235"/>
      <c r="AC3235"/>
      <c r="BC3235"/>
      <c r="BP3235"/>
      <c r="CC3235"/>
      <c r="CP3235"/>
      <c r="EP3235"/>
      <c r="FC3235"/>
    </row>
    <row r="3236" spans="14:159">
      <c r="N3236"/>
      <c r="AB3236"/>
      <c r="AC3236"/>
      <c r="BC3236"/>
      <c r="BP3236"/>
      <c r="CC3236"/>
      <c r="CP3236"/>
      <c r="EP3236"/>
      <c r="FC3236"/>
    </row>
    <row r="3237" spans="14:159">
      <c r="N3237"/>
      <c r="AB3237"/>
      <c r="AC3237"/>
      <c r="BC3237"/>
      <c r="BP3237"/>
      <c r="CC3237"/>
      <c r="CP3237"/>
      <c r="EP3237"/>
      <c r="FC3237"/>
    </row>
    <row r="3238" spans="14:159">
      <c r="N3238"/>
      <c r="AB3238"/>
      <c r="AC3238"/>
      <c r="BC3238"/>
      <c r="BP3238"/>
      <c r="CC3238"/>
      <c r="CP3238"/>
      <c r="EP3238"/>
      <c r="FC3238"/>
    </row>
    <row r="3239" spans="14:159">
      <c r="N3239"/>
      <c r="AB3239"/>
      <c r="AC3239"/>
      <c r="BC3239"/>
      <c r="BP3239"/>
      <c r="CC3239"/>
      <c r="CP3239"/>
      <c r="EP3239"/>
      <c r="FC3239"/>
    </row>
    <row r="3240" spans="14:159">
      <c r="N3240"/>
      <c r="AB3240"/>
      <c r="AC3240"/>
      <c r="BC3240"/>
      <c r="BP3240"/>
      <c r="CC3240"/>
      <c r="CP3240"/>
      <c r="EP3240"/>
      <c r="FC3240"/>
    </row>
    <row r="3241" spans="14:159">
      <c r="N3241"/>
      <c r="AB3241"/>
      <c r="AC3241"/>
      <c r="BC3241"/>
      <c r="BP3241"/>
      <c r="CC3241"/>
      <c r="CP3241"/>
      <c r="EP3241"/>
      <c r="FC3241"/>
    </row>
    <row r="3242" spans="14:159">
      <c r="N3242"/>
      <c r="AB3242"/>
      <c r="AC3242"/>
      <c r="BC3242"/>
      <c r="BP3242"/>
      <c r="CC3242"/>
      <c r="CP3242"/>
      <c r="EP3242"/>
      <c r="FC3242"/>
    </row>
    <row r="3243" spans="14:159">
      <c r="N3243"/>
      <c r="AB3243"/>
      <c r="AC3243"/>
      <c r="BC3243"/>
      <c r="BP3243"/>
      <c r="CC3243"/>
      <c r="CP3243"/>
      <c r="EP3243"/>
      <c r="FC3243"/>
    </row>
    <row r="3244" spans="14:159">
      <c r="N3244"/>
      <c r="AB3244"/>
      <c r="AC3244"/>
      <c r="BC3244"/>
      <c r="BP3244"/>
      <c r="CC3244"/>
      <c r="CP3244"/>
      <c r="EP3244"/>
      <c r="FC3244"/>
    </row>
    <row r="3245" spans="14:159">
      <c r="N3245"/>
      <c r="AB3245"/>
      <c r="AC3245"/>
      <c r="BC3245"/>
      <c r="BP3245"/>
      <c r="CC3245"/>
      <c r="CP3245"/>
      <c r="EP3245"/>
      <c r="FC3245"/>
    </row>
    <row r="3246" spans="14:159">
      <c r="N3246"/>
      <c r="AB3246"/>
      <c r="AC3246"/>
      <c r="BC3246"/>
      <c r="BP3246"/>
      <c r="CC3246"/>
      <c r="CP3246"/>
      <c r="EP3246"/>
      <c r="FC3246"/>
    </row>
    <row r="3247" spans="14:159">
      <c r="N3247"/>
      <c r="AB3247"/>
      <c r="AC3247"/>
      <c r="BC3247"/>
      <c r="BP3247"/>
      <c r="CC3247"/>
      <c r="CP3247"/>
      <c r="EP3247"/>
      <c r="FC3247"/>
    </row>
    <row r="3248" spans="14:159">
      <c r="N3248"/>
      <c r="AB3248"/>
      <c r="AC3248"/>
      <c r="BC3248"/>
      <c r="BP3248"/>
      <c r="CC3248"/>
      <c r="CP3248"/>
      <c r="EP3248"/>
      <c r="FC3248"/>
    </row>
    <row r="3249" spans="14:159">
      <c r="N3249"/>
      <c r="AB3249"/>
      <c r="AC3249"/>
      <c r="BC3249"/>
      <c r="BP3249"/>
      <c r="CC3249"/>
      <c r="CP3249"/>
      <c r="EP3249"/>
      <c r="FC3249"/>
    </row>
    <row r="3250" spans="14:159">
      <c r="N3250"/>
      <c r="AB3250"/>
      <c r="AC3250"/>
      <c r="BC3250"/>
      <c r="BP3250"/>
      <c r="CC3250"/>
      <c r="CP3250"/>
      <c r="EP3250"/>
      <c r="FC3250"/>
    </row>
    <row r="3251" spans="14:159">
      <c r="N3251"/>
      <c r="AB3251"/>
      <c r="AC3251"/>
      <c r="BC3251"/>
      <c r="BP3251"/>
      <c r="CC3251"/>
      <c r="CP3251"/>
      <c r="EP3251"/>
      <c r="FC3251"/>
    </row>
    <row r="3252" spans="14:159">
      <c r="N3252"/>
      <c r="AB3252"/>
      <c r="AC3252"/>
      <c r="BC3252"/>
      <c r="BP3252"/>
      <c r="CC3252"/>
      <c r="CP3252"/>
      <c r="EP3252"/>
      <c r="FC3252"/>
    </row>
    <row r="3253" spans="14:159">
      <c r="N3253"/>
      <c r="AB3253"/>
      <c r="AC3253"/>
      <c r="BC3253"/>
      <c r="BP3253"/>
      <c r="CC3253"/>
      <c r="CP3253"/>
      <c r="EP3253"/>
      <c r="FC3253"/>
    </row>
    <row r="3254" spans="14:159">
      <c r="N3254"/>
      <c r="AB3254"/>
      <c r="AC3254"/>
      <c r="BC3254"/>
      <c r="BP3254"/>
      <c r="CC3254"/>
      <c r="CP3254"/>
      <c r="EP3254"/>
      <c r="FC3254"/>
    </row>
    <row r="3255" spans="14:159">
      <c r="N3255"/>
      <c r="AB3255"/>
      <c r="AC3255"/>
      <c r="BC3255"/>
      <c r="BP3255"/>
      <c r="CC3255"/>
      <c r="CP3255"/>
      <c r="EP3255"/>
      <c r="FC3255"/>
    </row>
    <row r="3256" spans="14:159">
      <c r="N3256"/>
      <c r="AB3256"/>
      <c r="AC3256"/>
      <c r="BC3256"/>
      <c r="BP3256"/>
      <c r="CC3256"/>
      <c r="CP3256"/>
      <c r="EP3256"/>
      <c r="FC3256"/>
    </row>
    <row r="3257" spans="14:159">
      <c r="N3257"/>
      <c r="AB3257"/>
      <c r="AC3257"/>
      <c r="BC3257"/>
      <c r="BP3257"/>
      <c r="CC3257"/>
      <c r="CP3257"/>
      <c r="EP3257"/>
      <c r="FC3257"/>
    </row>
    <row r="3258" spans="14:159">
      <c r="N3258"/>
      <c r="AB3258"/>
      <c r="AC3258"/>
      <c r="BC3258"/>
      <c r="BP3258"/>
      <c r="CC3258"/>
      <c r="CP3258"/>
      <c r="EP3258"/>
      <c r="FC3258"/>
    </row>
    <row r="3259" spans="14:159">
      <c r="N3259"/>
      <c r="AB3259"/>
      <c r="AC3259"/>
      <c r="BC3259"/>
      <c r="BP3259"/>
      <c r="CC3259"/>
      <c r="CP3259"/>
      <c r="EP3259"/>
      <c r="FC3259"/>
    </row>
    <row r="3260" spans="14:159">
      <c r="N3260"/>
      <c r="AB3260"/>
      <c r="AC3260"/>
      <c r="BC3260"/>
      <c r="BP3260"/>
      <c r="CC3260"/>
      <c r="CP3260"/>
      <c r="EP3260"/>
      <c r="FC3260"/>
    </row>
    <row r="3261" spans="14:159">
      <c r="N3261"/>
      <c r="AB3261"/>
      <c r="AC3261"/>
      <c r="BC3261"/>
      <c r="BP3261"/>
      <c r="CC3261"/>
      <c r="CP3261"/>
      <c r="EP3261"/>
      <c r="FC3261"/>
    </row>
    <row r="3262" spans="14:159">
      <c r="N3262"/>
      <c r="AB3262"/>
      <c r="AC3262"/>
      <c r="BC3262"/>
      <c r="BP3262"/>
      <c r="CC3262"/>
      <c r="CP3262"/>
      <c r="EP3262"/>
      <c r="FC3262"/>
    </row>
    <row r="3263" spans="14:159">
      <c r="N3263"/>
      <c r="AB3263"/>
      <c r="AC3263"/>
      <c r="BC3263"/>
      <c r="BP3263"/>
      <c r="CC3263"/>
      <c r="CP3263"/>
      <c r="EP3263"/>
      <c r="FC3263"/>
    </row>
    <row r="3264" spans="14:159">
      <c r="N3264"/>
      <c r="AB3264"/>
      <c r="AC3264"/>
      <c r="BC3264"/>
      <c r="BP3264"/>
      <c r="CC3264"/>
      <c r="CP3264"/>
      <c r="EP3264"/>
      <c r="FC3264"/>
    </row>
    <row r="3265" spans="14:159">
      <c r="N3265"/>
      <c r="AB3265"/>
      <c r="AC3265"/>
      <c r="BC3265"/>
      <c r="BP3265"/>
      <c r="CC3265"/>
      <c r="CP3265"/>
      <c r="EP3265"/>
      <c r="FC3265"/>
    </row>
    <row r="3266" spans="14:159">
      <c r="N3266"/>
      <c r="AB3266"/>
      <c r="AC3266"/>
      <c r="BC3266"/>
      <c r="BP3266"/>
      <c r="CC3266"/>
      <c r="CP3266"/>
      <c r="EP3266"/>
      <c r="FC3266"/>
    </row>
    <row r="3267" spans="14:159">
      <c r="N3267"/>
      <c r="AB3267"/>
      <c r="AC3267"/>
      <c r="BC3267"/>
      <c r="BP3267"/>
      <c r="CC3267"/>
      <c r="CP3267"/>
      <c r="EP3267"/>
      <c r="FC3267"/>
    </row>
    <row r="3268" spans="14:159">
      <c r="N3268"/>
      <c r="AB3268"/>
      <c r="AC3268"/>
      <c r="BC3268"/>
      <c r="BP3268"/>
      <c r="CC3268"/>
      <c r="CP3268"/>
      <c r="EP3268"/>
      <c r="FC3268"/>
    </row>
    <row r="3269" spans="14:159">
      <c r="N3269"/>
      <c r="AB3269"/>
      <c r="AC3269"/>
      <c r="BC3269"/>
      <c r="BP3269"/>
      <c r="CC3269"/>
      <c r="CP3269"/>
      <c r="EP3269"/>
      <c r="FC3269"/>
    </row>
    <row r="3270" spans="14:159">
      <c r="N3270"/>
      <c r="AB3270"/>
      <c r="AC3270"/>
      <c r="BC3270"/>
      <c r="BP3270"/>
      <c r="CC3270"/>
      <c r="CP3270"/>
      <c r="EP3270"/>
      <c r="FC3270"/>
    </row>
    <row r="3271" spans="14:159">
      <c r="N3271"/>
      <c r="AB3271"/>
      <c r="AC3271"/>
      <c r="BC3271"/>
      <c r="BP3271"/>
      <c r="CC3271"/>
      <c r="CP3271"/>
      <c r="EP3271"/>
      <c r="FC3271"/>
    </row>
    <row r="3272" spans="14:159">
      <c r="N3272"/>
      <c r="AB3272"/>
      <c r="AC3272"/>
      <c r="BC3272"/>
      <c r="BP3272"/>
      <c r="CC3272"/>
      <c r="CP3272"/>
      <c r="EP3272"/>
      <c r="FC3272"/>
    </row>
    <row r="3273" spans="14:159">
      <c r="N3273"/>
      <c r="AB3273"/>
      <c r="AC3273"/>
      <c r="BC3273"/>
      <c r="BP3273"/>
      <c r="CC3273"/>
      <c r="CP3273"/>
      <c r="EP3273"/>
      <c r="FC3273"/>
    </row>
    <row r="3274" spans="14:159">
      <c r="N3274"/>
      <c r="AB3274"/>
      <c r="AC3274"/>
      <c r="BC3274"/>
      <c r="BP3274"/>
      <c r="CC3274"/>
      <c r="CP3274"/>
      <c r="EP3274"/>
      <c r="FC3274"/>
    </row>
    <row r="3275" spans="14:159">
      <c r="N3275"/>
      <c r="AB3275"/>
      <c r="AC3275"/>
      <c r="BC3275"/>
      <c r="BP3275"/>
      <c r="CC3275"/>
      <c r="CP3275"/>
      <c r="EP3275"/>
      <c r="FC3275"/>
    </row>
    <row r="3276" spans="14:159">
      <c r="N3276"/>
      <c r="AB3276"/>
      <c r="AC3276"/>
      <c r="BC3276"/>
      <c r="BP3276"/>
      <c r="CC3276"/>
      <c r="CP3276"/>
      <c r="EP3276"/>
      <c r="FC3276"/>
    </row>
    <row r="3277" spans="14:159">
      <c r="N3277"/>
      <c r="AB3277"/>
      <c r="AC3277"/>
      <c r="BC3277"/>
      <c r="BP3277"/>
      <c r="CC3277"/>
      <c r="CP3277"/>
      <c r="EP3277"/>
      <c r="FC3277"/>
    </row>
    <row r="3278" spans="14:159">
      <c r="N3278"/>
      <c r="AB3278"/>
      <c r="AC3278"/>
      <c r="BC3278"/>
      <c r="BP3278"/>
      <c r="CC3278"/>
      <c r="CP3278"/>
      <c r="EP3278"/>
      <c r="FC3278"/>
    </row>
    <row r="3279" spans="14:159">
      <c r="N3279"/>
      <c r="AB3279"/>
      <c r="AC3279"/>
      <c r="BC3279"/>
      <c r="BP3279"/>
      <c r="CC3279"/>
      <c r="CP3279"/>
      <c r="EP3279"/>
      <c r="FC3279"/>
    </row>
    <row r="3280" spans="14:159">
      <c r="N3280"/>
      <c r="AB3280"/>
      <c r="AC3280"/>
      <c r="BC3280"/>
      <c r="BP3280"/>
      <c r="CC3280"/>
      <c r="CP3280"/>
      <c r="EP3280"/>
      <c r="FC3280"/>
    </row>
    <row r="3281" spans="14:159">
      <c r="N3281"/>
      <c r="AB3281"/>
      <c r="AC3281"/>
      <c r="BC3281"/>
      <c r="BP3281"/>
      <c r="CC3281"/>
      <c r="CP3281"/>
      <c r="EP3281"/>
      <c r="FC3281"/>
    </row>
    <row r="3282" spans="14:159">
      <c r="N3282"/>
      <c r="AB3282"/>
      <c r="AC3282"/>
      <c r="BC3282"/>
      <c r="BP3282"/>
      <c r="CC3282"/>
      <c r="CP3282"/>
      <c r="EP3282"/>
      <c r="FC3282"/>
    </row>
    <row r="3283" spans="14:159">
      <c r="N3283"/>
      <c r="AB3283"/>
      <c r="AC3283"/>
      <c r="BC3283"/>
      <c r="BP3283"/>
      <c r="CC3283"/>
      <c r="CP3283"/>
      <c r="EP3283"/>
      <c r="FC3283"/>
    </row>
    <row r="3284" spans="14:159">
      <c r="N3284"/>
      <c r="AB3284"/>
      <c r="AC3284"/>
      <c r="BC3284"/>
      <c r="BP3284"/>
      <c r="CC3284"/>
      <c r="CP3284"/>
      <c r="EP3284"/>
      <c r="FC3284"/>
    </row>
    <row r="3285" spans="14:159">
      <c r="N3285"/>
      <c r="AB3285"/>
      <c r="AC3285"/>
      <c r="BC3285"/>
      <c r="BP3285"/>
      <c r="CC3285"/>
      <c r="CP3285"/>
      <c r="EP3285"/>
      <c r="FC3285"/>
    </row>
    <row r="3286" spans="14:159">
      <c r="N3286"/>
      <c r="AB3286"/>
      <c r="AC3286"/>
      <c r="BC3286"/>
      <c r="BP3286"/>
      <c r="CC3286"/>
      <c r="CP3286"/>
      <c r="EP3286"/>
      <c r="FC3286"/>
    </row>
    <row r="3287" spans="14:159">
      <c r="N3287"/>
      <c r="AB3287"/>
      <c r="AC3287"/>
      <c r="BC3287"/>
      <c r="BP3287"/>
      <c r="CC3287"/>
      <c r="CP3287"/>
      <c r="EP3287"/>
      <c r="FC3287"/>
    </row>
    <row r="3288" spans="14:159">
      <c r="N3288"/>
      <c r="AB3288"/>
      <c r="AC3288"/>
      <c r="BC3288"/>
      <c r="BP3288"/>
      <c r="CC3288"/>
      <c r="CP3288"/>
      <c r="EP3288"/>
      <c r="FC3288"/>
    </row>
    <row r="3289" spans="14:159">
      <c r="N3289"/>
      <c r="AB3289"/>
      <c r="AC3289"/>
      <c r="BC3289"/>
      <c r="BP3289"/>
      <c r="CC3289"/>
      <c r="CP3289"/>
      <c r="EP3289"/>
      <c r="FC3289"/>
    </row>
    <row r="3290" spans="14:159">
      <c r="N3290"/>
      <c r="AB3290"/>
      <c r="AC3290"/>
      <c r="BC3290"/>
      <c r="BP3290"/>
      <c r="CC3290"/>
      <c r="CP3290"/>
      <c r="EP3290"/>
      <c r="FC3290"/>
    </row>
    <row r="3291" spans="14:159">
      <c r="N3291"/>
      <c r="AB3291"/>
      <c r="AC3291"/>
      <c r="BC3291"/>
      <c r="BP3291"/>
      <c r="CC3291"/>
      <c r="CP3291"/>
      <c r="EP3291"/>
      <c r="FC3291"/>
    </row>
    <row r="3292" spans="14:159">
      <c r="N3292"/>
      <c r="AB3292"/>
      <c r="AC3292"/>
      <c r="BC3292"/>
      <c r="BP3292"/>
      <c r="CC3292"/>
      <c r="CP3292"/>
      <c r="EP3292"/>
      <c r="FC3292"/>
    </row>
    <row r="3293" spans="14:159">
      <c r="N3293"/>
      <c r="AB3293"/>
      <c r="AC3293"/>
      <c r="BC3293"/>
      <c r="BP3293"/>
      <c r="CC3293"/>
      <c r="CP3293"/>
      <c r="EP3293"/>
      <c r="FC3293"/>
    </row>
    <row r="3294" spans="14:159">
      <c r="N3294"/>
      <c r="AB3294"/>
      <c r="AC3294"/>
      <c r="BC3294"/>
      <c r="BP3294"/>
      <c r="CC3294"/>
      <c r="CP3294"/>
      <c r="EP3294"/>
      <c r="FC3294"/>
    </row>
    <row r="3295" spans="14:159">
      <c r="N3295"/>
      <c r="AB3295"/>
      <c r="AC3295"/>
      <c r="BC3295"/>
      <c r="BP3295"/>
      <c r="CC3295"/>
      <c r="CP3295"/>
      <c r="EP3295"/>
      <c r="FC3295"/>
    </row>
    <row r="3296" spans="14:159">
      <c r="N3296"/>
      <c r="AB3296"/>
      <c r="AC3296"/>
      <c r="BC3296"/>
      <c r="BP3296"/>
      <c r="CC3296"/>
      <c r="CP3296"/>
      <c r="EP3296"/>
      <c r="FC3296"/>
    </row>
    <row r="3297" spans="14:159">
      <c r="N3297"/>
      <c r="AB3297"/>
      <c r="AC3297"/>
      <c r="BC3297"/>
      <c r="BP3297"/>
      <c r="CC3297"/>
      <c r="CP3297"/>
      <c r="EP3297"/>
      <c r="FC3297"/>
    </row>
    <row r="3298" spans="14:159">
      <c r="N3298"/>
      <c r="AB3298"/>
      <c r="AC3298"/>
      <c r="BC3298"/>
      <c r="BP3298"/>
      <c r="CC3298"/>
      <c r="CP3298"/>
      <c r="EP3298"/>
      <c r="FC3298"/>
    </row>
    <row r="3299" spans="14:159">
      <c r="N3299"/>
      <c r="AB3299"/>
      <c r="AC3299"/>
      <c r="BC3299"/>
      <c r="BP3299"/>
      <c r="CC3299"/>
      <c r="CP3299"/>
      <c r="EP3299"/>
      <c r="FC3299"/>
    </row>
    <row r="3300" spans="14:159">
      <c r="N3300"/>
      <c r="AB3300"/>
      <c r="AC3300"/>
      <c r="BC3300"/>
      <c r="BP3300"/>
      <c r="CC3300"/>
      <c r="CP3300"/>
      <c r="EP3300"/>
      <c r="FC3300"/>
    </row>
    <row r="3301" spans="14:159">
      <c r="N3301"/>
      <c r="AB3301"/>
      <c r="AC3301"/>
      <c r="BC3301"/>
      <c r="BP3301"/>
      <c r="CC3301"/>
      <c r="CP3301"/>
      <c r="EP3301"/>
      <c r="FC3301"/>
    </row>
    <row r="3302" spans="14:159">
      <c r="N3302"/>
      <c r="AB3302"/>
      <c r="AC3302"/>
      <c r="BC3302"/>
      <c r="BP3302"/>
      <c r="CC3302"/>
      <c r="CP3302"/>
      <c r="EP3302"/>
      <c r="FC3302"/>
    </row>
    <row r="3303" spans="14:159">
      <c r="N3303"/>
      <c r="AB3303"/>
      <c r="AC3303"/>
      <c r="BC3303"/>
      <c r="BP3303"/>
      <c r="CC3303"/>
      <c r="CP3303"/>
      <c r="EP3303"/>
      <c r="FC3303"/>
    </row>
    <row r="3304" spans="14:159">
      <c r="N3304"/>
      <c r="AB3304"/>
      <c r="AC3304"/>
      <c r="BC3304"/>
      <c r="BP3304"/>
      <c r="CC3304"/>
      <c r="CP3304"/>
      <c r="EP3304"/>
      <c r="FC3304"/>
    </row>
    <row r="3305" spans="14:159">
      <c r="N3305"/>
      <c r="AB3305"/>
      <c r="AC3305"/>
      <c r="BC3305"/>
      <c r="BP3305"/>
      <c r="CC3305"/>
      <c r="CP3305"/>
      <c r="EP3305"/>
      <c r="FC3305"/>
    </row>
    <row r="3306" spans="14:159">
      <c r="N3306"/>
      <c r="AB3306"/>
      <c r="AC3306"/>
      <c r="BC3306"/>
      <c r="BP3306"/>
      <c r="CC3306"/>
      <c r="CP3306"/>
      <c r="EP3306"/>
      <c r="FC3306"/>
    </row>
    <row r="3307" spans="14:159">
      <c r="N3307"/>
      <c r="AB3307"/>
      <c r="AC3307"/>
      <c r="BC3307"/>
      <c r="BP3307"/>
      <c r="CC3307"/>
      <c r="CP3307"/>
      <c r="EP3307"/>
      <c r="FC3307"/>
    </row>
    <row r="3308" spans="14:159">
      <c r="N3308"/>
      <c r="AB3308"/>
      <c r="AC3308"/>
      <c r="BC3308"/>
      <c r="BP3308"/>
      <c r="CC3308"/>
      <c r="CP3308"/>
      <c r="EP3308"/>
      <c r="FC3308"/>
    </row>
    <row r="3309" spans="14:159">
      <c r="N3309"/>
      <c r="AB3309"/>
      <c r="AC3309"/>
      <c r="BC3309"/>
      <c r="BP3309"/>
      <c r="CC3309"/>
      <c r="CP3309"/>
      <c r="EP3309"/>
      <c r="FC3309"/>
    </row>
    <row r="3310" spans="14:159">
      <c r="N3310"/>
      <c r="AB3310"/>
      <c r="AC3310"/>
      <c r="BC3310"/>
      <c r="BP3310"/>
      <c r="CC3310"/>
      <c r="CP3310"/>
      <c r="EP3310"/>
      <c r="FC3310"/>
    </row>
    <row r="3311" spans="14:159">
      <c r="N3311"/>
      <c r="AB3311"/>
      <c r="AC3311"/>
      <c r="BC3311"/>
      <c r="BP3311"/>
      <c r="CC3311"/>
      <c r="CP3311"/>
      <c r="EP3311"/>
      <c r="FC3311"/>
    </row>
    <row r="3312" spans="14:159">
      <c r="N3312"/>
      <c r="AB3312"/>
      <c r="AC3312"/>
      <c r="BC3312"/>
      <c r="BP3312"/>
      <c r="CC3312"/>
      <c r="CP3312"/>
      <c r="EP3312"/>
      <c r="FC3312"/>
    </row>
    <row r="3313" spans="14:159">
      <c r="N3313"/>
      <c r="AB3313"/>
      <c r="AC3313"/>
      <c r="BC3313"/>
      <c r="BP3313"/>
      <c r="CC3313"/>
      <c r="CP3313"/>
      <c r="EP3313"/>
      <c r="FC3313"/>
    </row>
    <row r="3314" spans="14:159">
      <c r="N3314"/>
      <c r="AB3314"/>
      <c r="AC3314"/>
      <c r="BC3314"/>
      <c r="BP3314"/>
      <c r="CC3314"/>
      <c r="CP3314"/>
      <c r="EP3314"/>
      <c r="FC3314"/>
    </row>
    <row r="3315" spans="14:159">
      <c r="N3315"/>
      <c r="AB3315"/>
      <c r="AC3315"/>
      <c r="BC3315"/>
      <c r="BP3315"/>
      <c r="CC3315"/>
      <c r="CP3315"/>
      <c r="EP3315"/>
      <c r="FC3315"/>
    </row>
    <row r="3316" spans="14:159">
      <c r="N3316"/>
      <c r="AB3316"/>
      <c r="AC3316"/>
      <c r="BC3316"/>
      <c r="BP3316"/>
      <c r="CC3316"/>
      <c r="CP3316"/>
      <c r="EP3316"/>
      <c r="FC3316"/>
    </row>
    <row r="3317" spans="14:159">
      <c r="N3317"/>
      <c r="AB3317"/>
      <c r="AC3317"/>
      <c r="BC3317"/>
      <c r="BP3317"/>
      <c r="CC3317"/>
      <c r="CP3317"/>
      <c r="EP3317"/>
      <c r="FC3317"/>
    </row>
    <row r="3318" spans="14:159">
      <c r="N3318"/>
      <c r="AB3318"/>
      <c r="AC3318"/>
      <c r="BC3318"/>
      <c r="BP3318"/>
      <c r="CC3318"/>
      <c r="CP3318"/>
      <c r="EP3318"/>
      <c r="FC3318"/>
    </row>
    <row r="3319" spans="14:159">
      <c r="N3319"/>
      <c r="AB3319"/>
      <c r="AC3319"/>
      <c r="BC3319"/>
      <c r="BP3319"/>
      <c r="CC3319"/>
      <c r="CP3319"/>
      <c r="EP3319"/>
      <c r="FC3319"/>
    </row>
    <row r="3320" spans="14:159">
      <c r="N3320"/>
      <c r="AB3320"/>
      <c r="AC3320"/>
      <c r="BC3320"/>
      <c r="BP3320"/>
      <c r="CC3320"/>
      <c r="CP3320"/>
      <c r="EP3320"/>
      <c r="FC3320"/>
    </row>
    <row r="3321" spans="14:159">
      <c r="N3321"/>
      <c r="AB3321"/>
      <c r="AC3321"/>
      <c r="BC3321"/>
      <c r="BP3321"/>
      <c r="CC3321"/>
      <c r="CP3321"/>
      <c r="EP3321"/>
      <c r="FC3321"/>
    </row>
    <row r="3322" spans="14:159">
      <c r="N3322"/>
      <c r="AB3322"/>
      <c r="AC3322"/>
      <c r="BC3322"/>
      <c r="BP3322"/>
      <c r="CC3322"/>
      <c r="CP3322"/>
      <c r="EP3322"/>
      <c r="FC3322"/>
    </row>
    <row r="3323" spans="14:159">
      <c r="N3323"/>
      <c r="AB3323"/>
      <c r="AC3323"/>
      <c r="BC3323"/>
      <c r="BP3323"/>
      <c r="CC3323"/>
      <c r="CP3323"/>
      <c r="EP3323"/>
      <c r="FC3323"/>
    </row>
    <row r="3324" spans="14:159">
      <c r="N3324"/>
      <c r="AB3324"/>
      <c r="AC3324"/>
      <c r="BC3324"/>
      <c r="BP3324"/>
      <c r="CC3324"/>
      <c r="CP3324"/>
      <c r="EP3324"/>
      <c r="FC3324"/>
    </row>
    <row r="3325" spans="14:159">
      <c r="N3325"/>
      <c r="AB3325"/>
      <c r="AC3325"/>
      <c r="BC3325"/>
      <c r="BP3325"/>
      <c r="CC3325"/>
      <c r="CP3325"/>
      <c r="EP3325"/>
      <c r="FC3325"/>
    </row>
    <row r="3326" spans="14:159">
      <c r="N3326"/>
      <c r="AB3326"/>
      <c r="AC3326"/>
      <c r="BC3326"/>
      <c r="BP3326"/>
      <c r="CC3326"/>
      <c r="CP3326"/>
      <c r="EP3326"/>
      <c r="FC3326"/>
    </row>
    <row r="3327" spans="14:159">
      <c r="N3327"/>
      <c r="AB3327"/>
      <c r="AC3327"/>
      <c r="BC3327"/>
      <c r="BP3327"/>
      <c r="CC3327"/>
      <c r="CP3327"/>
      <c r="EP3327"/>
      <c r="FC3327"/>
    </row>
    <row r="3328" spans="14:159">
      <c r="N3328"/>
      <c r="AB3328"/>
      <c r="AC3328"/>
      <c r="BC3328"/>
      <c r="BP3328"/>
      <c r="CC3328"/>
      <c r="CP3328"/>
      <c r="EP3328"/>
      <c r="FC3328"/>
    </row>
    <row r="3329" spans="14:159">
      <c r="N3329"/>
      <c r="AB3329"/>
      <c r="AC3329"/>
      <c r="BC3329"/>
      <c r="BP3329"/>
      <c r="CC3329"/>
      <c r="CP3329"/>
      <c r="EP3329"/>
      <c r="FC3329"/>
    </row>
    <row r="3330" spans="14:159">
      <c r="N3330"/>
      <c r="AB3330"/>
      <c r="AC3330"/>
      <c r="BC3330"/>
      <c r="BP3330"/>
      <c r="CC3330"/>
      <c r="CP3330"/>
      <c r="EP3330"/>
      <c r="FC3330"/>
    </row>
    <row r="3331" spans="14:159">
      <c r="N3331"/>
      <c r="AB3331"/>
      <c r="AC3331"/>
      <c r="BC3331"/>
      <c r="BP3331"/>
      <c r="CC3331"/>
      <c r="CP3331"/>
      <c r="EP3331"/>
      <c r="FC3331"/>
    </row>
    <row r="3332" spans="14:159">
      <c r="N3332"/>
      <c r="AB3332"/>
      <c r="AC3332"/>
      <c r="BC3332"/>
      <c r="BP3332"/>
      <c r="CC3332"/>
      <c r="CP3332"/>
      <c r="EP3332"/>
      <c r="FC3332"/>
    </row>
    <row r="3333" spans="14:159">
      <c r="N3333"/>
      <c r="AB3333"/>
      <c r="AC3333"/>
      <c r="BC3333"/>
      <c r="BP3333"/>
      <c r="CC3333"/>
      <c r="CP3333"/>
      <c r="EP3333"/>
      <c r="FC3333"/>
    </row>
    <row r="3334" spans="14:159">
      <c r="N3334"/>
      <c r="AB3334"/>
      <c r="AC3334"/>
      <c r="BC3334"/>
      <c r="BP3334"/>
      <c r="CC3334"/>
      <c r="CP3334"/>
      <c r="EP3334"/>
      <c r="FC3334"/>
    </row>
    <row r="3335" spans="14:159">
      <c r="N3335"/>
      <c r="AB3335"/>
      <c r="AC3335"/>
      <c r="BC3335"/>
      <c r="BP3335"/>
      <c r="CC3335"/>
      <c r="CP3335"/>
      <c r="EP3335"/>
      <c r="FC3335"/>
    </row>
    <row r="3336" spans="14:159">
      <c r="N3336"/>
      <c r="AB3336"/>
      <c r="AC3336"/>
      <c r="BC3336"/>
      <c r="BP3336"/>
      <c r="CC3336"/>
      <c r="CP3336"/>
      <c r="EP3336"/>
      <c r="FC3336"/>
    </row>
    <row r="3337" spans="14:159">
      <c r="N3337"/>
      <c r="AB3337"/>
      <c r="AC3337"/>
      <c r="BC3337"/>
      <c r="BP3337"/>
      <c r="CC3337"/>
      <c r="CP3337"/>
      <c r="EP3337"/>
      <c r="FC3337"/>
    </row>
    <row r="3338" spans="14:159">
      <c r="N3338"/>
      <c r="AB3338"/>
      <c r="AC3338"/>
      <c r="BC3338"/>
      <c r="BP3338"/>
      <c r="CC3338"/>
      <c r="CP3338"/>
      <c r="EP3338"/>
      <c r="FC3338"/>
    </row>
    <row r="3339" spans="14:159">
      <c r="N3339"/>
      <c r="AB3339"/>
      <c r="AC3339"/>
      <c r="BC3339"/>
      <c r="BP3339"/>
      <c r="CC3339"/>
      <c r="CP3339"/>
      <c r="EP3339"/>
      <c r="FC3339"/>
    </row>
    <row r="3340" spans="14:159">
      <c r="N3340"/>
      <c r="AB3340"/>
      <c r="AC3340"/>
      <c r="BC3340"/>
      <c r="BP3340"/>
      <c r="CC3340"/>
      <c r="CP3340"/>
      <c r="EP3340"/>
      <c r="FC3340"/>
    </row>
    <row r="3341" spans="14:159">
      <c r="N3341"/>
      <c r="AB3341"/>
      <c r="AC3341"/>
      <c r="BC3341"/>
      <c r="BP3341"/>
      <c r="CC3341"/>
      <c r="CP3341"/>
      <c r="EP3341"/>
      <c r="FC3341"/>
    </row>
    <row r="3342" spans="14:159">
      <c r="N3342"/>
      <c r="AB3342"/>
      <c r="AC3342"/>
      <c r="BC3342"/>
      <c r="BP3342"/>
      <c r="CC3342"/>
      <c r="CP3342"/>
      <c r="EP3342"/>
      <c r="FC3342"/>
    </row>
    <row r="3343" spans="14:159">
      <c r="N3343"/>
      <c r="AB3343"/>
      <c r="AC3343"/>
      <c r="BC3343"/>
      <c r="BP3343"/>
      <c r="CC3343"/>
      <c r="CP3343"/>
      <c r="EP3343"/>
      <c r="FC3343"/>
    </row>
    <row r="3344" spans="14:159">
      <c r="N3344"/>
      <c r="AB3344"/>
      <c r="AC3344"/>
      <c r="BC3344"/>
      <c r="BP3344"/>
      <c r="CC3344"/>
      <c r="CP3344"/>
      <c r="EP3344"/>
      <c r="FC3344"/>
    </row>
    <row r="3345" spans="14:159">
      <c r="N3345"/>
      <c r="AB3345"/>
      <c r="AC3345"/>
      <c r="BC3345"/>
      <c r="BP3345"/>
      <c r="CC3345"/>
      <c r="CP3345"/>
      <c r="EP3345"/>
      <c r="FC3345"/>
    </row>
    <row r="3346" spans="14:159">
      <c r="N3346"/>
      <c r="AB3346"/>
      <c r="AC3346"/>
      <c r="BC3346"/>
      <c r="BP3346"/>
      <c r="CC3346"/>
      <c r="CP3346"/>
      <c r="EP3346"/>
      <c r="FC3346"/>
    </row>
    <row r="3347" spans="14:159">
      <c r="N3347"/>
      <c r="AB3347"/>
      <c r="AC3347"/>
      <c r="BC3347"/>
      <c r="BP3347"/>
      <c r="CC3347"/>
      <c r="CP3347"/>
      <c r="EP3347"/>
      <c r="FC3347"/>
    </row>
    <row r="3348" spans="14:159">
      <c r="N3348"/>
      <c r="AB3348"/>
      <c r="AC3348"/>
      <c r="BC3348"/>
      <c r="BP3348"/>
      <c r="CC3348"/>
      <c r="CP3348"/>
      <c r="EP3348"/>
      <c r="FC3348"/>
    </row>
    <row r="3349" spans="14:159">
      <c r="N3349"/>
      <c r="AB3349"/>
      <c r="AC3349"/>
      <c r="BC3349"/>
      <c r="BP3349"/>
      <c r="CC3349"/>
      <c r="CP3349"/>
      <c r="EP3349"/>
      <c r="FC3349"/>
    </row>
    <row r="3350" spans="14:159">
      <c r="N3350"/>
      <c r="AB3350"/>
      <c r="AC3350"/>
      <c r="BC3350"/>
      <c r="BP3350"/>
      <c r="CC3350"/>
      <c r="CP3350"/>
      <c r="EP3350"/>
      <c r="FC3350"/>
    </row>
    <row r="3351" spans="14:159">
      <c r="N3351"/>
      <c r="AB3351"/>
      <c r="AC3351"/>
      <c r="BC3351"/>
      <c r="BP3351"/>
      <c r="CC3351"/>
      <c r="CP3351"/>
      <c r="EP3351"/>
      <c r="FC3351"/>
    </row>
    <row r="3352" spans="14:159">
      <c r="N3352"/>
      <c r="AB3352"/>
      <c r="AC3352"/>
      <c r="BC3352"/>
      <c r="BP3352"/>
      <c r="CC3352"/>
      <c r="CP3352"/>
      <c r="EP3352"/>
      <c r="FC3352"/>
    </row>
    <row r="3353" spans="14:159">
      <c r="N3353"/>
      <c r="AB3353"/>
      <c r="AC3353"/>
      <c r="BC3353"/>
      <c r="BP3353"/>
      <c r="CC3353"/>
      <c r="CP3353"/>
      <c r="EP3353"/>
      <c r="FC3353"/>
    </row>
    <row r="3354" spans="14:159">
      <c r="N3354"/>
      <c r="AB3354"/>
      <c r="AC3354"/>
      <c r="BC3354"/>
      <c r="BP3354"/>
      <c r="CC3354"/>
      <c r="CP3354"/>
      <c r="EP3354"/>
      <c r="FC3354"/>
    </row>
    <row r="3355" spans="14:159">
      <c r="N3355"/>
      <c r="AB3355"/>
      <c r="AC3355"/>
      <c r="BC3355"/>
      <c r="BP3355"/>
      <c r="CC3355"/>
      <c r="CP3355"/>
      <c r="EP3355"/>
      <c r="FC3355"/>
    </row>
    <row r="3356" spans="14:159">
      <c r="N3356"/>
      <c r="AB3356"/>
      <c r="AC3356"/>
      <c r="BC3356"/>
      <c r="BP3356"/>
      <c r="CC3356"/>
      <c r="CP3356"/>
      <c r="EP3356"/>
      <c r="FC3356"/>
    </row>
    <row r="3357" spans="14:159">
      <c r="N3357"/>
      <c r="AB3357"/>
      <c r="AC3357"/>
      <c r="BC3357"/>
      <c r="BP3357"/>
      <c r="CC3357"/>
      <c r="CP3357"/>
      <c r="EP3357"/>
      <c r="FC3357"/>
    </row>
    <row r="3358" spans="14:159">
      <c r="N3358"/>
      <c r="AB3358"/>
      <c r="AC3358"/>
      <c r="BC3358"/>
      <c r="BP3358"/>
      <c r="CC3358"/>
      <c r="CP3358"/>
      <c r="EP3358"/>
      <c r="FC3358"/>
    </row>
    <row r="3359" spans="14:159">
      <c r="N3359"/>
      <c r="AB3359"/>
      <c r="AC3359"/>
      <c r="BC3359"/>
      <c r="BP3359"/>
      <c r="CC3359"/>
      <c r="CP3359"/>
      <c r="EP3359"/>
      <c r="FC3359"/>
    </row>
    <row r="3360" spans="14:159">
      <c r="N3360"/>
      <c r="AB3360"/>
      <c r="AC3360"/>
      <c r="BC3360"/>
      <c r="BP3360"/>
      <c r="CC3360"/>
      <c r="CP3360"/>
      <c r="EP3360"/>
      <c r="FC3360"/>
    </row>
    <row r="3361" spans="14:159">
      <c r="N3361"/>
      <c r="AB3361"/>
      <c r="AC3361"/>
      <c r="BC3361"/>
      <c r="BP3361"/>
      <c r="CC3361"/>
      <c r="CP3361"/>
      <c r="EP3361"/>
      <c r="FC3361"/>
    </row>
    <row r="3362" spans="14:159">
      <c r="N3362"/>
      <c r="AB3362"/>
      <c r="AC3362"/>
      <c r="BC3362"/>
      <c r="BP3362"/>
      <c r="CC3362"/>
      <c r="CP3362"/>
      <c r="EP3362"/>
      <c r="FC3362"/>
    </row>
    <row r="3363" spans="14:159">
      <c r="N3363"/>
      <c r="AB3363"/>
      <c r="AC3363"/>
      <c r="BC3363"/>
      <c r="BP3363"/>
      <c r="CC3363"/>
      <c r="CP3363"/>
      <c r="EP3363"/>
      <c r="FC3363"/>
    </row>
    <row r="3364" spans="14:159">
      <c r="N3364"/>
      <c r="AB3364"/>
      <c r="AC3364"/>
      <c r="BC3364"/>
      <c r="BP3364"/>
      <c r="CC3364"/>
      <c r="CP3364"/>
      <c r="EP3364"/>
      <c r="FC3364"/>
    </row>
    <row r="3365" spans="14:159">
      <c r="N3365"/>
      <c r="AB3365"/>
      <c r="AC3365"/>
      <c r="BC3365"/>
      <c r="BP3365"/>
      <c r="CC3365"/>
      <c r="CP3365"/>
      <c r="EP3365"/>
      <c r="FC3365"/>
    </row>
    <row r="3366" spans="14:159">
      <c r="N3366"/>
      <c r="AB3366"/>
      <c r="AC3366"/>
      <c r="BC3366"/>
      <c r="BP3366"/>
      <c r="CC3366"/>
      <c r="CP3366"/>
      <c r="EP3366"/>
      <c r="FC3366"/>
    </row>
    <row r="3367" spans="14:159">
      <c r="N3367"/>
      <c r="AB3367"/>
      <c r="AC3367"/>
      <c r="BC3367"/>
      <c r="BP3367"/>
      <c r="CC3367"/>
      <c r="CP3367"/>
      <c r="EP3367"/>
      <c r="FC3367"/>
    </row>
    <row r="3368" spans="14:159">
      <c r="N3368"/>
      <c r="AB3368"/>
      <c r="AC3368"/>
      <c r="BC3368"/>
      <c r="BP3368"/>
      <c r="CC3368"/>
      <c r="CP3368"/>
      <c r="EP3368"/>
      <c r="FC3368"/>
    </row>
    <row r="3369" spans="14:159">
      <c r="N3369"/>
      <c r="AB3369"/>
      <c r="AC3369"/>
      <c r="BC3369"/>
      <c r="BP3369"/>
      <c r="CC3369"/>
      <c r="CP3369"/>
      <c r="EP3369"/>
      <c r="FC3369"/>
    </row>
    <row r="3370" spans="14:159">
      <c r="N3370"/>
      <c r="AB3370"/>
      <c r="AC3370"/>
      <c r="BC3370"/>
      <c r="BP3370"/>
      <c r="CC3370"/>
      <c r="CP3370"/>
      <c r="EP3370"/>
      <c r="FC3370"/>
    </row>
    <row r="3371" spans="14:159">
      <c r="N3371"/>
      <c r="AB3371"/>
      <c r="AC3371"/>
      <c r="BC3371"/>
      <c r="BP3371"/>
      <c r="CC3371"/>
      <c r="CP3371"/>
      <c r="EP3371"/>
      <c r="FC3371"/>
    </row>
    <row r="3372" spans="14:159">
      <c r="N3372"/>
      <c r="AB3372"/>
      <c r="AC3372"/>
      <c r="BC3372"/>
      <c r="BP3372"/>
      <c r="CC3372"/>
      <c r="CP3372"/>
      <c r="EP3372"/>
      <c r="FC3372"/>
    </row>
    <row r="3373" spans="14:159">
      <c r="N3373"/>
      <c r="AB3373"/>
      <c r="AC3373"/>
      <c r="BC3373"/>
      <c r="BP3373"/>
      <c r="CC3373"/>
      <c r="CP3373"/>
      <c r="EP3373"/>
      <c r="FC3373"/>
    </row>
    <row r="3374" spans="14:159">
      <c r="N3374"/>
      <c r="AB3374"/>
      <c r="AC3374"/>
      <c r="BC3374"/>
      <c r="BP3374"/>
      <c r="CC3374"/>
      <c r="CP3374"/>
      <c r="EP3374"/>
      <c r="FC3374"/>
    </row>
    <row r="3375" spans="14:159">
      <c r="N3375"/>
      <c r="AB3375"/>
      <c r="AC3375"/>
      <c r="BC3375"/>
      <c r="BP3375"/>
      <c r="CC3375"/>
      <c r="CP3375"/>
      <c r="EP3375"/>
      <c r="FC3375"/>
    </row>
    <row r="3376" spans="14:159">
      <c r="N3376"/>
      <c r="AB3376"/>
      <c r="AC3376"/>
      <c r="BC3376"/>
      <c r="BP3376"/>
      <c r="CC3376"/>
      <c r="CP3376"/>
      <c r="EP3376"/>
      <c r="FC3376"/>
    </row>
    <row r="3377" spans="14:159">
      <c r="N3377"/>
      <c r="AB3377"/>
      <c r="AC3377"/>
      <c r="BC3377"/>
      <c r="BP3377"/>
      <c r="CC3377"/>
      <c r="CP3377"/>
      <c r="EP3377"/>
      <c r="FC3377"/>
    </row>
    <row r="3378" spans="14:159">
      <c r="N3378"/>
      <c r="AB3378"/>
      <c r="AC3378"/>
      <c r="BC3378"/>
      <c r="BP3378"/>
      <c r="CC3378"/>
      <c r="CP3378"/>
      <c r="EP3378"/>
      <c r="FC3378"/>
    </row>
    <row r="3379" spans="14:159">
      <c r="N3379"/>
      <c r="AB3379"/>
      <c r="AC3379"/>
      <c r="BC3379"/>
      <c r="BP3379"/>
      <c r="CC3379"/>
      <c r="CP3379"/>
      <c r="EP3379"/>
      <c r="FC3379"/>
    </row>
    <row r="3380" spans="14:159">
      <c r="N3380"/>
      <c r="AB3380"/>
      <c r="AC3380"/>
      <c r="BC3380"/>
      <c r="BP3380"/>
      <c r="CC3380"/>
      <c r="CP3380"/>
      <c r="EP3380"/>
      <c r="FC3380"/>
    </row>
    <row r="3381" spans="14:159">
      <c r="N3381"/>
      <c r="AB3381"/>
      <c r="AC3381"/>
      <c r="BC3381"/>
      <c r="BP3381"/>
      <c r="CC3381"/>
      <c r="CP3381"/>
      <c r="EP3381"/>
      <c r="FC3381"/>
    </row>
    <row r="3382" spans="14:159">
      <c r="N3382"/>
      <c r="AB3382"/>
      <c r="AC3382"/>
      <c r="BC3382"/>
      <c r="BP3382"/>
      <c r="CC3382"/>
      <c r="CP3382"/>
      <c r="EP3382"/>
      <c r="FC3382"/>
    </row>
    <row r="3383" spans="14:159">
      <c r="N3383"/>
      <c r="AB3383"/>
      <c r="AC3383"/>
      <c r="BC3383"/>
      <c r="BP3383"/>
      <c r="CC3383"/>
      <c r="CP3383"/>
      <c r="EP3383"/>
      <c r="FC3383"/>
    </row>
    <row r="3384" spans="14:159">
      <c r="N3384"/>
      <c r="AB3384"/>
      <c r="AC3384"/>
      <c r="BC3384"/>
      <c r="BP3384"/>
      <c r="CC3384"/>
      <c r="CP3384"/>
      <c r="EP3384"/>
      <c r="FC3384"/>
    </row>
    <row r="3385" spans="14:159">
      <c r="N3385"/>
      <c r="AB3385"/>
      <c r="AC3385"/>
      <c r="BC3385"/>
      <c r="BP3385"/>
      <c r="CC3385"/>
      <c r="CP3385"/>
      <c r="EP3385"/>
      <c r="FC3385"/>
    </row>
    <row r="3386" spans="14:159">
      <c r="N3386"/>
      <c r="AB3386"/>
      <c r="AC3386"/>
      <c r="BC3386"/>
      <c r="BP3386"/>
      <c r="CC3386"/>
      <c r="CP3386"/>
      <c r="EP3386"/>
      <c r="FC3386"/>
    </row>
    <row r="3387" spans="14:159">
      <c r="N3387"/>
      <c r="AB3387"/>
      <c r="AC3387"/>
      <c r="BC3387"/>
      <c r="BP3387"/>
      <c r="CC3387"/>
      <c r="CP3387"/>
      <c r="EP3387"/>
      <c r="FC3387"/>
    </row>
    <row r="3388" spans="14:159">
      <c r="N3388"/>
      <c r="AB3388"/>
      <c r="AC3388"/>
      <c r="BC3388"/>
      <c r="BP3388"/>
      <c r="CC3388"/>
      <c r="CP3388"/>
      <c r="EP3388"/>
      <c r="FC3388"/>
    </row>
    <row r="3389" spans="14:159">
      <c r="N3389"/>
      <c r="AB3389"/>
      <c r="AC3389"/>
      <c r="BC3389"/>
      <c r="BP3389"/>
      <c r="CC3389"/>
      <c r="CP3389"/>
      <c r="EP3389"/>
      <c r="FC3389"/>
    </row>
    <row r="3390" spans="14:159">
      <c r="N3390"/>
      <c r="AB3390"/>
      <c r="AC3390"/>
      <c r="BC3390"/>
      <c r="BP3390"/>
      <c r="CC3390"/>
      <c r="CP3390"/>
      <c r="EP3390"/>
      <c r="FC3390"/>
    </row>
    <row r="3391" spans="14:159">
      <c r="N3391"/>
      <c r="AB3391"/>
      <c r="AC3391"/>
      <c r="BC3391"/>
      <c r="BP3391"/>
      <c r="CC3391"/>
      <c r="CP3391"/>
      <c r="EP3391"/>
      <c r="FC3391"/>
    </row>
    <row r="3392" spans="14:159">
      <c r="N3392"/>
      <c r="AB3392"/>
      <c r="AC3392"/>
      <c r="BC3392"/>
      <c r="BP3392"/>
      <c r="CC3392"/>
      <c r="CP3392"/>
      <c r="EP3392"/>
      <c r="FC3392"/>
    </row>
    <row r="3393" spans="14:159">
      <c r="N3393"/>
      <c r="AB3393"/>
      <c r="AC3393"/>
      <c r="BC3393"/>
      <c r="BP3393"/>
      <c r="CC3393"/>
      <c r="CP3393"/>
      <c r="EP3393"/>
      <c r="FC3393"/>
    </row>
    <row r="3394" spans="14:159">
      <c r="N3394"/>
      <c r="AB3394"/>
      <c r="AC3394"/>
      <c r="BC3394"/>
      <c r="BP3394"/>
      <c r="CC3394"/>
      <c r="CP3394"/>
      <c r="EP3394"/>
      <c r="FC3394"/>
    </row>
    <row r="3395" spans="14:159">
      <c r="N3395"/>
      <c r="AB3395"/>
      <c r="AC3395"/>
      <c r="BC3395"/>
      <c r="BP3395"/>
      <c r="CC3395"/>
      <c r="CP3395"/>
      <c r="EP3395"/>
      <c r="FC3395"/>
    </row>
    <row r="3396" spans="14:159">
      <c r="N3396"/>
      <c r="AB3396"/>
      <c r="AC3396"/>
      <c r="BC3396"/>
      <c r="BP3396"/>
      <c r="CC3396"/>
      <c r="CP3396"/>
      <c r="EP3396"/>
      <c r="FC3396"/>
    </row>
    <row r="3397" spans="14:159">
      <c r="N3397"/>
      <c r="AB3397"/>
      <c r="AC3397"/>
      <c r="BC3397"/>
      <c r="BP3397"/>
      <c r="CC3397"/>
      <c r="CP3397"/>
      <c r="EP3397"/>
      <c r="FC3397"/>
    </row>
    <row r="3398" spans="14:159">
      <c r="N3398"/>
      <c r="AB3398"/>
      <c r="AC3398"/>
      <c r="BC3398"/>
      <c r="BP3398"/>
      <c r="CC3398"/>
      <c r="CP3398"/>
      <c r="EP3398"/>
      <c r="FC3398"/>
    </row>
    <row r="3399" spans="14:159">
      <c r="N3399"/>
      <c r="AB3399"/>
      <c r="AC3399"/>
      <c r="BC3399"/>
      <c r="BP3399"/>
      <c r="CC3399"/>
      <c r="CP3399"/>
      <c r="EP3399"/>
      <c r="FC3399"/>
    </row>
    <row r="3400" spans="14:159">
      <c r="N3400"/>
      <c r="AB3400"/>
      <c r="AC3400"/>
      <c r="BC3400"/>
      <c r="BP3400"/>
      <c r="CC3400"/>
      <c r="CP3400"/>
      <c r="EP3400"/>
      <c r="FC3400"/>
    </row>
    <row r="3401" spans="14:159">
      <c r="N3401"/>
      <c r="AB3401"/>
      <c r="AC3401"/>
      <c r="BC3401"/>
      <c r="BP3401"/>
      <c r="CC3401"/>
      <c r="CP3401"/>
      <c r="EP3401"/>
      <c r="FC3401"/>
    </row>
    <row r="3402" spans="14:159">
      <c r="N3402"/>
      <c r="AB3402"/>
      <c r="AC3402"/>
      <c r="BC3402"/>
      <c r="BP3402"/>
      <c r="CC3402"/>
      <c r="CP3402"/>
      <c r="EP3402"/>
      <c r="FC3402"/>
    </row>
    <row r="3403" spans="14:159">
      <c r="N3403"/>
      <c r="AB3403"/>
      <c r="AC3403"/>
      <c r="BC3403"/>
      <c r="BP3403"/>
      <c r="CC3403"/>
      <c r="CP3403"/>
      <c r="EP3403"/>
      <c r="FC3403"/>
    </row>
    <row r="3404" spans="14:159">
      <c r="N3404"/>
      <c r="AB3404"/>
      <c r="AC3404"/>
      <c r="BC3404"/>
      <c r="BP3404"/>
      <c r="CC3404"/>
      <c r="CP3404"/>
      <c r="EP3404"/>
      <c r="FC3404"/>
    </row>
    <row r="3405" spans="14:159">
      <c r="N3405"/>
      <c r="AB3405"/>
      <c r="AC3405"/>
      <c r="BC3405"/>
      <c r="BP3405"/>
      <c r="CC3405"/>
      <c r="CP3405"/>
      <c r="EP3405"/>
      <c r="FC3405"/>
    </row>
    <row r="3406" spans="14:159">
      <c r="N3406"/>
      <c r="AB3406"/>
      <c r="AC3406"/>
      <c r="BC3406"/>
      <c r="BP3406"/>
      <c r="CC3406"/>
      <c r="CP3406"/>
      <c r="EP3406"/>
      <c r="FC3406"/>
    </row>
    <row r="3407" spans="14:159">
      <c r="N3407"/>
      <c r="AB3407"/>
      <c r="AC3407"/>
      <c r="BC3407"/>
      <c r="BP3407"/>
      <c r="CC3407"/>
      <c r="CP3407"/>
      <c r="EP3407"/>
      <c r="FC3407"/>
    </row>
    <row r="3408" spans="14:159">
      <c r="N3408"/>
      <c r="AB3408"/>
      <c r="AC3408"/>
      <c r="BC3408"/>
      <c r="BP3408"/>
      <c r="CC3408"/>
      <c r="CP3408"/>
      <c r="EP3408"/>
      <c r="FC3408"/>
    </row>
    <row r="3409" spans="14:159">
      <c r="N3409"/>
      <c r="AB3409"/>
      <c r="AC3409"/>
      <c r="BC3409"/>
      <c r="BP3409"/>
      <c r="CC3409"/>
      <c r="CP3409"/>
      <c r="EP3409"/>
      <c r="FC3409"/>
    </row>
    <row r="3410" spans="14:159">
      <c r="N3410"/>
      <c r="AB3410"/>
      <c r="AC3410"/>
      <c r="BC3410"/>
      <c r="BP3410"/>
      <c r="CC3410"/>
      <c r="CP3410"/>
      <c r="EP3410"/>
      <c r="FC3410"/>
    </row>
    <row r="3411" spans="14:159">
      <c r="N3411"/>
      <c r="AB3411"/>
      <c r="AC3411"/>
      <c r="BC3411"/>
      <c r="BP3411"/>
      <c r="CC3411"/>
      <c r="CP3411"/>
      <c r="EP3411"/>
      <c r="FC3411"/>
    </row>
    <row r="3412" spans="14:159">
      <c r="N3412"/>
      <c r="AB3412"/>
      <c r="AC3412"/>
      <c r="BC3412"/>
      <c r="BP3412"/>
      <c r="CC3412"/>
      <c r="CP3412"/>
      <c r="EP3412"/>
      <c r="FC3412"/>
    </row>
    <row r="3413" spans="14:159">
      <c r="N3413"/>
      <c r="AB3413"/>
      <c r="AC3413"/>
      <c r="BC3413"/>
      <c r="BP3413"/>
      <c r="CC3413"/>
      <c r="CP3413"/>
      <c r="EP3413"/>
      <c r="FC3413"/>
    </row>
    <row r="3414" spans="14:159">
      <c r="N3414"/>
      <c r="AB3414"/>
      <c r="AC3414"/>
      <c r="BC3414"/>
      <c r="BP3414"/>
      <c r="CC3414"/>
      <c r="CP3414"/>
      <c r="EP3414"/>
      <c r="FC3414"/>
    </row>
    <row r="3415" spans="14:159">
      <c r="N3415"/>
      <c r="AB3415"/>
      <c r="AC3415"/>
      <c r="BC3415"/>
      <c r="BP3415"/>
      <c r="CC3415"/>
      <c r="CP3415"/>
      <c r="EP3415"/>
      <c r="FC3415"/>
    </row>
    <row r="3416" spans="14:159">
      <c r="N3416"/>
      <c r="AB3416"/>
      <c r="AC3416"/>
      <c r="BC3416"/>
      <c r="BP3416"/>
      <c r="CC3416"/>
      <c r="CP3416"/>
      <c r="EP3416"/>
      <c r="FC3416"/>
    </row>
    <row r="3417" spans="14:159">
      <c r="N3417"/>
      <c r="AB3417"/>
      <c r="AC3417"/>
      <c r="BC3417"/>
      <c r="BP3417"/>
      <c r="CC3417"/>
      <c r="CP3417"/>
      <c r="EP3417"/>
      <c r="FC3417"/>
    </row>
    <row r="3418" spans="14:159">
      <c r="N3418"/>
      <c r="AB3418"/>
      <c r="AC3418"/>
      <c r="BC3418"/>
      <c r="BP3418"/>
      <c r="CC3418"/>
      <c r="CP3418"/>
      <c r="EP3418"/>
      <c r="FC3418"/>
    </row>
    <row r="3419" spans="14:159">
      <c r="N3419"/>
      <c r="AB3419"/>
      <c r="AC3419"/>
      <c r="BC3419"/>
      <c r="BP3419"/>
      <c r="CC3419"/>
      <c r="CP3419"/>
      <c r="EP3419"/>
      <c r="FC3419"/>
    </row>
    <row r="3420" spans="14:159">
      <c r="N3420"/>
      <c r="AB3420"/>
      <c r="AC3420"/>
      <c r="BC3420"/>
      <c r="BP3420"/>
      <c r="CC3420"/>
      <c r="CP3420"/>
      <c r="EP3420"/>
      <c r="FC3420"/>
    </row>
    <row r="3421" spans="14:159">
      <c r="N3421"/>
      <c r="AB3421"/>
      <c r="AC3421"/>
      <c r="BC3421"/>
      <c r="BP3421"/>
      <c r="CC3421"/>
      <c r="CP3421"/>
      <c r="EP3421"/>
      <c r="FC3421"/>
    </row>
    <row r="3422" spans="14:159">
      <c r="N3422"/>
      <c r="AB3422"/>
      <c r="AC3422"/>
      <c r="BC3422"/>
      <c r="BP3422"/>
      <c r="CC3422"/>
      <c r="CP3422"/>
      <c r="EP3422"/>
      <c r="FC3422"/>
    </row>
    <row r="3423" spans="14:159">
      <c r="N3423"/>
      <c r="AB3423"/>
      <c r="AC3423"/>
      <c r="BC3423"/>
      <c r="BP3423"/>
      <c r="CC3423"/>
      <c r="CP3423"/>
      <c r="EP3423"/>
      <c r="FC3423"/>
    </row>
    <row r="3424" spans="14:159">
      <c r="N3424"/>
      <c r="AB3424"/>
      <c r="AC3424"/>
      <c r="BC3424"/>
      <c r="BP3424"/>
      <c r="CC3424"/>
      <c r="CP3424"/>
      <c r="EP3424"/>
      <c r="FC3424"/>
    </row>
    <row r="3425" spans="14:159">
      <c r="N3425"/>
      <c r="AB3425"/>
      <c r="AC3425"/>
      <c r="BC3425"/>
      <c r="BP3425"/>
      <c r="CC3425"/>
      <c r="CP3425"/>
      <c r="EP3425"/>
      <c r="FC3425"/>
    </row>
    <row r="3426" spans="14:159">
      <c r="N3426"/>
      <c r="AB3426"/>
      <c r="AC3426"/>
      <c r="BC3426"/>
      <c r="BP3426"/>
      <c r="CC3426"/>
      <c r="CP3426"/>
      <c r="EP3426"/>
      <c r="FC3426"/>
    </row>
    <row r="3427" spans="14:159">
      <c r="N3427"/>
      <c r="AB3427"/>
      <c r="AC3427"/>
      <c r="BC3427"/>
      <c r="BP3427"/>
      <c r="CC3427"/>
      <c r="CP3427"/>
      <c r="EP3427"/>
      <c r="FC3427"/>
    </row>
    <row r="3428" spans="14:159">
      <c r="N3428"/>
      <c r="AB3428"/>
      <c r="AC3428"/>
      <c r="BC3428"/>
      <c r="BP3428"/>
      <c r="CC3428"/>
      <c r="CP3428"/>
      <c r="EP3428"/>
      <c r="FC3428"/>
    </row>
    <row r="3429" spans="14:159">
      <c r="N3429"/>
      <c r="AB3429"/>
      <c r="AC3429"/>
      <c r="BC3429"/>
      <c r="BP3429"/>
      <c r="CC3429"/>
      <c r="CP3429"/>
      <c r="EP3429"/>
      <c r="FC3429"/>
    </row>
    <row r="3430" spans="14:159">
      <c r="N3430"/>
      <c r="AB3430"/>
      <c r="AC3430"/>
      <c r="BC3430"/>
      <c r="BP3430"/>
      <c r="CC3430"/>
      <c r="CP3430"/>
      <c r="EP3430"/>
      <c r="FC3430"/>
    </row>
    <row r="3431" spans="14:159">
      <c r="N3431"/>
      <c r="AB3431"/>
      <c r="AC3431"/>
      <c r="BC3431"/>
      <c r="BP3431"/>
      <c r="CC3431"/>
      <c r="CP3431"/>
      <c r="EP3431"/>
      <c r="FC3431"/>
    </row>
    <row r="3432" spans="14:159">
      <c r="N3432"/>
      <c r="AB3432"/>
      <c r="AC3432"/>
      <c r="BC3432"/>
      <c r="BP3432"/>
      <c r="CC3432"/>
      <c r="CP3432"/>
      <c r="EP3432"/>
      <c r="FC3432"/>
    </row>
    <row r="3433" spans="14:159">
      <c r="N3433"/>
      <c r="AB3433"/>
      <c r="AC3433"/>
      <c r="BC3433"/>
      <c r="BP3433"/>
      <c r="CC3433"/>
      <c r="CP3433"/>
      <c r="EP3433"/>
      <c r="FC3433"/>
    </row>
    <row r="3434" spans="14:159">
      <c r="N3434"/>
      <c r="AB3434"/>
      <c r="AC3434"/>
      <c r="BC3434"/>
      <c r="BP3434"/>
      <c r="CC3434"/>
      <c r="CP3434"/>
      <c r="EP3434"/>
      <c r="FC3434"/>
    </row>
    <row r="3435" spans="14:159">
      <c r="N3435"/>
      <c r="AB3435"/>
      <c r="AC3435"/>
      <c r="BC3435"/>
      <c r="BP3435"/>
      <c r="CC3435"/>
      <c r="CP3435"/>
      <c r="EP3435"/>
      <c r="FC3435"/>
    </row>
    <row r="3436" spans="14:159">
      <c r="N3436"/>
      <c r="AB3436"/>
      <c r="AC3436"/>
      <c r="BC3436"/>
      <c r="BP3436"/>
      <c r="CC3436"/>
      <c r="CP3436"/>
      <c r="EP3436"/>
      <c r="FC3436"/>
    </row>
    <row r="3437" spans="14:159">
      <c r="N3437"/>
      <c r="AB3437"/>
      <c r="AC3437"/>
      <c r="BC3437"/>
      <c r="BP3437"/>
      <c r="CC3437"/>
      <c r="CP3437"/>
      <c r="EP3437"/>
      <c r="FC3437"/>
    </row>
    <row r="3438" spans="14:159">
      <c r="N3438"/>
      <c r="AB3438"/>
      <c r="AC3438"/>
      <c r="BC3438"/>
      <c r="BP3438"/>
      <c r="CC3438"/>
      <c r="CP3438"/>
      <c r="EP3438"/>
      <c r="FC3438"/>
    </row>
    <row r="3439" spans="14:159">
      <c r="N3439"/>
      <c r="AB3439"/>
      <c r="AC3439"/>
      <c r="BC3439"/>
      <c r="BP3439"/>
      <c r="CC3439"/>
      <c r="CP3439"/>
      <c r="EP3439"/>
      <c r="FC3439"/>
    </row>
    <row r="3440" spans="14:159">
      <c r="N3440"/>
      <c r="AB3440"/>
      <c r="AC3440"/>
      <c r="BC3440"/>
      <c r="BP3440"/>
      <c r="CC3440"/>
      <c r="CP3440"/>
      <c r="EP3440"/>
      <c r="FC3440"/>
    </row>
    <row r="3441" spans="14:159">
      <c r="N3441"/>
      <c r="AB3441"/>
      <c r="AC3441"/>
      <c r="BC3441"/>
      <c r="BP3441"/>
      <c r="CC3441"/>
      <c r="CP3441"/>
      <c r="EP3441"/>
      <c r="FC3441"/>
    </row>
    <row r="3442" spans="14:159">
      <c r="N3442"/>
      <c r="AB3442"/>
      <c r="AC3442"/>
      <c r="BC3442"/>
      <c r="BP3442"/>
      <c r="CC3442"/>
      <c r="CP3442"/>
      <c r="EP3442"/>
      <c r="FC3442"/>
    </row>
    <row r="3443" spans="14:159">
      <c r="N3443"/>
      <c r="AB3443"/>
      <c r="AC3443"/>
      <c r="BC3443"/>
      <c r="BP3443"/>
      <c r="CC3443"/>
      <c r="CP3443"/>
      <c r="EP3443"/>
      <c r="FC3443"/>
    </row>
    <row r="3444" spans="14:159">
      <c r="N3444"/>
      <c r="AB3444"/>
      <c r="AC3444"/>
      <c r="BC3444"/>
      <c r="BP3444"/>
      <c r="CC3444"/>
      <c r="CP3444"/>
      <c r="EP3444"/>
      <c r="FC3444"/>
    </row>
    <row r="3445" spans="14:159">
      <c r="N3445"/>
      <c r="AB3445"/>
      <c r="AC3445"/>
      <c r="BC3445"/>
      <c r="BP3445"/>
      <c r="CC3445"/>
      <c r="CP3445"/>
      <c r="EP3445"/>
      <c r="FC3445"/>
    </row>
    <row r="3446" spans="14:159">
      <c r="N3446"/>
      <c r="AB3446"/>
      <c r="AC3446"/>
      <c r="BC3446"/>
      <c r="BP3446"/>
      <c r="CC3446"/>
      <c r="CP3446"/>
      <c r="EP3446"/>
      <c r="FC3446"/>
    </row>
    <row r="3447" spans="14:159">
      <c r="N3447"/>
      <c r="AB3447"/>
      <c r="AC3447"/>
      <c r="BC3447"/>
      <c r="BP3447"/>
      <c r="CC3447"/>
      <c r="CP3447"/>
      <c r="EP3447"/>
      <c r="FC3447"/>
    </row>
    <row r="3448" spans="14:159">
      <c r="N3448"/>
      <c r="AB3448"/>
      <c r="AC3448"/>
      <c r="BC3448"/>
      <c r="BP3448"/>
      <c r="CC3448"/>
      <c r="CP3448"/>
      <c r="EP3448"/>
      <c r="FC3448"/>
    </row>
    <row r="3449" spans="14:159">
      <c r="N3449"/>
      <c r="AB3449"/>
      <c r="AC3449"/>
      <c r="BC3449"/>
      <c r="BP3449"/>
      <c r="CC3449"/>
      <c r="CP3449"/>
      <c r="EP3449"/>
      <c r="FC3449"/>
    </row>
    <row r="3450" spans="14:159">
      <c r="N3450"/>
      <c r="AB3450"/>
      <c r="AC3450"/>
      <c r="BC3450"/>
      <c r="BP3450"/>
      <c r="CC3450"/>
      <c r="CP3450"/>
      <c r="EP3450"/>
      <c r="FC3450"/>
    </row>
    <row r="3451" spans="14:159">
      <c r="N3451"/>
      <c r="AB3451"/>
      <c r="AC3451"/>
      <c r="BC3451"/>
      <c r="BP3451"/>
      <c r="CC3451"/>
      <c r="CP3451"/>
      <c r="EP3451"/>
      <c r="FC3451"/>
    </row>
    <row r="3452" spans="14:159">
      <c r="N3452"/>
      <c r="AB3452"/>
      <c r="AC3452"/>
      <c r="BC3452"/>
      <c r="BP3452"/>
      <c r="CC3452"/>
      <c r="CP3452"/>
      <c r="EP3452"/>
      <c r="FC3452"/>
    </row>
    <row r="3453" spans="14:159">
      <c r="N3453"/>
      <c r="AB3453"/>
      <c r="AC3453"/>
      <c r="BC3453"/>
      <c r="BP3453"/>
      <c r="CC3453"/>
      <c r="CP3453"/>
      <c r="EP3453"/>
      <c r="FC3453"/>
    </row>
    <row r="3454" spans="14:159">
      <c r="N3454"/>
      <c r="AB3454"/>
      <c r="AC3454"/>
      <c r="BC3454"/>
      <c r="BP3454"/>
      <c r="CC3454"/>
      <c r="CP3454"/>
      <c r="EP3454"/>
      <c r="FC3454"/>
    </row>
    <row r="3455" spans="14:159">
      <c r="N3455"/>
      <c r="AB3455"/>
      <c r="AC3455"/>
      <c r="BC3455"/>
      <c r="BP3455"/>
      <c r="CC3455"/>
      <c r="CP3455"/>
      <c r="EP3455"/>
      <c r="FC3455"/>
    </row>
    <row r="3456" spans="14:159">
      <c r="N3456"/>
      <c r="AB3456"/>
      <c r="AC3456"/>
      <c r="BC3456"/>
      <c r="BP3456"/>
      <c r="CC3456"/>
      <c r="CP3456"/>
      <c r="EP3456"/>
      <c r="FC3456"/>
    </row>
    <row r="3457" spans="14:159">
      <c r="N3457"/>
      <c r="AB3457"/>
      <c r="AC3457"/>
      <c r="BC3457"/>
      <c r="BP3457"/>
      <c r="CC3457"/>
      <c r="CP3457"/>
      <c r="EP3457"/>
      <c r="FC3457"/>
    </row>
    <row r="3458" spans="14:159">
      <c r="N3458"/>
      <c r="AB3458"/>
      <c r="AC3458"/>
      <c r="BC3458"/>
      <c r="BP3458"/>
      <c r="CC3458"/>
      <c r="CP3458"/>
      <c r="EP3458"/>
      <c r="FC3458"/>
    </row>
    <row r="3459" spans="14:159">
      <c r="N3459"/>
      <c r="AB3459"/>
      <c r="AC3459"/>
      <c r="BC3459"/>
      <c r="BP3459"/>
      <c r="CC3459"/>
      <c r="CP3459"/>
      <c r="EP3459"/>
      <c r="FC3459"/>
    </row>
    <row r="3460" spans="14:159">
      <c r="N3460"/>
      <c r="AB3460"/>
      <c r="AC3460"/>
      <c r="BC3460"/>
      <c r="BP3460"/>
      <c r="CC3460"/>
      <c r="CP3460"/>
      <c r="EP3460"/>
      <c r="FC3460"/>
    </row>
    <row r="3461" spans="14:159">
      <c r="N3461"/>
      <c r="AB3461"/>
      <c r="AC3461"/>
      <c r="BC3461"/>
      <c r="BP3461"/>
      <c r="CC3461"/>
      <c r="CP3461"/>
      <c r="EP3461"/>
      <c r="FC3461"/>
    </row>
    <row r="3462" spans="14:159">
      <c r="N3462"/>
      <c r="AB3462"/>
      <c r="AC3462"/>
      <c r="BC3462"/>
      <c r="BP3462"/>
      <c r="CC3462"/>
      <c r="CP3462"/>
      <c r="EP3462"/>
      <c r="FC3462"/>
    </row>
    <row r="3463" spans="14:159">
      <c r="N3463"/>
      <c r="AB3463"/>
      <c r="AC3463"/>
      <c r="BC3463"/>
      <c r="BP3463"/>
      <c r="CC3463"/>
      <c r="CP3463"/>
      <c r="EP3463"/>
      <c r="FC3463"/>
    </row>
    <row r="3464" spans="14:159">
      <c r="N3464"/>
      <c r="AB3464"/>
      <c r="AC3464"/>
      <c r="BC3464"/>
      <c r="BP3464"/>
      <c r="CC3464"/>
      <c r="CP3464"/>
      <c r="EP3464"/>
      <c r="FC3464"/>
    </row>
    <row r="3465" spans="14:159">
      <c r="N3465"/>
      <c r="AB3465"/>
      <c r="AC3465"/>
      <c r="BC3465"/>
      <c r="BP3465"/>
      <c r="CC3465"/>
      <c r="CP3465"/>
      <c r="EP3465"/>
      <c r="FC3465"/>
    </row>
    <row r="3466" spans="14:159">
      <c r="N3466"/>
      <c r="AB3466"/>
      <c r="AC3466"/>
      <c r="BC3466"/>
      <c r="BP3466"/>
      <c r="CC3466"/>
      <c r="CP3466"/>
      <c r="EP3466"/>
      <c r="FC3466"/>
    </row>
    <row r="3467" spans="14:159">
      <c r="N3467"/>
      <c r="AB3467"/>
      <c r="AC3467"/>
      <c r="BC3467"/>
      <c r="BP3467"/>
      <c r="CC3467"/>
      <c r="CP3467"/>
      <c r="EP3467"/>
      <c r="FC3467"/>
    </row>
    <row r="3468" spans="14:159">
      <c r="N3468"/>
      <c r="AB3468"/>
      <c r="AC3468"/>
      <c r="BC3468"/>
      <c r="BP3468"/>
      <c r="CC3468"/>
      <c r="CP3468"/>
      <c r="EP3468"/>
      <c r="FC3468"/>
    </row>
    <row r="3469" spans="14:159">
      <c r="N3469"/>
      <c r="AB3469"/>
      <c r="AC3469"/>
      <c r="BC3469"/>
      <c r="BP3469"/>
      <c r="CC3469"/>
      <c r="CP3469"/>
      <c r="EP3469"/>
      <c r="FC3469"/>
    </row>
    <row r="3470" spans="14:159">
      <c r="N3470"/>
      <c r="AB3470"/>
      <c r="AC3470"/>
      <c r="BC3470"/>
      <c r="BP3470"/>
      <c r="CC3470"/>
      <c r="CP3470"/>
      <c r="EP3470"/>
      <c r="FC3470"/>
    </row>
    <row r="3471" spans="14:159">
      <c r="N3471"/>
      <c r="AB3471"/>
      <c r="AC3471"/>
      <c r="BC3471"/>
      <c r="BP3471"/>
      <c r="CC3471"/>
      <c r="CP3471"/>
      <c r="EP3471"/>
      <c r="FC3471"/>
    </row>
    <row r="3472" spans="14:159">
      <c r="N3472"/>
      <c r="AB3472"/>
      <c r="AC3472"/>
      <c r="BC3472"/>
      <c r="BP3472"/>
      <c r="CC3472"/>
      <c r="CP3472"/>
      <c r="EP3472"/>
      <c r="FC3472"/>
    </row>
    <row r="3473" spans="14:159">
      <c r="N3473"/>
      <c r="AB3473"/>
      <c r="AC3473"/>
      <c r="BC3473"/>
      <c r="BP3473"/>
      <c r="CC3473"/>
      <c r="CP3473"/>
      <c r="EP3473"/>
      <c r="FC3473"/>
    </row>
    <row r="3474" spans="14:159">
      <c r="N3474"/>
      <c r="AB3474"/>
      <c r="AC3474"/>
      <c r="BC3474"/>
      <c r="BP3474"/>
      <c r="CC3474"/>
      <c r="CP3474"/>
      <c r="EP3474"/>
      <c r="FC3474"/>
    </row>
    <row r="3475" spans="14:159">
      <c r="N3475"/>
      <c r="AB3475"/>
      <c r="AC3475"/>
      <c r="BC3475"/>
      <c r="BP3475"/>
      <c r="CC3475"/>
      <c r="CP3475"/>
      <c r="EP3475"/>
      <c r="FC3475"/>
    </row>
    <row r="3476" spans="14:159">
      <c r="N3476"/>
      <c r="AB3476"/>
      <c r="AC3476"/>
      <c r="BC3476"/>
      <c r="BP3476"/>
      <c r="CC3476"/>
      <c r="CP3476"/>
      <c r="EP3476"/>
      <c r="FC3476"/>
    </row>
    <row r="3477" spans="14:159">
      <c r="N3477"/>
      <c r="AB3477"/>
      <c r="AC3477"/>
      <c r="BC3477"/>
      <c r="BP3477"/>
      <c r="CC3477"/>
      <c r="CP3477"/>
      <c r="EP3477"/>
      <c r="FC3477"/>
    </row>
    <row r="3478" spans="14:159">
      <c r="N3478"/>
      <c r="AB3478"/>
      <c r="AC3478"/>
      <c r="BC3478"/>
      <c r="BP3478"/>
      <c r="CC3478"/>
      <c r="CP3478"/>
      <c r="EP3478"/>
      <c r="FC3478"/>
    </row>
    <row r="3479" spans="14:159">
      <c r="N3479"/>
      <c r="AB3479"/>
      <c r="AC3479"/>
      <c r="BC3479"/>
      <c r="BP3479"/>
      <c r="CC3479"/>
      <c r="CP3479"/>
      <c r="EP3479"/>
      <c r="FC3479"/>
    </row>
    <row r="3480" spans="14:159">
      <c r="N3480"/>
      <c r="AB3480"/>
      <c r="AC3480"/>
      <c r="BC3480"/>
      <c r="BP3480"/>
      <c r="CC3480"/>
      <c r="CP3480"/>
      <c r="EP3480"/>
      <c r="FC3480"/>
    </row>
    <row r="3481" spans="14:159">
      <c r="N3481"/>
      <c r="AB3481"/>
      <c r="AC3481"/>
      <c r="BC3481"/>
      <c r="BP3481"/>
      <c r="CC3481"/>
      <c r="CP3481"/>
      <c r="EP3481"/>
      <c r="FC3481"/>
    </row>
    <row r="3482" spans="14:159">
      <c r="N3482"/>
      <c r="AB3482"/>
      <c r="AC3482"/>
      <c r="BC3482"/>
      <c r="BP3482"/>
      <c r="CC3482"/>
      <c r="CP3482"/>
      <c r="EP3482"/>
      <c r="FC3482"/>
    </row>
    <row r="3483" spans="14:159">
      <c r="N3483"/>
      <c r="AB3483"/>
      <c r="AC3483"/>
      <c r="BC3483"/>
      <c r="BP3483"/>
      <c r="CC3483"/>
      <c r="CP3483"/>
      <c r="EP3483"/>
      <c r="FC3483"/>
    </row>
    <row r="3484" spans="14:159">
      <c r="N3484"/>
      <c r="AB3484"/>
      <c r="AC3484"/>
      <c r="BC3484"/>
      <c r="BP3484"/>
      <c r="CC3484"/>
      <c r="CP3484"/>
      <c r="EP3484"/>
      <c r="FC3484"/>
    </row>
    <row r="3485" spans="14:159">
      <c r="N3485"/>
      <c r="AB3485"/>
      <c r="AC3485"/>
      <c r="BC3485"/>
      <c r="BP3485"/>
      <c r="CC3485"/>
      <c r="CP3485"/>
      <c r="EP3485"/>
      <c r="FC3485"/>
    </row>
    <row r="3486" spans="14:159">
      <c r="N3486"/>
      <c r="AB3486"/>
      <c r="AC3486"/>
      <c r="BC3486"/>
      <c r="BP3486"/>
      <c r="CC3486"/>
      <c r="CP3486"/>
      <c r="EP3486"/>
      <c r="FC3486"/>
    </row>
    <row r="3487" spans="14:159">
      <c r="N3487"/>
      <c r="AB3487"/>
      <c r="AC3487"/>
      <c r="BC3487"/>
      <c r="BP3487"/>
      <c r="CC3487"/>
      <c r="CP3487"/>
      <c r="EP3487"/>
      <c r="FC3487"/>
    </row>
    <row r="3488" spans="14:159">
      <c r="N3488"/>
      <c r="AB3488"/>
      <c r="AC3488"/>
      <c r="BC3488"/>
      <c r="BP3488"/>
      <c r="CC3488"/>
      <c r="CP3488"/>
      <c r="EP3488"/>
      <c r="FC3488"/>
    </row>
    <row r="3489" spans="14:159">
      <c r="N3489"/>
      <c r="AB3489"/>
      <c r="AC3489"/>
      <c r="BC3489"/>
      <c r="BP3489"/>
      <c r="CC3489"/>
      <c r="CP3489"/>
      <c r="EP3489"/>
      <c r="FC3489"/>
    </row>
    <row r="3490" spans="14:159">
      <c r="N3490"/>
      <c r="AB3490"/>
      <c r="AC3490"/>
      <c r="BC3490"/>
      <c r="BP3490"/>
      <c r="CC3490"/>
      <c r="CP3490"/>
      <c r="EP3490"/>
      <c r="FC3490"/>
    </row>
    <row r="3491" spans="14:159">
      <c r="N3491"/>
      <c r="AB3491"/>
      <c r="AC3491"/>
      <c r="BC3491"/>
      <c r="BP3491"/>
      <c r="CC3491"/>
      <c r="CP3491"/>
      <c r="EP3491"/>
      <c r="FC3491"/>
    </row>
    <row r="3492" spans="14:159">
      <c r="N3492"/>
      <c r="AB3492"/>
      <c r="AC3492"/>
      <c r="BC3492"/>
      <c r="BP3492"/>
      <c r="CC3492"/>
      <c r="CP3492"/>
      <c r="EP3492"/>
      <c r="FC3492"/>
    </row>
    <row r="3493" spans="14:159">
      <c r="N3493"/>
      <c r="AB3493"/>
      <c r="AC3493"/>
      <c r="BC3493"/>
      <c r="BP3493"/>
      <c r="CC3493"/>
      <c r="CP3493"/>
      <c r="EP3493"/>
      <c r="FC3493"/>
    </row>
    <row r="3494" spans="14:159">
      <c r="N3494"/>
      <c r="AB3494"/>
      <c r="AC3494"/>
      <c r="BC3494"/>
      <c r="BP3494"/>
      <c r="CC3494"/>
      <c r="CP3494"/>
      <c r="EP3494"/>
      <c r="FC3494"/>
    </row>
    <row r="3495" spans="14:159">
      <c r="N3495"/>
      <c r="AB3495"/>
      <c r="AC3495"/>
      <c r="BC3495"/>
      <c r="BP3495"/>
      <c r="CC3495"/>
      <c r="CP3495"/>
      <c r="EP3495"/>
      <c r="FC3495"/>
    </row>
    <row r="3496" spans="14:159">
      <c r="N3496"/>
      <c r="AB3496"/>
      <c r="AC3496"/>
      <c r="BC3496"/>
      <c r="BP3496"/>
      <c r="CC3496"/>
      <c r="CP3496"/>
      <c r="EP3496"/>
      <c r="FC3496"/>
    </row>
    <row r="3497" spans="14:159">
      <c r="N3497"/>
      <c r="AB3497"/>
      <c r="AC3497"/>
      <c r="BC3497"/>
      <c r="BP3497"/>
      <c r="CC3497"/>
      <c r="CP3497"/>
      <c r="EP3497"/>
      <c r="FC3497"/>
    </row>
    <row r="3498" spans="14:159">
      <c r="N3498"/>
      <c r="AB3498"/>
      <c r="AC3498"/>
      <c r="BC3498"/>
      <c r="BP3498"/>
      <c r="CC3498"/>
      <c r="CP3498"/>
      <c r="EP3498"/>
      <c r="FC3498"/>
    </row>
    <row r="3499" spans="14:159">
      <c r="N3499"/>
      <c r="AB3499"/>
      <c r="AC3499"/>
      <c r="BC3499"/>
      <c r="BP3499"/>
      <c r="CC3499"/>
      <c r="CP3499"/>
      <c r="EP3499"/>
      <c r="FC3499"/>
    </row>
    <row r="3500" spans="14:159">
      <c r="N3500"/>
      <c r="AB3500"/>
      <c r="AC3500"/>
      <c r="BC3500"/>
      <c r="BP3500"/>
      <c r="CC3500"/>
      <c r="CP3500"/>
      <c r="EP3500"/>
      <c r="FC3500"/>
    </row>
    <row r="3501" spans="14:159">
      <c r="N3501"/>
      <c r="AB3501"/>
      <c r="AC3501"/>
      <c r="BC3501"/>
      <c r="BP3501"/>
      <c r="CC3501"/>
      <c r="CP3501"/>
      <c r="EP3501"/>
      <c r="FC3501"/>
    </row>
    <row r="3502" spans="14:159">
      <c r="N3502"/>
      <c r="AB3502"/>
      <c r="AC3502"/>
      <c r="BC3502"/>
      <c r="BP3502"/>
      <c r="CC3502"/>
      <c r="CP3502"/>
      <c r="EP3502"/>
      <c r="FC3502"/>
    </row>
    <row r="3503" spans="14:159">
      <c r="N3503"/>
      <c r="AB3503"/>
      <c r="AC3503"/>
      <c r="BC3503"/>
      <c r="BP3503"/>
      <c r="CC3503"/>
      <c r="CP3503"/>
      <c r="EP3503"/>
      <c r="FC3503"/>
    </row>
    <row r="3504" spans="14:159">
      <c r="N3504"/>
      <c r="AB3504"/>
      <c r="AC3504"/>
      <c r="BC3504"/>
      <c r="BP3504"/>
      <c r="CC3504"/>
      <c r="CP3504"/>
      <c r="EP3504"/>
      <c r="FC3504"/>
    </row>
    <row r="3505" spans="14:159">
      <c r="N3505"/>
      <c r="AB3505"/>
      <c r="AC3505"/>
      <c r="BC3505"/>
      <c r="BP3505"/>
      <c r="CC3505"/>
      <c r="CP3505"/>
      <c r="EP3505"/>
      <c r="FC3505"/>
    </row>
    <row r="3506" spans="14:159">
      <c r="N3506"/>
      <c r="AB3506"/>
      <c r="AC3506"/>
      <c r="BC3506"/>
      <c r="BP3506"/>
      <c r="CC3506"/>
      <c r="CP3506"/>
      <c r="EP3506"/>
      <c r="FC3506"/>
    </row>
    <row r="3507" spans="14:159">
      <c r="N3507"/>
      <c r="AB3507"/>
      <c r="AC3507"/>
      <c r="BC3507"/>
      <c r="BP3507"/>
      <c r="CC3507"/>
      <c r="CP3507"/>
      <c r="EP3507"/>
      <c r="FC3507"/>
    </row>
    <row r="3508" spans="14:159">
      <c r="N3508"/>
      <c r="AB3508"/>
      <c r="AC3508"/>
      <c r="BC3508"/>
      <c r="BP3508"/>
      <c r="CC3508"/>
      <c r="CP3508"/>
      <c r="EP3508"/>
      <c r="FC3508"/>
    </row>
    <row r="3509" spans="14:159">
      <c r="N3509"/>
      <c r="AB3509"/>
      <c r="AC3509"/>
      <c r="BC3509"/>
      <c r="BP3509"/>
      <c r="CC3509"/>
      <c r="CP3509"/>
      <c r="EP3509"/>
      <c r="FC3509"/>
    </row>
    <row r="3510" spans="14:159">
      <c r="N3510"/>
      <c r="AB3510"/>
      <c r="AC3510"/>
      <c r="BC3510"/>
      <c r="BP3510"/>
      <c r="CC3510"/>
      <c r="CP3510"/>
      <c r="EP3510"/>
      <c r="FC3510"/>
    </row>
    <row r="3511" spans="14:159">
      <c r="N3511"/>
      <c r="AB3511"/>
      <c r="AC3511"/>
      <c r="BC3511"/>
      <c r="BP3511"/>
      <c r="CC3511"/>
      <c r="CP3511"/>
      <c r="EP3511"/>
      <c r="FC3511"/>
    </row>
    <row r="3512" spans="14:159">
      <c r="N3512"/>
      <c r="AB3512"/>
      <c r="AC3512"/>
      <c r="BC3512"/>
      <c r="BP3512"/>
      <c r="CC3512"/>
      <c r="CP3512"/>
      <c r="EP3512"/>
      <c r="FC3512"/>
    </row>
    <row r="3513" spans="14:159">
      <c r="N3513"/>
      <c r="AB3513"/>
      <c r="AC3513"/>
      <c r="BC3513"/>
      <c r="BP3513"/>
      <c r="CC3513"/>
      <c r="CP3513"/>
      <c r="EP3513"/>
      <c r="FC3513"/>
    </row>
    <row r="3514" spans="14:159">
      <c r="N3514"/>
      <c r="AB3514"/>
      <c r="AC3514"/>
      <c r="BC3514"/>
      <c r="BP3514"/>
      <c r="CC3514"/>
      <c r="CP3514"/>
      <c r="EP3514"/>
      <c r="FC3514"/>
    </row>
    <row r="3515" spans="14:159">
      <c r="N3515"/>
      <c r="AB3515"/>
      <c r="AC3515"/>
      <c r="BC3515"/>
      <c r="BP3515"/>
      <c r="CC3515"/>
      <c r="CP3515"/>
      <c r="EP3515"/>
      <c r="FC3515"/>
    </row>
    <row r="3516" spans="14:159">
      <c r="N3516"/>
      <c r="AB3516"/>
      <c r="AC3516"/>
      <c r="BC3516"/>
      <c r="BP3516"/>
      <c r="CC3516"/>
      <c r="CP3516"/>
      <c r="EP3516"/>
      <c r="FC3516"/>
    </row>
    <row r="3517" spans="14:159">
      <c r="N3517"/>
      <c r="AB3517"/>
      <c r="AC3517"/>
      <c r="BC3517"/>
      <c r="BP3517"/>
      <c r="CC3517"/>
      <c r="CP3517"/>
      <c r="EP3517"/>
      <c r="FC3517"/>
    </row>
    <row r="3518" spans="14:159">
      <c r="N3518"/>
      <c r="AB3518"/>
      <c r="AC3518"/>
      <c r="BC3518"/>
      <c r="BP3518"/>
      <c r="CC3518"/>
      <c r="CP3518"/>
      <c r="EP3518"/>
      <c r="FC3518"/>
    </row>
    <row r="3519" spans="14:159">
      <c r="N3519"/>
      <c r="AB3519"/>
      <c r="AC3519"/>
      <c r="BC3519"/>
      <c r="BP3519"/>
      <c r="CC3519"/>
      <c r="CP3519"/>
      <c r="EP3519"/>
      <c r="FC3519"/>
    </row>
    <row r="3520" spans="14:159">
      <c r="N3520"/>
      <c r="AB3520"/>
      <c r="AC3520"/>
      <c r="BC3520"/>
      <c r="BP3520"/>
      <c r="CC3520"/>
      <c r="CP3520"/>
      <c r="EP3520"/>
      <c r="FC3520"/>
    </row>
    <row r="3521" spans="14:159">
      <c r="N3521"/>
      <c r="AB3521"/>
      <c r="AC3521"/>
      <c r="BC3521"/>
      <c r="BP3521"/>
      <c r="CC3521"/>
      <c r="CP3521"/>
      <c r="EP3521"/>
      <c r="FC3521"/>
    </row>
    <row r="3522" spans="14:159">
      <c r="N3522"/>
      <c r="AB3522"/>
      <c r="AC3522"/>
      <c r="BC3522"/>
      <c r="BP3522"/>
      <c r="CC3522"/>
      <c r="CP3522"/>
      <c r="EP3522"/>
      <c r="FC3522"/>
    </row>
    <row r="3523" spans="14:159">
      <c r="N3523"/>
      <c r="AB3523"/>
      <c r="AC3523"/>
      <c r="BC3523"/>
      <c r="BP3523"/>
      <c r="CC3523"/>
      <c r="CP3523"/>
      <c r="EP3523"/>
      <c r="FC3523"/>
    </row>
    <row r="3524" spans="14:159">
      <c r="N3524"/>
      <c r="AB3524"/>
      <c r="AC3524"/>
      <c r="BC3524"/>
      <c r="BP3524"/>
      <c r="CC3524"/>
      <c r="CP3524"/>
      <c r="EP3524"/>
      <c r="FC3524"/>
    </row>
    <row r="3525" spans="14:159">
      <c r="N3525"/>
      <c r="AB3525"/>
      <c r="AC3525"/>
      <c r="BC3525"/>
      <c r="BP3525"/>
      <c r="CC3525"/>
      <c r="CP3525"/>
      <c r="EP3525"/>
      <c r="FC3525"/>
    </row>
    <row r="3526" spans="14:159">
      <c r="N3526"/>
      <c r="AB3526"/>
      <c r="AC3526"/>
      <c r="BC3526"/>
      <c r="BP3526"/>
      <c r="CC3526"/>
      <c r="CP3526"/>
      <c r="EP3526"/>
      <c r="FC3526"/>
    </row>
    <row r="3527" spans="14:159">
      <c r="N3527"/>
      <c r="AB3527"/>
      <c r="AC3527"/>
      <c r="BC3527"/>
      <c r="BP3527"/>
      <c r="CC3527"/>
      <c r="CP3527"/>
      <c r="EP3527"/>
      <c r="FC3527"/>
    </row>
    <row r="3528" spans="14:159">
      <c r="N3528"/>
      <c r="AB3528"/>
      <c r="AC3528"/>
      <c r="BC3528"/>
      <c r="BP3528"/>
      <c r="CC3528"/>
      <c r="CP3528"/>
      <c r="EP3528"/>
      <c r="FC3528"/>
    </row>
    <row r="3529" spans="14:159">
      <c r="N3529"/>
      <c r="AB3529"/>
      <c r="AC3529"/>
      <c r="BC3529"/>
      <c r="BP3529"/>
      <c r="CC3529"/>
      <c r="CP3529"/>
      <c r="EP3529"/>
      <c r="FC3529"/>
    </row>
    <row r="3530" spans="14:159">
      <c r="N3530"/>
      <c r="AB3530"/>
      <c r="AC3530"/>
      <c r="BC3530"/>
      <c r="BP3530"/>
      <c r="CC3530"/>
      <c r="CP3530"/>
      <c r="EP3530"/>
      <c r="FC3530"/>
    </row>
    <row r="3531" spans="14:159">
      <c r="N3531"/>
      <c r="AB3531"/>
      <c r="AC3531"/>
      <c r="BC3531"/>
      <c r="BP3531"/>
      <c r="CC3531"/>
      <c r="CP3531"/>
      <c r="EP3531"/>
      <c r="FC3531"/>
    </row>
    <row r="3532" spans="14:159">
      <c r="N3532"/>
      <c r="AB3532"/>
      <c r="AC3532"/>
      <c r="BC3532"/>
      <c r="BP3532"/>
      <c r="CC3532"/>
      <c r="CP3532"/>
      <c r="EP3532"/>
      <c r="FC3532"/>
    </row>
    <row r="3533" spans="14:159">
      <c r="N3533"/>
      <c r="AB3533"/>
      <c r="AC3533"/>
      <c r="BC3533"/>
      <c r="BP3533"/>
      <c r="CC3533"/>
      <c r="CP3533"/>
      <c r="EP3533"/>
      <c r="FC3533"/>
    </row>
    <row r="3534" spans="14:159">
      <c r="N3534"/>
      <c r="AB3534"/>
      <c r="AC3534"/>
      <c r="BC3534"/>
      <c r="BP3534"/>
      <c r="CC3534"/>
      <c r="CP3534"/>
      <c r="EP3534"/>
      <c r="FC3534"/>
    </row>
    <row r="3535" spans="14:159">
      <c r="N3535"/>
      <c r="AB3535"/>
      <c r="AC3535"/>
      <c r="BC3535"/>
      <c r="BP3535"/>
      <c r="CC3535"/>
      <c r="CP3535"/>
      <c r="EP3535"/>
      <c r="FC3535"/>
    </row>
    <row r="3536" spans="14:159">
      <c r="N3536"/>
      <c r="AB3536"/>
      <c r="AC3536"/>
      <c r="BC3536"/>
      <c r="BP3536"/>
      <c r="CC3536"/>
      <c r="CP3536"/>
      <c r="EP3536"/>
      <c r="FC3536"/>
    </row>
    <row r="3537" spans="14:159">
      <c r="N3537"/>
      <c r="AB3537"/>
      <c r="AC3537"/>
      <c r="BC3537"/>
      <c r="BP3537"/>
      <c r="CC3537"/>
      <c r="CP3537"/>
      <c r="EP3537"/>
      <c r="FC3537"/>
    </row>
    <row r="3538" spans="14:159">
      <c r="N3538"/>
      <c r="AB3538"/>
      <c r="AC3538"/>
      <c r="BC3538"/>
      <c r="BP3538"/>
      <c r="CC3538"/>
      <c r="CP3538"/>
      <c r="EP3538"/>
      <c r="FC3538"/>
    </row>
    <row r="3539" spans="14:159">
      <c r="N3539"/>
      <c r="AB3539"/>
      <c r="AC3539"/>
      <c r="BC3539"/>
      <c r="BP3539"/>
      <c r="CC3539"/>
      <c r="CP3539"/>
      <c r="EP3539"/>
      <c r="FC3539"/>
    </row>
    <row r="3540" spans="14:159">
      <c r="N3540"/>
      <c r="AB3540"/>
      <c r="AC3540"/>
      <c r="BC3540"/>
      <c r="BP3540"/>
      <c r="CC3540"/>
      <c r="CP3540"/>
      <c r="EP3540"/>
      <c r="FC3540"/>
    </row>
    <row r="3541" spans="14:159">
      <c r="N3541"/>
      <c r="AB3541"/>
      <c r="AC3541"/>
      <c r="BC3541"/>
      <c r="BP3541"/>
      <c r="CC3541"/>
      <c r="CP3541"/>
      <c r="EP3541"/>
      <c r="FC3541"/>
    </row>
    <row r="3542" spans="14:159">
      <c r="N3542"/>
      <c r="AB3542"/>
      <c r="AC3542"/>
      <c r="BC3542"/>
      <c r="BP3542"/>
      <c r="CC3542"/>
      <c r="CP3542"/>
      <c r="EP3542"/>
      <c r="FC3542"/>
    </row>
    <row r="3543" spans="14:159">
      <c r="N3543"/>
      <c r="AB3543"/>
      <c r="AC3543"/>
      <c r="BC3543"/>
      <c r="BP3543"/>
      <c r="CC3543"/>
      <c r="CP3543"/>
      <c r="EP3543"/>
      <c r="FC3543"/>
    </row>
    <row r="3544" spans="14:159">
      <c r="N3544"/>
      <c r="AB3544"/>
      <c r="AC3544"/>
      <c r="BC3544"/>
      <c r="BP3544"/>
      <c r="CC3544"/>
      <c r="CP3544"/>
      <c r="EP3544"/>
      <c r="FC3544"/>
    </row>
    <row r="3545" spans="14:159">
      <c r="N3545"/>
      <c r="AB3545"/>
      <c r="AC3545"/>
      <c r="BC3545"/>
      <c r="BP3545"/>
      <c r="CC3545"/>
      <c r="CP3545"/>
      <c r="EP3545"/>
      <c r="FC3545"/>
    </row>
    <row r="3546" spans="14:159">
      <c r="N3546"/>
      <c r="AB3546"/>
      <c r="AC3546"/>
      <c r="BC3546"/>
      <c r="BP3546"/>
      <c r="CC3546"/>
      <c r="CP3546"/>
      <c r="EP3546"/>
      <c r="FC3546"/>
    </row>
    <row r="3547" spans="14:159">
      <c r="N3547"/>
      <c r="AB3547"/>
      <c r="AC3547"/>
      <c r="BC3547"/>
      <c r="BP3547"/>
      <c r="CC3547"/>
      <c r="CP3547"/>
      <c r="EP3547"/>
      <c r="FC3547"/>
    </row>
    <row r="3548" spans="14:159">
      <c r="N3548"/>
      <c r="AB3548"/>
      <c r="AC3548"/>
      <c r="BC3548"/>
      <c r="BP3548"/>
      <c r="CC3548"/>
      <c r="CP3548"/>
      <c r="EP3548"/>
      <c r="FC3548"/>
    </row>
    <row r="3549" spans="14:159">
      <c r="N3549"/>
      <c r="AB3549"/>
      <c r="AC3549"/>
      <c r="BC3549"/>
      <c r="BP3549"/>
      <c r="CC3549"/>
      <c r="CP3549"/>
      <c r="EP3549"/>
      <c r="FC3549"/>
    </row>
    <row r="3550" spans="14:159">
      <c r="N3550"/>
      <c r="AB3550"/>
      <c r="AC3550"/>
      <c r="BC3550"/>
      <c r="BP3550"/>
      <c r="CC3550"/>
      <c r="CP3550"/>
      <c r="EP3550"/>
      <c r="FC3550"/>
    </row>
    <row r="3551" spans="14:159">
      <c r="N3551"/>
      <c r="AB3551"/>
      <c r="AC3551"/>
      <c r="BC3551"/>
      <c r="BP3551"/>
      <c r="CC3551"/>
      <c r="CP3551"/>
      <c r="EP3551"/>
      <c r="FC3551"/>
    </row>
    <row r="3552" spans="14:159">
      <c r="N3552"/>
      <c r="AB3552"/>
      <c r="AC3552"/>
      <c r="BC3552"/>
      <c r="BP3552"/>
      <c r="CC3552"/>
      <c r="CP3552"/>
      <c r="EP3552"/>
      <c r="FC3552"/>
    </row>
    <row r="3553" spans="14:159">
      <c r="N3553"/>
      <c r="AB3553"/>
      <c r="AC3553"/>
      <c r="BC3553"/>
      <c r="BP3553"/>
      <c r="CC3553"/>
      <c r="CP3553"/>
      <c r="EP3553"/>
      <c r="FC3553"/>
    </row>
    <row r="3554" spans="14:159">
      <c r="N3554"/>
      <c r="AB3554"/>
      <c r="AC3554"/>
      <c r="BC3554"/>
      <c r="BP3554"/>
      <c r="CC3554"/>
      <c r="CP3554"/>
      <c r="EP3554"/>
      <c r="FC3554"/>
    </row>
    <row r="3555" spans="14:159">
      <c r="N3555"/>
      <c r="AB3555"/>
      <c r="AC3555"/>
      <c r="BC3555"/>
      <c r="BP3555"/>
      <c r="CC3555"/>
      <c r="CP3555"/>
      <c r="EP3555"/>
      <c r="FC3555"/>
    </row>
    <row r="3556" spans="14:159">
      <c r="N3556"/>
      <c r="AB3556"/>
      <c r="AC3556"/>
      <c r="BC3556"/>
      <c r="BP3556"/>
      <c r="CC3556"/>
      <c r="CP3556"/>
      <c r="EP3556"/>
      <c r="FC3556"/>
    </row>
    <row r="3557" spans="14:159">
      <c r="N3557"/>
      <c r="AB3557"/>
      <c r="AC3557"/>
      <c r="BC3557"/>
      <c r="BP3557"/>
      <c r="CC3557"/>
      <c r="CP3557"/>
      <c r="EP3557"/>
      <c r="FC3557"/>
    </row>
    <row r="3558" spans="14:159">
      <c r="N3558"/>
      <c r="AB3558"/>
      <c r="AC3558"/>
      <c r="BC3558"/>
      <c r="BP3558"/>
      <c r="CC3558"/>
      <c r="CP3558"/>
      <c r="EP3558"/>
      <c r="FC3558"/>
    </row>
    <row r="3559" spans="14:159">
      <c r="N3559"/>
      <c r="AB3559"/>
      <c r="AC3559"/>
      <c r="BC3559"/>
      <c r="BP3559"/>
      <c r="CC3559"/>
      <c r="CP3559"/>
      <c r="EP3559"/>
      <c r="FC3559"/>
    </row>
    <row r="3560" spans="14:159">
      <c r="N3560"/>
      <c r="AB3560"/>
      <c r="AC3560"/>
      <c r="BC3560"/>
      <c r="BP3560"/>
      <c r="CC3560"/>
      <c r="CP3560"/>
      <c r="EP3560"/>
      <c r="FC3560"/>
    </row>
    <row r="3561" spans="14:159">
      <c r="N3561"/>
      <c r="AB3561"/>
      <c r="AC3561"/>
      <c r="BC3561"/>
      <c r="BP3561"/>
      <c r="CC3561"/>
      <c r="CP3561"/>
      <c r="EP3561"/>
      <c r="FC3561"/>
    </row>
    <row r="3562" spans="14:159">
      <c r="N3562"/>
      <c r="AB3562"/>
      <c r="AC3562"/>
      <c r="BC3562"/>
      <c r="BP3562"/>
      <c r="CC3562"/>
      <c r="CP3562"/>
      <c r="EP3562"/>
      <c r="FC3562"/>
    </row>
    <row r="3563" spans="14:159">
      <c r="N3563"/>
      <c r="AB3563"/>
      <c r="AC3563"/>
      <c r="BC3563"/>
      <c r="BP3563"/>
      <c r="CC3563"/>
      <c r="CP3563"/>
      <c r="EP3563"/>
      <c r="FC3563"/>
    </row>
    <row r="3564" spans="14:159">
      <c r="N3564"/>
      <c r="AB3564"/>
      <c r="AC3564"/>
      <c r="BC3564"/>
      <c r="BP3564"/>
      <c r="CC3564"/>
      <c r="CP3564"/>
      <c r="EP3564"/>
      <c r="FC3564"/>
    </row>
    <row r="3565" spans="14:159">
      <c r="N3565"/>
      <c r="AB3565"/>
      <c r="AC3565"/>
      <c r="BC3565"/>
      <c r="BP3565"/>
      <c r="CC3565"/>
      <c r="CP3565"/>
      <c r="EP3565"/>
      <c r="FC3565"/>
    </row>
    <row r="3566" spans="14:159">
      <c r="N3566"/>
      <c r="AB3566"/>
      <c r="AC3566"/>
      <c r="BC3566"/>
      <c r="BP3566"/>
      <c r="CC3566"/>
      <c r="CP3566"/>
      <c r="EP3566"/>
      <c r="FC3566"/>
    </row>
    <row r="3567" spans="14:159">
      <c r="N3567"/>
      <c r="AB3567"/>
      <c r="AC3567"/>
      <c r="BC3567"/>
      <c r="BP3567"/>
      <c r="CC3567"/>
      <c r="CP3567"/>
      <c r="EP3567"/>
      <c r="FC3567"/>
    </row>
    <row r="3568" spans="14:159">
      <c r="N3568"/>
      <c r="AB3568"/>
      <c r="AC3568"/>
      <c r="BC3568"/>
      <c r="BP3568"/>
      <c r="CC3568"/>
      <c r="CP3568"/>
      <c r="EP3568"/>
      <c r="FC3568"/>
    </row>
    <row r="3569" spans="14:159">
      <c r="N3569"/>
      <c r="AB3569"/>
      <c r="AC3569"/>
      <c r="BC3569"/>
      <c r="BP3569"/>
      <c r="CC3569"/>
      <c r="CP3569"/>
      <c r="EP3569"/>
      <c r="FC3569"/>
    </row>
    <row r="3570" spans="14:159">
      <c r="N3570"/>
      <c r="AB3570"/>
      <c r="AC3570"/>
      <c r="BC3570"/>
      <c r="BP3570"/>
      <c r="CC3570"/>
      <c r="CP3570"/>
      <c r="EP3570"/>
      <c r="FC3570"/>
    </row>
    <row r="3571" spans="14:159">
      <c r="N3571"/>
      <c r="AB3571"/>
      <c r="AC3571"/>
      <c r="BC3571"/>
      <c r="BP3571"/>
      <c r="CC3571"/>
      <c r="CP3571"/>
      <c r="EP3571"/>
      <c r="FC3571"/>
    </row>
    <row r="3572" spans="14:159">
      <c r="N3572"/>
      <c r="AB3572"/>
      <c r="AC3572"/>
      <c r="BC3572"/>
      <c r="BP3572"/>
      <c r="CC3572"/>
      <c r="CP3572"/>
      <c r="EP3572"/>
      <c r="FC3572"/>
    </row>
    <row r="3573" spans="14:159">
      <c r="N3573"/>
      <c r="AB3573"/>
      <c r="AC3573"/>
      <c r="BC3573"/>
      <c r="BP3573"/>
      <c r="CC3573"/>
      <c r="CP3573"/>
      <c r="EP3573"/>
      <c r="FC3573"/>
    </row>
    <row r="3574" spans="14:159">
      <c r="N3574"/>
      <c r="AB3574"/>
      <c r="AC3574"/>
      <c r="BC3574"/>
      <c r="BP3574"/>
      <c r="CC3574"/>
      <c r="CP3574"/>
      <c r="EP3574"/>
      <c r="FC3574"/>
    </row>
    <row r="3575" spans="14:159">
      <c r="N3575"/>
      <c r="AB3575"/>
      <c r="AC3575"/>
      <c r="BC3575"/>
      <c r="BP3575"/>
      <c r="CC3575"/>
      <c r="CP3575"/>
      <c r="EP3575"/>
      <c r="FC3575"/>
    </row>
    <row r="3576" spans="14:159">
      <c r="N3576"/>
      <c r="AB3576"/>
      <c r="AC3576"/>
      <c r="BC3576"/>
      <c r="BP3576"/>
      <c r="CC3576"/>
      <c r="CP3576"/>
      <c r="EP3576"/>
      <c r="FC3576"/>
    </row>
    <row r="3577" spans="14:159">
      <c r="N3577"/>
      <c r="AB3577"/>
      <c r="AC3577"/>
      <c r="BC3577"/>
      <c r="BP3577"/>
      <c r="CC3577"/>
      <c r="CP3577"/>
      <c r="EP3577"/>
      <c r="FC3577"/>
    </row>
    <row r="3578" spans="14:159">
      <c r="N3578"/>
      <c r="AB3578"/>
      <c r="AC3578"/>
      <c r="BC3578"/>
      <c r="BP3578"/>
      <c r="CC3578"/>
      <c r="CP3578"/>
      <c r="EP3578"/>
      <c r="FC3578"/>
    </row>
    <row r="3579" spans="14:159">
      <c r="N3579"/>
      <c r="AB3579"/>
      <c r="AC3579"/>
      <c r="BC3579"/>
      <c r="BP3579"/>
      <c r="CC3579"/>
      <c r="CP3579"/>
      <c r="EP3579"/>
      <c r="FC3579"/>
    </row>
    <row r="3580" spans="14:159">
      <c r="N3580"/>
      <c r="AB3580"/>
      <c r="AC3580"/>
      <c r="BC3580"/>
      <c r="BP3580"/>
      <c r="CC3580"/>
      <c r="CP3580"/>
      <c r="EP3580"/>
      <c r="FC3580"/>
    </row>
    <row r="3581" spans="14:159">
      <c r="N3581"/>
      <c r="AB3581"/>
      <c r="AC3581"/>
      <c r="BC3581"/>
      <c r="BP3581"/>
      <c r="CC3581"/>
      <c r="CP3581"/>
      <c r="EP3581"/>
      <c r="FC3581"/>
    </row>
    <row r="3582" spans="14:159">
      <c r="N3582"/>
      <c r="AB3582"/>
      <c r="AC3582"/>
      <c r="BC3582"/>
      <c r="BP3582"/>
      <c r="CC3582"/>
      <c r="CP3582"/>
      <c r="EP3582"/>
      <c r="FC3582"/>
    </row>
    <row r="3583" spans="14:159">
      <c r="N3583"/>
      <c r="AB3583"/>
      <c r="AC3583"/>
      <c r="BC3583"/>
      <c r="BP3583"/>
      <c r="CC3583"/>
      <c r="CP3583"/>
      <c r="EP3583"/>
      <c r="FC3583"/>
    </row>
    <row r="3584" spans="14:159">
      <c r="N3584"/>
      <c r="AB3584"/>
      <c r="AC3584"/>
      <c r="BC3584"/>
      <c r="BP3584"/>
      <c r="CC3584"/>
      <c r="CP3584"/>
      <c r="EP3584"/>
      <c r="FC3584"/>
    </row>
    <row r="3585" spans="14:159">
      <c r="N3585"/>
      <c r="AB3585"/>
      <c r="AC3585"/>
      <c r="BC3585"/>
      <c r="BP3585"/>
      <c r="CC3585"/>
      <c r="CP3585"/>
      <c r="EP3585"/>
      <c r="FC3585"/>
    </row>
    <row r="3586" spans="14:159">
      <c r="N3586"/>
      <c r="AB3586"/>
      <c r="AC3586"/>
      <c r="BC3586"/>
      <c r="BP3586"/>
      <c r="CC3586"/>
      <c r="CP3586"/>
      <c r="EP3586"/>
      <c r="FC3586"/>
    </row>
    <row r="3587" spans="14:159">
      <c r="N3587"/>
      <c r="AB3587"/>
      <c r="AC3587"/>
      <c r="BC3587"/>
      <c r="BP3587"/>
      <c r="CC3587"/>
      <c r="CP3587"/>
      <c r="EP3587"/>
      <c r="FC3587"/>
    </row>
    <row r="3588" spans="14:159">
      <c r="N3588"/>
      <c r="AB3588"/>
      <c r="AC3588"/>
      <c r="BC3588"/>
      <c r="BP3588"/>
      <c r="CC3588"/>
      <c r="CP3588"/>
      <c r="EP3588"/>
      <c r="FC3588"/>
    </row>
    <row r="3589" spans="14:159">
      <c r="N3589"/>
      <c r="AB3589"/>
      <c r="AC3589"/>
      <c r="BC3589"/>
      <c r="BP3589"/>
      <c r="CC3589"/>
      <c r="CP3589"/>
      <c r="EP3589"/>
      <c r="FC3589"/>
    </row>
    <row r="3590" spans="14:159">
      <c r="N3590"/>
      <c r="AB3590"/>
      <c r="AC3590"/>
      <c r="BC3590"/>
      <c r="BP3590"/>
      <c r="CC3590"/>
      <c r="CP3590"/>
      <c r="EP3590"/>
      <c r="FC3590"/>
    </row>
    <row r="3591" spans="14:159">
      <c r="N3591"/>
      <c r="AB3591"/>
      <c r="AC3591"/>
      <c r="BC3591"/>
      <c r="BP3591"/>
      <c r="CC3591"/>
      <c r="CP3591"/>
      <c r="EP3591"/>
      <c r="FC3591"/>
    </row>
    <row r="3592" spans="14:159">
      <c r="N3592"/>
      <c r="AB3592"/>
      <c r="AC3592"/>
      <c r="BC3592"/>
      <c r="BP3592"/>
      <c r="CC3592"/>
      <c r="CP3592"/>
      <c r="EP3592"/>
      <c r="FC3592"/>
    </row>
    <row r="3593" spans="14:159">
      <c r="N3593"/>
      <c r="AB3593"/>
      <c r="AC3593"/>
      <c r="BC3593"/>
      <c r="BP3593"/>
      <c r="CC3593"/>
      <c r="CP3593"/>
      <c r="EP3593"/>
      <c r="FC3593"/>
    </row>
    <row r="3594" spans="14:159">
      <c r="N3594"/>
      <c r="AB3594"/>
      <c r="AC3594"/>
      <c r="BC3594"/>
      <c r="BP3594"/>
      <c r="CC3594"/>
      <c r="CP3594"/>
      <c r="EP3594"/>
      <c r="FC3594"/>
    </row>
    <row r="3595" spans="14:159">
      <c r="N3595"/>
      <c r="AB3595"/>
      <c r="AC3595"/>
      <c r="BC3595"/>
      <c r="BP3595"/>
      <c r="CC3595"/>
      <c r="CP3595"/>
      <c r="EP3595"/>
      <c r="FC3595"/>
    </row>
    <row r="3596" spans="14:159">
      <c r="N3596"/>
      <c r="AB3596"/>
      <c r="AC3596"/>
      <c r="BC3596"/>
      <c r="BP3596"/>
      <c r="CC3596"/>
      <c r="CP3596"/>
      <c r="EP3596"/>
      <c r="FC3596"/>
    </row>
    <row r="3597" spans="14:159">
      <c r="N3597"/>
      <c r="AB3597"/>
      <c r="AC3597"/>
      <c r="BC3597"/>
      <c r="BP3597"/>
      <c r="CC3597"/>
      <c r="CP3597"/>
      <c r="EP3597"/>
      <c r="FC3597"/>
    </row>
    <row r="3598" spans="14:159">
      <c r="N3598"/>
      <c r="AB3598"/>
      <c r="AC3598"/>
      <c r="BC3598"/>
      <c r="BP3598"/>
      <c r="CC3598"/>
      <c r="CP3598"/>
      <c r="EP3598"/>
      <c r="FC3598"/>
    </row>
    <row r="3599" spans="14:159">
      <c r="N3599"/>
      <c r="AB3599"/>
      <c r="AC3599"/>
      <c r="BC3599"/>
      <c r="BP3599"/>
      <c r="CC3599"/>
      <c r="CP3599"/>
      <c r="EP3599"/>
      <c r="FC3599"/>
    </row>
    <row r="3600" spans="14:159">
      <c r="N3600"/>
      <c r="AB3600"/>
      <c r="AC3600"/>
      <c r="BC3600"/>
      <c r="BP3600"/>
      <c r="CC3600"/>
      <c r="CP3600"/>
      <c r="EP3600"/>
      <c r="FC3600"/>
    </row>
    <row r="3601" spans="14:159">
      <c r="N3601"/>
      <c r="AB3601"/>
      <c r="AC3601"/>
      <c r="BC3601"/>
      <c r="BP3601"/>
      <c r="CC3601"/>
      <c r="CP3601"/>
      <c r="EP3601"/>
      <c r="FC3601"/>
    </row>
    <row r="3602" spans="14:159">
      <c r="N3602"/>
      <c r="AB3602"/>
      <c r="AC3602"/>
      <c r="BC3602"/>
      <c r="BP3602"/>
      <c r="CC3602"/>
      <c r="CP3602"/>
      <c r="EP3602"/>
      <c r="FC3602"/>
    </row>
    <row r="3603" spans="14:159">
      <c r="N3603"/>
      <c r="AB3603"/>
      <c r="AC3603"/>
      <c r="BC3603"/>
      <c r="BP3603"/>
      <c r="CC3603"/>
      <c r="CP3603"/>
      <c r="EP3603"/>
      <c r="FC3603"/>
    </row>
    <row r="3604" spans="14:159">
      <c r="N3604"/>
      <c r="AB3604"/>
      <c r="AC3604"/>
      <c r="BC3604"/>
      <c r="BP3604"/>
      <c r="CC3604"/>
      <c r="CP3604"/>
      <c r="EP3604"/>
      <c r="FC3604"/>
    </row>
    <row r="3605" spans="14:159">
      <c r="N3605"/>
      <c r="AB3605"/>
      <c r="AC3605"/>
      <c r="BC3605"/>
      <c r="BP3605"/>
      <c r="CC3605"/>
      <c r="CP3605"/>
      <c r="EP3605"/>
      <c r="FC3605"/>
    </row>
    <row r="3606" spans="14:159">
      <c r="N3606"/>
      <c r="AB3606"/>
      <c r="AC3606"/>
      <c r="BC3606"/>
      <c r="BP3606"/>
      <c r="CC3606"/>
      <c r="CP3606"/>
      <c r="EP3606"/>
      <c r="FC3606"/>
    </row>
    <row r="3607" spans="14:159">
      <c r="N3607"/>
      <c r="AB3607"/>
      <c r="AC3607"/>
      <c r="BC3607"/>
      <c r="BP3607"/>
      <c r="CC3607"/>
      <c r="CP3607"/>
      <c r="EP3607"/>
      <c r="FC3607"/>
    </row>
    <row r="3608" spans="14:159">
      <c r="N3608"/>
      <c r="AB3608"/>
      <c r="AC3608"/>
      <c r="BC3608"/>
      <c r="BP3608"/>
      <c r="CC3608"/>
      <c r="CP3608"/>
      <c r="EP3608"/>
      <c r="FC3608"/>
    </row>
    <row r="3609" spans="14:159">
      <c r="N3609"/>
      <c r="AB3609"/>
      <c r="AC3609"/>
      <c r="BC3609"/>
      <c r="BP3609"/>
      <c r="CC3609"/>
      <c r="CP3609"/>
      <c r="EP3609"/>
      <c r="FC3609"/>
    </row>
    <row r="3610" spans="14:159">
      <c r="N3610"/>
      <c r="AB3610"/>
      <c r="AC3610"/>
      <c r="BC3610"/>
      <c r="BP3610"/>
      <c r="CC3610"/>
      <c r="CP3610"/>
      <c r="EP3610"/>
      <c r="FC3610"/>
    </row>
    <row r="3611" spans="14:159">
      <c r="N3611"/>
      <c r="AB3611"/>
      <c r="AC3611"/>
      <c r="BC3611"/>
      <c r="BP3611"/>
      <c r="CC3611"/>
      <c r="CP3611"/>
      <c r="EP3611"/>
      <c r="FC3611"/>
    </row>
    <row r="3612" spans="14:159">
      <c r="N3612"/>
      <c r="AB3612"/>
      <c r="AC3612"/>
      <c r="BC3612"/>
      <c r="BP3612"/>
      <c r="CC3612"/>
      <c r="CP3612"/>
      <c r="EP3612"/>
      <c r="FC3612"/>
    </row>
    <row r="3613" spans="14:159">
      <c r="N3613"/>
      <c r="AB3613"/>
      <c r="AC3613"/>
      <c r="BC3613"/>
      <c r="BP3613"/>
      <c r="CC3613"/>
      <c r="CP3613"/>
      <c r="EP3613"/>
      <c r="FC3613"/>
    </row>
    <row r="3614" spans="14:159">
      <c r="N3614"/>
      <c r="AB3614"/>
      <c r="AC3614"/>
      <c r="BC3614"/>
      <c r="BP3614"/>
      <c r="CC3614"/>
      <c r="CP3614"/>
      <c r="EP3614"/>
      <c r="FC3614"/>
    </row>
    <row r="3615" spans="14:159">
      <c r="N3615"/>
      <c r="AB3615"/>
      <c r="AC3615"/>
      <c r="BC3615"/>
      <c r="BP3615"/>
      <c r="CC3615"/>
      <c r="CP3615"/>
      <c r="EP3615"/>
      <c r="FC3615"/>
    </row>
    <row r="3616" spans="14:159">
      <c r="N3616"/>
      <c r="AB3616"/>
      <c r="AC3616"/>
      <c r="BC3616"/>
      <c r="BP3616"/>
      <c r="CC3616"/>
      <c r="CP3616"/>
      <c r="EP3616"/>
      <c r="FC3616"/>
    </row>
    <row r="3617" spans="14:159">
      <c r="N3617"/>
      <c r="AB3617"/>
      <c r="AC3617"/>
      <c r="BC3617"/>
      <c r="BP3617"/>
      <c r="CC3617"/>
      <c r="CP3617"/>
      <c r="EP3617"/>
      <c r="FC3617"/>
    </row>
    <row r="3618" spans="14:159">
      <c r="N3618"/>
      <c r="AB3618"/>
      <c r="AC3618"/>
      <c r="BC3618"/>
      <c r="BP3618"/>
      <c r="CC3618"/>
      <c r="CP3618"/>
      <c r="EP3618"/>
      <c r="FC3618"/>
    </row>
    <row r="3619" spans="14:159">
      <c r="N3619"/>
      <c r="AB3619"/>
      <c r="AC3619"/>
      <c r="BC3619"/>
      <c r="BP3619"/>
      <c r="CC3619"/>
      <c r="CP3619"/>
      <c r="EP3619"/>
      <c r="FC3619"/>
    </row>
    <row r="3620" spans="14:159">
      <c r="N3620"/>
      <c r="AB3620"/>
      <c r="AC3620"/>
      <c r="BC3620"/>
      <c r="BP3620"/>
      <c r="CC3620"/>
      <c r="CP3620"/>
      <c r="EP3620"/>
      <c r="FC3620"/>
    </row>
    <row r="3621" spans="14:159">
      <c r="N3621"/>
      <c r="AB3621"/>
      <c r="AC3621"/>
      <c r="BC3621"/>
      <c r="BP3621"/>
      <c r="CC3621"/>
      <c r="CP3621"/>
      <c r="EP3621"/>
      <c r="FC3621"/>
    </row>
    <row r="3622" spans="14:159">
      <c r="N3622"/>
      <c r="AB3622"/>
      <c r="AC3622"/>
      <c r="BC3622"/>
      <c r="BP3622"/>
      <c r="CC3622"/>
      <c r="CP3622"/>
      <c r="EP3622"/>
      <c r="FC3622"/>
    </row>
    <row r="3623" spans="14:159">
      <c r="N3623"/>
      <c r="AB3623"/>
      <c r="AC3623"/>
      <c r="BC3623"/>
      <c r="BP3623"/>
      <c r="CC3623"/>
      <c r="CP3623"/>
      <c r="EP3623"/>
      <c r="FC3623"/>
    </row>
    <row r="3624" spans="14:159">
      <c r="N3624"/>
      <c r="AB3624"/>
      <c r="AC3624"/>
      <c r="BC3624"/>
      <c r="BP3624"/>
      <c r="CC3624"/>
      <c r="CP3624"/>
      <c r="EP3624"/>
      <c r="FC3624"/>
    </row>
    <row r="3625" spans="14:159">
      <c r="N3625"/>
      <c r="AB3625"/>
      <c r="AC3625"/>
      <c r="BC3625"/>
      <c r="BP3625"/>
      <c r="CC3625"/>
      <c r="CP3625"/>
      <c r="EP3625"/>
      <c r="FC3625"/>
    </row>
    <row r="3626" spans="14:159">
      <c r="N3626"/>
      <c r="AB3626"/>
      <c r="AC3626"/>
      <c r="BC3626"/>
      <c r="BP3626"/>
      <c r="CC3626"/>
      <c r="CP3626"/>
      <c r="EP3626"/>
      <c r="FC3626"/>
    </row>
    <row r="3627" spans="14:159">
      <c r="N3627"/>
      <c r="AB3627"/>
      <c r="AC3627"/>
      <c r="BC3627"/>
      <c r="BP3627"/>
      <c r="CC3627"/>
      <c r="CP3627"/>
      <c r="EP3627"/>
      <c r="FC3627"/>
    </row>
    <row r="3628" spans="14:159">
      <c r="N3628"/>
      <c r="AB3628"/>
      <c r="AC3628"/>
      <c r="BC3628"/>
      <c r="BP3628"/>
      <c r="CC3628"/>
      <c r="CP3628"/>
      <c r="EP3628"/>
      <c r="FC3628"/>
    </row>
    <row r="3629" spans="14:159">
      <c r="N3629"/>
      <c r="AB3629"/>
      <c r="AC3629"/>
      <c r="BC3629"/>
      <c r="BP3629"/>
      <c r="CC3629"/>
      <c r="CP3629"/>
      <c r="EP3629"/>
      <c r="FC3629"/>
    </row>
    <row r="3630" spans="14:159">
      <c r="N3630"/>
      <c r="AB3630"/>
      <c r="AC3630"/>
      <c r="BC3630"/>
      <c r="BP3630"/>
      <c r="CC3630"/>
      <c r="CP3630"/>
      <c r="EP3630"/>
      <c r="FC3630"/>
    </row>
    <row r="3631" spans="14:159">
      <c r="N3631"/>
      <c r="AB3631"/>
      <c r="AC3631"/>
      <c r="BC3631"/>
      <c r="BP3631"/>
      <c r="CC3631"/>
      <c r="CP3631"/>
      <c r="EP3631"/>
      <c r="FC3631"/>
    </row>
    <row r="3632" spans="14:159">
      <c r="N3632"/>
      <c r="AB3632"/>
      <c r="AC3632"/>
      <c r="BC3632"/>
      <c r="BP3632"/>
      <c r="CC3632"/>
      <c r="CP3632"/>
      <c r="EP3632"/>
      <c r="FC3632"/>
    </row>
    <row r="3633" spans="14:159">
      <c r="N3633"/>
      <c r="AB3633"/>
      <c r="AC3633"/>
      <c r="BC3633"/>
      <c r="BP3633"/>
      <c r="CC3633"/>
      <c r="CP3633"/>
      <c r="EP3633"/>
      <c r="FC3633"/>
    </row>
    <row r="3634" spans="14:159">
      <c r="N3634"/>
      <c r="AB3634"/>
      <c r="AC3634"/>
      <c r="BC3634"/>
      <c r="BP3634"/>
      <c r="CC3634"/>
      <c r="CP3634"/>
      <c r="EP3634"/>
      <c r="FC3634"/>
    </row>
    <row r="3635" spans="14:159">
      <c r="N3635"/>
      <c r="AB3635"/>
      <c r="AC3635"/>
      <c r="BC3635"/>
      <c r="BP3635"/>
      <c r="CC3635"/>
      <c r="CP3635"/>
      <c r="EP3635"/>
      <c r="FC3635"/>
    </row>
    <row r="3636" spans="14:159">
      <c r="N3636"/>
      <c r="AB3636"/>
      <c r="AC3636"/>
      <c r="BC3636"/>
      <c r="BP3636"/>
      <c r="CC3636"/>
      <c r="CP3636"/>
      <c r="EP3636"/>
      <c r="FC3636"/>
    </row>
    <row r="3637" spans="14:159">
      <c r="N3637"/>
      <c r="AB3637"/>
      <c r="AC3637"/>
      <c r="BC3637"/>
      <c r="BP3637"/>
      <c r="CC3637"/>
      <c r="CP3637"/>
      <c r="EP3637"/>
      <c r="FC3637"/>
    </row>
    <row r="3638" spans="14:159">
      <c r="N3638"/>
      <c r="AB3638"/>
      <c r="AC3638"/>
      <c r="BC3638"/>
      <c r="BP3638"/>
      <c r="CC3638"/>
      <c r="CP3638"/>
      <c r="EP3638"/>
      <c r="FC3638"/>
    </row>
    <row r="3639" spans="14:159">
      <c r="N3639"/>
      <c r="AB3639"/>
      <c r="AC3639"/>
      <c r="BC3639"/>
      <c r="BP3639"/>
      <c r="CC3639"/>
      <c r="CP3639"/>
      <c r="EP3639"/>
      <c r="FC3639"/>
    </row>
    <row r="3640" spans="14:159">
      <c r="N3640"/>
      <c r="AB3640"/>
      <c r="AC3640"/>
      <c r="BC3640"/>
      <c r="BP3640"/>
      <c r="CC3640"/>
      <c r="CP3640"/>
      <c r="EP3640"/>
      <c r="FC3640"/>
    </row>
    <row r="3641" spans="14:159">
      <c r="N3641"/>
      <c r="AB3641"/>
      <c r="AC3641"/>
      <c r="BC3641"/>
      <c r="BP3641"/>
      <c r="CC3641"/>
      <c r="CP3641"/>
      <c r="EP3641"/>
      <c r="FC3641"/>
    </row>
    <row r="3642" spans="14:159">
      <c r="N3642"/>
      <c r="AB3642"/>
      <c r="AC3642"/>
      <c r="BC3642"/>
      <c r="BP3642"/>
      <c r="CC3642"/>
      <c r="CP3642"/>
      <c r="EP3642"/>
      <c r="FC3642"/>
    </row>
    <row r="3643" spans="14:159">
      <c r="N3643"/>
      <c r="AB3643"/>
      <c r="AC3643"/>
      <c r="BC3643"/>
      <c r="BP3643"/>
      <c r="CC3643"/>
      <c r="CP3643"/>
      <c r="EP3643"/>
      <c r="FC3643"/>
    </row>
    <row r="3644" spans="14:159">
      <c r="N3644"/>
      <c r="AB3644"/>
      <c r="AC3644"/>
      <c r="BC3644"/>
      <c r="BP3644"/>
      <c r="CC3644"/>
      <c r="CP3644"/>
      <c r="EP3644"/>
      <c r="FC3644"/>
    </row>
    <row r="3645" spans="14:159">
      <c r="N3645"/>
      <c r="AB3645"/>
      <c r="AC3645"/>
      <c r="BC3645"/>
      <c r="BP3645"/>
      <c r="CC3645"/>
      <c r="CP3645"/>
      <c r="EP3645"/>
      <c r="FC3645"/>
    </row>
    <row r="3646" spans="14:159">
      <c r="N3646"/>
      <c r="AB3646"/>
      <c r="AC3646"/>
      <c r="BC3646"/>
      <c r="BP3646"/>
      <c r="CC3646"/>
      <c r="CP3646"/>
      <c r="EP3646"/>
      <c r="FC3646"/>
    </row>
    <row r="3647" spans="14:159">
      <c r="N3647"/>
      <c r="AB3647"/>
      <c r="AC3647"/>
      <c r="BC3647"/>
      <c r="BP3647"/>
      <c r="CC3647"/>
      <c r="CP3647"/>
      <c r="EP3647"/>
      <c r="FC3647"/>
    </row>
    <row r="3648" spans="14:159">
      <c r="N3648"/>
      <c r="AB3648"/>
      <c r="AC3648"/>
      <c r="BC3648"/>
      <c r="BP3648"/>
      <c r="CC3648"/>
      <c r="CP3648"/>
      <c r="EP3648"/>
      <c r="FC3648"/>
    </row>
    <row r="3649" spans="14:159">
      <c r="N3649"/>
      <c r="AB3649"/>
      <c r="AC3649"/>
      <c r="BC3649"/>
      <c r="BP3649"/>
      <c r="CC3649"/>
      <c r="CP3649"/>
      <c r="EP3649"/>
      <c r="FC3649"/>
    </row>
    <row r="3650" spans="14:159">
      <c r="N3650"/>
      <c r="AB3650"/>
      <c r="AC3650"/>
      <c r="BC3650"/>
      <c r="BP3650"/>
      <c r="CC3650"/>
      <c r="CP3650"/>
      <c r="EP3650"/>
      <c r="FC3650"/>
    </row>
    <row r="3651" spans="14:159">
      <c r="N3651"/>
      <c r="AB3651"/>
      <c r="AC3651"/>
      <c r="BC3651"/>
      <c r="BP3651"/>
      <c r="CC3651"/>
      <c r="CP3651"/>
      <c r="EP3651"/>
      <c r="FC3651"/>
    </row>
    <row r="3652" spans="14:159">
      <c r="N3652"/>
      <c r="AB3652"/>
      <c r="AC3652"/>
      <c r="BC3652"/>
      <c r="BP3652"/>
      <c r="CC3652"/>
      <c r="CP3652"/>
      <c r="EP3652"/>
      <c r="FC3652"/>
    </row>
    <row r="3653" spans="14:159">
      <c r="N3653"/>
      <c r="AB3653"/>
      <c r="AC3653"/>
      <c r="BC3653"/>
      <c r="BP3653"/>
      <c r="CC3653"/>
      <c r="CP3653"/>
      <c r="EP3653"/>
      <c r="FC3653"/>
    </row>
    <row r="3654" spans="14:159">
      <c r="N3654"/>
      <c r="AB3654"/>
      <c r="AC3654"/>
      <c r="BC3654"/>
      <c r="BP3654"/>
      <c r="CC3654"/>
      <c r="CP3654"/>
      <c r="EP3654"/>
      <c r="FC3654"/>
    </row>
    <row r="3655" spans="14:159">
      <c r="N3655"/>
      <c r="AB3655"/>
      <c r="AC3655"/>
      <c r="BC3655"/>
      <c r="BP3655"/>
      <c r="CC3655"/>
      <c r="CP3655"/>
      <c r="EP3655"/>
      <c r="FC3655"/>
    </row>
    <row r="3656" spans="14:159">
      <c r="N3656"/>
      <c r="AB3656"/>
      <c r="AC3656"/>
      <c r="BC3656"/>
      <c r="BP3656"/>
      <c r="CC3656"/>
      <c r="CP3656"/>
      <c r="EP3656"/>
      <c r="FC3656"/>
    </row>
    <row r="3657" spans="14:159">
      <c r="N3657"/>
      <c r="AB3657"/>
      <c r="AC3657"/>
      <c r="BC3657"/>
      <c r="BP3657"/>
      <c r="CC3657"/>
      <c r="CP3657"/>
      <c r="EP3657"/>
      <c r="FC3657"/>
    </row>
    <row r="3658" spans="14:159">
      <c r="N3658"/>
      <c r="AB3658"/>
      <c r="AC3658"/>
      <c r="BC3658"/>
      <c r="BP3658"/>
      <c r="CC3658"/>
      <c r="CP3658"/>
      <c r="EP3658"/>
      <c r="FC3658"/>
    </row>
    <row r="3659" spans="14:159">
      <c r="N3659"/>
      <c r="AB3659"/>
      <c r="AC3659"/>
      <c r="BC3659"/>
      <c r="BP3659"/>
      <c r="CC3659"/>
      <c r="CP3659"/>
      <c r="EP3659"/>
      <c r="FC3659"/>
    </row>
    <row r="3660" spans="14:159">
      <c r="N3660"/>
      <c r="AB3660"/>
      <c r="AC3660"/>
      <c r="BC3660"/>
      <c r="BP3660"/>
      <c r="CC3660"/>
      <c r="CP3660"/>
      <c r="EP3660"/>
      <c r="FC3660"/>
    </row>
    <row r="3661" spans="14:159">
      <c r="N3661"/>
      <c r="AB3661"/>
      <c r="AC3661"/>
      <c r="BC3661"/>
      <c r="BP3661"/>
      <c r="CC3661"/>
      <c r="CP3661"/>
      <c r="EP3661"/>
      <c r="FC3661"/>
    </row>
    <row r="3662" spans="14:159">
      <c r="N3662"/>
      <c r="AB3662"/>
      <c r="AC3662"/>
      <c r="BC3662"/>
      <c r="BP3662"/>
      <c r="CC3662"/>
      <c r="CP3662"/>
      <c r="EP3662"/>
      <c r="FC3662"/>
    </row>
    <row r="3663" spans="14:159">
      <c r="N3663"/>
      <c r="AB3663"/>
      <c r="AC3663"/>
      <c r="BC3663"/>
      <c r="BP3663"/>
      <c r="CC3663"/>
      <c r="CP3663"/>
      <c r="EP3663"/>
      <c r="FC3663"/>
    </row>
    <row r="3664" spans="14:159">
      <c r="N3664"/>
      <c r="AB3664"/>
      <c r="AC3664"/>
      <c r="BC3664"/>
      <c r="BP3664"/>
      <c r="CC3664"/>
      <c r="CP3664"/>
      <c r="EP3664"/>
      <c r="FC3664"/>
    </row>
    <row r="3665" spans="14:159">
      <c r="N3665"/>
      <c r="AB3665"/>
      <c r="AC3665"/>
      <c r="BC3665"/>
      <c r="BP3665"/>
      <c r="CC3665"/>
      <c r="CP3665"/>
      <c r="EP3665"/>
      <c r="FC3665"/>
    </row>
    <row r="3666" spans="14:159">
      <c r="N3666"/>
      <c r="AB3666"/>
      <c r="AC3666"/>
      <c r="BC3666"/>
      <c r="BP3666"/>
      <c r="CC3666"/>
      <c r="CP3666"/>
      <c r="EP3666"/>
      <c r="FC3666"/>
    </row>
    <row r="3667" spans="14:159">
      <c r="N3667"/>
      <c r="AB3667"/>
      <c r="AC3667"/>
      <c r="BC3667"/>
      <c r="BP3667"/>
      <c r="CC3667"/>
      <c r="CP3667"/>
      <c r="EP3667"/>
      <c r="FC3667"/>
    </row>
    <row r="3668" spans="14:159">
      <c r="N3668"/>
      <c r="AB3668"/>
      <c r="AC3668"/>
      <c r="BC3668"/>
      <c r="BP3668"/>
      <c r="CC3668"/>
      <c r="CP3668"/>
      <c r="EP3668"/>
      <c r="FC3668"/>
    </row>
    <row r="3669" spans="14:159">
      <c r="N3669"/>
      <c r="AB3669"/>
      <c r="AC3669"/>
      <c r="BC3669"/>
      <c r="BP3669"/>
      <c r="CC3669"/>
      <c r="CP3669"/>
      <c r="EP3669"/>
      <c r="FC3669"/>
    </row>
    <row r="3670" spans="14:159">
      <c r="N3670"/>
      <c r="AB3670"/>
      <c r="AC3670"/>
      <c r="BC3670"/>
      <c r="BP3670"/>
      <c r="CC3670"/>
      <c r="CP3670"/>
      <c r="EP3670"/>
      <c r="FC3670"/>
    </row>
    <row r="3671" spans="14:159">
      <c r="N3671"/>
      <c r="AB3671"/>
      <c r="AC3671"/>
      <c r="BC3671"/>
      <c r="BP3671"/>
      <c r="CC3671"/>
      <c r="CP3671"/>
      <c r="EP3671"/>
      <c r="FC3671"/>
    </row>
    <row r="3672" spans="14:159">
      <c r="N3672"/>
      <c r="AB3672"/>
      <c r="AC3672"/>
      <c r="BC3672"/>
      <c r="BP3672"/>
      <c r="CC3672"/>
      <c r="CP3672"/>
      <c r="EP3672"/>
      <c r="FC3672"/>
    </row>
    <row r="3673" spans="14:159">
      <c r="N3673"/>
      <c r="AB3673"/>
      <c r="AC3673"/>
      <c r="BC3673"/>
      <c r="BP3673"/>
      <c r="CC3673"/>
      <c r="CP3673"/>
      <c r="EP3673"/>
      <c r="FC3673"/>
    </row>
    <row r="3674" spans="14:159">
      <c r="N3674"/>
      <c r="AB3674"/>
      <c r="AC3674"/>
      <c r="BC3674"/>
      <c r="BP3674"/>
      <c r="CC3674"/>
      <c r="CP3674"/>
      <c r="EP3674"/>
      <c r="FC3674"/>
    </row>
    <row r="3675" spans="14:159">
      <c r="N3675"/>
      <c r="AB3675"/>
      <c r="AC3675"/>
      <c r="BC3675"/>
      <c r="BP3675"/>
      <c r="CC3675"/>
      <c r="CP3675"/>
      <c r="EP3675"/>
      <c r="FC3675"/>
    </row>
    <row r="3676" spans="14:159">
      <c r="N3676"/>
      <c r="AB3676"/>
      <c r="AC3676"/>
      <c r="BC3676"/>
      <c r="BP3676"/>
      <c r="CC3676"/>
      <c r="CP3676"/>
      <c r="EP3676"/>
      <c r="FC3676"/>
    </row>
    <row r="3677" spans="14:159">
      <c r="N3677"/>
      <c r="AB3677"/>
      <c r="AC3677"/>
      <c r="BC3677"/>
      <c r="BP3677"/>
      <c r="CC3677"/>
      <c r="CP3677"/>
      <c r="EP3677"/>
      <c r="FC3677"/>
    </row>
    <row r="3678" spans="14:159">
      <c r="N3678"/>
      <c r="AB3678"/>
      <c r="AC3678"/>
      <c r="BC3678"/>
      <c r="BP3678"/>
      <c r="CC3678"/>
      <c r="CP3678"/>
      <c r="EP3678"/>
      <c r="FC3678"/>
    </row>
    <row r="3679" spans="14:159">
      <c r="N3679"/>
      <c r="AB3679"/>
      <c r="AC3679"/>
      <c r="BC3679"/>
      <c r="BP3679"/>
      <c r="CC3679"/>
      <c r="CP3679"/>
      <c r="EP3679"/>
      <c r="FC3679"/>
    </row>
    <row r="3680" spans="14:159">
      <c r="N3680"/>
      <c r="AB3680"/>
      <c r="AC3680"/>
      <c r="BC3680"/>
      <c r="BP3680"/>
      <c r="CC3680"/>
      <c r="CP3680"/>
      <c r="EP3680"/>
      <c r="FC3680"/>
    </row>
    <row r="3681" spans="14:159">
      <c r="N3681"/>
      <c r="AB3681"/>
      <c r="AC3681"/>
      <c r="BC3681"/>
      <c r="BP3681"/>
      <c r="CC3681"/>
      <c r="CP3681"/>
      <c r="EP3681"/>
      <c r="FC3681"/>
    </row>
    <row r="3682" spans="14:159">
      <c r="N3682"/>
      <c r="AB3682"/>
      <c r="AC3682"/>
      <c r="BC3682"/>
      <c r="BP3682"/>
      <c r="CC3682"/>
      <c r="CP3682"/>
      <c r="EP3682"/>
      <c r="FC3682"/>
    </row>
    <row r="3683" spans="14:159">
      <c r="N3683"/>
      <c r="AB3683"/>
      <c r="AC3683"/>
      <c r="BC3683"/>
      <c r="BP3683"/>
      <c r="CC3683"/>
      <c r="CP3683"/>
      <c r="EP3683"/>
      <c r="FC3683"/>
    </row>
    <row r="3684" spans="14:159">
      <c r="N3684"/>
      <c r="AB3684"/>
      <c r="AC3684"/>
      <c r="BC3684"/>
      <c r="BP3684"/>
      <c r="CC3684"/>
      <c r="CP3684"/>
      <c r="EP3684"/>
      <c r="FC3684"/>
    </row>
    <row r="3685" spans="14:159">
      <c r="N3685"/>
      <c r="AB3685"/>
      <c r="AC3685"/>
      <c r="BC3685"/>
      <c r="BP3685"/>
      <c r="CC3685"/>
      <c r="CP3685"/>
      <c r="EP3685"/>
      <c r="FC3685"/>
    </row>
    <row r="3686" spans="14:159">
      <c r="N3686"/>
      <c r="AB3686"/>
      <c r="AC3686"/>
      <c r="BC3686"/>
      <c r="BP3686"/>
      <c r="CC3686"/>
      <c r="CP3686"/>
      <c r="EP3686"/>
      <c r="FC3686"/>
    </row>
    <row r="3687" spans="14:159">
      <c r="N3687"/>
      <c r="AB3687"/>
      <c r="AC3687"/>
      <c r="BC3687"/>
      <c r="BP3687"/>
      <c r="CC3687"/>
      <c r="CP3687"/>
      <c r="EP3687"/>
      <c r="FC3687"/>
    </row>
    <row r="3688" spans="14:159">
      <c r="N3688"/>
      <c r="AB3688"/>
      <c r="AC3688"/>
      <c r="BC3688"/>
      <c r="BP3688"/>
      <c r="CC3688"/>
      <c r="CP3688"/>
      <c r="EP3688"/>
      <c r="FC3688"/>
    </row>
    <row r="3689" spans="14:159">
      <c r="N3689"/>
      <c r="AB3689"/>
      <c r="AC3689"/>
      <c r="BC3689"/>
      <c r="BP3689"/>
      <c r="CC3689"/>
      <c r="CP3689"/>
      <c r="EP3689"/>
      <c r="FC3689"/>
    </row>
    <row r="3690" spans="14:159">
      <c r="N3690"/>
      <c r="AB3690"/>
      <c r="AC3690"/>
      <c r="BC3690"/>
      <c r="BP3690"/>
      <c r="CC3690"/>
      <c r="CP3690"/>
      <c r="EP3690"/>
      <c r="FC3690"/>
    </row>
    <row r="3691" spans="14:159">
      <c r="N3691"/>
      <c r="AB3691"/>
      <c r="AC3691"/>
      <c r="BC3691"/>
      <c r="BP3691"/>
      <c r="CC3691"/>
      <c r="CP3691"/>
      <c r="EP3691"/>
      <c r="FC3691"/>
    </row>
    <row r="3692" spans="14:159">
      <c r="N3692"/>
      <c r="AB3692"/>
      <c r="AC3692"/>
      <c r="BC3692"/>
      <c r="BP3692"/>
      <c r="CC3692"/>
      <c r="CP3692"/>
      <c r="EP3692"/>
      <c r="FC3692"/>
    </row>
    <row r="3693" spans="14:159">
      <c r="N3693"/>
      <c r="AB3693"/>
      <c r="AC3693"/>
      <c r="BC3693"/>
      <c r="BP3693"/>
      <c r="CC3693"/>
      <c r="CP3693"/>
      <c r="EP3693"/>
      <c r="FC3693"/>
    </row>
    <row r="3694" spans="14:159">
      <c r="N3694"/>
      <c r="AB3694"/>
      <c r="AC3694"/>
      <c r="BC3694"/>
      <c r="BP3694"/>
      <c r="CC3694"/>
      <c r="CP3694"/>
      <c r="EP3694"/>
      <c r="FC3694"/>
    </row>
    <row r="3695" spans="14:159">
      <c r="N3695"/>
      <c r="AB3695"/>
      <c r="AC3695"/>
      <c r="BC3695"/>
      <c r="BP3695"/>
      <c r="CC3695"/>
      <c r="CP3695"/>
      <c r="EP3695"/>
      <c r="FC3695"/>
    </row>
    <row r="3696" spans="14:159">
      <c r="N3696"/>
      <c r="AB3696"/>
      <c r="AC3696"/>
      <c r="BC3696"/>
      <c r="BP3696"/>
      <c r="CC3696"/>
      <c r="CP3696"/>
      <c r="EP3696"/>
      <c r="FC3696"/>
    </row>
    <row r="3697" spans="14:159">
      <c r="N3697"/>
      <c r="AB3697"/>
      <c r="AC3697"/>
      <c r="BC3697"/>
      <c r="BP3697"/>
      <c r="CC3697"/>
      <c r="CP3697"/>
      <c r="EP3697"/>
      <c r="FC3697"/>
    </row>
    <row r="3698" spans="14:159">
      <c r="N3698"/>
      <c r="AB3698"/>
      <c r="AC3698"/>
      <c r="BC3698"/>
      <c r="BP3698"/>
      <c r="CC3698"/>
      <c r="CP3698"/>
      <c r="EP3698"/>
      <c r="FC3698"/>
    </row>
    <row r="3699" spans="14:159">
      <c r="N3699"/>
      <c r="AB3699"/>
      <c r="AC3699"/>
      <c r="BC3699"/>
      <c r="BP3699"/>
      <c r="CC3699"/>
      <c r="CP3699"/>
      <c r="EP3699"/>
      <c r="FC3699"/>
    </row>
    <row r="3700" spans="14:159">
      <c r="N3700"/>
      <c r="AB3700"/>
      <c r="AC3700"/>
      <c r="BC3700"/>
      <c r="BP3700"/>
      <c r="CC3700"/>
      <c r="CP3700"/>
      <c r="EP3700"/>
      <c r="FC3700"/>
    </row>
    <row r="3701" spans="14:159">
      <c r="N3701"/>
      <c r="AB3701"/>
      <c r="AC3701"/>
      <c r="BC3701"/>
      <c r="BP3701"/>
      <c r="CC3701"/>
      <c r="CP3701"/>
      <c r="EP3701"/>
      <c r="FC3701"/>
    </row>
    <row r="3702" spans="14:159">
      <c r="N3702"/>
      <c r="AB3702"/>
      <c r="AC3702"/>
      <c r="BC3702"/>
      <c r="BP3702"/>
      <c r="CC3702"/>
      <c r="CP3702"/>
      <c r="EP3702"/>
      <c r="FC3702"/>
    </row>
    <row r="3703" spans="14:159">
      <c r="N3703"/>
      <c r="AB3703"/>
      <c r="AC3703"/>
      <c r="BC3703"/>
      <c r="BP3703"/>
      <c r="CC3703"/>
      <c r="CP3703"/>
      <c r="EP3703"/>
      <c r="FC3703"/>
    </row>
    <row r="3704" spans="14:159">
      <c r="N3704"/>
      <c r="AB3704"/>
      <c r="AC3704"/>
      <c r="BC3704"/>
      <c r="BP3704"/>
      <c r="CC3704"/>
      <c r="CP3704"/>
      <c r="EP3704"/>
      <c r="FC3704"/>
    </row>
    <row r="3705" spans="14:159">
      <c r="N3705"/>
      <c r="AB3705"/>
      <c r="AC3705"/>
      <c r="BC3705"/>
      <c r="BP3705"/>
      <c r="CC3705"/>
      <c r="CP3705"/>
      <c r="EP3705"/>
      <c r="FC3705"/>
    </row>
    <row r="3706" spans="14:159">
      <c r="N3706"/>
      <c r="AB3706"/>
      <c r="AC3706"/>
      <c r="BC3706"/>
      <c r="BP3706"/>
      <c r="CC3706"/>
      <c r="CP3706"/>
      <c r="EP3706"/>
      <c r="FC3706"/>
    </row>
    <row r="3707" spans="14:159">
      <c r="N3707"/>
      <c r="AB3707"/>
      <c r="AC3707"/>
      <c r="BC3707"/>
      <c r="BP3707"/>
      <c r="CC3707"/>
      <c r="CP3707"/>
      <c r="EP3707"/>
      <c r="FC3707"/>
    </row>
    <row r="3708" spans="14:159">
      <c r="N3708"/>
      <c r="AB3708"/>
      <c r="AC3708"/>
      <c r="BC3708"/>
      <c r="BP3708"/>
      <c r="CC3708"/>
      <c r="CP3708"/>
      <c r="EP3708"/>
      <c r="FC3708"/>
    </row>
    <row r="3709" spans="14:159">
      <c r="N3709"/>
      <c r="AB3709"/>
      <c r="AC3709"/>
      <c r="BC3709"/>
      <c r="BP3709"/>
      <c r="CC3709"/>
      <c r="CP3709"/>
      <c r="EP3709"/>
      <c r="FC3709"/>
    </row>
    <row r="3710" spans="14:159">
      <c r="N3710"/>
      <c r="AB3710"/>
      <c r="AC3710"/>
      <c r="BC3710"/>
      <c r="BP3710"/>
      <c r="CC3710"/>
      <c r="CP3710"/>
      <c r="EP3710"/>
      <c r="FC3710"/>
    </row>
    <row r="3711" spans="14:159">
      <c r="N3711"/>
      <c r="AB3711"/>
      <c r="AC3711"/>
      <c r="BC3711"/>
      <c r="BP3711"/>
      <c r="CC3711"/>
      <c r="CP3711"/>
      <c r="EP3711"/>
      <c r="FC3711"/>
    </row>
    <row r="3712" spans="14:159">
      <c r="N3712"/>
      <c r="AB3712"/>
      <c r="AC3712"/>
      <c r="BC3712"/>
      <c r="BP3712"/>
      <c r="CC3712"/>
      <c r="CP3712"/>
      <c r="EP3712"/>
      <c r="FC3712"/>
    </row>
    <row r="3713" spans="14:159">
      <c r="N3713"/>
      <c r="AB3713"/>
      <c r="AC3713"/>
      <c r="BC3713"/>
      <c r="BP3713"/>
      <c r="CC3713"/>
      <c r="CP3713"/>
      <c r="EP3713"/>
      <c r="FC3713"/>
    </row>
    <row r="3714" spans="14:159">
      <c r="N3714"/>
      <c r="AB3714"/>
      <c r="AC3714"/>
      <c r="BC3714"/>
      <c r="BP3714"/>
      <c r="CC3714"/>
      <c r="CP3714"/>
      <c r="EP3714"/>
      <c r="FC3714"/>
    </row>
    <row r="3715" spans="14:159">
      <c r="N3715"/>
      <c r="AB3715"/>
      <c r="AC3715"/>
      <c r="BC3715"/>
      <c r="BP3715"/>
      <c r="CC3715"/>
      <c r="CP3715"/>
      <c r="EP3715"/>
      <c r="FC3715"/>
    </row>
    <row r="3716" spans="14:159">
      <c r="N3716"/>
      <c r="AB3716"/>
      <c r="AC3716"/>
      <c r="BC3716"/>
      <c r="BP3716"/>
      <c r="CC3716"/>
      <c r="CP3716"/>
      <c r="EP3716"/>
      <c r="FC3716"/>
    </row>
    <row r="3717" spans="14:159">
      <c r="N3717"/>
      <c r="AB3717"/>
      <c r="AC3717"/>
      <c r="BC3717"/>
      <c r="BP3717"/>
      <c r="CC3717"/>
      <c r="CP3717"/>
      <c r="EP3717"/>
      <c r="FC3717"/>
    </row>
    <row r="3718" spans="14:159">
      <c r="N3718"/>
      <c r="AB3718"/>
      <c r="AC3718"/>
      <c r="BC3718"/>
      <c r="BP3718"/>
      <c r="CC3718"/>
      <c r="CP3718"/>
      <c r="EP3718"/>
      <c r="FC3718"/>
    </row>
    <row r="3719" spans="14:159">
      <c r="N3719"/>
      <c r="AB3719"/>
      <c r="AC3719"/>
      <c r="BC3719"/>
      <c r="BP3719"/>
      <c r="CC3719"/>
      <c r="CP3719"/>
      <c r="EP3719"/>
      <c r="FC3719"/>
    </row>
    <row r="3720" spans="14:159">
      <c r="N3720"/>
      <c r="AB3720"/>
      <c r="AC3720"/>
      <c r="BC3720"/>
      <c r="BP3720"/>
      <c r="CC3720"/>
      <c r="CP3720"/>
      <c r="EP3720"/>
      <c r="FC3720"/>
    </row>
    <row r="3721" spans="14:159">
      <c r="N3721"/>
      <c r="AB3721"/>
      <c r="AC3721"/>
      <c r="BC3721"/>
      <c r="BP3721"/>
      <c r="CC3721"/>
      <c r="CP3721"/>
      <c r="EP3721"/>
      <c r="FC3721"/>
    </row>
    <row r="3722" spans="14:159">
      <c r="N3722"/>
      <c r="AB3722"/>
      <c r="AC3722"/>
      <c r="BC3722"/>
      <c r="BP3722"/>
      <c r="CC3722"/>
      <c r="CP3722"/>
      <c r="EP3722"/>
      <c r="FC3722"/>
    </row>
    <row r="3723" spans="14:159">
      <c r="N3723"/>
      <c r="AB3723"/>
      <c r="AC3723"/>
      <c r="BC3723"/>
      <c r="BP3723"/>
      <c r="CC3723"/>
      <c r="CP3723"/>
      <c r="EP3723"/>
      <c r="FC3723"/>
    </row>
    <row r="3724" spans="14:159">
      <c r="N3724"/>
      <c r="AB3724"/>
      <c r="AC3724"/>
      <c r="BC3724"/>
      <c r="BP3724"/>
      <c r="CC3724"/>
      <c r="CP3724"/>
      <c r="EP3724"/>
      <c r="FC3724"/>
    </row>
    <row r="3725" spans="14:159">
      <c r="N3725"/>
      <c r="AB3725"/>
      <c r="AC3725"/>
      <c r="BC3725"/>
      <c r="BP3725"/>
      <c r="CC3725"/>
      <c r="CP3725"/>
      <c r="EP3725"/>
      <c r="FC3725"/>
    </row>
    <row r="3726" spans="14:159">
      <c r="N3726"/>
      <c r="AB3726"/>
      <c r="AC3726"/>
      <c r="BC3726"/>
      <c r="BP3726"/>
      <c r="CC3726"/>
      <c r="CP3726"/>
      <c r="EP3726"/>
      <c r="FC3726"/>
    </row>
    <row r="3727" spans="14:159">
      <c r="N3727"/>
      <c r="AB3727"/>
      <c r="AC3727"/>
      <c r="BC3727"/>
      <c r="BP3727"/>
      <c r="CC3727"/>
      <c r="CP3727"/>
      <c r="EP3727"/>
      <c r="FC3727"/>
    </row>
    <row r="3728" spans="14:159">
      <c r="N3728"/>
      <c r="AB3728"/>
      <c r="AC3728"/>
      <c r="BC3728"/>
      <c r="BP3728"/>
      <c r="CC3728"/>
      <c r="CP3728"/>
      <c r="EP3728"/>
      <c r="FC3728"/>
    </row>
    <row r="3729" spans="14:159">
      <c r="N3729"/>
      <c r="AB3729"/>
      <c r="AC3729"/>
      <c r="BC3729"/>
      <c r="BP3729"/>
      <c r="CC3729"/>
      <c r="CP3729"/>
      <c r="EP3729"/>
      <c r="FC3729"/>
    </row>
    <row r="3730" spans="14:159">
      <c r="N3730"/>
      <c r="AB3730"/>
      <c r="AC3730"/>
      <c r="BC3730"/>
      <c r="BP3730"/>
      <c r="CC3730"/>
      <c r="CP3730"/>
      <c r="EP3730"/>
      <c r="FC3730"/>
    </row>
    <row r="3731" spans="14:159">
      <c r="N3731"/>
      <c r="AB3731"/>
      <c r="AC3731"/>
      <c r="BC3731"/>
      <c r="BP3731"/>
      <c r="CC3731"/>
      <c r="CP3731"/>
      <c r="EP3731"/>
      <c r="FC3731"/>
    </row>
    <row r="3732" spans="14:159">
      <c r="N3732"/>
      <c r="AB3732"/>
      <c r="AC3732"/>
      <c r="BC3732"/>
      <c r="BP3732"/>
      <c r="CC3732"/>
      <c r="CP3732"/>
      <c r="EP3732"/>
      <c r="FC3732"/>
    </row>
    <row r="3733" spans="14:159">
      <c r="N3733"/>
      <c r="AB3733"/>
      <c r="AC3733"/>
      <c r="BC3733"/>
      <c r="BP3733"/>
      <c r="CC3733"/>
      <c r="CP3733"/>
      <c r="EP3733"/>
      <c r="FC3733"/>
    </row>
    <row r="3734" spans="14:159">
      <c r="N3734"/>
      <c r="AB3734"/>
      <c r="AC3734"/>
      <c r="BC3734"/>
      <c r="BP3734"/>
      <c r="CC3734"/>
      <c r="CP3734"/>
      <c r="EP3734"/>
      <c r="FC3734"/>
    </row>
    <row r="3735" spans="14:159">
      <c r="N3735"/>
      <c r="AB3735"/>
      <c r="AC3735"/>
      <c r="BC3735"/>
      <c r="BP3735"/>
      <c r="CC3735"/>
      <c r="CP3735"/>
      <c r="EP3735"/>
      <c r="FC3735"/>
    </row>
    <row r="3736" spans="14:159">
      <c r="N3736"/>
      <c r="AB3736"/>
      <c r="AC3736"/>
      <c r="BC3736"/>
      <c r="BP3736"/>
      <c r="CC3736"/>
      <c r="CP3736"/>
      <c r="EP3736"/>
      <c r="FC3736"/>
    </row>
    <row r="3737" spans="14:159">
      <c r="N3737"/>
      <c r="AB3737"/>
      <c r="AC3737"/>
      <c r="BC3737"/>
      <c r="BP3737"/>
      <c r="CC3737"/>
      <c r="CP3737"/>
      <c r="EP3737"/>
      <c r="FC3737"/>
    </row>
    <row r="3738" spans="14:159">
      <c r="N3738"/>
      <c r="AB3738"/>
      <c r="AC3738"/>
      <c r="BC3738"/>
      <c r="BP3738"/>
      <c r="CC3738"/>
      <c r="CP3738"/>
      <c r="EP3738"/>
      <c r="FC3738"/>
    </row>
    <row r="3739" spans="14:159">
      <c r="N3739"/>
      <c r="AB3739"/>
      <c r="AC3739"/>
      <c r="BC3739"/>
      <c r="BP3739"/>
      <c r="CC3739"/>
      <c r="CP3739"/>
      <c r="EP3739"/>
      <c r="FC3739"/>
    </row>
    <row r="3740" spans="14:159">
      <c r="N3740"/>
      <c r="AB3740"/>
      <c r="AC3740"/>
      <c r="BC3740"/>
      <c r="BP3740"/>
      <c r="CC3740"/>
      <c r="CP3740"/>
      <c r="EP3740"/>
      <c r="FC3740"/>
    </row>
    <row r="3741" spans="14:159">
      <c r="N3741"/>
      <c r="AB3741"/>
      <c r="AC3741"/>
      <c r="BC3741"/>
      <c r="BP3741"/>
      <c r="CC3741"/>
      <c r="CP3741"/>
      <c r="EP3741"/>
      <c r="FC3741"/>
    </row>
    <row r="3742" spans="14:159">
      <c r="N3742"/>
      <c r="AB3742"/>
      <c r="AC3742"/>
      <c r="BC3742"/>
      <c r="BP3742"/>
      <c r="CC3742"/>
      <c r="CP3742"/>
      <c r="EP3742"/>
      <c r="FC3742"/>
    </row>
    <row r="3743" spans="14:159">
      <c r="N3743"/>
      <c r="AB3743"/>
      <c r="AC3743"/>
      <c r="BC3743"/>
      <c r="BP3743"/>
      <c r="CC3743"/>
      <c r="CP3743"/>
      <c r="EP3743"/>
      <c r="FC3743"/>
    </row>
    <row r="3744" spans="14:159">
      <c r="N3744"/>
      <c r="AB3744"/>
      <c r="AC3744"/>
      <c r="BC3744"/>
      <c r="BP3744"/>
      <c r="CC3744"/>
      <c r="CP3744"/>
      <c r="EP3744"/>
      <c r="FC3744"/>
    </row>
    <row r="3745" spans="14:159">
      <c r="N3745"/>
      <c r="AB3745"/>
      <c r="AC3745"/>
      <c r="BC3745"/>
      <c r="BP3745"/>
      <c r="CC3745"/>
      <c r="CP3745"/>
      <c r="EP3745"/>
      <c r="FC3745"/>
    </row>
    <row r="3746" spans="14:159">
      <c r="N3746"/>
      <c r="AB3746"/>
      <c r="AC3746"/>
      <c r="BC3746"/>
      <c r="BP3746"/>
      <c r="CC3746"/>
      <c r="CP3746"/>
      <c r="EP3746"/>
      <c r="FC3746"/>
    </row>
    <row r="3747" spans="14:159">
      <c r="N3747"/>
      <c r="AB3747"/>
      <c r="AC3747"/>
      <c r="BC3747"/>
      <c r="BP3747"/>
      <c r="CC3747"/>
      <c r="CP3747"/>
      <c r="EP3747"/>
      <c r="FC3747"/>
    </row>
    <row r="3748" spans="14:159">
      <c r="N3748"/>
      <c r="AB3748"/>
      <c r="AC3748"/>
      <c r="BC3748"/>
      <c r="BP3748"/>
      <c r="CC3748"/>
      <c r="CP3748"/>
      <c r="EP3748"/>
      <c r="FC3748"/>
    </row>
    <row r="3749" spans="14:159">
      <c r="N3749"/>
      <c r="AB3749"/>
      <c r="AC3749"/>
      <c r="BC3749"/>
      <c r="BP3749"/>
      <c r="CC3749"/>
      <c r="CP3749"/>
      <c r="EP3749"/>
      <c r="FC3749"/>
    </row>
    <row r="3750" spans="14:159">
      <c r="N3750"/>
      <c r="AB3750"/>
      <c r="AC3750"/>
      <c r="BC3750"/>
      <c r="BP3750"/>
      <c r="CC3750"/>
      <c r="CP3750"/>
      <c r="EP3750"/>
      <c r="FC3750"/>
    </row>
    <row r="3751" spans="14:159">
      <c r="N3751"/>
      <c r="AB3751"/>
      <c r="AC3751"/>
      <c r="BC3751"/>
      <c r="BP3751"/>
      <c r="CC3751"/>
      <c r="CP3751"/>
      <c r="EP3751"/>
      <c r="FC3751"/>
    </row>
    <row r="3752" spans="14:159">
      <c r="N3752"/>
      <c r="AB3752"/>
      <c r="AC3752"/>
      <c r="BC3752"/>
      <c r="BP3752"/>
      <c r="CC3752"/>
      <c r="CP3752"/>
      <c r="EP3752"/>
      <c r="FC3752"/>
    </row>
    <row r="3753" spans="14:159">
      <c r="N3753"/>
      <c r="AB3753"/>
      <c r="AC3753"/>
      <c r="BC3753"/>
      <c r="BP3753"/>
      <c r="CC3753"/>
      <c r="CP3753"/>
      <c r="EP3753"/>
      <c r="FC3753"/>
    </row>
    <row r="3754" spans="14:159">
      <c r="N3754"/>
      <c r="AB3754"/>
      <c r="AC3754"/>
      <c r="BC3754"/>
      <c r="BP3754"/>
      <c r="CC3754"/>
      <c r="CP3754"/>
      <c r="EP3754"/>
      <c r="FC3754"/>
    </row>
    <row r="3755" spans="14:159">
      <c r="N3755"/>
      <c r="AB3755"/>
      <c r="AC3755"/>
      <c r="BC3755"/>
      <c r="BP3755"/>
      <c r="CC3755"/>
      <c r="CP3755"/>
      <c r="EP3755"/>
      <c r="FC3755"/>
    </row>
    <row r="3756" spans="14:159">
      <c r="N3756"/>
      <c r="AB3756"/>
      <c r="AC3756"/>
      <c r="BC3756"/>
      <c r="BP3756"/>
      <c r="CC3756"/>
      <c r="CP3756"/>
      <c r="EP3756"/>
      <c r="FC3756"/>
    </row>
    <row r="3757" spans="14:159">
      <c r="N3757"/>
      <c r="AB3757"/>
      <c r="AC3757"/>
      <c r="BC3757"/>
      <c r="BP3757"/>
      <c r="CC3757"/>
      <c r="CP3757"/>
      <c r="EP3757"/>
      <c r="FC3757"/>
    </row>
    <row r="3758" spans="14:159">
      <c r="N3758"/>
      <c r="AB3758"/>
      <c r="AC3758"/>
      <c r="BC3758"/>
      <c r="BP3758"/>
      <c r="CC3758"/>
      <c r="CP3758"/>
      <c r="EP3758"/>
      <c r="FC3758"/>
    </row>
    <row r="3759" spans="14:159">
      <c r="N3759"/>
      <c r="AB3759"/>
      <c r="AC3759"/>
      <c r="BC3759"/>
      <c r="BP3759"/>
      <c r="CC3759"/>
      <c r="CP3759"/>
      <c r="EP3759"/>
      <c r="FC3759"/>
    </row>
    <row r="3760" spans="14:159">
      <c r="N3760"/>
      <c r="AB3760"/>
      <c r="AC3760"/>
      <c r="BC3760"/>
      <c r="BP3760"/>
      <c r="CC3760"/>
      <c r="CP3760"/>
      <c r="EP3760"/>
      <c r="FC3760"/>
    </row>
    <row r="3761" spans="14:159">
      <c r="N3761"/>
      <c r="AB3761"/>
      <c r="AC3761"/>
      <c r="BC3761"/>
      <c r="BP3761"/>
      <c r="CC3761"/>
      <c r="CP3761"/>
      <c r="EP3761"/>
      <c r="FC3761"/>
    </row>
    <row r="3762" spans="14:159">
      <c r="N3762"/>
      <c r="AB3762"/>
      <c r="AC3762"/>
      <c r="BC3762"/>
      <c r="BP3762"/>
      <c r="CC3762"/>
      <c r="CP3762"/>
      <c r="EP3762"/>
      <c r="FC3762"/>
    </row>
    <row r="3763" spans="14:159">
      <c r="N3763"/>
      <c r="AB3763"/>
      <c r="AC3763"/>
      <c r="BC3763"/>
      <c r="BP3763"/>
      <c r="CC3763"/>
      <c r="CP3763"/>
      <c r="EP3763"/>
      <c r="FC3763"/>
    </row>
    <row r="3764" spans="14:159">
      <c r="N3764"/>
      <c r="AB3764"/>
      <c r="AC3764"/>
      <c r="BC3764"/>
      <c r="BP3764"/>
      <c r="CC3764"/>
      <c r="CP3764"/>
      <c r="EP3764"/>
      <c r="FC3764"/>
    </row>
    <row r="3765" spans="14:159">
      <c r="N3765"/>
      <c r="AB3765"/>
      <c r="AC3765"/>
      <c r="BC3765"/>
      <c r="BP3765"/>
      <c r="CC3765"/>
      <c r="CP3765"/>
      <c r="EP3765"/>
      <c r="FC3765"/>
    </row>
    <row r="3766" spans="14:159">
      <c r="N3766"/>
      <c r="AB3766"/>
      <c r="AC3766"/>
      <c r="BC3766"/>
      <c r="BP3766"/>
      <c r="CC3766"/>
      <c r="CP3766"/>
      <c r="EP3766"/>
      <c r="FC3766"/>
    </row>
    <row r="3767" spans="14:159">
      <c r="N3767"/>
      <c r="AB3767"/>
      <c r="AC3767"/>
      <c r="BC3767"/>
      <c r="BP3767"/>
      <c r="CC3767"/>
      <c r="CP3767"/>
      <c r="EP3767"/>
      <c r="FC3767"/>
    </row>
    <row r="3768" spans="14:159">
      <c r="N3768"/>
      <c r="AB3768"/>
      <c r="AC3768"/>
      <c r="BC3768"/>
      <c r="BP3768"/>
      <c r="CC3768"/>
      <c r="CP3768"/>
      <c r="EP3768"/>
      <c r="FC3768"/>
    </row>
    <row r="3769" spans="14:159">
      <c r="N3769"/>
      <c r="AB3769"/>
      <c r="AC3769"/>
      <c r="BC3769"/>
      <c r="BP3769"/>
      <c r="CC3769"/>
      <c r="CP3769"/>
      <c r="EP3769"/>
      <c r="FC3769"/>
    </row>
    <row r="3770" spans="14:159">
      <c r="N3770"/>
      <c r="AB3770"/>
      <c r="AC3770"/>
      <c r="BC3770"/>
      <c r="BP3770"/>
      <c r="CC3770"/>
      <c r="CP3770"/>
      <c r="EP3770"/>
      <c r="FC3770"/>
    </row>
    <row r="3771" spans="14:159">
      <c r="N3771"/>
      <c r="AB3771"/>
      <c r="AC3771"/>
      <c r="BC3771"/>
      <c r="BP3771"/>
      <c r="CC3771"/>
      <c r="CP3771"/>
      <c r="EP3771"/>
      <c r="FC3771"/>
    </row>
    <row r="3772" spans="14:159">
      <c r="N3772"/>
      <c r="AB3772"/>
      <c r="AC3772"/>
      <c r="BC3772"/>
      <c r="BP3772"/>
      <c r="CC3772"/>
      <c r="CP3772"/>
      <c r="EP3772"/>
      <c r="FC3772"/>
    </row>
    <row r="3773" spans="14:159">
      <c r="N3773"/>
      <c r="AB3773"/>
      <c r="AC3773"/>
      <c r="BC3773"/>
      <c r="BP3773"/>
      <c r="CC3773"/>
      <c r="CP3773"/>
      <c r="EP3773"/>
      <c r="FC3773"/>
    </row>
    <row r="3774" spans="14:159">
      <c r="N3774"/>
      <c r="AB3774"/>
      <c r="AC3774"/>
      <c r="BC3774"/>
      <c r="BP3774"/>
      <c r="CC3774"/>
      <c r="CP3774"/>
      <c r="EP3774"/>
      <c r="FC3774"/>
    </row>
    <row r="3775" spans="14:159">
      <c r="N3775"/>
      <c r="AB3775"/>
      <c r="AC3775"/>
      <c r="BC3775"/>
      <c r="BP3775"/>
      <c r="CC3775"/>
      <c r="CP3775"/>
      <c r="EP3775"/>
      <c r="FC3775"/>
    </row>
    <row r="3776" spans="14:159">
      <c r="N3776"/>
      <c r="AB3776"/>
      <c r="AC3776"/>
      <c r="BC3776"/>
      <c r="BP3776"/>
      <c r="CC3776"/>
      <c r="CP3776"/>
      <c r="EP3776"/>
      <c r="FC3776"/>
    </row>
    <row r="3777" spans="14:159">
      <c r="N3777"/>
      <c r="AB3777"/>
      <c r="AC3777"/>
      <c r="BC3777"/>
      <c r="BP3777"/>
      <c r="CC3777"/>
      <c r="CP3777"/>
      <c r="EP3777"/>
      <c r="FC3777"/>
    </row>
    <row r="3778" spans="14:159">
      <c r="N3778"/>
      <c r="AB3778"/>
      <c r="AC3778"/>
      <c r="BC3778"/>
      <c r="BP3778"/>
      <c r="CC3778"/>
      <c r="CP3778"/>
      <c r="EP3778"/>
      <c r="FC3778"/>
    </row>
    <row r="3779" spans="14:159">
      <c r="N3779"/>
      <c r="AB3779"/>
      <c r="AC3779"/>
      <c r="BC3779"/>
      <c r="BP3779"/>
      <c r="CC3779"/>
      <c r="CP3779"/>
      <c r="EP3779"/>
      <c r="FC3779"/>
    </row>
    <row r="3780" spans="14:159">
      <c r="N3780"/>
      <c r="AB3780"/>
      <c r="AC3780"/>
      <c r="BC3780"/>
      <c r="BP3780"/>
      <c r="CC3780"/>
      <c r="CP3780"/>
      <c r="EP3780"/>
      <c r="FC3780"/>
    </row>
    <row r="3781" spans="14:159">
      <c r="N3781"/>
      <c r="AB3781"/>
      <c r="AC3781"/>
      <c r="BC3781"/>
      <c r="BP3781"/>
      <c r="CC3781"/>
      <c r="CP3781"/>
      <c r="EP3781"/>
      <c r="FC3781"/>
    </row>
    <row r="3782" spans="14:159">
      <c r="N3782"/>
      <c r="AB3782"/>
      <c r="AC3782"/>
      <c r="BC3782"/>
      <c r="BP3782"/>
      <c r="CC3782"/>
      <c r="CP3782"/>
      <c r="EP3782"/>
      <c r="FC3782"/>
    </row>
    <row r="3783" spans="14:159">
      <c r="N3783"/>
      <c r="AB3783"/>
      <c r="AC3783"/>
      <c r="BC3783"/>
      <c r="BP3783"/>
      <c r="CC3783"/>
      <c r="CP3783"/>
      <c r="EP3783"/>
      <c r="FC3783"/>
    </row>
    <row r="3784" spans="14:159">
      <c r="N3784"/>
      <c r="AB3784"/>
      <c r="AC3784"/>
      <c r="BC3784"/>
      <c r="BP3784"/>
      <c r="CC3784"/>
      <c r="CP3784"/>
      <c r="EP3784"/>
      <c r="FC3784"/>
    </row>
    <row r="3785" spans="14:159">
      <c r="N3785"/>
      <c r="AB3785"/>
      <c r="AC3785"/>
      <c r="BC3785"/>
      <c r="BP3785"/>
      <c r="CC3785"/>
      <c r="CP3785"/>
      <c r="EP3785"/>
      <c r="FC3785"/>
    </row>
    <row r="3786" spans="14:159">
      <c r="N3786"/>
      <c r="AB3786"/>
      <c r="AC3786"/>
      <c r="BC3786"/>
      <c r="BP3786"/>
      <c r="CC3786"/>
      <c r="CP3786"/>
      <c r="EP3786"/>
      <c r="FC3786"/>
    </row>
    <row r="3787" spans="14:159">
      <c r="N3787"/>
      <c r="AB3787"/>
      <c r="AC3787"/>
      <c r="BC3787"/>
      <c r="BP3787"/>
      <c r="CC3787"/>
      <c r="CP3787"/>
      <c r="EP3787"/>
      <c r="FC3787"/>
    </row>
    <row r="3788" spans="14:159">
      <c r="N3788"/>
      <c r="AB3788"/>
      <c r="AC3788"/>
      <c r="BC3788"/>
      <c r="BP3788"/>
      <c r="CC3788"/>
      <c r="CP3788"/>
      <c r="EP3788"/>
      <c r="FC3788"/>
    </row>
    <row r="3789" spans="14:159">
      <c r="N3789"/>
      <c r="AB3789"/>
      <c r="AC3789"/>
      <c r="BC3789"/>
      <c r="BP3789"/>
      <c r="CC3789"/>
      <c r="CP3789"/>
      <c r="EP3789"/>
      <c r="FC3789"/>
    </row>
    <row r="3790" spans="14:159">
      <c r="N3790"/>
      <c r="AB3790"/>
      <c r="AC3790"/>
      <c r="BC3790"/>
      <c r="BP3790"/>
      <c r="CC3790"/>
      <c r="CP3790"/>
      <c r="EP3790"/>
      <c r="FC3790"/>
    </row>
    <row r="3791" spans="14:159">
      <c r="N3791"/>
      <c r="AB3791"/>
      <c r="AC3791"/>
      <c r="BC3791"/>
      <c r="BP3791"/>
      <c r="CC3791"/>
      <c r="CP3791"/>
      <c r="EP3791"/>
      <c r="FC3791"/>
    </row>
    <row r="3792" spans="14:159">
      <c r="N3792"/>
      <c r="AB3792"/>
      <c r="AC3792"/>
      <c r="BC3792"/>
      <c r="BP3792"/>
      <c r="CC3792"/>
      <c r="CP3792"/>
      <c r="EP3792"/>
      <c r="FC3792"/>
    </row>
    <row r="3793" spans="14:159">
      <c r="N3793"/>
      <c r="AB3793"/>
      <c r="AC3793"/>
      <c r="BC3793"/>
      <c r="BP3793"/>
      <c r="CC3793"/>
      <c r="CP3793"/>
      <c r="EP3793"/>
      <c r="FC3793"/>
    </row>
    <row r="3794" spans="14:159">
      <c r="N3794"/>
      <c r="AB3794"/>
      <c r="AC3794"/>
      <c r="BC3794"/>
      <c r="BP3794"/>
      <c r="CC3794"/>
      <c r="CP3794"/>
      <c r="EP3794"/>
      <c r="FC3794"/>
    </row>
    <row r="3795" spans="14:159">
      <c r="N3795"/>
      <c r="AB3795"/>
      <c r="AC3795"/>
      <c r="BC3795"/>
      <c r="BP3795"/>
      <c r="CC3795"/>
      <c r="CP3795"/>
      <c r="EP3795"/>
      <c r="FC3795"/>
    </row>
    <row r="3796" spans="14:159">
      <c r="N3796"/>
      <c r="AB3796"/>
      <c r="AC3796"/>
      <c r="BC3796"/>
      <c r="BP3796"/>
      <c r="CC3796"/>
      <c r="CP3796"/>
      <c r="EP3796"/>
      <c r="FC3796"/>
    </row>
    <row r="3797" spans="14:159">
      <c r="N3797"/>
      <c r="AB3797"/>
      <c r="AC3797"/>
      <c r="BC3797"/>
      <c r="BP3797"/>
      <c r="CC3797"/>
      <c r="CP3797"/>
      <c r="EP3797"/>
      <c r="FC3797"/>
    </row>
    <row r="3798" spans="14:159">
      <c r="N3798"/>
      <c r="AB3798"/>
      <c r="AC3798"/>
      <c r="BC3798"/>
      <c r="BP3798"/>
      <c r="CC3798"/>
      <c r="CP3798"/>
      <c r="EP3798"/>
      <c r="FC3798"/>
    </row>
    <row r="3799" spans="14:159">
      <c r="N3799"/>
      <c r="AB3799"/>
      <c r="AC3799"/>
      <c r="BC3799"/>
      <c r="BP3799"/>
      <c r="CC3799"/>
      <c r="CP3799"/>
      <c r="EP3799"/>
      <c r="FC3799"/>
    </row>
    <row r="3800" spans="14:159">
      <c r="N3800"/>
      <c r="AB3800"/>
      <c r="AC3800"/>
      <c r="BC3800"/>
      <c r="BP3800"/>
      <c r="CC3800"/>
      <c r="CP3800"/>
      <c r="EP3800"/>
      <c r="FC3800"/>
    </row>
    <row r="3801" spans="14:159">
      <c r="N3801"/>
      <c r="AB3801"/>
      <c r="AC3801"/>
      <c r="BC3801"/>
      <c r="BP3801"/>
      <c r="CC3801"/>
      <c r="CP3801"/>
      <c r="EP3801"/>
      <c r="FC3801"/>
    </row>
    <row r="3802" spans="14:159">
      <c r="N3802"/>
      <c r="AB3802"/>
      <c r="AC3802"/>
      <c r="BC3802"/>
      <c r="BP3802"/>
      <c r="CC3802"/>
      <c r="CP3802"/>
      <c r="EP3802"/>
      <c r="FC3802"/>
    </row>
    <row r="3803" spans="14:159">
      <c r="N3803"/>
      <c r="AB3803"/>
      <c r="AC3803"/>
      <c r="BC3803"/>
      <c r="BP3803"/>
      <c r="CC3803"/>
      <c r="CP3803"/>
      <c r="EP3803"/>
      <c r="FC3803"/>
    </row>
    <row r="3804" spans="14:159">
      <c r="N3804"/>
      <c r="AB3804"/>
      <c r="AC3804"/>
      <c r="BC3804"/>
      <c r="BP3804"/>
      <c r="CC3804"/>
      <c r="CP3804"/>
      <c r="EP3804"/>
      <c r="FC3804"/>
    </row>
    <row r="3805" spans="14:159">
      <c r="N3805"/>
      <c r="AB3805"/>
      <c r="AC3805"/>
      <c r="BC3805"/>
      <c r="BP3805"/>
      <c r="CC3805"/>
      <c r="CP3805"/>
      <c r="EP3805"/>
      <c r="FC3805"/>
    </row>
    <row r="3806" spans="14:159">
      <c r="N3806"/>
      <c r="AB3806"/>
      <c r="AC3806"/>
      <c r="BC3806"/>
      <c r="BP3806"/>
      <c r="CC3806"/>
      <c r="CP3806"/>
      <c r="EP3806"/>
      <c r="FC3806"/>
    </row>
    <row r="3807" spans="14:159">
      <c r="N3807"/>
      <c r="AB3807"/>
      <c r="AC3807"/>
      <c r="BC3807"/>
      <c r="BP3807"/>
      <c r="CC3807"/>
      <c r="CP3807"/>
      <c r="EP3807"/>
      <c r="FC3807"/>
    </row>
    <row r="3808" spans="14:159">
      <c r="N3808"/>
      <c r="AB3808"/>
      <c r="AC3808"/>
      <c r="BC3808"/>
      <c r="BP3808"/>
      <c r="CC3808"/>
      <c r="CP3808"/>
      <c r="EP3808"/>
      <c r="FC3808"/>
    </row>
    <row r="3809" spans="14:159">
      <c r="N3809"/>
      <c r="AB3809"/>
      <c r="AC3809"/>
      <c r="BC3809"/>
      <c r="BP3809"/>
      <c r="CC3809"/>
      <c r="CP3809"/>
      <c r="EP3809"/>
      <c r="FC3809"/>
    </row>
    <row r="3810" spans="14:159">
      <c r="N3810"/>
      <c r="AB3810"/>
      <c r="AC3810"/>
      <c r="BC3810"/>
      <c r="BP3810"/>
      <c r="CC3810"/>
      <c r="CP3810"/>
      <c r="EP3810"/>
      <c r="FC3810"/>
    </row>
    <row r="3811" spans="14:159">
      <c r="N3811"/>
      <c r="AB3811"/>
      <c r="AC3811"/>
      <c r="BC3811"/>
      <c r="BP3811"/>
      <c r="CC3811"/>
      <c r="CP3811"/>
      <c r="EP3811"/>
      <c r="FC3811"/>
    </row>
    <row r="3812" spans="14:159">
      <c r="N3812"/>
      <c r="AB3812"/>
      <c r="AC3812"/>
      <c r="BC3812"/>
      <c r="BP3812"/>
      <c r="CC3812"/>
      <c r="CP3812"/>
      <c r="EP3812"/>
      <c r="FC3812"/>
    </row>
    <row r="3813" spans="14:159">
      <c r="N3813"/>
      <c r="AB3813"/>
      <c r="AC3813"/>
      <c r="BC3813"/>
      <c r="BP3813"/>
      <c r="CC3813"/>
      <c r="CP3813"/>
      <c r="EP3813"/>
      <c r="FC3813"/>
    </row>
    <row r="3814" spans="14:159">
      <c r="N3814"/>
      <c r="AB3814"/>
      <c r="AC3814"/>
      <c r="BC3814"/>
      <c r="BP3814"/>
      <c r="CC3814"/>
      <c r="CP3814"/>
      <c r="EP3814"/>
      <c r="FC3814"/>
    </row>
    <row r="3815" spans="14:159">
      <c r="N3815"/>
      <c r="AB3815"/>
      <c r="AC3815"/>
      <c r="BC3815"/>
      <c r="BP3815"/>
      <c r="CC3815"/>
      <c r="CP3815"/>
      <c r="EP3815"/>
      <c r="FC3815"/>
    </row>
    <row r="3816" spans="14:159">
      <c r="N3816"/>
      <c r="AB3816"/>
      <c r="AC3816"/>
      <c r="BC3816"/>
      <c r="BP3816"/>
      <c r="CC3816"/>
      <c r="CP3816"/>
      <c r="EP3816"/>
      <c r="FC3816"/>
    </row>
    <row r="3817" spans="14:159">
      <c r="N3817"/>
      <c r="AB3817"/>
      <c r="AC3817"/>
      <c r="BC3817"/>
      <c r="BP3817"/>
      <c r="CC3817"/>
      <c r="CP3817"/>
      <c r="EP3817"/>
      <c r="FC3817"/>
    </row>
    <row r="3818" spans="14:159">
      <c r="N3818"/>
      <c r="AB3818"/>
      <c r="AC3818"/>
      <c r="BC3818"/>
      <c r="BP3818"/>
      <c r="CC3818"/>
      <c r="CP3818"/>
      <c r="EP3818"/>
      <c r="FC3818"/>
    </row>
    <row r="3819" spans="14:159">
      <c r="N3819"/>
      <c r="AB3819"/>
      <c r="AC3819"/>
      <c r="BC3819"/>
      <c r="BP3819"/>
      <c r="CC3819"/>
      <c r="CP3819"/>
      <c r="EP3819"/>
      <c r="FC3819"/>
    </row>
    <row r="3820" spans="14:159">
      <c r="N3820"/>
      <c r="AB3820"/>
      <c r="AC3820"/>
      <c r="BC3820"/>
      <c r="BP3820"/>
      <c r="CC3820"/>
      <c r="CP3820"/>
      <c r="EP3820"/>
      <c r="FC3820"/>
    </row>
    <row r="3821" spans="14:159">
      <c r="N3821"/>
      <c r="AB3821"/>
      <c r="AC3821"/>
      <c r="BC3821"/>
      <c r="BP3821"/>
      <c r="CC3821"/>
      <c r="CP3821"/>
      <c r="EP3821"/>
      <c r="FC3821"/>
    </row>
    <row r="3822" spans="14:159">
      <c r="N3822"/>
      <c r="AB3822"/>
      <c r="AC3822"/>
      <c r="BC3822"/>
      <c r="BP3822"/>
      <c r="CC3822"/>
      <c r="CP3822"/>
      <c r="EP3822"/>
      <c r="FC3822"/>
    </row>
    <row r="3823" spans="14:159">
      <c r="N3823"/>
      <c r="AB3823"/>
      <c r="AC3823"/>
      <c r="BC3823"/>
      <c r="BP3823"/>
      <c r="CC3823"/>
      <c r="CP3823"/>
      <c r="EP3823"/>
      <c r="FC3823"/>
    </row>
    <row r="3824" spans="14:159">
      <c r="N3824"/>
      <c r="AB3824"/>
      <c r="AC3824"/>
      <c r="BC3824"/>
      <c r="BP3824"/>
      <c r="CC3824"/>
      <c r="CP3824"/>
      <c r="EP3824"/>
      <c r="FC3824"/>
    </row>
    <row r="3825" spans="14:159">
      <c r="N3825"/>
      <c r="AB3825"/>
      <c r="AC3825"/>
      <c r="BC3825"/>
      <c r="BP3825"/>
      <c r="CC3825"/>
      <c r="CP3825"/>
      <c r="EP3825"/>
      <c r="FC3825"/>
    </row>
    <row r="3826" spans="14:159">
      <c r="N3826"/>
      <c r="AB3826"/>
      <c r="AC3826"/>
      <c r="BC3826"/>
      <c r="BP3826"/>
      <c r="CC3826"/>
      <c r="CP3826"/>
      <c r="EP3826"/>
      <c r="FC3826"/>
    </row>
    <row r="3827" spans="14:159">
      <c r="N3827"/>
      <c r="AB3827"/>
      <c r="AC3827"/>
      <c r="BC3827"/>
      <c r="BP3827"/>
      <c r="CC3827"/>
      <c r="CP3827"/>
      <c r="EP3827"/>
      <c r="FC3827"/>
    </row>
    <row r="3828" spans="14:159">
      <c r="N3828"/>
      <c r="AB3828"/>
      <c r="AC3828"/>
      <c r="BC3828"/>
      <c r="BP3828"/>
      <c r="CC3828"/>
      <c r="CP3828"/>
      <c r="EP3828"/>
      <c r="FC3828"/>
    </row>
    <row r="3829" spans="14:159">
      <c r="N3829"/>
      <c r="AB3829"/>
      <c r="AC3829"/>
      <c r="BC3829"/>
      <c r="BP3829"/>
      <c r="CC3829"/>
      <c r="CP3829"/>
      <c r="EP3829"/>
      <c r="FC3829"/>
    </row>
    <row r="3830" spans="14:159">
      <c r="N3830"/>
      <c r="AB3830"/>
      <c r="AC3830"/>
      <c r="BC3830"/>
      <c r="BP3830"/>
      <c r="CC3830"/>
      <c r="CP3830"/>
      <c r="EP3830"/>
      <c r="FC3830"/>
    </row>
    <row r="3831" spans="14:159">
      <c r="N3831"/>
      <c r="AB3831"/>
      <c r="AC3831"/>
      <c r="BC3831"/>
      <c r="BP3831"/>
      <c r="CC3831"/>
      <c r="CP3831"/>
      <c r="EP3831"/>
      <c r="FC3831"/>
    </row>
    <row r="3832" spans="14:159">
      <c r="N3832"/>
      <c r="AB3832"/>
      <c r="AC3832"/>
      <c r="BC3832"/>
      <c r="BP3832"/>
      <c r="CC3832"/>
      <c r="CP3832"/>
      <c r="EP3832"/>
      <c r="FC3832"/>
    </row>
    <row r="3833" spans="14:159">
      <c r="N3833"/>
      <c r="AB3833"/>
      <c r="AC3833"/>
      <c r="BC3833"/>
      <c r="BP3833"/>
      <c r="CC3833"/>
      <c r="CP3833"/>
      <c r="EP3833"/>
      <c r="FC3833"/>
    </row>
    <row r="3834" spans="14:159">
      <c r="N3834"/>
      <c r="AB3834"/>
      <c r="AC3834"/>
      <c r="BC3834"/>
      <c r="BP3834"/>
      <c r="CC3834"/>
      <c r="CP3834"/>
      <c r="EP3834"/>
      <c r="FC3834"/>
    </row>
    <row r="3835" spans="14:159">
      <c r="N3835"/>
      <c r="AB3835"/>
      <c r="AC3835"/>
      <c r="BC3835"/>
      <c r="BP3835"/>
      <c r="CC3835"/>
      <c r="CP3835"/>
      <c r="EP3835"/>
      <c r="FC3835"/>
    </row>
    <row r="3836" spans="14:159">
      <c r="N3836"/>
      <c r="AB3836"/>
      <c r="AC3836"/>
      <c r="BC3836"/>
      <c r="BP3836"/>
      <c r="CC3836"/>
      <c r="CP3836"/>
      <c r="EP3836"/>
      <c r="FC3836"/>
    </row>
    <row r="3837" spans="14:159">
      <c r="N3837"/>
      <c r="AB3837"/>
      <c r="AC3837"/>
      <c r="BC3837"/>
      <c r="BP3837"/>
      <c r="CC3837"/>
      <c r="CP3837"/>
      <c r="EP3837"/>
      <c r="FC3837"/>
    </row>
    <row r="3838" spans="14:159">
      <c r="N3838"/>
      <c r="AB3838"/>
      <c r="AC3838"/>
      <c r="BC3838"/>
      <c r="BP3838"/>
      <c r="CC3838"/>
      <c r="CP3838"/>
      <c r="EP3838"/>
      <c r="FC3838"/>
    </row>
    <row r="3839" spans="14:159">
      <c r="N3839"/>
      <c r="AB3839"/>
      <c r="AC3839"/>
      <c r="BC3839"/>
      <c r="BP3839"/>
      <c r="CC3839"/>
      <c r="CP3839"/>
      <c r="EP3839"/>
      <c r="FC3839"/>
    </row>
    <row r="3840" spans="14:159">
      <c r="N3840"/>
      <c r="AB3840"/>
      <c r="AC3840"/>
      <c r="BC3840"/>
      <c r="BP3840"/>
      <c r="CC3840"/>
      <c r="CP3840"/>
      <c r="EP3840"/>
      <c r="FC3840"/>
    </row>
    <row r="3841" spans="14:159">
      <c r="N3841"/>
      <c r="AB3841"/>
      <c r="AC3841"/>
      <c r="BC3841"/>
      <c r="BP3841"/>
      <c r="CC3841"/>
      <c r="CP3841"/>
      <c r="EP3841"/>
      <c r="FC3841"/>
    </row>
    <row r="3842" spans="14:159">
      <c r="N3842"/>
      <c r="AB3842"/>
      <c r="AC3842"/>
      <c r="BC3842"/>
      <c r="BP3842"/>
      <c r="CC3842"/>
      <c r="CP3842"/>
      <c r="EP3842"/>
      <c r="FC3842"/>
    </row>
    <row r="3843" spans="14:159">
      <c r="N3843"/>
      <c r="AB3843"/>
      <c r="AC3843"/>
      <c r="BC3843"/>
      <c r="BP3843"/>
      <c r="CC3843"/>
      <c r="CP3843"/>
      <c r="EP3843"/>
      <c r="FC3843"/>
    </row>
    <row r="3844" spans="14:159">
      <c r="N3844"/>
      <c r="AB3844"/>
      <c r="AC3844"/>
      <c r="BC3844"/>
      <c r="BP3844"/>
      <c r="CC3844"/>
      <c r="CP3844"/>
      <c r="EP3844"/>
      <c r="FC3844"/>
    </row>
    <row r="3845" spans="14:159">
      <c r="N3845"/>
      <c r="AB3845"/>
      <c r="AC3845"/>
      <c r="BC3845"/>
      <c r="BP3845"/>
      <c r="CC3845"/>
      <c r="CP3845"/>
      <c r="EP3845"/>
      <c r="FC3845"/>
    </row>
    <row r="3846" spans="14:159">
      <c r="N3846"/>
      <c r="AB3846"/>
      <c r="AC3846"/>
      <c r="BC3846"/>
      <c r="BP3846"/>
      <c r="CC3846"/>
      <c r="CP3846"/>
      <c r="EP3846"/>
      <c r="FC3846"/>
    </row>
    <row r="3847" spans="14:159">
      <c r="N3847"/>
      <c r="AB3847"/>
      <c r="AC3847"/>
      <c r="BC3847"/>
      <c r="BP3847"/>
      <c r="CC3847"/>
      <c r="CP3847"/>
      <c r="EP3847"/>
      <c r="FC3847"/>
    </row>
    <row r="3848" spans="14:159">
      <c r="N3848"/>
      <c r="AB3848"/>
      <c r="AC3848"/>
      <c r="BC3848"/>
      <c r="BP3848"/>
      <c r="CC3848"/>
      <c r="CP3848"/>
      <c r="EP3848"/>
      <c r="FC3848"/>
    </row>
    <row r="3849" spans="14:159">
      <c r="N3849"/>
      <c r="AB3849"/>
      <c r="AC3849"/>
      <c r="BC3849"/>
      <c r="BP3849"/>
      <c r="CC3849"/>
      <c r="CP3849"/>
      <c r="EP3849"/>
      <c r="FC3849"/>
    </row>
    <row r="3850" spans="14:159">
      <c r="N3850"/>
      <c r="AB3850"/>
      <c r="AC3850"/>
      <c r="BC3850"/>
      <c r="BP3850"/>
      <c r="CC3850"/>
      <c r="CP3850"/>
      <c r="EP3850"/>
      <c r="FC3850"/>
    </row>
    <row r="3851" spans="14:159">
      <c r="N3851"/>
      <c r="AB3851"/>
      <c r="AC3851"/>
      <c r="BC3851"/>
      <c r="BP3851"/>
      <c r="CC3851"/>
      <c r="CP3851"/>
      <c r="EP3851"/>
      <c r="FC3851"/>
    </row>
    <row r="3852" spans="14:159">
      <c r="N3852"/>
      <c r="AB3852"/>
      <c r="AC3852"/>
      <c r="BC3852"/>
      <c r="BP3852"/>
      <c r="CC3852"/>
      <c r="CP3852"/>
      <c r="EP3852"/>
      <c r="FC3852"/>
    </row>
    <row r="3853" spans="14:159">
      <c r="N3853"/>
      <c r="AB3853"/>
      <c r="AC3853"/>
      <c r="BC3853"/>
      <c r="BP3853"/>
      <c r="CC3853"/>
      <c r="CP3853"/>
      <c r="EP3853"/>
      <c r="FC3853"/>
    </row>
    <row r="3854" spans="14:159">
      <c r="N3854"/>
      <c r="AB3854"/>
      <c r="AC3854"/>
      <c r="BC3854"/>
      <c r="BP3854"/>
      <c r="CC3854"/>
      <c r="CP3854"/>
      <c r="EP3854"/>
      <c r="FC3854"/>
    </row>
    <row r="3855" spans="14:159">
      <c r="N3855"/>
      <c r="AB3855"/>
      <c r="AC3855"/>
      <c r="BC3855"/>
      <c r="BP3855"/>
      <c r="CC3855"/>
      <c r="CP3855"/>
      <c r="EP3855"/>
      <c r="FC3855"/>
    </row>
    <row r="3856" spans="14:159">
      <c r="N3856"/>
      <c r="AB3856"/>
      <c r="AC3856"/>
      <c r="BC3856"/>
      <c r="BP3856"/>
      <c r="CC3856"/>
      <c r="CP3856"/>
      <c r="EP3856"/>
      <c r="FC3856"/>
    </row>
    <row r="3857" spans="14:159">
      <c r="N3857"/>
      <c r="AB3857"/>
      <c r="AC3857"/>
      <c r="BC3857"/>
      <c r="BP3857"/>
      <c r="CC3857"/>
      <c r="CP3857"/>
      <c r="EP3857"/>
      <c r="FC3857"/>
    </row>
    <row r="3858" spans="14:159">
      <c r="N3858"/>
      <c r="AB3858"/>
      <c r="AC3858"/>
      <c r="BC3858"/>
      <c r="BP3858"/>
      <c r="CC3858"/>
      <c r="CP3858"/>
      <c r="EP3858"/>
      <c r="FC3858"/>
    </row>
    <row r="3859" spans="14:159">
      <c r="N3859"/>
      <c r="AB3859"/>
      <c r="AC3859"/>
      <c r="BC3859"/>
      <c r="BP3859"/>
      <c r="CC3859"/>
      <c r="CP3859"/>
      <c r="EP3859"/>
      <c r="FC3859"/>
    </row>
    <row r="3860" spans="14:159">
      <c r="N3860"/>
      <c r="AB3860"/>
      <c r="AC3860"/>
      <c r="BC3860"/>
      <c r="BP3860"/>
      <c r="CC3860"/>
      <c r="CP3860"/>
      <c r="EP3860"/>
      <c r="FC3860"/>
    </row>
    <row r="3861" spans="14:159">
      <c r="N3861"/>
      <c r="AB3861"/>
      <c r="AC3861"/>
      <c r="BC3861"/>
      <c r="BP3861"/>
      <c r="CC3861"/>
      <c r="CP3861"/>
      <c r="EP3861"/>
      <c r="FC3861"/>
    </row>
    <row r="3862" spans="14:159">
      <c r="N3862"/>
      <c r="AB3862"/>
      <c r="AC3862"/>
      <c r="BC3862"/>
      <c r="BP3862"/>
      <c r="CC3862"/>
      <c r="CP3862"/>
      <c r="EP3862"/>
      <c r="FC3862"/>
    </row>
    <row r="3863" spans="14:159">
      <c r="N3863"/>
      <c r="AB3863"/>
      <c r="AC3863"/>
      <c r="BC3863"/>
      <c r="BP3863"/>
      <c r="CC3863"/>
      <c r="CP3863"/>
      <c r="EP3863"/>
      <c r="FC3863"/>
    </row>
    <row r="3864" spans="14:159">
      <c r="N3864"/>
      <c r="AB3864"/>
      <c r="AC3864"/>
      <c r="BC3864"/>
      <c r="BP3864"/>
      <c r="CC3864"/>
      <c r="CP3864"/>
      <c r="EP3864"/>
      <c r="FC3864"/>
    </row>
    <row r="3865" spans="14:159">
      <c r="N3865"/>
      <c r="AB3865"/>
      <c r="AC3865"/>
      <c r="BC3865"/>
      <c r="BP3865"/>
      <c r="CC3865"/>
      <c r="CP3865"/>
      <c r="EP3865"/>
      <c r="FC3865"/>
    </row>
    <row r="3866" spans="14:159">
      <c r="N3866"/>
      <c r="AB3866"/>
      <c r="AC3866"/>
      <c r="BC3866"/>
      <c r="BP3866"/>
      <c r="CC3866"/>
      <c r="CP3866"/>
      <c r="EP3866"/>
      <c r="FC3866"/>
    </row>
    <row r="3867" spans="14:159">
      <c r="N3867"/>
      <c r="AB3867"/>
      <c r="AC3867"/>
      <c r="BC3867"/>
      <c r="BP3867"/>
      <c r="CC3867"/>
      <c r="CP3867"/>
      <c r="EP3867"/>
      <c r="FC3867"/>
    </row>
    <row r="3868" spans="14:159">
      <c r="N3868"/>
      <c r="AB3868"/>
      <c r="AC3868"/>
      <c r="BC3868"/>
      <c r="BP3868"/>
      <c r="CC3868"/>
      <c r="CP3868"/>
      <c r="EP3868"/>
      <c r="FC3868"/>
    </row>
    <row r="3869" spans="14:159">
      <c r="N3869"/>
      <c r="AB3869"/>
      <c r="AC3869"/>
      <c r="BC3869"/>
      <c r="BP3869"/>
      <c r="CC3869"/>
      <c r="CP3869"/>
      <c r="EP3869"/>
      <c r="FC3869"/>
    </row>
    <row r="3870" spans="14:159">
      <c r="N3870"/>
      <c r="AB3870"/>
      <c r="AC3870"/>
      <c r="BC3870"/>
      <c r="BP3870"/>
      <c r="CC3870"/>
      <c r="CP3870"/>
      <c r="EP3870"/>
      <c r="FC3870"/>
    </row>
    <row r="3871" spans="14:159">
      <c r="N3871"/>
      <c r="AB3871"/>
      <c r="AC3871"/>
      <c r="BC3871"/>
      <c r="BP3871"/>
      <c r="CC3871"/>
      <c r="CP3871"/>
      <c r="EP3871"/>
      <c r="FC3871"/>
    </row>
    <row r="3872" spans="14:159">
      <c r="N3872"/>
      <c r="AB3872"/>
      <c r="AC3872"/>
      <c r="BC3872"/>
      <c r="BP3872"/>
      <c r="CC3872"/>
      <c r="CP3872"/>
      <c r="EP3872"/>
      <c r="FC3872"/>
    </row>
    <row r="3873" spans="14:159">
      <c r="N3873"/>
      <c r="AB3873"/>
      <c r="AC3873"/>
      <c r="BC3873"/>
      <c r="BP3873"/>
      <c r="CC3873"/>
      <c r="CP3873"/>
      <c r="EP3873"/>
      <c r="FC3873"/>
    </row>
    <row r="3874" spans="14:159">
      <c r="N3874"/>
      <c r="AB3874"/>
      <c r="AC3874"/>
      <c r="BC3874"/>
      <c r="BP3874"/>
      <c r="CC3874"/>
      <c r="CP3874"/>
      <c r="EP3874"/>
      <c r="FC3874"/>
    </row>
    <row r="3875" spans="14:159">
      <c r="N3875"/>
      <c r="AB3875"/>
      <c r="AC3875"/>
      <c r="BC3875"/>
      <c r="BP3875"/>
      <c r="CC3875"/>
      <c r="CP3875"/>
      <c r="EP3875"/>
      <c r="FC3875"/>
    </row>
    <row r="3876" spans="14:159">
      <c r="N3876"/>
      <c r="AB3876"/>
      <c r="AC3876"/>
      <c r="BC3876"/>
      <c r="BP3876"/>
      <c r="CC3876"/>
      <c r="CP3876"/>
      <c r="EP3876"/>
      <c r="FC3876"/>
    </row>
    <row r="3877" spans="14:159">
      <c r="N3877"/>
      <c r="AB3877"/>
      <c r="AC3877"/>
      <c r="BC3877"/>
      <c r="BP3877"/>
      <c r="CC3877"/>
      <c r="CP3877"/>
      <c r="EP3877"/>
      <c r="FC3877"/>
    </row>
    <row r="3878" spans="14:159">
      <c r="N3878"/>
      <c r="AB3878"/>
      <c r="AC3878"/>
      <c r="BC3878"/>
      <c r="BP3878"/>
      <c r="CC3878"/>
      <c r="CP3878"/>
      <c r="EP3878"/>
      <c r="FC3878"/>
    </row>
    <row r="3879" spans="14:159">
      <c r="N3879"/>
      <c r="AB3879"/>
      <c r="AC3879"/>
      <c r="BC3879"/>
      <c r="BP3879"/>
      <c r="CC3879"/>
      <c r="CP3879"/>
      <c r="EP3879"/>
      <c r="FC3879"/>
    </row>
    <row r="3880" spans="14:159">
      <c r="N3880"/>
      <c r="AB3880"/>
      <c r="AC3880"/>
      <c r="BC3880"/>
      <c r="BP3880"/>
      <c r="CC3880"/>
      <c r="CP3880"/>
      <c r="EP3880"/>
      <c r="FC3880"/>
    </row>
    <row r="3881" spans="14:159">
      <c r="N3881"/>
      <c r="AB3881"/>
      <c r="AC3881"/>
      <c r="BC3881"/>
      <c r="BP3881"/>
      <c r="CC3881"/>
      <c r="CP3881"/>
      <c r="EP3881"/>
      <c r="FC3881"/>
    </row>
    <row r="3882" spans="14:159">
      <c r="N3882"/>
      <c r="AB3882"/>
      <c r="AC3882"/>
      <c r="BC3882"/>
      <c r="BP3882"/>
      <c r="CC3882"/>
      <c r="CP3882"/>
      <c r="EP3882"/>
      <c r="FC3882"/>
    </row>
    <row r="3883" spans="14:159">
      <c r="N3883"/>
      <c r="AB3883"/>
      <c r="AC3883"/>
      <c r="BC3883"/>
      <c r="BP3883"/>
      <c r="CC3883"/>
      <c r="CP3883"/>
      <c r="EP3883"/>
      <c r="FC3883"/>
    </row>
    <row r="3884" spans="14:159">
      <c r="N3884"/>
      <c r="AB3884"/>
      <c r="AC3884"/>
      <c r="BC3884"/>
      <c r="BP3884"/>
      <c r="CC3884"/>
      <c r="CP3884"/>
      <c r="EP3884"/>
      <c r="FC3884"/>
    </row>
    <row r="3885" spans="14:159">
      <c r="N3885"/>
      <c r="AB3885"/>
      <c r="AC3885"/>
      <c r="BC3885"/>
      <c r="BP3885"/>
      <c r="CC3885"/>
      <c r="CP3885"/>
      <c r="EP3885"/>
      <c r="FC3885"/>
    </row>
    <row r="3886" spans="14:159">
      <c r="N3886"/>
      <c r="AB3886"/>
      <c r="AC3886"/>
      <c r="BC3886"/>
      <c r="BP3886"/>
      <c r="CC3886"/>
      <c r="CP3886"/>
      <c r="EP3886"/>
      <c r="FC3886"/>
    </row>
    <row r="3887" spans="14:159">
      <c r="N3887"/>
      <c r="AB3887"/>
      <c r="AC3887"/>
      <c r="BC3887"/>
      <c r="BP3887"/>
      <c r="CC3887"/>
      <c r="CP3887"/>
      <c r="EP3887"/>
      <c r="FC3887"/>
    </row>
    <row r="3888" spans="14:159">
      <c r="N3888"/>
      <c r="AB3888"/>
      <c r="AC3888"/>
      <c r="BC3888"/>
      <c r="BP3888"/>
      <c r="CC3888"/>
      <c r="CP3888"/>
      <c r="EP3888"/>
      <c r="FC3888"/>
    </row>
    <row r="3889" spans="14:159">
      <c r="N3889"/>
      <c r="AB3889"/>
      <c r="AC3889"/>
      <c r="BC3889"/>
      <c r="BP3889"/>
      <c r="CC3889"/>
      <c r="CP3889"/>
      <c r="EP3889"/>
      <c r="FC3889"/>
    </row>
    <row r="3890" spans="14:159">
      <c r="N3890"/>
      <c r="AB3890"/>
      <c r="AC3890"/>
      <c r="BC3890"/>
      <c r="BP3890"/>
      <c r="CC3890"/>
      <c r="CP3890"/>
      <c r="EP3890"/>
      <c r="FC3890"/>
    </row>
    <row r="3891" spans="14:159">
      <c r="N3891"/>
      <c r="AB3891"/>
      <c r="AC3891"/>
      <c r="BC3891"/>
      <c r="BP3891"/>
      <c r="CC3891"/>
      <c r="CP3891"/>
      <c r="EP3891"/>
      <c r="FC3891"/>
    </row>
    <row r="3892" spans="14:159">
      <c r="N3892"/>
      <c r="AB3892"/>
      <c r="AC3892"/>
      <c r="BC3892"/>
      <c r="BP3892"/>
      <c r="CC3892"/>
      <c r="CP3892"/>
      <c r="EP3892"/>
      <c r="FC3892"/>
    </row>
    <row r="3893" spans="14:159">
      <c r="N3893"/>
      <c r="AB3893"/>
      <c r="AC3893"/>
      <c r="BC3893"/>
      <c r="BP3893"/>
      <c r="CC3893"/>
      <c r="CP3893"/>
      <c r="EP3893"/>
      <c r="FC3893"/>
    </row>
    <row r="3894" spans="14:159">
      <c r="N3894"/>
      <c r="AB3894"/>
      <c r="AC3894"/>
      <c r="BC3894"/>
      <c r="BP3894"/>
      <c r="CC3894"/>
      <c r="CP3894"/>
      <c r="EP3894"/>
      <c r="FC3894"/>
    </row>
    <row r="3895" spans="14:159">
      <c r="N3895"/>
      <c r="AB3895"/>
      <c r="AC3895"/>
      <c r="BC3895"/>
      <c r="BP3895"/>
      <c r="CC3895"/>
      <c r="CP3895"/>
      <c r="EP3895"/>
      <c r="FC3895"/>
    </row>
    <row r="3896" spans="14:159">
      <c r="N3896"/>
      <c r="AB3896"/>
      <c r="AC3896"/>
      <c r="BC3896"/>
      <c r="BP3896"/>
      <c r="CC3896"/>
      <c r="CP3896"/>
      <c r="EP3896"/>
      <c r="FC3896"/>
    </row>
    <row r="3897" spans="14:159">
      <c r="N3897"/>
      <c r="AB3897"/>
      <c r="AC3897"/>
      <c r="BC3897"/>
      <c r="BP3897"/>
      <c r="CC3897"/>
      <c r="CP3897"/>
      <c r="EP3897"/>
      <c r="FC3897"/>
    </row>
    <row r="3898" spans="14:159">
      <c r="N3898"/>
      <c r="AB3898"/>
      <c r="AC3898"/>
      <c r="BC3898"/>
      <c r="BP3898"/>
      <c r="CC3898"/>
      <c r="CP3898"/>
      <c r="EP3898"/>
      <c r="FC3898"/>
    </row>
    <row r="3899" spans="14:159">
      <c r="N3899"/>
      <c r="AB3899"/>
      <c r="AC3899"/>
      <c r="BC3899"/>
      <c r="BP3899"/>
      <c r="CC3899"/>
      <c r="CP3899"/>
      <c r="EP3899"/>
      <c r="FC3899"/>
    </row>
    <row r="3900" spans="14:159">
      <c r="N3900"/>
      <c r="AB3900"/>
      <c r="AC3900"/>
      <c r="BC3900"/>
      <c r="BP3900"/>
      <c r="CC3900"/>
      <c r="CP3900"/>
      <c r="EP3900"/>
      <c r="FC3900"/>
    </row>
    <row r="3901" spans="14:159">
      <c r="N3901"/>
      <c r="AB3901"/>
      <c r="AC3901"/>
      <c r="BC3901"/>
      <c r="BP3901"/>
      <c r="CC3901"/>
      <c r="CP3901"/>
      <c r="EP3901"/>
      <c r="FC3901"/>
    </row>
    <row r="3902" spans="14:159">
      <c r="N3902"/>
      <c r="AB3902"/>
      <c r="AC3902"/>
      <c r="BC3902"/>
      <c r="BP3902"/>
      <c r="CC3902"/>
      <c r="CP3902"/>
      <c r="EP3902"/>
      <c r="FC3902"/>
    </row>
    <row r="3903" spans="14:159">
      <c r="N3903"/>
      <c r="AB3903"/>
      <c r="AC3903"/>
      <c r="BC3903"/>
      <c r="BP3903"/>
      <c r="CC3903"/>
      <c r="CP3903"/>
      <c r="EP3903"/>
      <c r="FC3903"/>
    </row>
    <row r="3904" spans="14:159">
      <c r="N3904"/>
      <c r="AB3904"/>
      <c r="AC3904"/>
      <c r="BC3904"/>
      <c r="BP3904"/>
      <c r="CC3904"/>
      <c r="CP3904"/>
      <c r="EP3904"/>
      <c r="FC3904"/>
    </row>
    <row r="3905" spans="14:159">
      <c r="N3905"/>
      <c r="AB3905"/>
      <c r="AC3905"/>
      <c r="BC3905"/>
      <c r="BP3905"/>
      <c r="CC3905"/>
      <c r="CP3905"/>
      <c r="EP3905"/>
      <c r="FC3905"/>
    </row>
    <row r="3906" spans="14:159">
      <c r="N3906"/>
      <c r="AB3906"/>
      <c r="AC3906"/>
      <c r="BC3906"/>
      <c r="BP3906"/>
      <c r="CC3906"/>
      <c r="CP3906"/>
      <c r="EP3906"/>
      <c r="FC3906"/>
    </row>
    <row r="3907" spans="14:159">
      <c r="N3907"/>
      <c r="AB3907"/>
      <c r="AC3907"/>
      <c r="BC3907"/>
      <c r="BP3907"/>
      <c r="CC3907"/>
      <c r="CP3907"/>
      <c r="EP3907"/>
      <c r="FC3907"/>
    </row>
    <row r="3908" spans="14:159">
      <c r="N3908"/>
      <c r="AB3908"/>
      <c r="AC3908"/>
      <c r="BC3908"/>
      <c r="BP3908"/>
      <c r="CC3908"/>
      <c r="CP3908"/>
      <c r="EP3908"/>
      <c r="FC3908"/>
    </row>
    <row r="3909" spans="14:159">
      <c r="N3909"/>
      <c r="AB3909"/>
      <c r="AC3909"/>
      <c r="BC3909"/>
      <c r="BP3909"/>
      <c r="CC3909"/>
      <c r="CP3909"/>
      <c r="EP3909"/>
      <c r="FC3909"/>
    </row>
    <row r="3910" spans="14:159">
      <c r="N3910"/>
      <c r="AB3910"/>
      <c r="AC3910"/>
      <c r="BC3910"/>
      <c r="BP3910"/>
      <c r="CC3910"/>
      <c r="CP3910"/>
      <c r="EP3910"/>
      <c r="FC3910"/>
    </row>
    <row r="3911" spans="14:159">
      <c r="N3911"/>
      <c r="AB3911"/>
      <c r="AC3911"/>
      <c r="BC3911"/>
      <c r="BP3911"/>
      <c r="CC3911"/>
      <c r="CP3911"/>
      <c r="EP3911"/>
      <c r="FC3911"/>
    </row>
    <row r="3912" spans="14:159">
      <c r="N3912"/>
      <c r="AB3912"/>
      <c r="AC3912"/>
      <c r="BC3912"/>
      <c r="BP3912"/>
      <c r="CC3912"/>
      <c r="CP3912"/>
      <c r="EP3912"/>
      <c r="FC3912"/>
    </row>
    <row r="3913" spans="14:159">
      <c r="N3913"/>
      <c r="AB3913"/>
      <c r="AC3913"/>
      <c r="BC3913"/>
      <c r="BP3913"/>
      <c r="CC3913"/>
      <c r="CP3913"/>
      <c r="EP3913"/>
      <c r="FC3913"/>
    </row>
    <row r="3914" spans="14:159">
      <c r="N3914"/>
      <c r="AB3914"/>
      <c r="AC3914"/>
      <c r="BC3914"/>
      <c r="BP3914"/>
      <c r="CC3914"/>
      <c r="CP3914"/>
      <c r="EP3914"/>
      <c r="FC3914"/>
    </row>
    <row r="3915" spans="14:159">
      <c r="N3915"/>
      <c r="AB3915"/>
      <c r="AC3915"/>
      <c r="BC3915"/>
      <c r="BP3915"/>
      <c r="CC3915"/>
      <c r="CP3915"/>
      <c r="EP3915"/>
      <c r="FC3915"/>
    </row>
    <row r="3916" spans="14:159">
      <c r="N3916"/>
      <c r="AB3916"/>
      <c r="AC3916"/>
      <c r="BC3916"/>
      <c r="BP3916"/>
      <c r="CC3916"/>
      <c r="CP3916"/>
      <c r="EP3916"/>
      <c r="FC3916"/>
    </row>
    <row r="3917" spans="14:159">
      <c r="N3917"/>
      <c r="AB3917"/>
      <c r="AC3917"/>
      <c r="BC3917"/>
      <c r="BP3917"/>
      <c r="CC3917"/>
      <c r="CP3917"/>
      <c r="EP3917"/>
      <c r="FC3917"/>
    </row>
    <row r="3918" spans="14:159">
      <c r="N3918"/>
      <c r="AB3918"/>
      <c r="AC3918"/>
      <c r="BC3918"/>
      <c r="BP3918"/>
      <c r="CC3918"/>
      <c r="CP3918"/>
      <c r="EP3918"/>
      <c r="FC3918"/>
    </row>
    <row r="3919" spans="14:159">
      <c r="N3919"/>
      <c r="AB3919"/>
      <c r="AC3919"/>
      <c r="BC3919"/>
      <c r="BP3919"/>
      <c r="CC3919"/>
      <c r="CP3919"/>
      <c r="EP3919"/>
      <c r="FC3919"/>
    </row>
    <row r="3920" spans="14:159">
      <c r="N3920"/>
      <c r="AB3920"/>
      <c r="AC3920"/>
      <c r="BC3920"/>
      <c r="BP3920"/>
      <c r="CC3920"/>
      <c r="CP3920"/>
      <c r="EP3920"/>
      <c r="FC3920"/>
    </row>
    <row r="3921" spans="14:159">
      <c r="N3921"/>
      <c r="AB3921"/>
      <c r="AC3921"/>
      <c r="BC3921"/>
      <c r="BP3921"/>
      <c r="CC3921"/>
      <c r="CP3921"/>
      <c r="EP3921"/>
      <c r="FC3921"/>
    </row>
    <row r="3922" spans="14:159">
      <c r="N3922"/>
      <c r="AB3922"/>
      <c r="AC3922"/>
      <c r="BC3922"/>
      <c r="BP3922"/>
      <c r="CC3922"/>
      <c r="CP3922"/>
      <c r="EP3922"/>
      <c r="FC3922"/>
    </row>
    <row r="3923" spans="14:159">
      <c r="N3923"/>
      <c r="AB3923"/>
      <c r="AC3923"/>
      <c r="BC3923"/>
      <c r="BP3923"/>
      <c r="CC3923"/>
      <c r="CP3923"/>
      <c r="EP3923"/>
      <c r="FC3923"/>
    </row>
    <row r="3924" spans="14:159">
      <c r="N3924"/>
      <c r="AB3924"/>
      <c r="AC3924"/>
      <c r="BC3924"/>
      <c r="BP3924"/>
      <c r="CC3924"/>
      <c r="CP3924"/>
      <c r="EP3924"/>
      <c r="FC3924"/>
    </row>
    <row r="3925" spans="14:159">
      <c r="N3925"/>
      <c r="AB3925"/>
      <c r="AC3925"/>
      <c r="BC3925"/>
      <c r="BP3925"/>
      <c r="CC3925"/>
      <c r="CP3925"/>
      <c r="EP3925"/>
      <c r="FC3925"/>
    </row>
    <row r="3926" spans="14:159">
      <c r="N3926"/>
      <c r="AB3926"/>
      <c r="AC3926"/>
      <c r="BC3926"/>
      <c r="BP3926"/>
      <c r="CC3926"/>
      <c r="CP3926"/>
      <c r="EP3926"/>
      <c r="FC3926"/>
    </row>
    <row r="3927" spans="14:159">
      <c r="N3927"/>
      <c r="AB3927"/>
      <c r="AC3927"/>
      <c r="BC3927"/>
      <c r="BP3927"/>
      <c r="CC3927"/>
      <c r="CP3927"/>
      <c r="EP3927"/>
      <c r="FC3927"/>
    </row>
    <row r="3928" spans="14:159">
      <c r="N3928"/>
      <c r="AB3928"/>
      <c r="AC3928"/>
      <c r="BC3928"/>
      <c r="BP3928"/>
      <c r="CC3928"/>
      <c r="CP3928"/>
      <c r="EP3928"/>
      <c r="FC3928"/>
    </row>
    <row r="3929" spans="14:159">
      <c r="N3929"/>
      <c r="AB3929"/>
      <c r="AC3929"/>
      <c r="BC3929"/>
      <c r="BP3929"/>
      <c r="CC3929"/>
      <c r="CP3929"/>
      <c r="EP3929"/>
      <c r="FC3929"/>
    </row>
    <row r="3930" spans="14:159">
      <c r="N3930"/>
      <c r="AB3930"/>
      <c r="AC3930"/>
      <c r="BC3930"/>
      <c r="BP3930"/>
      <c r="CC3930"/>
      <c r="CP3930"/>
      <c r="EP3930"/>
      <c r="FC3930"/>
    </row>
    <row r="3931" spans="14:159">
      <c r="N3931"/>
      <c r="AB3931"/>
      <c r="AC3931"/>
      <c r="BC3931"/>
      <c r="BP3931"/>
      <c r="CC3931"/>
      <c r="CP3931"/>
      <c r="EP3931"/>
      <c r="FC3931"/>
    </row>
    <row r="3932" spans="14:159">
      <c r="N3932"/>
      <c r="AB3932"/>
      <c r="AC3932"/>
      <c r="BC3932"/>
      <c r="BP3932"/>
      <c r="CC3932"/>
      <c r="CP3932"/>
      <c r="EP3932"/>
      <c r="FC3932"/>
    </row>
    <row r="3933" spans="14:159">
      <c r="N3933"/>
      <c r="AB3933"/>
      <c r="AC3933"/>
      <c r="BC3933"/>
      <c r="BP3933"/>
      <c r="CC3933"/>
      <c r="CP3933"/>
      <c r="EP3933"/>
      <c r="FC3933"/>
    </row>
    <row r="3934" spans="14:159">
      <c r="N3934"/>
      <c r="AB3934"/>
      <c r="AC3934"/>
      <c r="BC3934"/>
      <c r="BP3934"/>
      <c r="CC3934"/>
      <c r="CP3934"/>
      <c r="EP3934"/>
      <c r="FC3934"/>
    </row>
    <row r="3935" spans="14:159">
      <c r="N3935"/>
      <c r="AB3935"/>
      <c r="AC3935"/>
      <c r="BC3935"/>
      <c r="BP3935"/>
      <c r="CC3935"/>
      <c r="CP3935"/>
      <c r="EP3935"/>
      <c r="FC3935"/>
    </row>
    <row r="3936" spans="14:159">
      <c r="N3936"/>
      <c r="AB3936"/>
      <c r="AC3936"/>
      <c r="BC3936"/>
      <c r="BP3936"/>
      <c r="CC3936"/>
      <c r="CP3936"/>
      <c r="EP3936"/>
      <c r="FC3936"/>
    </row>
    <row r="3937" spans="14:159">
      <c r="N3937"/>
      <c r="AB3937"/>
      <c r="AC3937"/>
      <c r="BC3937"/>
      <c r="BP3937"/>
      <c r="CC3937"/>
      <c r="CP3937"/>
      <c r="EP3937"/>
      <c r="FC3937"/>
    </row>
    <row r="3938" spans="14:159">
      <c r="N3938"/>
      <c r="AB3938"/>
      <c r="AC3938"/>
      <c r="BC3938"/>
      <c r="BP3938"/>
      <c r="CC3938"/>
      <c r="CP3938"/>
      <c r="EP3938"/>
      <c r="FC3938"/>
    </row>
    <row r="3939" spans="14:159">
      <c r="N3939"/>
      <c r="AB3939"/>
      <c r="AC3939"/>
      <c r="BC3939"/>
      <c r="BP3939"/>
      <c r="CC3939"/>
      <c r="CP3939"/>
      <c r="EP3939"/>
      <c r="FC3939"/>
    </row>
    <row r="3940" spans="14:159">
      <c r="N3940"/>
      <c r="AB3940"/>
      <c r="AC3940"/>
      <c r="BC3940"/>
      <c r="BP3940"/>
      <c r="CC3940"/>
      <c r="CP3940"/>
      <c r="EP3940"/>
      <c r="FC3940"/>
    </row>
    <row r="3941" spans="14:159">
      <c r="N3941"/>
      <c r="AB3941"/>
      <c r="AC3941"/>
      <c r="BC3941"/>
      <c r="BP3941"/>
      <c r="CC3941"/>
      <c r="CP3941"/>
      <c r="EP3941"/>
      <c r="FC3941"/>
    </row>
    <row r="3942" spans="14:159">
      <c r="N3942"/>
      <c r="AB3942"/>
      <c r="AC3942"/>
      <c r="BC3942"/>
      <c r="BP3942"/>
      <c r="CC3942"/>
      <c r="CP3942"/>
      <c r="EP3942"/>
      <c r="FC3942"/>
    </row>
    <row r="3943" spans="14:159">
      <c r="N3943"/>
      <c r="AB3943"/>
      <c r="AC3943"/>
      <c r="BC3943"/>
      <c r="BP3943"/>
      <c r="CC3943"/>
      <c r="CP3943"/>
      <c r="EP3943"/>
      <c r="FC3943"/>
    </row>
    <row r="3944" spans="14:159">
      <c r="N3944"/>
      <c r="AB3944"/>
      <c r="AC3944"/>
      <c r="BC3944"/>
      <c r="BP3944"/>
      <c r="CC3944"/>
      <c r="CP3944"/>
      <c r="EP3944"/>
      <c r="FC3944"/>
    </row>
    <row r="3945" spans="14:159">
      <c r="N3945"/>
      <c r="AB3945"/>
      <c r="AC3945"/>
      <c r="BC3945"/>
      <c r="BP3945"/>
      <c r="CC3945"/>
      <c r="CP3945"/>
      <c r="EP3945"/>
      <c r="FC3945"/>
    </row>
    <row r="3946" spans="14:159">
      <c r="N3946"/>
      <c r="AB3946"/>
      <c r="AC3946"/>
      <c r="BC3946"/>
      <c r="BP3946"/>
      <c r="CC3946"/>
      <c r="CP3946"/>
      <c r="EP3946"/>
      <c r="FC3946"/>
    </row>
    <row r="3947" spans="14:159">
      <c r="N3947"/>
      <c r="AB3947"/>
      <c r="AC3947"/>
      <c r="BC3947"/>
      <c r="BP3947"/>
      <c r="CC3947"/>
      <c r="CP3947"/>
      <c r="EP3947"/>
      <c r="FC3947"/>
    </row>
    <row r="3948" spans="14:159">
      <c r="N3948"/>
      <c r="AB3948"/>
      <c r="AC3948"/>
      <c r="BC3948"/>
      <c r="BP3948"/>
      <c r="CC3948"/>
      <c r="CP3948"/>
      <c r="EP3948"/>
      <c r="FC3948"/>
    </row>
    <row r="3949" spans="14:159">
      <c r="N3949"/>
      <c r="AB3949"/>
      <c r="AC3949"/>
      <c r="BC3949"/>
      <c r="BP3949"/>
      <c r="CC3949"/>
      <c r="CP3949"/>
      <c r="EP3949"/>
      <c r="FC3949"/>
    </row>
    <row r="3950" spans="14:159">
      <c r="N3950"/>
      <c r="AB3950"/>
      <c r="AC3950"/>
      <c r="BC3950"/>
      <c r="BP3950"/>
      <c r="CC3950"/>
      <c r="CP3950"/>
      <c r="EP3950"/>
      <c r="FC3950"/>
    </row>
    <row r="3951" spans="14:159">
      <c r="N3951"/>
      <c r="AB3951"/>
      <c r="AC3951"/>
      <c r="BC3951"/>
      <c r="BP3951"/>
      <c r="CC3951"/>
      <c r="CP3951"/>
      <c r="EP3951"/>
      <c r="FC3951"/>
    </row>
    <row r="3952" spans="14:159">
      <c r="N3952"/>
      <c r="AB3952"/>
      <c r="AC3952"/>
      <c r="BC3952"/>
      <c r="BP3952"/>
      <c r="CC3952"/>
      <c r="CP3952"/>
      <c r="EP3952"/>
      <c r="FC3952"/>
    </row>
    <row r="3953" spans="14:159">
      <c r="N3953"/>
      <c r="AB3953"/>
      <c r="AC3953"/>
      <c r="BC3953"/>
      <c r="BP3953"/>
      <c r="CC3953"/>
      <c r="CP3953"/>
      <c r="EP3953"/>
      <c r="FC3953"/>
    </row>
    <row r="3954" spans="14:159">
      <c r="N3954"/>
      <c r="AB3954"/>
      <c r="AC3954"/>
      <c r="BC3954"/>
      <c r="BP3954"/>
      <c r="CC3954"/>
      <c r="CP3954"/>
      <c r="EP3954"/>
      <c r="FC3954"/>
    </row>
    <row r="3955" spans="14:159">
      <c r="N3955"/>
      <c r="AB3955"/>
      <c r="AC3955"/>
      <c r="BC3955"/>
      <c r="BP3955"/>
      <c r="CC3955"/>
      <c r="CP3955"/>
      <c r="EP3955"/>
      <c r="FC3955"/>
    </row>
    <row r="3956" spans="14:159">
      <c r="N3956"/>
      <c r="AB3956"/>
      <c r="AC3956"/>
      <c r="BC3956"/>
      <c r="BP3956"/>
      <c r="CC3956"/>
      <c r="CP3956"/>
      <c r="EP3956"/>
      <c r="FC3956"/>
    </row>
    <row r="3957" spans="14:159">
      <c r="N3957"/>
      <c r="AB3957"/>
      <c r="AC3957"/>
      <c r="BC3957"/>
      <c r="BP3957"/>
      <c r="CC3957"/>
      <c r="CP3957"/>
      <c r="EP3957"/>
      <c r="FC3957"/>
    </row>
    <row r="3958" spans="14:159">
      <c r="N3958"/>
      <c r="AB3958"/>
      <c r="AC3958"/>
      <c r="BC3958"/>
      <c r="BP3958"/>
      <c r="CC3958"/>
      <c r="CP3958"/>
      <c r="EP3958"/>
      <c r="FC3958"/>
    </row>
    <row r="3959" spans="14:159">
      <c r="N3959"/>
      <c r="AB3959"/>
      <c r="AC3959"/>
      <c r="BC3959"/>
      <c r="BP3959"/>
      <c r="CC3959"/>
      <c r="CP3959"/>
      <c r="EP3959"/>
      <c r="FC3959"/>
    </row>
    <row r="3960" spans="14:159">
      <c r="N3960"/>
      <c r="AB3960"/>
      <c r="AC3960"/>
      <c r="BC3960"/>
      <c r="BP3960"/>
      <c r="CC3960"/>
      <c r="CP3960"/>
      <c r="EP3960"/>
      <c r="FC3960"/>
    </row>
    <row r="3961" spans="14:159">
      <c r="N3961"/>
      <c r="AB3961"/>
      <c r="AC3961"/>
      <c r="BC3961"/>
      <c r="BP3961"/>
      <c r="CC3961"/>
      <c r="CP3961"/>
      <c r="EP3961"/>
      <c r="FC3961"/>
    </row>
    <row r="3962" spans="14:159">
      <c r="N3962"/>
      <c r="AB3962"/>
      <c r="AC3962"/>
      <c r="BC3962"/>
      <c r="BP3962"/>
      <c r="CC3962"/>
      <c r="CP3962"/>
      <c r="EP3962"/>
      <c r="FC3962"/>
    </row>
    <row r="3963" spans="14:159">
      <c r="N3963"/>
      <c r="AB3963"/>
      <c r="AC3963"/>
      <c r="BC3963"/>
      <c r="BP3963"/>
      <c r="CC3963"/>
      <c r="CP3963"/>
      <c r="EP3963"/>
      <c r="FC3963"/>
    </row>
    <row r="3964" spans="14:159">
      <c r="N3964"/>
      <c r="AB3964"/>
      <c r="AC3964"/>
      <c r="BC3964"/>
      <c r="BP3964"/>
      <c r="CC3964"/>
      <c r="CP3964"/>
      <c r="EP3964"/>
      <c r="FC3964"/>
    </row>
    <row r="3965" spans="14:159">
      <c r="N3965"/>
      <c r="AB3965"/>
      <c r="AC3965"/>
      <c r="BC3965"/>
      <c r="BP3965"/>
      <c r="CC3965"/>
      <c r="CP3965"/>
      <c r="EP3965"/>
      <c r="FC3965"/>
    </row>
    <row r="3966" spans="14:159">
      <c r="N3966"/>
      <c r="AB3966"/>
      <c r="AC3966"/>
      <c r="BC3966"/>
      <c r="BP3966"/>
      <c r="CC3966"/>
      <c r="CP3966"/>
      <c r="EP3966"/>
      <c r="FC3966"/>
    </row>
    <row r="3967" spans="14:159">
      <c r="N3967"/>
      <c r="AB3967"/>
      <c r="AC3967"/>
      <c r="BC3967"/>
      <c r="BP3967"/>
      <c r="CC3967"/>
      <c r="CP3967"/>
      <c r="EP3967"/>
      <c r="FC3967"/>
    </row>
    <row r="3968" spans="14:159">
      <c r="N3968"/>
      <c r="AB3968"/>
      <c r="AC3968"/>
      <c r="BC3968"/>
      <c r="BP3968"/>
      <c r="CC3968"/>
      <c r="CP3968"/>
      <c r="EP3968"/>
      <c r="FC3968"/>
    </row>
    <row r="3969" spans="14:159">
      <c r="N3969"/>
      <c r="AB3969"/>
      <c r="AC3969"/>
      <c r="BC3969"/>
      <c r="BP3969"/>
      <c r="CC3969"/>
      <c r="CP3969"/>
      <c r="EP3969"/>
      <c r="FC3969"/>
    </row>
    <row r="3970" spans="14:159">
      <c r="N3970"/>
      <c r="AB3970"/>
      <c r="AC3970"/>
      <c r="BC3970"/>
      <c r="BP3970"/>
      <c r="CC3970"/>
      <c r="CP3970"/>
      <c r="EP3970"/>
      <c r="FC3970"/>
    </row>
    <row r="3971" spans="14:159">
      <c r="N3971"/>
      <c r="AB3971"/>
      <c r="AC3971"/>
      <c r="BC3971"/>
      <c r="BP3971"/>
      <c r="CC3971"/>
      <c r="CP3971"/>
      <c r="EP3971"/>
      <c r="FC3971"/>
    </row>
    <row r="3972" spans="14:159">
      <c r="N3972"/>
      <c r="AB3972"/>
      <c r="AC3972"/>
      <c r="BC3972"/>
      <c r="BP3972"/>
      <c r="CC3972"/>
      <c r="CP3972"/>
      <c r="EP3972"/>
      <c r="FC3972"/>
    </row>
    <row r="3973" spans="14:159">
      <c r="N3973"/>
      <c r="AB3973"/>
      <c r="AC3973"/>
      <c r="BC3973"/>
      <c r="BP3973"/>
      <c r="CC3973"/>
      <c r="CP3973"/>
      <c r="EP3973"/>
      <c r="FC3973"/>
    </row>
    <row r="3974" spans="14:159">
      <c r="N3974"/>
      <c r="AB3974"/>
      <c r="AC3974"/>
      <c r="BC3974"/>
      <c r="BP3974"/>
      <c r="CC3974"/>
      <c r="CP3974"/>
      <c r="EP3974"/>
      <c r="FC3974"/>
    </row>
    <row r="3975" spans="14:159">
      <c r="N3975"/>
      <c r="AB3975"/>
      <c r="AC3975"/>
      <c r="BC3975"/>
      <c r="BP3975"/>
      <c r="CC3975"/>
      <c r="CP3975"/>
      <c r="EP3975"/>
      <c r="FC3975"/>
    </row>
    <row r="3976" spans="14:159">
      <c r="N3976"/>
      <c r="AB3976"/>
      <c r="AC3976"/>
      <c r="BC3976"/>
      <c r="BP3976"/>
      <c r="CC3976"/>
      <c r="CP3976"/>
      <c r="EP3976"/>
      <c r="FC3976"/>
    </row>
    <row r="3977" spans="14:159">
      <c r="N3977"/>
      <c r="AB3977"/>
      <c r="AC3977"/>
      <c r="BC3977"/>
      <c r="BP3977"/>
      <c r="CC3977"/>
      <c r="CP3977"/>
      <c r="EP3977"/>
      <c r="FC3977"/>
    </row>
    <row r="3978" spans="14:159">
      <c r="N3978"/>
      <c r="AB3978"/>
      <c r="AC3978"/>
      <c r="BC3978"/>
      <c r="BP3978"/>
      <c r="CC3978"/>
      <c r="CP3978"/>
      <c r="EP3978"/>
      <c r="FC3978"/>
    </row>
    <row r="3979" spans="14:159">
      <c r="N3979"/>
      <c r="AB3979"/>
      <c r="AC3979"/>
      <c r="BC3979"/>
      <c r="BP3979"/>
      <c r="CC3979"/>
      <c r="CP3979"/>
      <c r="EP3979"/>
      <c r="FC3979"/>
    </row>
    <row r="3980" spans="14:159">
      <c r="N3980"/>
      <c r="AB3980"/>
      <c r="AC3980"/>
      <c r="BC3980"/>
      <c r="BP3980"/>
      <c r="CC3980"/>
      <c r="CP3980"/>
      <c r="EP3980"/>
      <c r="FC3980"/>
    </row>
    <row r="3981" spans="14:159">
      <c r="N3981"/>
      <c r="AB3981"/>
      <c r="AC3981"/>
      <c r="BC3981"/>
      <c r="BP3981"/>
      <c r="CC3981"/>
      <c r="CP3981"/>
      <c r="EP3981"/>
      <c r="FC3981"/>
    </row>
    <row r="3982" spans="14:159">
      <c r="N3982"/>
      <c r="AB3982"/>
      <c r="AC3982"/>
      <c r="BC3982"/>
      <c r="BP3982"/>
      <c r="CC3982"/>
      <c r="CP3982"/>
      <c r="EP3982"/>
      <c r="FC3982"/>
    </row>
    <row r="3983" spans="14:159">
      <c r="N3983"/>
      <c r="AB3983"/>
      <c r="AC3983"/>
      <c r="BC3983"/>
      <c r="BP3983"/>
      <c r="CC3983"/>
      <c r="CP3983"/>
      <c r="EP3983"/>
      <c r="FC3983"/>
    </row>
    <row r="3984" spans="14:159">
      <c r="N3984"/>
      <c r="AB3984"/>
      <c r="AC3984"/>
      <c r="BC3984"/>
      <c r="BP3984"/>
      <c r="CC3984"/>
      <c r="CP3984"/>
      <c r="EP3984"/>
      <c r="FC3984"/>
    </row>
    <row r="3985" spans="14:159">
      <c r="N3985"/>
      <c r="AB3985"/>
      <c r="AC3985"/>
      <c r="BC3985"/>
      <c r="BP3985"/>
      <c r="CC3985"/>
      <c r="CP3985"/>
      <c r="EP3985"/>
      <c r="FC3985"/>
    </row>
    <row r="3986" spans="14:159">
      <c r="N3986"/>
      <c r="AB3986"/>
      <c r="AC3986"/>
      <c r="BC3986"/>
      <c r="BP3986"/>
      <c r="CC3986"/>
      <c r="CP3986"/>
      <c r="EP3986"/>
      <c r="FC3986"/>
    </row>
    <row r="3987" spans="14:159">
      <c r="N3987"/>
      <c r="AB3987"/>
      <c r="AC3987"/>
      <c r="BC3987"/>
      <c r="BP3987"/>
      <c r="CC3987"/>
      <c r="CP3987"/>
      <c r="EP3987"/>
      <c r="FC3987"/>
    </row>
    <row r="3988" spans="14:159">
      <c r="N3988"/>
      <c r="AB3988"/>
      <c r="AC3988"/>
      <c r="BC3988"/>
      <c r="BP3988"/>
      <c r="CC3988"/>
      <c r="CP3988"/>
      <c r="EP3988"/>
      <c r="FC3988"/>
    </row>
    <row r="3989" spans="14:159">
      <c r="N3989"/>
      <c r="AB3989"/>
      <c r="AC3989"/>
      <c r="BC3989"/>
      <c r="BP3989"/>
      <c r="CC3989"/>
      <c r="CP3989"/>
      <c r="EP3989"/>
      <c r="FC3989"/>
    </row>
    <row r="3990" spans="14:159">
      <c r="N3990"/>
      <c r="AB3990"/>
      <c r="AC3990"/>
      <c r="BC3990"/>
      <c r="BP3990"/>
      <c r="CC3990"/>
      <c r="CP3990"/>
      <c r="EP3990"/>
      <c r="FC3990"/>
    </row>
    <row r="3991" spans="14:159">
      <c r="N3991"/>
      <c r="AB3991"/>
      <c r="AC3991"/>
      <c r="BC3991"/>
      <c r="BP3991"/>
      <c r="CC3991"/>
      <c r="CP3991"/>
      <c r="EP3991"/>
      <c r="FC3991"/>
    </row>
    <row r="3992" spans="14:159">
      <c r="N3992"/>
      <c r="AB3992"/>
      <c r="AC3992"/>
      <c r="BC3992"/>
      <c r="BP3992"/>
      <c r="CC3992"/>
      <c r="CP3992"/>
      <c r="EP3992"/>
      <c r="FC3992"/>
    </row>
    <row r="3993" spans="14:159">
      <c r="N3993"/>
      <c r="AB3993"/>
      <c r="AC3993"/>
      <c r="BC3993"/>
      <c r="BP3993"/>
      <c r="CC3993"/>
      <c r="CP3993"/>
      <c r="EP3993"/>
      <c r="FC3993"/>
    </row>
    <row r="3994" spans="14:159">
      <c r="N3994"/>
      <c r="AB3994"/>
      <c r="AC3994"/>
      <c r="BC3994"/>
      <c r="BP3994"/>
      <c r="CC3994"/>
      <c r="CP3994"/>
      <c r="EP3994"/>
      <c r="FC3994"/>
    </row>
    <row r="3995" spans="14:159">
      <c r="N3995"/>
      <c r="AB3995"/>
      <c r="AC3995"/>
      <c r="BC3995"/>
      <c r="BP3995"/>
      <c r="CC3995"/>
      <c r="CP3995"/>
      <c r="EP3995"/>
      <c r="FC3995"/>
    </row>
    <row r="3996" spans="14:159">
      <c r="N3996"/>
      <c r="AB3996"/>
      <c r="AC3996"/>
      <c r="BC3996"/>
      <c r="BP3996"/>
      <c r="CC3996"/>
      <c r="CP3996"/>
      <c r="EP3996"/>
      <c r="FC3996"/>
    </row>
    <row r="3997" spans="14:159">
      <c r="N3997"/>
      <c r="AB3997"/>
      <c r="AC3997"/>
      <c r="BC3997"/>
      <c r="BP3997"/>
      <c r="CC3997"/>
      <c r="CP3997"/>
      <c r="EP3997"/>
      <c r="FC3997"/>
    </row>
    <row r="3998" spans="14:159">
      <c r="N3998"/>
      <c r="AB3998"/>
      <c r="AC3998"/>
      <c r="BC3998"/>
      <c r="BP3998"/>
      <c r="CC3998"/>
      <c r="CP3998"/>
      <c r="EP3998"/>
      <c r="FC3998"/>
    </row>
    <row r="3999" spans="14:159">
      <c r="N3999"/>
      <c r="AB3999"/>
      <c r="AC3999"/>
      <c r="BC3999"/>
      <c r="BP3999"/>
      <c r="CC3999"/>
      <c r="CP3999"/>
      <c r="EP3999"/>
      <c r="FC3999"/>
    </row>
    <row r="4000" spans="14:159">
      <c r="N4000"/>
      <c r="AB4000"/>
      <c r="AC4000"/>
      <c r="BC4000"/>
      <c r="BP4000"/>
      <c r="CC4000"/>
      <c r="CP4000"/>
      <c r="EP4000"/>
      <c r="FC4000"/>
    </row>
    <row r="4001" spans="14:159">
      <c r="N4001"/>
      <c r="AB4001"/>
      <c r="AC4001"/>
      <c r="BC4001"/>
      <c r="BP4001"/>
      <c r="CC4001"/>
      <c r="CP4001"/>
      <c r="EP4001"/>
      <c r="FC4001"/>
    </row>
    <row r="4002" spans="14:159">
      <c r="N4002"/>
      <c r="AB4002"/>
      <c r="AC4002"/>
      <c r="BC4002"/>
      <c r="BP4002"/>
      <c r="CC4002"/>
      <c r="CP4002"/>
      <c r="EP4002"/>
      <c r="FC4002"/>
    </row>
    <row r="4003" spans="14:159">
      <c r="N4003"/>
      <c r="AB4003"/>
      <c r="AC4003"/>
      <c r="BC4003"/>
      <c r="BP4003"/>
      <c r="CC4003"/>
      <c r="CP4003"/>
      <c r="EP4003"/>
      <c r="FC4003"/>
    </row>
    <row r="4004" spans="14:159">
      <c r="N4004"/>
      <c r="AB4004"/>
      <c r="AC4004"/>
      <c r="BC4004"/>
      <c r="BP4004"/>
      <c r="CC4004"/>
      <c r="CP4004"/>
      <c r="EP4004"/>
      <c r="FC4004"/>
    </row>
    <row r="4005" spans="14:159">
      <c r="N4005"/>
      <c r="AB4005"/>
      <c r="AC4005"/>
      <c r="BC4005"/>
      <c r="BP4005"/>
      <c r="CC4005"/>
      <c r="CP4005"/>
      <c r="EP4005"/>
      <c r="FC4005"/>
    </row>
    <row r="4006" spans="14:159">
      <c r="N4006"/>
      <c r="AB4006"/>
      <c r="AC4006"/>
      <c r="BC4006"/>
      <c r="BP4006"/>
      <c r="CC4006"/>
      <c r="CP4006"/>
      <c r="EP4006"/>
      <c r="FC4006"/>
    </row>
    <row r="4007" spans="14:159">
      <c r="N4007"/>
      <c r="AB4007"/>
      <c r="AC4007"/>
      <c r="BC4007"/>
      <c r="BP4007"/>
      <c r="CC4007"/>
      <c r="CP4007"/>
      <c r="EP4007"/>
      <c r="FC4007"/>
    </row>
    <row r="4008" spans="14:159">
      <c r="N4008"/>
      <c r="AB4008"/>
      <c r="AC4008"/>
      <c r="BC4008"/>
      <c r="BP4008"/>
      <c r="CC4008"/>
      <c r="CP4008"/>
      <c r="EP4008"/>
      <c r="FC4008"/>
    </row>
    <row r="4009" spans="14:159">
      <c r="N4009"/>
      <c r="AB4009"/>
      <c r="AC4009"/>
      <c r="BC4009"/>
      <c r="BP4009"/>
      <c r="CC4009"/>
      <c r="CP4009"/>
      <c r="EP4009"/>
      <c r="FC4009"/>
    </row>
    <row r="4010" spans="14:159">
      <c r="N4010"/>
      <c r="AB4010"/>
      <c r="AC4010"/>
      <c r="BC4010"/>
      <c r="BP4010"/>
      <c r="CC4010"/>
      <c r="CP4010"/>
      <c r="EP4010"/>
      <c r="FC4010"/>
    </row>
    <row r="4011" spans="14:159">
      <c r="N4011"/>
      <c r="AB4011"/>
      <c r="AC4011"/>
      <c r="BC4011"/>
      <c r="BP4011"/>
      <c r="CC4011"/>
      <c r="CP4011"/>
      <c r="EP4011"/>
      <c r="FC4011"/>
    </row>
    <row r="4012" spans="14:159">
      <c r="N4012"/>
      <c r="AB4012"/>
      <c r="AC4012"/>
      <c r="BC4012"/>
      <c r="BP4012"/>
      <c r="CC4012"/>
      <c r="CP4012"/>
      <c r="EP4012"/>
      <c r="FC4012"/>
    </row>
    <row r="4013" spans="14:159">
      <c r="N4013"/>
      <c r="AB4013"/>
      <c r="AC4013"/>
      <c r="BC4013"/>
      <c r="BP4013"/>
      <c r="CC4013"/>
      <c r="CP4013"/>
      <c r="EP4013"/>
      <c r="FC4013"/>
    </row>
    <row r="4014" spans="14:159">
      <c r="N4014"/>
      <c r="AB4014"/>
      <c r="AC4014"/>
      <c r="BC4014"/>
      <c r="BP4014"/>
      <c r="CC4014"/>
      <c r="CP4014"/>
      <c r="EP4014"/>
      <c r="FC4014"/>
    </row>
    <row r="4015" spans="14:159">
      <c r="N4015"/>
      <c r="AB4015"/>
      <c r="AC4015"/>
      <c r="BC4015"/>
      <c r="BP4015"/>
      <c r="CC4015"/>
      <c r="CP4015"/>
      <c r="EP4015"/>
      <c r="FC4015"/>
    </row>
    <row r="4016" spans="14:159">
      <c r="N4016"/>
      <c r="AB4016"/>
      <c r="AC4016"/>
      <c r="BC4016"/>
      <c r="BP4016"/>
      <c r="CC4016"/>
      <c r="CP4016"/>
      <c r="EP4016"/>
      <c r="FC4016"/>
    </row>
    <row r="4017" spans="14:159">
      <c r="N4017"/>
      <c r="AB4017"/>
      <c r="AC4017"/>
      <c r="BC4017"/>
      <c r="BP4017"/>
      <c r="CC4017"/>
      <c r="CP4017"/>
      <c r="EP4017"/>
      <c r="FC4017"/>
    </row>
    <row r="4018" spans="14:159">
      <c r="N4018"/>
      <c r="AB4018"/>
      <c r="AC4018"/>
      <c r="BC4018"/>
      <c r="BP4018"/>
      <c r="CC4018"/>
      <c r="CP4018"/>
      <c r="EP4018"/>
      <c r="FC4018"/>
    </row>
    <row r="4019" spans="14:159">
      <c r="N4019"/>
      <c r="AB4019"/>
      <c r="AC4019"/>
      <c r="BC4019"/>
      <c r="BP4019"/>
      <c r="CC4019"/>
      <c r="CP4019"/>
      <c r="EP4019"/>
      <c r="FC4019"/>
    </row>
    <row r="4020" spans="14:159">
      <c r="N4020"/>
      <c r="AB4020"/>
      <c r="AC4020"/>
      <c r="BC4020"/>
      <c r="BP4020"/>
      <c r="CC4020"/>
      <c r="CP4020"/>
      <c r="EP4020"/>
      <c r="FC4020"/>
    </row>
    <row r="4021" spans="14:159">
      <c r="N4021"/>
      <c r="AB4021"/>
      <c r="AC4021"/>
      <c r="BC4021"/>
      <c r="BP4021"/>
      <c r="CC4021"/>
      <c r="CP4021"/>
      <c r="EP4021"/>
      <c r="FC4021"/>
    </row>
    <row r="4022" spans="14:159">
      <c r="N4022"/>
      <c r="AB4022"/>
      <c r="AC4022"/>
      <c r="BC4022"/>
      <c r="BP4022"/>
      <c r="CC4022"/>
      <c r="CP4022"/>
      <c r="EP4022"/>
      <c r="FC4022"/>
    </row>
    <row r="4023" spans="14:159">
      <c r="N4023"/>
      <c r="AB4023"/>
      <c r="AC4023"/>
      <c r="BC4023"/>
      <c r="BP4023"/>
      <c r="CC4023"/>
      <c r="CP4023"/>
      <c r="EP4023"/>
      <c r="FC4023"/>
    </row>
    <row r="4024" spans="14:159">
      <c r="N4024"/>
      <c r="AB4024"/>
      <c r="AC4024"/>
      <c r="BC4024"/>
      <c r="BP4024"/>
      <c r="CC4024"/>
      <c r="CP4024"/>
      <c r="EP4024"/>
      <c r="FC4024"/>
    </row>
    <row r="4025" spans="14:159">
      <c r="N4025"/>
      <c r="AB4025"/>
      <c r="AC4025"/>
      <c r="BC4025"/>
      <c r="BP4025"/>
      <c r="CC4025"/>
      <c r="CP4025"/>
      <c r="EP4025"/>
      <c r="FC4025"/>
    </row>
    <row r="4026" spans="14:159">
      <c r="N4026"/>
      <c r="AB4026"/>
      <c r="AC4026"/>
      <c r="BC4026"/>
      <c r="BP4026"/>
      <c r="CC4026"/>
      <c r="CP4026"/>
      <c r="EP4026"/>
      <c r="FC4026"/>
    </row>
    <row r="4027" spans="14:159">
      <c r="N4027"/>
      <c r="AB4027"/>
      <c r="AC4027"/>
      <c r="BC4027"/>
      <c r="BP4027"/>
      <c r="CC4027"/>
      <c r="CP4027"/>
      <c r="EP4027"/>
      <c r="FC4027"/>
    </row>
    <row r="4028" spans="14:159">
      <c r="N4028"/>
      <c r="AB4028"/>
      <c r="AC4028"/>
      <c r="BC4028"/>
      <c r="BP4028"/>
      <c r="CC4028"/>
      <c r="CP4028"/>
      <c r="EP4028"/>
      <c r="FC4028"/>
    </row>
    <row r="4029" spans="14:159">
      <c r="N4029"/>
      <c r="AB4029"/>
      <c r="AC4029"/>
      <c r="BC4029"/>
      <c r="BP4029"/>
      <c r="CC4029"/>
      <c r="CP4029"/>
      <c r="EP4029"/>
      <c r="FC4029"/>
    </row>
    <row r="4030" spans="14:159">
      <c r="N4030"/>
      <c r="AB4030"/>
      <c r="AC4030"/>
      <c r="BC4030"/>
      <c r="BP4030"/>
      <c r="CC4030"/>
      <c r="CP4030"/>
      <c r="EP4030"/>
      <c r="FC4030"/>
    </row>
    <row r="4031" spans="14:159">
      <c r="N4031"/>
      <c r="AB4031"/>
      <c r="AC4031"/>
      <c r="BC4031"/>
      <c r="BP4031"/>
      <c r="CC4031"/>
      <c r="CP4031"/>
      <c r="EP4031"/>
      <c r="FC4031"/>
    </row>
    <row r="4032" spans="14:159">
      <c r="N4032"/>
      <c r="AB4032"/>
      <c r="AC4032"/>
      <c r="BC4032"/>
      <c r="BP4032"/>
      <c r="CC4032"/>
      <c r="CP4032"/>
      <c r="EP4032"/>
      <c r="FC4032"/>
    </row>
    <row r="4033" spans="14:159">
      <c r="N4033"/>
      <c r="AB4033"/>
      <c r="AC4033"/>
      <c r="BC4033"/>
      <c r="BP4033"/>
      <c r="CC4033"/>
      <c r="CP4033"/>
      <c r="EP4033"/>
      <c r="FC4033"/>
    </row>
    <row r="4034" spans="14:159">
      <c r="N4034"/>
      <c r="AB4034"/>
      <c r="AC4034"/>
      <c r="BC4034"/>
      <c r="BP4034"/>
      <c r="CC4034"/>
      <c r="CP4034"/>
      <c r="EP4034"/>
      <c r="FC4034"/>
    </row>
    <row r="4035" spans="14:159">
      <c r="N4035"/>
      <c r="AB4035"/>
      <c r="AC4035"/>
      <c r="BC4035"/>
      <c r="BP4035"/>
      <c r="CC4035"/>
      <c r="CP4035"/>
      <c r="EP4035"/>
      <c r="FC4035"/>
    </row>
    <row r="4036" spans="14:159">
      <c r="N4036"/>
      <c r="AB4036"/>
      <c r="AC4036"/>
      <c r="BC4036"/>
      <c r="BP4036"/>
      <c r="CC4036"/>
      <c r="CP4036"/>
      <c r="EP4036"/>
      <c r="FC4036"/>
    </row>
    <row r="4037" spans="14:159">
      <c r="N4037"/>
      <c r="AB4037"/>
      <c r="AC4037"/>
      <c r="BC4037"/>
      <c r="BP4037"/>
      <c r="CC4037"/>
      <c r="CP4037"/>
      <c r="EP4037"/>
      <c r="FC4037"/>
    </row>
    <row r="4038" spans="14:159">
      <c r="N4038"/>
      <c r="AB4038"/>
      <c r="AC4038"/>
      <c r="BC4038"/>
      <c r="BP4038"/>
      <c r="CC4038"/>
      <c r="CP4038"/>
      <c r="EP4038"/>
      <c r="FC4038"/>
    </row>
    <row r="4039" spans="14:159">
      <c r="N4039"/>
      <c r="AB4039"/>
      <c r="AC4039"/>
      <c r="BC4039"/>
      <c r="BP4039"/>
      <c r="CC4039"/>
      <c r="CP4039"/>
      <c r="EP4039"/>
      <c r="FC4039"/>
    </row>
    <row r="4040" spans="14:159">
      <c r="N4040"/>
      <c r="AB4040"/>
      <c r="AC4040"/>
      <c r="BC4040"/>
      <c r="BP4040"/>
      <c r="CC4040"/>
      <c r="CP4040"/>
      <c r="EP4040"/>
      <c r="FC4040"/>
    </row>
    <row r="4041" spans="14:159">
      <c r="N4041"/>
      <c r="AB4041"/>
      <c r="AC4041"/>
      <c r="BC4041"/>
      <c r="BP4041"/>
      <c r="CC4041"/>
      <c r="CP4041"/>
      <c r="EP4041"/>
      <c r="FC4041"/>
    </row>
    <row r="4042" spans="14:159">
      <c r="N4042"/>
      <c r="AB4042"/>
      <c r="AC4042"/>
      <c r="BC4042"/>
      <c r="BP4042"/>
      <c r="CC4042"/>
      <c r="CP4042"/>
      <c r="EP4042"/>
      <c r="FC4042"/>
    </row>
    <row r="4043" spans="14:159">
      <c r="N4043"/>
      <c r="AB4043"/>
      <c r="AC4043"/>
      <c r="BC4043"/>
      <c r="BP4043"/>
      <c r="CC4043"/>
      <c r="CP4043"/>
      <c r="EP4043"/>
      <c r="FC4043"/>
    </row>
    <row r="4044" spans="14:159">
      <c r="N4044"/>
      <c r="AB4044"/>
      <c r="AC4044"/>
      <c r="BC4044"/>
      <c r="BP4044"/>
      <c r="CC4044"/>
      <c r="CP4044"/>
      <c r="EP4044"/>
      <c r="FC4044"/>
    </row>
    <row r="4045" spans="14:159">
      <c r="N4045"/>
      <c r="AB4045"/>
      <c r="AC4045"/>
      <c r="BC4045"/>
      <c r="BP4045"/>
      <c r="CC4045"/>
      <c r="CP4045"/>
      <c r="EP4045"/>
      <c r="FC4045"/>
    </row>
    <row r="4046" spans="14:159">
      <c r="N4046"/>
      <c r="AB4046"/>
      <c r="AC4046"/>
      <c r="BC4046"/>
      <c r="BP4046"/>
      <c r="CC4046"/>
      <c r="CP4046"/>
      <c r="EP4046"/>
      <c r="FC4046"/>
    </row>
    <row r="4047" spans="14:159">
      <c r="N4047"/>
      <c r="AB4047"/>
      <c r="AC4047"/>
      <c r="BC4047"/>
      <c r="BP4047"/>
      <c r="CC4047"/>
      <c r="CP4047"/>
      <c r="EP4047"/>
      <c r="FC4047"/>
    </row>
    <row r="4048" spans="14:159">
      <c r="N4048"/>
      <c r="AB4048"/>
      <c r="AC4048"/>
      <c r="BC4048"/>
      <c r="BP4048"/>
      <c r="CC4048"/>
      <c r="CP4048"/>
      <c r="EP4048"/>
      <c r="FC4048"/>
    </row>
    <row r="4049" spans="14:159">
      <c r="N4049"/>
      <c r="AB4049"/>
      <c r="AC4049"/>
      <c r="BC4049"/>
      <c r="BP4049"/>
      <c r="CC4049"/>
      <c r="CP4049"/>
      <c r="EP4049"/>
      <c r="FC4049"/>
    </row>
    <row r="4050" spans="14:159">
      <c r="N4050"/>
      <c r="AB4050"/>
      <c r="AC4050"/>
      <c r="BC4050"/>
      <c r="BP4050"/>
      <c r="CC4050"/>
      <c r="CP4050"/>
      <c r="EP4050"/>
      <c r="FC4050"/>
    </row>
    <row r="4051" spans="14:159">
      <c r="N4051"/>
      <c r="AB4051"/>
      <c r="AC4051"/>
      <c r="BC4051"/>
      <c r="BP4051"/>
      <c r="CC4051"/>
      <c r="CP4051"/>
      <c r="EP4051"/>
      <c r="FC4051"/>
    </row>
    <row r="4052" spans="14:159">
      <c r="N4052"/>
      <c r="AB4052"/>
      <c r="AC4052"/>
      <c r="BC4052"/>
      <c r="BP4052"/>
      <c r="CC4052"/>
      <c r="CP4052"/>
      <c r="EP4052"/>
      <c r="FC4052"/>
    </row>
    <row r="4053" spans="14:159">
      <c r="N4053"/>
      <c r="AB4053"/>
      <c r="AC4053"/>
      <c r="BC4053"/>
      <c r="BP4053"/>
      <c r="CC4053"/>
      <c r="CP4053"/>
      <c r="EP4053"/>
      <c r="FC4053"/>
    </row>
    <row r="4054" spans="14:159">
      <c r="N4054"/>
      <c r="AB4054"/>
      <c r="AC4054"/>
      <c r="BC4054"/>
      <c r="BP4054"/>
      <c r="CC4054"/>
      <c r="CP4054"/>
      <c r="EP4054"/>
      <c r="FC4054"/>
    </row>
    <row r="4055" spans="14:159">
      <c r="N4055"/>
      <c r="AB4055"/>
      <c r="AC4055"/>
      <c r="BC4055"/>
      <c r="BP4055"/>
      <c r="CC4055"/>
      <c r="CP4055"/>
      <c r="EP4055"/>
      <c r="FC4055"/>
    </row>
    <row r="4056" spans="14:159">
      <c r="N4056"/>
      <c r="AB4056"/>
      <c r="AC4056"/>
      <c r="BC4056"/>
      <c r="BP4056"/>
      <c r="CC4056"/>
      <c r="CP4056"/>
      <c r="EP4056"/>
      <c r="FC4056"/>
    </row>
    <row r="4057" spans="14:159">
      <c r="N4057"/>
      <c r="AB4057"/>
      <c r="AC4057"/>
      <c r="BC4057"/>
      <c r="BP4057"/>
      <c r="CC4057"/>
      <c r="CP4057"/>
      <c r="EP4057"/>
      <c r="FC4057"/>
    </row>
    <row r="4058" spans="14:159">
      <c r="N4058"/>
      <c r="AB4058"/>
      <c r="AC4058"/>
      <c r="BC4058"/>
      <c r="BP4058"/>
      <c r="CC4058"/>
      <c r="CP4058"/>
      <c r="EP4058"/>
      <c r="FC4058"/>
    </row>
    <row r="4059" spans="14:159">
      <c r="N4059"/>
      <c r="AB4059"/>
      <c r="AC4059"/>
      <c r="BC4059"/>
      <c r="BP4059"/>
      <c r="CC4059"/>
      <c r="CP4059"/>
      <c r="EP4059"/>
      <c r="FC4059"/>
    </row>
    <row r="4060" spans="14:159">
      <c r="N4060"/>
      <c r="AB4060"/>
      <c r="AC4060"/>
      <c r="BC4060"/>
      <c r="BP4060"/>
      <c r="CC4060"/>
      <c r="CP4060"/>
      <c r="EP4060"/>
      <c r="FC4060"/>
    </row>
    <row r="4061" spans="14:159">
      <c r="N4061"/>
      <c r="AB4061"/>
      <c r="AC4061"/>
      <c r="BC4061"/>
      <c r="BP4061"/>
      <c r="CC4061"/>
      <c r="CP4061"/>
      <c r="EP4061"/>
      <c r="FC4061"/>
    </row>
    <row r="4062" spans="14:159">
      <c r="N4062"/>
      <c r="AB4062"/>
      <c r="AC4062"/>
      <c r="BC4062"/>
      <c r="BP4062"/>
      <c r="CC4062"/>
      <c r="CP4062"/>
      <c r="EP4062"/>
      <c r="FC4062"/>
    </row>
    <row r="4063" spans="14:159">
      <c r="N4063"/>
      <c r="AB4063"/>
      <c r="AC4063"/>
      <c r="BC4063"/>
      <c r="BP4063"/>
      <c r="CC4063"/>
      <c r="CP4063"/>
      <c r="EP4063"/>
      <c r="FC4063"/>
    </row>
    <row r="4064" spans="14:159">
      <c r="N4064"/>
      <c r="AB4064"/>
      <c r="AC4064"/>
      <c r="BC4064"/>
      <c r="BP4064"/>
      <c r="CC4064"/>
      <c r="CP4064"/>
      <c r="EP4064"/>
      <c r="FC4064"/>
    </row>
    <row r="4065" spans="14:159">
      <c r="N4065"/>
      <c r="AB4065"/>
      <c r="AC4065"/>
      <c r="BC4065"/>
      <c r="BP4065"/>
      <c r="CC4065"/>
      <c r="CP4065"/>
      <c r="EP4065"/>
      <c r="FC4065"/>
    </row>
    <row r="4066" spans="14:159">
      <c r="N4066"/>
      <c r="AB4066"/>
      <c r="AC4066"/>
      <c r="BC4066"/>
      <c r="BP4066"/>
      <c r="CC4066"/>
      <c r="CP4066"/>
      <c r="EP4066"/>
      <c r="FC4066"/>
    </row>
    <row r="4067" spans="14:159">
      <c r="N4067"/>
      <c r="AB4067"/>
      <c r="AC4067"/>
      <c r="BC4067"/>
      <c r="BP4067"/>
      <c r="CC4067"/>
      <c r="CP4067"/>
      <c r="EP4067"/>
      <c r="FC4067"/>
    </row>
    <row r="4068" spans="14:159">
      <c r="N4068"/>
      <c r="AB4068"/>
      <c r="AC4068"/>
      <c r="BC4068"/>
      <c r="BP4068"/>
      <c r="CC4068"/>
      <c r="CP4068"/>
      <c r="EP4068"/>
      <c r="FC4068"/>
    </row>
    <row r="4069" spans="14:159">
      <c r="N4069"/>
      <c r="AB4069"/>
      <c r="AC4069"/>
      <c r="BC4069"/>
      <c r="BP4069"/>
      <c r="CC4069"/>
      <c r="CP4069"/>
      <c r="EP4069"/>
      <c r="FC4069"/>
    </row>
    <row r="4070" spans="14:159">
      <c r="N4070"/>
      <c r="AB4070"/>
      <c r="AC4070"/>
      <c r="BC4070"/>
      <c r="BP4070"/>
      <c r="CC4070"/>
      <c r="CP4070"/>
      <c r="EP4070"/>
      <c r="FC4070"/>
    </row>
    <row r="4071" spans="14:159">
      <c r="N4071"/>
      <c r="AB4071"/>
      <c r="AC4071"/>
      <c r="BC4071"/>
      <c r="BP4071"/>
      <c r="CC4071"/>
      <c r="CP4071"/>
      <c r="EP4071"/>
      <c r="FC4071"/>
    </row>
    <row r="4072" spans="14:159">
      <c r="N4072"/>
      <c r="AB4072"/>
      <c r="AC4072"/>
      <c r="BC4072"/>
      <c r="BP4072"/>
      <c r="CC4072"/>
      <c r="CP4072"/>
      <c r="EP4072"/>
      <c r="FC4072"/>
    </row>
    <row r="4073" spans="14:159">
      <c r="N4073"/>
      <c r="AB4073"/>
      <c r="AC4073"/>
      <c r="BC4073"/>
      <c r="BP4073"/>
      <c r="CC4073"/>
      <c r="CP4073"/>
      <c r="EP4073"/>
      <c r="FC4073"/>
    </row>
    <row r="4074" spans="14:159">
      <c r="N4074"/>
      <c r="AB4074"/>
      <c r="AC4074"/>
      <c r="BC4074"/>
      <c r="BP4074"/>
      <c r="CC4074"/>
      <c r="CP4074"/>
      <c r="EP4074"/>
      <c r="FC4074"/>
    </row>
    <row r="4075" spans="14:159">
      <c r="N4075"/>
      <c r="AB4075"/>
      <c r="AC4075"/>
      <c r="BC4075"/>
      <c r="BP4075"/>
      <c r="CC4075"/>
      <c r="CP4075"/>
      <c r="EP4075"/>
      <c r="FC4075"/>
    </row>
    <row r="4076" spans="14:159">
      <c r="N4076"/>
      <c r="AB4076"/>
      <c r="AC4076"/>
      <c r="BC4076"/>
      <c r="BP4076"/>
      <c r="CC4076"/>
      <c r="CP4076"/>
      <c r="EP4076"/>
      <c r="FC4076"/>
    </row>
    <row r="4077" spans="14:159">
      <c r="N4077"/>
      <c r="AB4077"/>
      <c r="AC4077"/>
      <c r="BC4077"/>
      <c r="BP4077"/>
      <c r="CC4077"/>
      <c r="CP4077"/>
      <c r="EP4077"/>
      <c r="FC4077"/>
    </row>
    <row r="4078" spans="14:159">
      <c r="N4078"/>
      <c r="AB4078"/>
      <c r="AC4078"/>
      <c r="BC4078"/>
      <c r="BP4078"/>
      <c r="CC4078"/>
      <c r="CP4078"/>
      <c r="EP4078"/>
      <c r="FC4078"/>
    </row>
    <row r="4079" spans="14:159">
      <c r="N4079"/>
      <c r="AB4079"/>
      <c r="AC4079"/>
      <c r="BC4079"/>
      <c r="BP4079"/>
      <c r="CC4079"/>
      <c r="CP4079"/>
      <c r="EP4079"/>
      <c r="FC4079"/>
    </row>
    <row r="4080" spans="14:159">
      <c r="N4080"/>
      <c r="AB4080"/>
      <c r="AC4080"/>
      <c r="BC4080"/>
      <c r="BP4080"/>
      <c r="CC4080"/>
      <c r="CP4080"/>
      <c r="EP4080"/>
      <c r="FC4080"/>
    </row>
    <row r="4081" spans="14:159">
      <c r="N4081"/>
      <c r="AB4081"/>
      <c r="AC4081"/>
      <c r="BC4081"/>
      <c r="BP4081"/>
      <c r="CC4081"/>
      <c r="CP4081"/>
      <c r="EP4081"/>
      <c r="FC4081"/>
    </row>
    <row r="4082" spans="14:159">
      <c r="N4082"/>
      <c r="AB4082"/>
      <c r="AC4082"/>
      <c r="BC4082"/>
      <c r="BP4082"/>
      <c r="CC4082"/>
      <c r="CP4082"/>
      <c r="EP4082"/>
      <c r="FC4082"/>
    </row>
    <row r="4083" spans="14:159">
      <c r="N4083"/>
      <c r="AB4083"/>
      <c r="AC4083"/>
      <c r="BC4083"/>
      <c r="BP4083"/>
      <c r="CC4083"/>
      <c r="CP4083"/>
      <c r="EP4083"/>
      <c r="FC4083"/>
    </row>
    <row r="4084" spans="14:159">
      <c r="N4084"/>
      <c r="AB4084"/>
      <c r="AC4084"/>
      <c r="BC4084"/>
      <c r="BP4084"/>
      <c r="CC4084"/>
      <c r="CP4084"/>
      <c r="EP4084"/>
      <c r="FC4084"/>
    </row>
    <row r="4085" spans="14:159">
      <c r="N4085"/>
      <c r="AB4085"/>
      <c r="AC4085"/>
      <c r="BC4085"/>
      <c r="BP4085"/>
      <c r="CC4085"/>
      <c r="CP4085"/>
      <c r="EP4085"/>
      <c r="FC4085"/>
    </row>
    <row r="4086" spans="14:159">
      <c r="N4086"/>
      <c r="AB4086"/>
      <c r="AC4086"/>
      <c r="BC4086"/>
      <c r="BP4086"/>
      <c r="CC4086"/>
      <c r="CP4086"/>
      <c r="EP4086"/>
      <c r="FC4086"/>
    </row>
    <row r="4087" spans="14:159">
      <c r="N4087"/>
      <c r="AB4087"/>
      <c r="AC4087"/>
      <c r="BC4087"/>
      <c r="BP4087"/>
      <c r="CC4087"/>
      <c r="CP4087"/>
      <c r="EP4087"/>
      <c r="FC4087"/>
    </row>
    <row r="4088" spans="14:159">
      <c r="N4088"/>
      <c r="AB4088"/>
      <c r="AC4088"/>
      <c r="BC4088"/>
      <c r="BP4088"/>
      <c r="CC4088"/>
      <c r="CP4088"/>
      <c r="EP4088"/>
      <c r="FC4088"/>
    </row>
    <row r="4089" spans="14:159">
      <c r="N4089"/>
      <c r="AB4089"/>
      <c r="AC4089"/>
      <c r="BC4089"/>
      <c r="BP4089"/>
      <c r="CC4089"/>
      <c r="CP4089"/>
      <c r="EP4089"/>
      <c r="FC4089"/>
    </row>
    <row r="4090" spans="14:159">
      <c r="N4090"/>
      <c r="AB4090"/>
      <c r="AC4090"/>
      <c r="BC4090"/>
      <c r="BP4090"/>
      <c r="CC4090"/>
      <c r="CP4090"/>
      <c r="EP4090"/>
      <c r="FC4090"/>
    </row>
    <row r="4091" spans="14:159">
      <c r="N4091"/>
      <c r="AB4091"/>
      <c r="AC4091"/>
      <c r="BC4091"/>
      <c r="BP4091"/>
      <c r="CC4091"/>
      <c r="CP4091"/>
      <c r="EP4091"/>
      <c r="FC4091"/>
    </row>
    <row r="4092" spans="14:159">
      <c r="N4092"/>
      <c r="AB4092"/>
      <c r="AC4092"/>
      <c r="BC4092"/>
      <c r="BP4092"/>
      <c r="CC4092"/>
      <c r="CP4092"/>
      <c r="EP4092"/>
      <c r="FC4092"/>
    </row>
    <row r="4093" spans="14:159">
      <c r="N4093"/>
      <c r="AB4093"/>
      <c r="AC4093"/>
      <c r="BC4093"/>
      <c r="BP4093"/>
      <c r="CC4093"/>
      <c r="CP4093"/>
      <c r="EP4093"/>
      <c r="FC4093"/>
    </row>
    <row r="4094" spans="14:159">
      <c r="N4094"/>
      <c r="AB4094"/>
      <c r="AC4094"/>
      <c r="BC4094"/>
      <c r="BP4094"/>
      <c r="CC4094"/>
      <c r="CP4094"/>
      <c r="EP4094"/>
      <c r="FC4094"/>
    </row>
    <row r="4095" spans="14:159">
      <c r="N4095"/>
      <c r="AB4095"/>
      <c r="AC4095"/>
      <c r="BC4095"/>
      <c r="BP4095"/>
      <c r="CC4095"/>
      <c r="CP4095"/>
      <c r="EP4095"/>
      <c r="FC4095"/>
    </row>
    <row r="4096" spans="14:159">
      <c r="N4096"/>
      <c r="AB4096"/>
      <c r="AC4096"/>
      <c r="BC4096"/>
      <c r="BP4096"/>
      <c r="CC4096"/>
      <c r="CP4096"/>
      <c r="EP4096"/>
      <c r="FC4096"/>
    </row>
    <row r="4097" spans="14:159">
      <c r="N4097"/>
      <c r="AB4097"/>
      <c r="AC4097"/>
      <c r="BC4097"/>
      <c r="BP4097"/>
      <c r="CC4097"/>
      <c r="CP4097"/>
      <c r="EP4097"/>
      <c r="FC4097"/>
    </row>
    <row r="4098" spans="14:159">
      <c r="N4098"/>
      <c r="AB4098"/>
      <c r="AC4098"/>
      <c r="BC4098"/>
      <c r="BP4098"/>
      <c r="CC4098"/>
      <c r="CP4098"/>
      <c r="EP4098"/>
      <c r="FC4098"/>
    </row>
    <row r="4099" spans="14:159">
      <c r="N4099"/>
      <c r="AB4099"/>
      <c r="AC4099"/>
      <c r="BC4099"/>
      <c r="BP4099"/>
      <c r="CC4099"/>
      <c r="CP4099"/>
      <c r="EP4099"/>
      <c r="FC4099"/>
    </row>
    <row r="4100" spans="14:159">
      <c r="N4100"/>
      <c r="AB4100"/>
      <c r="AC4100"/>
      <c r="BC4100"/>
      <c r="BP4100"/>
      <c r="CC4100"/>
      <c r="CP4100"/>
      <c r="EP4100"/>
      <c r="FC4100"/>
    </row>
    <row r="4101" spans="14:159">
      <c r="N4101"/>
      <c r="AB4101"/>
      <c r="AC4101"/>
      <c r="BC4101"/>
      <c r="BP4101"/>
      <c r="CC4101"/>
      <c r="CP4101"/>
      <c r="EP4101"/>
      <c r="FC4101"/>
    </row>
    <row r="4102" spans="14:159">
      <c r="N4102"/>
      <c r="AB4102"/>
      <c r="AC4102"/>
      <c r="BC4102"/>
      <c r="BP4102"/>
      <c r="CC4102"/>
      <c r="CP4102"/>
      <c r="EP4102"/>
      <c r="FC4102"/>
    </row>
    <row r="4103" spans="14:159">
      <c r="N4103"/>
      <c r="AB4103"/>
      <c r="AC4103"/>
      <c r="BC4103"/>
      <c r="BP4103"/>
      <c r="CC4103"/>
      <c r="CP4103"/>
      <c r="EP4103"/>
      <c r="FC4103"/>
    </row>
    <row r="4104" spans="14:159">
      <c r="N4104"/>
      <c r="AB4104"/>
      <c r="AC4104"/>
      <c r="BC4104"/>
      <c r="BP4104"/>
      <c r="CC4104"/>
      <c r="CP4104"/>
      <c r="EP4104"/>
      <c r="FC4104"/>
    </row>
    <row r="4105" spans="14:159">
      <c r="N4105"/>
      <c r="AB4105"/>
      <c r="AC4105"/>
      <c r="BC4105"/>
      <c r="BP4105"/>
      <c r="CC4105"/>
      <c r="CP4105"/>
      <c r="EP4105"/>
      <c r="FC4105"/>
    </row>
    <row r="4106" spans="14:159">
      <c r="N4106"/>
      <c r="AB4106"/>
      <c r="AC4106"/>
      <c r="BC4106"/>
      <c r="BP4106"/>
      <c r="CC4106"/>
      <c r="CP4106"/>
      <c r="EP4106"/>
      <c r="FC4106"/>
    </row>
    <row r="4107" spans="14:159">
      <c r="N4107"/>
      <c r="AB4107"/>
      <c r="AC4107"/>
      <c r="BC4107"/>
      <c r="BP4107"/>
      <c r="CC4107"/>
      <c r="CP4107"/>
      <c r="EP4107"/>
      <c r="FC4107"/>
    </row>
    <row r="4108" spans="14:159">
      <c r="N4108"/>
      <c r="AB4108"/>
      <c r="AC4108"/>
      <c r="BC4108"/>
      <c r="BP4108"/>
      <c r="CC4108"/>
      <c r="CP4108"/>
      <c r="EP4108"/>
      <c r="FC4108"/>
    </row>
    <row r="4109" spans="14:159">
      <c r="N4109"/>
      <c r="AB4109"/>
      <c r="AC4109"/>
      <c r="BC4109"/>
      <c r="BP4109"/>
      <c r="CC4109"/>
      <c r="CP4109"/>
      <c r="EP4109"/>
      <c r="FC4109"/>
    </row>
    <row r="4110" spans="14:159">
      <c r="N4110"/>
      <c r="AB4110"/>
      <c r="AC4110"/>
      <c r="BC4110"/>
      <c r="BP4110"/>
      <c r="CC4110"/>
      <c r="CP4110"/>
      <c r="EP4110"/>
      <c r="FC4110"/>
    </row>
    <row r="4111" spans="14:159">
      <c r="N4111"/>
      <c r="AB4111"/>
      <c r="AC4111"/>
      <c r="BC4111"/>
      <c r="BP4111"/>
      <c r="CC4111"/>
      <c r="CP4111"/>
      <c r="EP4111"/>
      <c r="FC4111"/>
    </row>
    <row r="4112" spans="14:159">
      <c r="N4112"/>
      <c r="AB4112"/>
      <c r="AC4112"/>
      <c r="BC4112"/>
      <c r="BP4112"/>
      <c r="CC4112"/>
      <c r="CP4112"/>
      <c r="EP4112"/>
      <c r="FC4112"/>
    </row>
    <row r="4113" spans="14:159">
      <c r="N4113"/>
      <c r="AB4113"/>
      <c r="AC4113"/>
      <c r="BC4113"/>
      <c r="BP4113"/>
      <c r="CC4113"/>
      <c r="CP4113"/>
      <c r="EP4113"/>
      <c r="FC4113"/>
    </row>
    <row r="4114" spans="14:159">
      <c r="N4114"/>
      <c r="AB4114"/>
      <c r="AC4114"/>
      <c r="BC4114"/>
      <c r="BP4114"/>
      <c r="CC4114"/>
      <c r="CP4114"/>
      <c r="EP4114"/>
      <c r="FC4114"/>
    </row>
    <row r="4115" spans="14:159">
      <c r="N4115"/>
      <c r="AB4115"/>
      <c r="AC4115"/>
      <c r="BC4115"/>
      <c r="BP4115"/>
      <c r="CC4115"/>
      <c r="CP4115"/>
      <c r="EP4115"/>
      <c r="FC4115"/>
    </row>
    <row r="4116" spans="14:159">
      <c r="N4116"/>
      <c r="AB4116"/>
      <c r="AC4116"/>
      <c r="BC4116"/>
      <c r="BP4116"/>
      <c r="CC4116"/>
      <c r="CP4116"/>
      <c r="EP4116"/>
      <c r="FC4116"/>
    </row>
    <row r="4117" spans="14:159">
      <c r="N4117"/>
      <c r="AB4117"/>
      <c r="AC4117"/>
      <c r="BC4117"/>
      <c r="BP4117"/>
      <c r="CC4117"/>
      <c r="CP4117"/>
      <c r="EP4117"/>
      <c r="FC4117"/>
    </row>
    <row r="4118" spans="14:159">
      <c r="N4118"/>
      <c r="AB4118"/>
      <c r="AC4118"/>
      <c r="BC4118"/>
      <c r="BP4118"/>
      <c r="CC4118"/>
      <c r="CP4118"/>
      <c r="EP4118"/>
      <c r="FC4118"/>
    </row>
    <row r="4119" spans="14:159">
      <c r="N4119"/>
      <c r="AB4119"/>
      <c r="AC4119"/>
      <c r="BC4119"/>
      <c r="BP4119"/>
      <c r="CC4119"/>
      <c r="CP4119"/>
      <c r="EP4119"/>
      <c r="FC4119"/>
    </row>
    <row r="4120" spans="14:159">
      <c r="N4120"/>
      <c r="AB4120"/>
      <c r="AC4120"/>
      <c r="BC4120"/>
      <c r="BP4120"/>
      <c r="CC4120"/>
      <c r="CP4120"/>
      <c r="EP4120"/>
      <c r="FC4120"/>
    </row>
    <row r="4121" spans="14:159">
      <c r="N4121"/>
      <c r="AB4121"/>
      <c r="AC4121"/>
      <c r="BC4121"/>
      <c r="BP4121"/>
      <c r="CC4121"/>
      <c r="CP4121"/>
      <c r="EP4121"/>
      <c r="FC4121"/>
    </row>
    <row r="4122" spans="14:159">
      <c r="N4122"/>
      <c r="AB4122"/>
      <c r="AC4122"/>
      <c r="BC4122"/>
      <c r="BP4122"/>
      <c r="CC4122"/>
      <c r="CP4122"/>
      <c r="EP4122"/>
      <c r="FC4122"/>
    </row>
    <row r="4123" spans="14:159">
      <c r="N4123"/>
      <c r="AB4123"/>
      <c r="AC4123"/>
      <c r="BC4123"/>
      <c r="BP4123"/>
      <c r="CC4123"/>
      <c r="CP4123"/>
      <c r="EP4123"/>
      <c r="FC4123"/>
    </row>
    <row r="4124" spans="14:159">
      <c r="N4124"/>
      <c r="AB4124"/>
      <c r="AC4124"/>
      <c r="BC4124"/>
      <c r="BP4124"/>
      <c r="CC4124"/>
      <c r="CP4124"/>
      <c r="EP4124"/>
      <c r="FC4124"/>
    </row>
    <row r="4125" spans="14:159">
      <c r="N4125"/>
      <c r="AB4125"/>
      <c r="AC4125"/>
      <c r="BC4125"/>
      <c r="BP4125"/>
      <c r="CC4125"/>
      <c r="CP4125"/>
      <c r="EP4125"/>
      <c r="FC4125"/>
    </row>
    <row r="4126" spans="14:159">
      <c r="N4126"/>
      <c r="AB4126"/>
      <c r="AC4126"/>
      <c r="BC4126"/>
      <c r="BP4126"/>
      <c r="CC4126"/>
      <c r="CP4126"/>
      <c r="EP4126"/>
      <c r="FC4126"/>
    </row>
    <row r="4127" spans="14:159">
      <c r="N4127"/>
      <c r="AB4127"/>
      <c r="AC4127"/>
      <c r="BC4127"/>
      <c r="BP4127"/>
      <c r="CC4127"/>
      <c r="CP4127"/>
      <c r="EP4127"/>
      <c r="FC4127"/>
    </row>
    <row r="4128" spans="14:159">
      <c r="N4128"/>
      <c r="AB4128"/>
      <c r="AC4128"/>
      <c r="BC4128"/>
      <c r="BP4128"/>
      <c r="CC4128"/>
      <c r="CP4128"/>
      <c r="EP4128"/>
      <c r="FC4128"/>
    </row>
    <row r="4129" spans="14:159">
      <c r="N4129"/>
      <c r="AB4129"/>
      <c r="AC4129"/>
      <c r="BC4129"/>
      <c r="BP4129"/>
      <c r="CC4129"/>
      <c r="CP4129"/>
      <c r="EP4129"/>
      <c r="FC4129"/>
    </row>
    <row r="4130" spans="14:159">
      <c r="N4130"/>
      <c r="AB4130"/>
      <c r="AC4130"/>
      <c r="BC4130"/>
      <c r="BP4130"/>
      <c r="CC4130"/>
      <c r="CP4130"/>
      <c r="EP4130"/>
      <c r="FC4130"/>
    </row>
    <row r="4131" spans="14:159">
      <c r="N4131"/>
      <c r="AB4131"/>
      <c r="AC4131"/>
      <c r="BC4131"/>
      <c r="BP4131"/>
      <c r="CC4131"/>
      <c r="CP4131"/>
      <c r="EP4131"/>
      <c r="FC4131"/>
    </row>
    <row r="4132" spans="14:159">
      <c r="N4132"/>
      <c r="AB4132"/>
      <c r="AC4132"/>
      <c r="BC4132"/>
      <c r="BP4132"/>
      <c r="CC4132"/>
      <c r="CP4132"/>
      <c r="EP4132"/>
      <c r="FC4132"/>
    </row>
    <row r="4133" spans="14:159">
      <c r="N4133"/>
      <c r="AB4133"/>
      <c r="AC4133"/>
      <c r="BC4133"/>
      <c r="BP4133"/>
      <c r="CC4133"/>
      <c r="CP4133"/>
      <c r="EP4133"/>
      <c r="FC4133"/>
    </row>
    <row r="4134" spans="14:159">
      <c r="N4134"/>
      <c r="AB4134"/>
      <c r="AC4134"/>
      <c r="BC4134"/>
      <c r="BP4134"/>
      <c r="CC4134"/>
      <c r="CP4134"/>
      <c r="EP4134"/>
      <c r="FC4134"/>
    </row>
    <row r="4135" spans="14:159">
      <c r="N4135"/>
      <c r="AB4135"/>
      <c r="AC4135"/>
      <c r="BC4135"/>
      <c r="BP4135"/>
      <c r="CC4135"/>
      <c r="CP4135"/>
      <c r="EP4135"/>
      <c r="FC4135"/>
    </row>
    <row r="4136" spans="14:159">
      <c r="N4136"/>
      <c r="AB4136"/>
      <c r="AC4136"/>
      <c r="BC4136"/>
      <c r="BP4136"/>
      <c r="CC4136"/>
      <c r="CP4136"/>
      <c r="EP4136"/>
      <c r="FC4136"/>
    </row>
    <row r="4137" spans="14:159">
      <c r="N4137"/>
      <c r="AB4137"/>
      <c r="AC4137"/>
      <c r="BC4137"/>
      <c r="BP4137"/>
      <c r="CC4137"/>
      <c r="CP4137"/>
      <c r="EP4137"/>
      <c r="FC4137"/>
    </row>
    <row r="4138" spans="14:159">
      <c r="N4138"/>
      <c r="AB4138"/>
      <c r="AC4138"/>
      <c r="BC4138"/>
      <c r="BP4138"/>
      <c r="CC4138"/>
      <c r="CP4138"/>
      <c r="EP4138"/>
      <c r="FC4138"/>
    </row>
    <row r="4139" spans="14:159">
      <c r="N4139"/>
      <c r="AB4139"/>
      <c r="AC4139"/>
      <c r="BC4139"/>
      <c r="BP4139"/>
      <c r="CC4139"/>
      <c r="CP4139"/>
      <c r="EP4139"/>
      <c r="FC4139"/>
    </row>
    <row r="4140" spans="14:159">
      <c r="N4140"/>
      <c r="AB4140"/>
      <c r="AC4140"/>
      <c r="BC4140"/>
      <c r="BP4140"/>
      <c r="CC4140"/>
      <c r="CP4140"/>
      <c r="EP4140"/>
      <c r="FC4140"/>
    </row>
    <row r="4141" spans="14:159">
      <c r="N4141"/>
      <c r="AB4141"/>
      <c r="AC4141"/>
      <c r="BC4141"/>
      <c r="BP4141"/>
      <c r="CC4141"/>
      <c r="CP4141"/>
      <c r="EP4141"/>
      <c r="FC4141"/>
    </row>
    <row r="4142" spans="14:159">
      <c r="N4142"/>
      <c r="AB4142"/>
      <c r="AC4142"/>
      <c r="BC4142"/>
      <c r="BP4142"/>
      <c r="CC4142"/>
      <c r="CP4142"/>
      <c r="EP4142"/>
      <c r="FC4142"/>
    </row>
    <row r="4143" spans="14:159">
      <c r="N4143"/>
      <c r="AB4143"/>
      <c r="AC4143"/>
      <c r="BC4143"/>
      <c r="BP4143"/>
      <c r="CC4143"/>
      <c r="CP4143"/>
      <c r="EP4143"/>
      <c r="FC4143"/>
    </row>
    <row r="4144" spans="14:159">
      <c r="N4144"/>
      <c r="AB4144"/>
      <c r="AC4144"/>
      <c r="BC4144"/>
      <c r="BP4144"/>
      <c r="CC4144"/>
      <c r="CP4144"/>
      <c r="EP4144"/>
      <c r="FC4144"/>
    </row>
    <row r="4145" spans="14:159">
      <c r="N4145"/>
      <c r="AB4145"/>
      <c r="AC4145"/>
      <c r="BC4145"/>
      <c r="BP4145"/>
      <c r="CC4145"/>
      <c r="CP4145"/>
      <c r="EP4145"/>
      <c r="FC4145"/>
    </row>
    <row r="4146" spans="14:159">
      <c r="N4146"/>
      <c r="AB4146"/>
      <c r="AC4146"/>
      <c r="BC4146"/>
      <c r="BP4146"/>
      <c r="CC4146"/>
      <c r="CP4146"/>
      <c r="EP4146"/>
      <c r="FC4146"/>
    </row>
    <row r="4147" spans="14:159">
      <c r="N4147"/>
      <c r="AB4147"/>
      <c r="AC4147"/>
      <c r="BC4147"/>
      <c r="BP4147"/>
      <c r="CC4147"/>
      <c r="CP4147"/>
      <c r="EP4147"/>
      <c r="FC4147"/>
    </row>
    <row r="4148" spans="14:159">
      <c r="N4148"/>
      <c r="AB4148"/>
      <c r="AC4148"/>
      <c r="BC4148"/>
      <c r="BP4148"/>
      <c r="CC4148"/>
      <c r="CP4148"/>
      <c r="EP4148"/>
      <c r="FC4148"/>
    </row>
    <row r="4149" spans="14:159">
      <c r="N4149"/>
      <c r="AB4149"/>
      <c r="AC4149"/>
      <c r="BC4149"/>
      <c r="BP4149"/>
      <c r="CC4149"/>
      <c r="CP4149"/>
      <c r="EP4149"/>
      <c r="FC4149"/>
    </row>
    <row r="4150" spans="14:159">
      <c r="N4150"/>
      <c r="AB4150"/>
      <c r="AC4150"/>
      <c r="BC4150"/>
      <c r="BP4150"/>
      <c r="CC4150"/>
      <c r="CP4150"/>
      <c r="EP4150"/>
      <c r="FC4150"/>
    </row>
    <row r="4151" spans="14:159">
      <c r="N4151"/>
      <c r="AB4151"/>
      <c r="AC4151"/>
      <c r="BC4151"/>
      <c r="BP4151"/>
      <c r="CC4151"/>
      <c r="CP4151"/>
      <c r="EP4151"/>
      <c r="FC4151"/>
    </row>
    <row r="4152" spans="14:159">
      <c r="N4152"/>
      <c r="AB4152"/>
      <c r="AC4152"/>
      <c r="BC4152"/>
      <c r="BP4152"/>
      <c r="CC4152"/>
      <c r="CP4152"/>
      <c r="EP4152"/>
      <c r="FC4152"/>
    </row>
    <row r="4153" spans="14:159">
      <c r="N4153"/>
      <c r="AB4153"/>
      <c r="AC4153"/>
      <c r="BC4153"/>
      <c r="BP4153"/>
      <c r="CC4153"/>
      <c r="CP4153"/>
      <c r="EP4153"/>
      <c r="FC4153"/>
    </row>
    <row r="4154" spans="14:159">
      <c r="N4154"/>
      <c r="AB4154"/>
      <c r="AC4154"/>
      <c r="BC4154"/>
      <c r="BP4154"/>
      <c r="CC4154"/>
      <c r="CP4154"/>
      <c r="EP4154"/>
      <c r="FC4154"/>
    </row>
    <row r="4155" spans="14:159">
      <c r="N4155"/>
      <c r="AB4155"/>
      <c r="AC4155"/>
      <c r="BC4155"/>
      <c r="BP4155"/>
      <c r="CC4155"/>
      <c r="CP4155"/>
      <c r="EP4155"/>
      <c r="FC4155"/>
    </row>
    <row r="4156" spans="14:159">
      <c r="N4156"/>
      <c r="AB4156"/>
      <c r="AC4156"/>
      <c r="BC4156"/>
      <c r="BP4156"/>
      <c r="CC4156"/>
      <c r="CP4156"/>
      <c r="EP4156"/>
      <c r="FC4156"/>
    </row>
    <row r="4157" spans="14:159">
      <c r="N4157"/>
      <c r="AB4157"/>
      <c r="AC4157"/>
      <c r="BC4157"/>
      <c r="BP4157"/>
      <c r="CC4157"/>
      <c r="CP4157"/>
      <c r="EP4157"/>
      <c r="FC4157"/>
    </row>
    <row r="4158" spans="14:159">
      <c r="N4158"/>
      <c r="AB4158"/>
      <c r="AC4158"/>
      <c r="BC4158"/>
      <c r="BP4158"/>
      <c r="CC4158"/>
      <c r="CP4158"/>
      <c r="EP4158"/>
      <c r="FC4158"/>
    </row>
    <row r="4159" spans="14:159">
      <c r="N4159"/>
      <c r="AB4159"/>
      <c r="AC4159"/>
      <c r="BC4159"/>
      <c r="BP4159"/>
      <c r="CC4159"/>
      <c r="CP4159"/>
      <c r="EP4159"/>
      <c r="FC4159"/>
    </row>
    <row r="4160" spans="14:159">
      <c r="N4160"/>
      <c r="AB4160"/>
      <c r="AC4160"/>
      <c r="BC4160"/>
      <c r="BP4160"/>
      <c r="CC4160"/>
      <c r="CP4160"/>
      <c r="EP4160"/>
      <c r="FC4160"/>
    </row>
    <row r="4161" spans="14:159">
      <c r="N4161"/>
      <c r="AB4161"/>
      <c r="AC4161"/>
      <c r="BC4161"/>
      <c r="BP4161"/>
      <c r="CC4161"/>
      <c r="CP4161"/>
      <c r="EP4161"/>
      <c r="FC4161"/>
    </row>
    <row r="4162" spans="14:159">
      <c r="N4162"/>
      <c r="AB4162"/>
      <c r="AC4162"/>
      <c r="BC4162"/>
      <c r="BP4162"/>
      <c r="CC4162"/>
      <c r="CP4162"/>
      <c r="EP4162"/>
      <c r="FC4162"/>
    </row>
    <row r="4163" spans="14:159">
      <c r="N4163"/>
      <c r="AB4163"/>
      <c r="AC4163"/>
      <c r="BC4163"/>
      <c r="BP4163"/>
      <c r="CC4163"/>
      <c r="CP4163"/>
      <c r="EP4163"/>
      <c r="FC4163"/>
    </row>
    <row r="4164" spans="14:159">
      <c r="N4164"/>
      <c r="AB4164"/>
      <c r="AC4164"/>
      <c r="BC4164"/>
      <c r="BP4164"/>
      <c r="CC4164"/>
      <c r="CP4164"/>
      <c r="EP4164"/>
      <c r="FC4164"/>
    </row>
    <row r="4165" spans="14:159">
      <c r="N4165"/>
      <c r="AB4165"/>
      <c r="AC4165"/>
      <c r="BC4165"/>
      <c r="BP4165"/>
      <c r="CC4165"/>
      <c r="CP4165"/>
      <c r="EP4165"/>
      <c r="FC4165"/>
    </row>
    <row r="4166" spans="14:159">
      <c r="N4166"/>
      <c r="AB4166"/>
      <c r="AC4166"/>
      <c r="BC4166"/>
      <c r="BP4166"/>
      <c r="CC4166"/>
      <c r="CP4166"/>
      <c r="EP4166"/>
      <c r="FC4166"/>
    </row>
    <row r="4167" spans="14:159">
      <c r="N4167"/>
      <c r="AB4167"/>
      <c r="AC4167"/>
      <c r="BC4167"/>
      <c r="BP4167"/>
      <c r="CC4167"/>
      <c r="CP4167"/>
      <c r="EP4167"/>
      <c r="FC4167"/>
    </row>
    <row r="4168" spans="14:159">
      <c r="N4168"/>
      <c r="AB4168"/>
      <c r="AC4168"/>
      <c r="BC4168"/>
      <c r="BP4168"/>
      <c r="CC4168"/>
      <c r="CP4168"/>
      <c r="EP4168"/>
      <c r="FC4168"/>
    </row>
    <row r="4169" spans="14:159">
      <c r="N4169"/>
      <c r="AB4169"/>
      <c r="AC4169"/>
      <c r="BC4169"/>
      <c r="BP4169"/>
      <c r="CC4169"/>
      <c r="CP4169"/>
      <c r="EP4169"/>
      <c r="FC4169"/>
    </row>
    <row r="4170" spans="14:159">
      <c r="N4170"/>
      <c r="AB4170"/>
      <c r="AC4170"/>
      <c r="BC4170"/>
      <c r="BP4170"/>
      <c r="CC4170"/>
      <c r="CP4170"/>
      <c r="EP4170"/>
      <c r="FC4170"/>
    </row>
    <row r="4171" spans="14:159">
      <c r="N4171"/>
      <c r="AB4171"/>
      <c r="AC4171"/>
      <c r="BC4171"/>
      <c r="BP4171"/>
      <c r="CC4171"/>
      <c r="CP4171"/>
      <c r="EP4171"/>
      <c r="FC4171"/>
    </row>
    <row r="4172" spans="14:159">
      <c r="N4172"/>
      <c r="AB4172"/>
      <c r="AC4172"/>
      <c r="BC4172"/>
      <c r="BP4172"/>
      <c r="CC4172"/>
      <c r="CP4172"/>
      <c r="EP4172"/>
      <c r="FC4172"/>
    </row>
    <row r="4173" spans="14:159">
      <c r="N4173"/>
      <c r="AB4173"/>
      <c r="AC4173"/>
      <c r="BC4173"/>
      <c r="BP4173"/>
      <c r="CC4173"/>
      <c r="CP4173"/>
      <c r="EP4173"/>
      <c r="FC4173"/>
    </row>
    <row r="4174" spans="14:159">
      <c r="N4174"/>
      <c r="AB4174"/>
      <c r="AC4174"/>
      <c r="BC4174"/>
      <c r="BP4174"/>
      <c r="CC4174"/>
      <c r="CP4174"/>
      <c r="EP4174"/>
      <c r="FC4174"/>
    </row>
    <row r="4175" spans="14:159">
      <c r="N4175"/>
      <c r="AB4175"/>
      <c r="AC4175"/>
      <c r="BC4175"/>
      <c r="BP4175"/>
      <c r="CC4175"/>
      <c r="CP4175"/>
      <c r="EP4175"/>
      <c r="FC4175"/>
    </row>
    <row r="4176" spans="14:159">
      <c r="N4176"/>
      <c r="AB4176"/>
      <c r="AC4176"/>
      <c r="BC4176"/>
      <c r="BP4176"/>
      <c r="CC4176"/>
      <c r="CP4176"/>
      <c r="EP4176"/>
      <c r="FC4176"/>
    </row>
    <row r="4177" spans="14:159">
      <c r="N4177"/>
      <c r="AB4177"/>
      <c r="AC4177"/>
      <c r="BC4177"/>
      <c r="BP4177"/>
      <c r="CC4177"/>
      <c r="CP4177"/>
      <c r="EP4177"/>
      <c r="FC4177"/>
    </row>
    <row r="4178" spans="14:159">
      <c r="N4178"/>
      <c r="AB4178"/>
      <c r="AC4178"/>
      <c r="BC4178"/>
      <c r="BP4178"/>
      <c r="CC4178"/>
      <c r="CP4178"/>
      <c r="EP4178"/>
      <c r="FC4178"/>
    </row>
    <row r="4179" spans="14:159">
      <c r="N4179"/>
      <c r="AB4179"/>
      <c r="AC4179"/>
      <c r="BC4179"/>
      <c r="BP4179"/>
      <c r="CC4179"/>
      <c r="CP4179"/>
      <c r="EP4179"/>
      <c r="FC4179"/>
    </row>
    <row r="4180" spans="14:159">
      <c r="N4180"/>
      <c r="AB4180"/>
      <c r="AC4180"/>
      <c r="BC4180"/>
      <c r="BP4180"/>
      <c r="CC4180"/>
      <c r="CP4180"/>
      <c r="EP4180"/>
      <c r="FC4180"/>
    </row>
    <row r="4181" spans="14:159">
      <c r="N4181"/>
      <c r="AB4181"/>
      <c r="AC4181"/>
      <c r="BC4181"/>
      <c r="BP4181"/>
      <c r="CC4181"/>
      <c r="CP4181"/>
      <c r="EP4181"/>
      <c r="FC4181"/>
    </row>
    <row r="4182" spans="14:159">
      <c r="N4182"/>
      <c r="AB4182"/>
      <c r="AC4182"/>
      <c r="BC4182"/>
      <c r="BP4182"/>
      <c r="CC4182"/>
      <c r="CP4182"/>
      <c r="EP4182"/>
      <c r="FC4182"/>
    </row>
    <row r="4183" spans="14:159">
      <c r="N4183"/>
      <c r="AB4183"/>
      <c r="AC4183"/>
      <c r="BC4183"/>
      <c r="BP4183"/>
      <c r="CC4183"/>
      <c r="CP4183"/>
      <c r="EP4183"/>
      <c r="FC4183"/>
    </row>
    <row r="4184" spans="14:159">
      <c r="N4184"/>
      <c r="AB4184"/>
      <c r="AC4184"/>
      <c r="BC4184"/>
      <c r="BP4184"/>
      <c r="CC4184"/>
      <c r="CP4184"/>
      <c r="EP4184"/>
      <c r="FC4184"/>
    </row>
    <row r="4185" spans="14:159">
      <c r="N4185"/>
      <c r="AB4185"/>
      <c r="AC4185"/>
      <c r="BC4185"/>
      <c r="BP4185"/>
      <c r="CC4185"/>
      <c r="CP4185"/>
      <c r="EP4185"/>
      <c r="FC4185"/>
    </row>
    <row r="4186" spans="14:159">
      <c r="N4186"/>
      <c r="AB4186"/>
      <c r="AC4186"/>
      <c r="BC4186"/>
      <c r="BP4186"/>
      <c r="CC4186"/>
      <c r="CP4186"/>
      <c r="EP4186"/>
      <c r="FC4186"/>
    </row>
    <row r="4187" spans="14:159">
      <c r="N4187"/>
      <c r="AB4187"/>
      <c r="AC4187"/>
      <c r="BC4187"/>
      <c r="BP4187"/>
      <c r="CC4187"/>
      <c r="CP4187"/>
      <c r="EP4187"/>
      <c r="FC4187"/>
    </row>
    <row r="4188" spans="14:159">
      <c r="N4188"/>
      <c r="AB4188"/>
      <c r="AC4188"/>
      <c r="BC4188"/>
      <c r="BP4188"/>
      <c r="CC4188"/>
      <c r="CP4188"/>
      <c r="EP4188"/>
      <c r="FC4188"/>
    </row>
    <row r="4189" spans="14:159">
      <c r="N4189"/>
      <c r="AB4189"/>
      <c r="AC4189"/>
      <c r="BC4189"/>
      <c r="BP4189"/>
      <c r="CC4189"/>
      <c r="CP4189"/>
      <c r="EP4189"/>
      <c r="FC4189"/>
    </row>
    <row r="4190" spans="14:159">
      <c r="N4190"/>
      <c r="AB4190"/>
      <c r="AC4190"/>
      <c r="BC4190"/>
      <c r="BP4190"/>
      <c r="CC4190"/>
      <c r="CP4190"/>
      <c r="EP4190"/>
      <c r="FC4190"/>
    </row>
    <row r="4191" spans="14:159">
      <c r="N4191"/>
      <c r="AB4191"/>
      <c r="AC4191"/>
      <c r="BC4191"/>
      <c r="BP4191"/>
      <c r="CC4191"/>
      <c r="CP4191"/>
      <c r="EP4191"/>
      <c r="FC4191"/>
    </row>
    <row r="4192" spans="14:159">
      <c r="N4192"/>
      <c r="AB4192"/>
      <c r="AC4192"/>
      <c r="BC4192"/>
      <c r="BP4192"/>
      <c r="CC4192"/>
      <c r="CP4192"/>
      <c r="EP4192"/>
      <c r="FC4192"/>
    </row>
    <row r="4193" spans="14:159">
      <c r="N4193"/>
      <c r="AB4193"/>
      <c r="AC4193"/>
      <c r="BC4193"/>
      <c r="BP4193"/>
      <c r="CC4193"/>
      <c r="CP4193"/>
      <c r="EP4193"/>
      <c r="FC4193"/>
    </row>
    <row r="4194" spans="14:159">
      <c r="N4194"/>
      <c r="AB4194"/>
      <c r="AC4194"/>
      <c r="BC4194"/>
      <c r="BP4194"/>
      <c r="CC4194"/>
      <c r="CP4194"/>
      <c r="EP4194"/>
      <c r="FC4194"/>
    </row>
    <row r="4195" spans="14:159">
      <c r="N4195"/>
      <c r="AB4195"/>
      <c r="AC4195"/>
      <c r="BC4195"/>
      <c r="BP4195"/>
      <c r="CC4195"/>
      <c r="CP4195"/>
      <c r="EP4195"/>
      <c r="FC4195"/>
    </row>
    <row r="4196" spans="14:159">
      <c r="N4196"/>
      <c r="AB4196"/>
      <c r="AC4196"/>
      <c r="BC4196"/>
      <c r="BP4196"/>
      <c r="CC4196"/>
      <c r="CP4196"/>
      <c r="EP4196"/>
      <c r="FC4196"/>
    </row>
    <row r="4197" spans="14:159">
      <c r="N4197"/>
      <c r="AB4197"/>
      <c r="AC4197"/>
      <c r="BC4197"/>
      <c r="BP4197"/>
      <c r="CC4197"/>
      <c r="CP4197"/>
      <c r="EP4197"/>
      <c r="FC4197"/>
    </row>
    <row r="4198" spans="14:159">
      <c r="N4198"/>
      <c r="AB4198"/>
      <c r="AC4198"/>
      <c r="BC4198"/>
      <c r="BP4198"/>
      <c r="CC4198"/>
      <c r="CP4198"/>
      <c r="EP4198"/>
      <c r="FC4198"/>
    </row>
    <row r="4199" spans="14:159">
      <c r="N4199"/>
      <c r="AB4199"/>
      <c r="AC4199"/>
      <c r="BC4199"/>
      <c r="BP4199"/>
      <c r="CC4199"/>
      <c r="CP4199"/>
      <c r="EP4199"/>
      <c r="FC4199"/>
    </row>
    <row r="4200" spans="14:159">
      <c r="N4200"/>
      <c r="AB4200"/>
      <c r="AC4200"/>
      <c r="BC4200"/>
      <c r="BP4200"/>
      <c r="CC4200"/>
      <c r="CP4200"/>
      <c r="EP4200"/>
      <c r="FC4200"/>
    </row>
    <row r="4201" spans="14:159">
      <c r="N4201"/>
      <c r="AB4201"/>
      <c r="AC4201"/>
      <c r="BC4201"/>
      <c r="BP4201"/>
      <c r="CC4201"/>
      <c r="CP4201"/>
      <c r="EP4201"/>
      <c r="FC4201"/>
    </row>
    <row r="4202" spans="14:159">
      <c r="N4202"/>
      <c r="AB4202"/>
      <c r="AC4202"/>
      <c r="BC4202"/>
      <c r="BP4202"/>
      <c r="CC4202"/>
      <c r="CP4202"/>
      <c r="EP4202"/>
      <c r="FC4202"/>
    </row>
    <row r="4203" spans="14:159">
      <c r="N4203"/>
      <c r="AB4203"/>
      <c r="AC4203"/>
      <c r="BC4203"/>
      <c r="BP4203"/>
      <c r="CC4203"/>
      <c r="CP4203"/>
      <c r="EP4203"/>
      <c r="FC4203"/>
    </row>
    <row r="4204" spans="14:159">
      <c r="N4204"/>
      <c r="AB4204"/>
      <c r="AC4204"/>
      <c r="BC4204"/>
      <c r="BP4204"/>
      <c r="CC4204"/>
      <c r="CP4204"/>
      <c r="EP4204"/>
      <c r="FC4204"/>
    </row>
    <row r="4205" spans="14:159">
      <c r="N4205"/>
      <c r="AB4205"/>
      <c r="AC4205"/>
      <c r="BC4205"/>
      <c r="BP4205"/>
      <c r="CC4205"/>
      <c r="CP4205"/>
      <c r="EP4205"/>
      <c r="FC4205"/>
    </row>
    <row r="4206" spans="14:159">
      <c r="N4206"/>
      <c r="AB4206"/>
      <c r="AC4206"/>
      <c r="BC4206"/>
      <c r="BP4206"/>
      <c r="CC4206"/>
      <c r="CP4206"/>
      <c r="EP4206"/>
      <c r="FC4206"/>
    </row>
    <row r="4207" spans="14:159">
      <c r="N4207"/>
      <c r="AB4207"/>
      <c r="AC4207"/>
      <c r="BC4207"/>
      <c r="BP4207"/>
      <c r="CC4207"/>
      <c r="CP4207"/>
      <c r="EP4207"/>
      <c r="FC4207"/>
    </row>
    <row r="4208" spans="14:159">
      <c r="N4208"/>
      <c r="AB4208"/>
      <c r="AC4208"/>
      <c r="BC4208"/>
      <c r="BP4208"/>
      <c r="CC4208"/>
      <c r="CP4208"/>
      <c r="EP4208"/>
      <c r="FC4208"/>
    </row>
    <row r="4209" spans="14:159">
      <c r="N4209"/>
      <c r="AB4209"/>
      <c r="AC4209"/>
      <c r="BC4209"/>
      <c r="BP4209"/>
      <c r="CC4209"/>
      <c r="CP4209"/>
      <c r="EP4209"/>
      <c r="FC4209"/>
    </row>
    <row r="4210" spans="14:159">
      <c r="N4210"/>
      <c r="AB4210"/>
      <c r="AC4210"/>
      <c r="BC4210"/>
      <c r="BP4210"/>
      <c r="CC4210"/>
      <c r="CP4210"/>
      <c r="EP4210"/>
      <c r="FC4210"/>
    </row>
    <row r="4211" spans="14:159">
      <c r="N4211"/>
      <c r="AB4211"/>
      <c r="AC4211"/>
      <c r="BC4211"/>
      <c r="BP4211"/>
      <c r="CC4211"/>
      <c r="CP4211"/>
      <c r="EP4211"/>
      <c r="FC4211"/>
    </row>
    <row r="4212" spans="14:159">
      <c r="N4212"/>
      <c r="AB4212"/>
      <c r="AC4212"/>
      <c r="BC4212"/>
      <c r="BP4212"/>
      <c r="CC4212"/>
      <c r="CP4212"/>
      <c r="EP4212"/>
      <c r="FC4212"/>
    </row>
    <row r="4213" spans="14:159">
      <c r="N4213"/>
      <c r="AB4213"/>
      <c r="AC4213"/>
      <c r="BC4213"/>
      <c r="BP4213"/>
      <c r="CC4213"/>
      <c r="CP4213"/>
      <c r="EP4213"/>
      <c r="FC4213"/>
    </row>
    <row r="4214" spans="14:159">
      <c r="N4214"/>
      <c r="AB4214"/>
      <c r="AC4214"/>
      <c r="BC4214"/>
      <c r="BP4214"/>
      <c r="CC4214"/>
      <c r="CP4214"/>
      <c r="EP4214"/>
      <c r="FC4214"/>
    </row>
    <row r="4215" spans="14:159">
      <c r="N4215"/>
      <c r="AB4215"/>
      <c r="AC4215"/>
      <c r="BC4215"/>
      <c r="BP4215"/>
      <c r="CC4215"/>
      <c r="CP4215"/>
      <c r="EP4215"/>
      <c r="FC4215"/>
    </row>
    <row r="4216" spans="14:159">
      <c r="N4216"/>
      <c r="AB4216"/>
      <c r="AC4216"/>
      <c r="BC4216"/>
      <c r="BP4216"/>
      <c r="CC4216"/>
      <c r="CP4216"/>
      <c r="EP4216"/>
      <c r="FC4216"/>
    </row>
    <row r="4217" spans="14:159">
      <c r="N4217"/>
      <c r="AB4217"/>
      <c r="AC4217"/>
      <c r="BC4217"/>
      <c r="BP4217"/>
      <c r="CC4217"/>
      <c r="CP4217"/>
      <c r="EP4217"/>
      <c r="FC4217"/>
    </row>
    <row r="4218" spans="14:159">
      <c r="N4218"/>
      <c r="AB4218"/>
      <c r="AC4218"/>
      <c r="BC4218"/>
      <c r="BP4218"/>
      <c r="CC4218"/>
      <c r="CP4218"/>
      <c r="EP4218"/>
      <c r="FC4218"/>
    </row>
    <row r="4219" spans="14:159">
      <c r="N4219"/>
      <c r="AB4219"/>
      <c r="AC4219"/>
      <c r="BC4219"/>
      <c r="BP4219"/>
      <c r="CC4219"/>
      <c r="CP4219"/>
      <c r="EP4219"/>
      <c r="FC4219"/>
    </row>
    <row r="4220" spans="14:159">
      <c r="N4220"/>
      <c r="AB4220"/>
      <c r="AC4220"/>
      <c r="BC4220"/>
      <c r="BP4220"/>
      <c r="CC4220"/>
      <c r="CP4220"/>
      <c r="EP4220"/>
      <c r="FC4220"/>
    </row>
    <row r="4221" spans="14:159">
      <c r="N4221"/>
      <c r="AB4221"/>
      <c r="AC4221"/>
      <c r="BC4221"/>
      <c r="BP4221"/>
      <c r="CC4221"/>
      <c r="CP4221"/>
      <c r="EP4221"/>
      <c r="FC4221"/>
    </row>
    <row r="4222" spans="14:159">
      <c r="N4222"/>
      <c r="AB4222"/>
      <c r="AC4222"/>
      <c r="BC4222"/>
      <c r="BP4222"/>
      <c r="CC4222"/>
      <c r="CP4222"/>
      <c r="EP4222"/>
      <c r="FC4222"/>
    </row>
    <row r="4223" spans="14:159">
      <c r="N4223"/>
      <c r="AB4223"/>
      <c r="AC4223"/>
      <c r="BC4223"/>
      <c r="BP4223"/>
      <c r="CC4223"/>
      <c r="CP4223"/>
      <c r="EP4223"/>
      <c r="FC4223"/>
    </row>
    <row r="4224" spans="14:159">
      <c r="N4224"/>
      <c r="AB4224"/>
      <c r="AC4224"/>
      <c r="BC4224"/>
      <c r="BP4224"/>
      <c r="CC4224"/>
      <c r="CP4224"/>
      <c r="EP4224"/>
      <c r="FC4224"/>
    </row>
    <row r="4225" spans="14:159">
      <c r="N4225"/>
      <c r="AB4225"/>
      <c r="AC4225"/>
      <c r="BC4225"/>
      <c r="BP4225"/>
      <c r="CC4225"/>
      <c r="CP4225"/>
      <c r="EP4225"/>
      <c r="FC4225"/>
    </row>
    <row r="4226" spans="14:159">
      <c r="N4226"/>
      <c r="AB4226"/>
      <c r="AC4226"/>
      <c r="BC4226"/>
      <c r="BP4226"/>
      <c r="CC4226"/>
      <c r="CP4226"/>
      <c r="EP4226"/>
      <c r="FC4226"/>
    </row>
    <row r="4227" spans="14:159">
      <c r="N4227"/>
      <c r="AB4227"/>
      <c r="AC4227"/>
      <c r="BC4227"/>
      <c r="BP4227"/>
      <c r="CC4227"/>
      <c r="CP4227"/>
      <c r="EP4227"/>
      <c r="FC4227"/>
    </row>
    <row r="4228" spans="14:159">
      <c r="N4228"/>
      <c r="AB4228"/>
      <c r="AC4228"/>
      <c r="BC4228"/>
      <c r="BP4228"/>
      <c r="CC4228"/>
      <c r="CP4228"/>
      <c r="EP4228"/>
      <c r="FC4228"/>
    </row>
    <row r="4229" spans="14:159">
      <c r="N4229"/>
      <c r="AB4229"/>
      <c r="AC4229"/>
      <c r="BC4229"/>
      <c r="BP4229"/>
      <c r="CC4229"/>
      <c r="CP4229"/>
      <c r="EP4229"/>
      <c r="FC4229"/>
    </row>
    <row r="4230" spans="14:159">
      <c r="N4230"/>
      <c r="AB4230"/>
      <c r="AC4230"/>
      <c r="BC4230"/>
      <c r="BP4230"/>
      <c r="CC4230"/>
      <c r="CP4230"/>
      <c r="EP4230"/>
      <c r="FC4230"/>
    </row>
    <row r="4231" spans="14:159">
      <c r="N4231"/>
      <c r="AB4231"/>
      <c r="AC4231"/>
      <c r="BC4231"/>
      <c r="BP4231"/>
      <c r="CC4231"/>
      <c r="CP4231"/>
      <c r="EP4231"/>
      <c r="FC4231"/>
    </row>
    <row r="4232" spans="14:159">
      <c r="N4232"/>
      <c r="AB4232"/>
      <c r="AC4232"/>
      <c r="BC4232"/>
      <c r="BP4232"/>
      <c r="CC4232"/>
      <c r="CP4232"/>
      <c r="EP4232"/>
      <c r="FC4232"/>
    </row>
    <row r="4233" spans="14:159">
      <c r="N4233"/>
      <c r="AB4233"/>
      <c r="AC4233"/>
      <c r="BC4233"/>
      <c r="BP4233"/>
      <c r="CC4233"/>
      <c r="CP4233"/>
      <c r="EP4233"/>
      <c r="FC4233"/>
    </row>
    <row r="4234" spans="14:159">
      <c r="N4234"/>
      <c r="AB4234"/>
      <c r="AC4234"/>
      <c r="BC4234"/>
      <c r="BP4234"/>
      <c r="CC4234"/>
      <c r="CP4234"/>
      <c r="EP4234"/>
      <c r="FC4234"/>
    </row>
    <row r="4235" spans="14:159">
      <c r="N4235"/>
      <c r="AB4235"/>
      <c r="AC4235"/>
      <c r="BC4235"/>
      <c r="BP4235"/>
      <c r="CC4235"/>
      <c r="CP4235"/>
      <c r="EP4235"/>
      <c r="FC4235"/>
    </row>
    <row r="4236" spans="14:159">
      <c r="N4236"/>
      <c r="AB4236"/>
      <c r="AC4236"/>
      <c r="BC4236"/>
      <c r="BP4236"/>
      <c r="CC4236"/>
      <c r="CP4236"/>
      <c r="EP4236"/>
      <c r="FC4236"/>
    </row>
    <row r="4237" spans="14:159">
      <c r="N4237"/>
      <c r="AB4237"/>
      <c r="AC4237"/>
      <c r="BC4237"/>
      <c r="BP4237"/>
      <c r="CC4237"/>
      <c r="CP4237"/>
      <c r="EP4237"/>
      <c r="FC4237"/>
    </row>
    <row r="4238" spans="14:159">
      <c r="N4238"/>
      <c r="AB4238"/>
      <c r="AC4238"/>
      <c r="BC4238"/>
      <c r="BP4238"/>
      <c r="CC4238"/>
      <c r="CP4238"/>
      <c r="EP4238"/>
      <c r="FC4238"/>
    </row>
    <row r="4239" spans="14:159">
      <c r="N4239"/>
      <c r="AB4239"/>
      <c r="AC4239"/>
      <c r="BC4239"/>
      <c r="BP4239"/>
      <c r="CC4239"/>
      <c r="CP4239"/>
      <c r="EP4239"/>
      <c r="FC4239"/>
    </row>
    <row r="4240" spans="14:159">
      <c r="N4240"/>
      <c r="AB4240"/>
      <c r="AC4240"/>
      <c r="BC4240"/>
      <c r="BP4240"/>
      <c r="CC4240"/>
      <c r="CP4240"/>
      <c r="EP4240"/>
      <c r="FC4240"/>
    </row>
    <row r="4241" spans="14:159">
      <c r="N4241"/>
      <c r="AB4241"/>
      <c r="AC4241"/>
      <c r="BC4241"/>
      <c r="BP4241"/>
      <c r="CC4241"/>
      <c r="CP4241"/>
      <c r="EP4241"/>
      <c r="FC4241"/>
    </row>
    <row r="4242" spans="14:159">
      <c r="N4242"/>
      <c r="AB4242"/>
      <c r="AC4242"/>
      <c r="BC4242"/>
      <c r="BP4242"/>
      <c r="CC4242"/>
      <c r="CP4242"/>
      <c r="EP4242"/>
      <c r="FC4242"/>
    </row>
    <row r="4243" spans="14:159">
      <c r="N4243"/>
      <c r="AB4243"/>
      <c r="AC4243"/>
      <c r="BC4243"/>
      <c r="BP4243"/>
      <c r="CC4243"/>
      <c r="CP4243"/>
      <c r="EP4243"/>
      <c r="FC4243"/>
    </row>
    <row r="4244" spans="14:159">
      <c r="N4244"/>
      <c r="AB4244"/>
      <c r="AC4244"/>
      <c r="BC4244"/>
      <c r="BP4244"/>
      <c r="CC4244"/>
      <c r="CP4244"/>
      <c r="EP4244"/>
      <c r="FC4244"/>
    </row>
    <row r="4245" spans="14:159">
      <c r="N4245"/>
      <c r="AB4245"/>
      <c r="AC4245"/>
      <c r="BC4245"/>
      <c r="BP4245"/>
      <c r="CC4245"/>
      <c r="CP4245"/>
      <c r="EP4245"/>
      <c r="FC4245"/>
    </row>
    <row r="4246" spans="14:159">
      <c r="N4246"/>
      <c r="AB4246"/>
      <c r="AC4246"/>
      <c r="BC4246"/>
      <c r="BP4246"/>
      <c r="CC4246"/>
      <c r="CP4246"/>
      <c r="EP4246"/>
      <c r="FC4246"/>
    </row>
    <row r="4247" spans="14:159">
      <c r="N4247"/>
      <c r="AB4247"/>
      <c r="AC4247"/>
      <c r="BC4247"/>
      <c r="BP4247"/>
      <c r="CC4247"/>
      <c r="CP4247"/>
      <c r="EP4247"/>
      <c r="FC4247"/>
    </row>
    <row r="4248" spans="14:159">
      <c r="N4248"/>
      <c r="AB4248"/>
      <c r="AC4248"/>
      <c r="BC4248"/>
      <c r="BP4248"/>
      <c r="CC4248"/>
      <c r="CP4248"/>
      <c r="EP4248"/>
      <c r="FC4248"/>
    </row>
    <row r="4249" spans="14:159">
      <c r="N4249"/>
      <c r="AB4249"/>
      <c r="AC4249"/>
      <c r="BC4249"/>
      <c r="BP4249"/>
      <c r="CC4249"/>
      <c r="CP4249"/>
      <c r="EP4249"/>
      <c r="FC4249"/>
    </row>
    <row r="4250" spans="14:159">
      <c r="N4250"/>
      <c r="AB4250"/>
      <c r="AC4250"/>
      <c r="BC4250"/>
      <c r="BP4250"/>
      <c r="CC4250"/>
      <c r="CP4250"/>
      <c r="EP4250"/>
      <c r="FC4250"/>
    </row>
    <row r="4251" spans="14:159">
      <c r="N4251"/>
      <c r="AB4251"/>
      <c r="AC4251"/>
      <c r="BC4251"/>
      <c r="BP4251"/>
      <c r="CC4251"/>
      <c r="CP4251"/>
      <c r="EP4251"/>
      <c r="FC4251"/>
    </row>
    <row r="4252" spans="14:159">
      <c r="N4252"/>
      <c r="AB4252"/>
      <c r="AC4252"/>
      <c r="BC4252"/>
      <c r="BP4252"/>
      <c r="CC4252"/>
      <c r="CP4252"/>
      <c r="EP4252"/>
      <c r="FC4252"/>
    </row>
    <row r="4253" spans="14:159">
      <c r="N4253"/>
      <c r="AB4253"/>
      <c r="AC4253"/>
      <c r="BC4253"/>
      <c r="BP4253"/>
      <c r="CC4253"/>
      <c r="CP4253"/>
      <c r="EP4253"/>
      <c r="FC4253"/>
    </row>
    <row r="4254" spans="14:159">
      <c r="N4254"/>
      <c r="AB4254"/>
      <c r="AC4254"/>
      <c r="BC4254"/>
      <c r="BP4254"/>
      <c r="CC4254"/>
      <c r="CP4254"/>
      <c r="EP4254"/>
      <c r="FC4254"/>
    </row>
    <row r="4255" spans="14:159">
      <c r="N4255"/>
      <c r="AB4255"/>
      <c r="AC4255"/>
      <c r="BC4255"/>
      <c r="BP4255"/>
      <c r="CC4255"/>
      <c r="CP4255"/>
      <c r="EP4255"/>
      <c r="FC4255"/>
    </row>
    <row r="4256" spans="14:159">
      <c r="N4256"/>
      <c r="AB4256"/>
      <c r="AC4256"/>
      <c r="BC4256"/>
      <c r="BP4256"/>
      <c r="CC4256"/>
      <c r="CP4256"/>
      <c r="EP4256"/>
      <c r="FC4256"/>
    </row>
    <row r="4257" spans="14:159">
      <c r="N4257"/>
      <c r="AB4257"/>
      <c r="AC4257"/>
      <c r="BC4257"/>
      <c r="BP4257"/>
      <c r="CC4257"/>
      <c r="CP4257"/>
      <c r="EP4257"/>
      <c r="FC4257"/>
    </row>
    <row r="4258" spans="14:159">
      <c r="N4258"/>
      <c r="AB4258"/>
      <c r="AC4258"/>
      <c r="BC4258"/>
      <c r="BP4258"/>
      <c r="CC4258"/>
      <c r="CP4258"/>
      <c r="EP4258"/>
      <c r="FC4258"/>
    </row>
    <row r="4259" spans="14:159">
      <c r="N4259"/>
      <c r="AB4259"/>
      <c r="AC4259"/>
      <c r="BC4259"/>
      <c r="BP4259"/>
      <c r="CC4259"/>
      <c r="CP4259"/>
      <c r="EP4259"/>
      <c r="FC4259"/>
    </row>
    <row r="4260" spans="14:159">
      <c r="N4260"/>
      <c r="AB4260"/>
      <c r="AC4260"/>
      <c r="BC4260"/>
      <c r="BP4260"/>
      <c r="CC4260"/>
      <c r="CP4260"/>
      <c r="EP4260"/>
      <c r="FC4260"/>
    </row>
    <row r="4261" spans="14:159">
      <c r="N4261"/>
      <c r="AB4261"/>
      <c r="AC4261"/>
      <c r="BC4261"/>
      <c r="BP4261"/>
      <c r="CC4261"/>
      <c r="CP4261"/>
      <c r="EP4261"/>
      <c r="FC4261"/>
    </row>
    <row r="4262" spans="14:159">
      <c r="N4262"/>
      <c r="AB4262"/>
      <c r="AC4262"/>
      <c r="BC4262"/>
      <c r="BP4262"/>
      <c r="CC4262"/>
      <c r="CP4262"/>
      <c r="EP4262"/>
      <c r="FC4262"/>
    </row>
    <row r="4263" spans="14:159">
      <c r="N4263"/>
      <c r="AB4263"/>
      <c r="AC4263"/>
      <c r="BC4263"/>
      <c r="BP4263"/>
      <c r="CC4263"/>
      <c r="CP4263"/>
      <c r="EP4263"/>
      <c r="FC4263"/>
    </row>
    <row r="4264" spans="14:159">
      <c r="N4264"/>
      <c r="AB4264"/>
      <c r="AC4264"/>
      <c r="BC4264"/>
      <c r="BP4264"/>
      <c r="CC4264"/>
      <c r="CP4264"/>
      <c r="EP4264"/>
      <c r="FC4264"/>
    </row>
    <row r="4265" spans="14:159">
      <c r="N4265"/>
      <c r="AB4265"/>
      <c r="AC4265"/>
      <c r="BC4265"/>
      <c r="BP4265"/>
      <c r="CC4265"/>
      <c r="CP4265"/>
      <c r="EP4265"/>
      <c r="FC4265"/>
    </row>
    <row r="4266" spans="14:159">
      <c r="N4266"/>
      <c r="AB4266"/>
      <c r="AC4266"/>
      <c r="BC4266"/>
      <c r="BP4266"/>
      <c r="CC4266"/>
      <c r="CP4266"/>
      <c r="EP4266"/>
      <c r="FC4266"/>
    </row>
    <row r="4267" spans="14:159">
      <c r="N4267"/>
      <c r="AB4267"/>
      <c r="AC4267"/>
      <c r="BC4267"/>
      <c r="BP4267"/>
      <c r="CC4267"/>
      <c r="CP4267"/>
      <c r="EP4267"/>
      <c r="FC4267"/>
    </row>
    <row r="4268" spans="14:159">
      <c r="N4268"/>
      <c r="AB4268"/>
      <c r="AC4268"/>
      <c r="BC4268"/>
      <c r="BP4268"/>
      <c r="CC4268"/>
      <c r="CP4268"/>
      <c r="EP4268"/>
      <c r="FC4268"/>
    </row>
    <row r="4269" spans="14:159">
      <c r="N4269"/>
      <c r="AB4269"/>
      <c r="AC4269"/>
      <c r="BC4269"/>
      <c r="BP4269"/>
      <c r="CC4269"/>
      <c r="CP4269"/>
      <c r="EP4269"/>
      <c r="FC4269"/>
    </row>
    <row r="4270" spans="14:159">
      <c r="N4270"/>
      <c r="AB4270"/>
      <c r="AC4270"/>
      <c r="BC4270"/>
      <c r="BP4270"/>
      <c r="CC4270"/>
      <c r="CP4270"/>
      <c r="EP4270"/>
      <c r="FC4270"/>
    </row>
    <row r="4271" spans="14:159">
      <c r="N4271"/>
      <c r="AB4271"/>
      <c r="AC4271"/>
      <c r="BC4271"/>
      <c r="BP4271"/>
      <c r="CC4271"/>
      <c r="CP4271"/>
      <c r="EP4271"/>
      <c r="FC4271"/>
    </row>
    <row r="4272" spans="14:159">
      <c r="N4272"/>
      <c r="AB4272"/>
      <c r="AC4272"/>
      <c r="BC4272"/>
      <c r="BP4272"/>
      <c r="CC4272"/>
      <c r="CP4272"/>
      <c r="EP4272"/>
      <c r="FC4272"/>
    </row>
    <row r="4273" spans="14:159">
      <c r="N4273"/>
      <c r="AB4273"/>
      <c r="AC4273"/>
      <c r="BC4273"/>
      <c r="BP4273"/>
      <c r="CC4273"/>
      <c r="CP4273"/>
      <c r="EP4273"/>
      <c r="FC4273"/>
    </row>
    <row r="4274" spans="14:159">
      <c r="N4274"/>
      <c r="AB4274"/>
      <c r="AC4274"/>
      <c r="BC4274"/>
      <c r="BP4274"/>
      <c r="CC4274"/>
      <c r="CP4274"/>
      <c r="EP4274"/>
      <c r="FC4274"/>
    </row>
    <row r="4275" spans="14:159">
      <c r="N4275"/>
      <c r="AB4275"/>
      <c r="AC4275"/>
      <c r="BC4275"/>
      <c r="BP4275"/>
      <c r="CC4275"/>
      <c r="CP4275"/>
      <c r="EP4275"/>
      <c r="FC4275"/>
    </row>
    <row r="4276" spans="14:159">
      <c r="N4276"/>
      <c r="AB4276"/>
      <c r="AC4276"/>
      <c r="BC4276"/>
      <c r="BP4276"/>
      <c r="CC4276"/>
      <c r="CP4276"/>
      <c r="EP4276"/>
      <c r="FC4276"/>
    </row>
    <row r="4277" spans="14:159">
      <c r="N4277"/>
      <c r="AB4277"/>
      <c r="AC4277"/>
      <c r="BC4277"/>
      <c r="BP4277"/>
      <c r="CC4277"/>
      <c r="CP4277"/>
      <c r="EP4277"/>
      <c r="FC4277"/>
    </row>
    <row r="4278" spans="14:159">
      <c r="N4278"/>
      <c r="AB4278"/>
      <c r="AC4278"/>
      <c r="BC4278"/>
      <c r="BP4278"/>
      <c r="CC4278"/>
      <c r="CP4278"/>
      <c r="EP4278"/>
      <c r="FC4278"/>
    </row>
    <row r="4279" spans="14:159">
      <c r="N4279"/>
      <c r="AB4279"/>
      <c r="AC4279"/>
      <c r="BC4279"/>
      <c r="BP4279"/>
      <c r="CC4279"/>
      <c r="CP4279"/>
      <c r="EP4279"/>
      <c r="FC4279"/>
    </row>
    <row r="4280" spans="14:159">
      <c r="N4280"/>
      <c r="AB4280"/>
      <c r="AC4280"/>
      <c r="BC4280"/>
      <c r="BP4280"/>
      <c r="CC4280"/>
      <c r="CP4280"/>
      <c r="EP4280"/>
      <c r="FC4280"/>
    </row>
    <row r="4281" spans="14:159">
      <c r="N4281"/>
      <c r="AB4281"/>
      <c r="AC4281"/>
      <c r="BC4281"/>
      <c r="BP4281"/>
      <c r="CC4281"/>
      <c r="CP4281"/>
      <c r="EP4281"/>
      <c r="FC4281"/>
    </row>
    <row r="4282" spans="14:159">
      <c r="N4282"/>
      <c r="AB4282"/>
      <c r="AC4282"/>
      <c r="BC4282"/>
      <c r="BP4282"/>
      <c r="CC4282"/>
      <c r="CP4282"/>
      <c r="EP4282"/>
      <c r="FC4282"/>
    </row>
    <row r="4283" spans="14:159">
      <c r="N4283"/>
      <c r="AB4283"/>
      <c r="AC4283"/>
      <c r="BC4283"/>
      <c r="BP4283"/>
      <c r="CC4283"/>
      <c r="CP4283"/>
      <c r="EP4283"/>
      <c r="FC4283"/>
    </row>
    <row r="4284" spans="14:159">
      <c r="N4284"/>
      <c r="AB4284"/>
      <c r="AC4284"/>
      <c r="BC4284"/>
      <c r="BP4284"/>
      <c r="CC4284"/>
      <c r="CP4284"/>
      <c r="EP4284"/>
      <c r="FC4284"/>
    </row>
    <row r="4285" spans="14:159">
      <c r="N4285"/>
      <c r="AB4285"/>
      <c r="AC4285"/>
      <c r="BC4285"/>
      <c r="BP4285"/>
      <c r="CC4285"/>
      <c r="CP4285"/>
      <c r="EP4285"/>
      <c r="FC4285"/>
    </row>
    <row r="4286" spans="14:159">
      <c r="N4286"/>
      <c r="AB4286"/>
      <c r="AC4286"/>
      <c r="BC4286"/>
      <c r="BP4286"/>
      <c r="CC4286"/>
      <c r="CP4286"/>
      <c r="EP4286"/>
      <c r="FC4286"/>
    </row>
    <row r="4287" spans="14:159">
      <c r="N4287"/>
      <c r="AB4287"/>
      <c r="AC4287"/>
      <c r="BC4287"/>
      <c r="BP4287"/>
      <c r="CC4287"/>
      <c r="CP4287"/>
      <c r="EP4287"/>
      <c r="FC4287"/>
    </row>
    <row r="4288" spans="14:159">
      <c r="N4288"/>
      <c r="AB4288"/>
      <c r="AC4288"/>
      <c r="BC4288"/>
      <c r="BP4288"/>
      <c r="CC4288"/>
      <c r="CP4288"/>
      <c r="EP4288"/>
      <c r="FC4288"/>
    </row>
    <row r="4289" spans="14:159">
      <c r="N4289"/>
      <c r="AB4289"/>
      <c r="AC4289"/>
      <c r="BC4289"/>
      <c r="BP4289"/>
      <c r="CC4289"/>
      <c r="CP4289"/>
      <c r="EP4289"/>
      <c r="FC4289"/>
    </row>
    <row r="4290" spans="14:159">
      <c r="N4290"/>
      <c r="AB4290"/>
      <c r="AC4290"/>
      <c r="BC4290"/>
      <c r="BP4290"/>
      <c r="CC4290"/>
      <c r="CP4290"/>
      <c r="EP4290"/>
      <c r="FC4290"/>
    </row>
    <row r="4291" spans="14:159">
      <c r="N4291"/>
      <c r="AB4291"/>
      <c r="AC4291"/>
      <c r="BC4291"/>
      <c r="BP4291"/>
      <c r="CC4291"/>
      <c r="CP4291"/>
      <c r="EP4291"/>
      <c r="FC4291"/>
    </row>
    <row r="4292" spans="14:159">
      <c r="N4292"/>
      <c r="AB4292"/>
      <c r="AC4292"/>
      <c r="BC4292"/>
      <c r="BP4292"/>
      <c r="CC4292"/>
      <c r="CP4292"/>
      <c r="EP4292"/>
      <c r="FC4292"/>
    </row>
    <row r="4293" spans="14:159">
      <c r="N4293"/>
      <c r="AB4293"/>
      <c r="AC4293"/>
      <c r="BC4293"/>
      <c r="BP4293"/>
      <c r="CC4293"/>
      <c r="CP4293"/>
      <c r="EP4293"/>
      <c r="FC4293"/>
    </row>
    <row r="4294" spans="14:159">
      <c r="N4294"/>
      <c r="AB4294"/>
      <c r="AC4294"/>
      <c r="BC4294"/>
      <c r="BP4294"/>
      <c r="CC4294"/>
      <c r="CP4294"/>
      <c r="EP4294"/>
      <c r="FC4294"/>
    </row>
    <row r="4295" spans="14:159">
      <c r="N4295"/>
      <c r="AB4295"/>
      <c r="AC4295"/>
      <c r="BC4295"/>
      <c r="BP4295"/>
      <c r="CC4295"/>
      <c r="CP4295"/>
      <c r="EP4295"/>
      <c r="FC4295"/>
    </row>
    <row r="4296" spans="14:159">
      <c r="N4296"/>
      <c r="AB4296"/>
      <c r="AC4296"/>
      <c r="BC4296"/>
      <c r="BP4296"/>
      <c r="CC4296"/>
      <c r="CP4296"/>
      <c r="EP4296"/>
      <c r="FC4296"/>
    </row>
    <row r="4297" spans="14:159">
      <c r="N4297"/>
      <c r="AB4297"/>
      <c r="AC4297"/>
      <c r="BC4297"/>
      <c r="BP4297"/>
      <c r="CC4297"/>
      <c r="CP4297"/>
      <c r="EP4297"/>
      <c r="FC4297"/>
    </row>
    <row r="4298" spans="14:159">
      <c r="N4298"/>
      <c r="AB4298"/>
      <c r="AC4298"/>
      <c r="BC4298"/>
      <c r="BP4298"/>
      <c r="CC4298"/>
      <c r="CP4298"/>
      <c r="EP4298"/>
      <c r="FC4298"/>
    </row>
    <row r="4299" spans="14:159">
      <c r="N4299"/>
      <c r="AB4299"/>
      <c r="AC4299"/>
      <c r="BC4299"/>
      <c r="BP4299"/>
      <c r="CC4299"/>
      <c r="CP4299"/>
      <c r="EP4299"/>
      <c r="FC4299"/>
    </row>
    <row r="4300" spans="14:159">
      <c r="N4300"/>
      <c r="AB4300"/>
      <c r="AC4300"/>
      <c r="BC4300"/>
      <c r="BP4300"/>
      <c r="CC4300"/>
      <c r="CP4300"/>
      <c r="EP4300"/>
      <c r="FC4300"/>
    </row>
    <row r="4301" spans="14:159">
      <c r="N4301"/>
      <c r="AB4301"/>
      <c r="AC4301"/>
      <c r="BC4301"/>
      <c r="BP4301"/>
      <c r="CC4301"/>
      <c r="CP4301"/>
      <c r="EP4301"/>
      <c r="FC4301"/>
    </row>
    <row r="4302" spans="14:159">
      <c r="N4302"/>
      <c r="AB4302"/>
      <c r="AC4302"/>
      <c r="BC4302"/>
      <c r="BP4302"/>
      <c r="CC4302"/>
      <c r="CP4302"/>
      <c r="EP4302"/>
      <c r="FC4302"/>
    </row>
    <row r="4303" spans="14:159">
      <c r="N4303"/>
      <c r="AB4303"/>
      <c r="AC4303"/>
      <c r="BC4303"/>
      <c r="BP4303"/>
      <c r="CC4303"/>
      <c r="CP4303"/>
      <c r="EP4303"/>
      <c r="FC4303"/>
    </row>
    <row r="4304" spans="14:159">
      <c r="N4304"/>
      <c r="AB4304"/>
      <c r="AC4304"/>
      <c r="BC4304"/>
      <c r="BP4304"/>
      <c r="CC4304"/>
      <c r="CP4304"/>
      <c r="EP4304"/>
      <c r="FC4304"/>
    </row>
    <row r="4305" spans="14:159">
      <c r="N4305"/>
      <c r="AB4305"/>
      <c r="AC4305"/>
      <c r="BC4305"/>
      <c r="BP4305"/>
      <c r="CC4305"/>
      <c r="CP4305"/>
      <c r="EP4305"/>
      <c r="FC4305"/>
    </row>
    <row r="4306" spans="14:159">
      <c r="N4306"/>
      <c r="AB4306"/>
      <c r="AC4306"/>
      <c r="BC4306"/>
      <c r="BP4306"/>
      <c r="CC4306"/>
      <c r="CP4306"/>
      <c r="EP4306"/>
      <c r="FC4306"/>
    </row>
    <row r="4307" spans="14:159">
      <c r="N4307"/>
      <c r="AB4307"/>
      <c r="AC4307"/>
      <c r="BC4307"/>
      <c r="BP4307"/>
      <c r="CC4307"/>
      <c r="CP4307"/>
      <c r="EP4307"/>
      <c r="FC4307"/>
    </row>
    <row r="4308" spans="14:159">
      <c r="N4308"/>
      <c r="AB4308"/>
      <c r="AC4308"/>
      <c r="BC4308"/>
      <c r="BP4308"/>
      <c r="CC4308"/>
      <c r="CP4308"/>
      <c r="EP4308"/>
      <c r="FC4308"/>
    </row>
    <row r="4309" spans="14:159">
      <c r="N4309"/>
      <c r="AB4309"/>
      <c r="AC4309"/>
      <c r="BC4309"/>
      <c r="BP4309"/>
      <c r="CC4309"/>
      <c r="CP4309"/>
      <c r="EP4309"/>
      <c r="FC4309"/>
    </row>
    <row r="4310" spans="14:159">
      <c r="N4310"/>
      <c r="AB4310"/>
      <c r="AC4310"/>
      <c r="BC4310"/>
      <c r="BP4310"/>
      <c r="CC4310"/>
      <c r="CP4310"/>
      <c r="EP4310"/>
      <c r="FC4310"/>
    </row>
    <row r="4311" spans="14:159">
      <c r="N4311"/>
      <c r="AB4311"/>
      <c r="AC4311"/>
      <c r="BC4311"/>
      <c r="BP4311"/>
      <c r="CC4311"/>
      <c r="CP4311"/>
      <c r="EP4311"/>
      <c r="FC4311"/>
    </row>
    <row r="4312" spans="14:159">
      <c r="N4312"/>
      <c r="AB4312"/>
      <c r="AC4312"/>
      <c r="BC4312"/>
      <c r="BP4312"/>
      <c r="CC4312"/>
      <c r="CP4312"/>
      <c r="EP4312"/>
      <c r="FC4312"/>
    </row>
    <row r="4313" spans="14:159">
      <c r="N4313"/>
      <c r="AB4313"/>
      <c r="AC4313"/>
      <c r="BC4313"/>
      <c r="BP4313"/>
      <c r="CC4313"/>
      <c r="CP4313"/>
      <c r="EP4313"/>
      <c r="FC4313"/>
    </row>
    <row r="4314" spans="14:159">
      <c r="N4314"/>
      <c r="AB4314"/>
      <c r="AC4314"/>
      <c r="BC4314"/>
      <c r="BP4314"/>
      <c r="CC4314"/>
      <c r="CP4314"/>
      <c r="EP4314"/>
      <c r="FC4314"/>
    </row>
    <row r="4315" spans="14:159">
      <c r="N4315"/>
      <c r="AB4315"/>
      <c r="AC4315"/>
      <c r="BC4315"/>
      <c r="BP4315"/>
      <c r="CC4315"/>
      <c r="CP4315"/>
      <c r="EP4315"/>
      <c r="FC4315"/>
    </row>
    <row r="4316" spans="14:159">
      <c r="N4316"/>
      <c r="AB4316"/>
      <c r="AC4316"/>
      <c r="BC4316"/>
      <c r="BP4316"/>
      <c r="CC4316"/>
      <c r="CP4316"/>
      <c r="EP4316"/>
      <c r="FC4316"/>
    </row>
    <row r="4317" spans="14:159">
      <c r="N4317"/>
      <c r="AB4317"/>
      <c r="AC4317"/>
      <c r="BC4317"/>
      <c r="BP4317"/>
      <c r="CC4317"/>
      <c r="CP4317"/>
      <c r="EP4317"/>
      <c r="FC4317"/>
    </row>
    <row r="4318" spans="14:159">
      <c r="N4318"/>
      <c r="AB4318"/>
      <c r="AC4318"/>
      <c r="BC4318"/>
      <c r="BP4318"/>
      <c r="CC4318"/>
      <c r="CP4318"/>
      <c r="EP4318"/>
      <c r="FC4318"/>
    </row>
    <row r="4319" spans="14:159">
      <c r="N4319"/>
      <c r="AB4319"/>
      <c r="AC4319"/>
      <c r="BC4319"/>
      <c r="BP4319"/>
      <c r="CC4319"/>
      <c r="CP4319"/>
      <c r="EP4319"/>
      <c r="FC4319"/>
    </row>
    <row r="4320" spans="14:159">
      <c r="N4320"/>
      <c r="AB4320"/>
      <c r="AC4320"/>
      <c r="BC4320"/>
      <c r="BP4320"/>
      <c r="CC4320"/>
      <c r="CP4320"/>
      <c r="EP4320"/>
      <c r="FC4320"/>
    </row>
    <row r="4321" spans="14:159">
      <c r="N4321"/>
      <c r="AB4321"/>
      <c r="AC4321"/>
      <c r="BC4321"/>
      <c r="BP4321"/>
      <c r="CC4321"/>
      <c r="CP4321"/>
      <c r="EP4321"/>
      <c r="FC4321"/>
    </row>
    <row r="4322" spans="14:159">
      <c r="N4322"/>
      <c r="AB4322"/>
      <c r="AC4322"/>
      <c r="BC4322"/>
      <c r="BP4322"/>
      <c r="CC4322"/>
      <c r="CP4322"/>
      <c r="EP4322"/>
      <c r="FC4322"/>
    </row>
    <row r="4323" spans="14:159">
      <c r="N4323"/>
      <c r="AB4323"/>
      <c r="AC4323"/>
      <c r="BC4323"/>
      <c r="BP4323"/>
      <c r="CC4323"/>
      <c r="CP4323"/>
      <c r="EP4323"/>
      <c r="FC4323"/>
    </row>
    <row r="4324" spans="14:159">
      <c r="N4324"/>
      <c r="AB4324"/>
      <c r="AC4324"/>
      <c r="BC4324"/>
      <c r="BP4324"/>
      <c r="CC4324"/>
      <c r="CP4324"/>
      <c r="EP4324"/>
      <c r="FC4324"/>
    </row>
    <row r="4325" spans="14:159">
      <c r="N4325"/>
      <c r="AB4325"/>
      <c r="AC4325"/>
      <c r="BC4325"/>
      <c r="BP4325"/>
      <c r="CC4325"/>
      <c r="CP4325"/>
      <c r="EP4325"/>
      <c r="FC4325"/>
    </row>
    <row r="4326" spans="14:159">
      <c r="N4326"/>
      <c r="AB4326"/>
      <c r="AC4326"/>
      <c r="BC4326"/>
      <c r="BP4326"/>
      <c r="CC4326"/>
      <c r="CP4326"/>
      <c r="EP4326"/>
      <c r="FC4326"/>
    </row>
    <row r="4327" spans="14:159">
      <c r="N4327"/>
      <c r="AB4327"/>
      <c r="AC4327"/>
      <c r="BC4327"/>
      <c r="BP4327"/>
      <c r="CC4327"/>
      <c r="CP4327"/>
      <c r="EP4327"/>
      <c r="FC4327"/>
    </row>
    <row r="4328" spans="14:159">
      <c r="N4328"/>
      <c r="AB4328"/>
      <c r="AC4328"/>
      <c r="BC4328"/>
      <c r="BP4328"/>
      <c r="CC4328"/>
      <c r="CP4328"/>
      <c r="EP4328"/>
      <c r="FC4328"/>
    </row>
    <row r="4329" spans="14:159">
      <c r="N4329"/>
      <c r="AB4329"/>
      <c r="AC4329"/>
      <c r="BC4329"/>
      <c r="BP4329"/>
      <c r="CC4329"/>
      <c r="CP4329"/>
      <c r="EP4329"/>
      <c r="FC4329"/>
    </row>
    <row r="4330" spans="14:159">
      <c r="N4330"/>
      <c r="AB4330"/>
      <c r="AC4330"/>
      <c r="BC4330"/>
      <c r="BP4330"/>
      <c r="CC4330"/>
      <c r="CP4330"/>
      <c r="EP4330"/>
      <c r="FC4330"/>
    </row>
    <row r="4331" spans="14:159">
      <c r="N4331"/>
      <c r="AB4331"/>
      <c r="AC4331"/>
      <c r="BC4331"/>
      <c r="BP4331"/>
      <c r="CC4331"/>
      <c r="CP4331"/>
      <c r="EP4331"/>
      <c r="FC4331"/>
    </row>
    <row r="4332" spans="14:159">
      <c r="N4332"/>
      <c r="AB4332"/>
      <c r="AC4332"/>
      <c r="BC4332"/>
      <c r="BP4332"/>
      <c r="CC4332"/>
      <c r="CP4332"/>
      <c r="EP4332"/>
      <c r="FC4332"/>
    </row>
    <row r="4333" spans="14:159">
      <c r="N4333"/>
      <c r="AB4333"/>
      <c r="AC4333"/>
      <c r="BC4333"/>
      <c r="BP4333"/>
      <c r="CC4333"/>
      <c r="CP4333"/>
      <c r="EP4333"/>
      <c r="FC4333"/>
    </row>
    <row r="4334" spans="14:159">
      <c r="N4334"/>
      <c r="AB4334"/>
      <c r="AC4334"/>
      <c r="BC4334"/>
      <c r="BP4334"/>
      <c r="CC4334"/>
      <c r="CP4334"/>
      <c r="EP4334"/>
      <c r="FC4334"/>
    </row>
    <row r="4335" spans="14:159">
      <c r="N4335"/>
      <c r="AB4335"/>
      <c r="AC4335"/>
      <c r="BC4335"/>
      <c r="BP4335"/>
      <c r="CC4335"/>
      <c r="CP4335"/>
      <c r="EP4335"/>
      <c r="FC4335"/>
    </row>
    <row r="4336" spans="14:159">
      <c r="N4336"/>
      <c r="AB4336"/>
      <c r="AC4336"/>
      <c r="BC4336"/>
      <c r="BP4336"/>
      <c r="CC4336"/>
      <c r="CP4336"/>
      <c r="EP4336"/>
      <c r="FC4336"/>
    </row>
    <row r="4337" spans="14:159">
      <c r="N4337"/>
      <c r="AB4337"/>
      <c r="AC4337"/>
      <c r="BC4337"/>
      <c r="BP4337"/>
      <c r="CC4337"/>
      <c r="CP4337"/>
      <c r="EP4337"/>
      <c r="FC4337"/>
    </row>
    <row r="4338" spans="14:159">
      <c r="N4338"/>
      <c r="AB4338"/>
      <c r="AC4338"/>
      <c r="BC4338"/>
      <c r="BP4338"/>
      <c r="CC4338"/>
      <c r="CP4338"/>
      <c r="EP4338"/>
      <c r="FC4338"/>
    </row>
    <row r="4339" spans="14:159">
      <c r="N4339"/>
      <c r="AB4339"/>
      <c r="AC4339"/>
      <c r="BC4339"/>
      <c r="BP4339"/>
      <c r="CC4339"/>
      <c r="CP4339"/>
      <c r="EP4339"/>
      <c r="FC4339"/>
    </row>
    <row r="4340" spans="14:159">
      <c r="N4340"/>
      <c r="AB4340"/>
      <c r="AC4340"/>
      <c r="BC4340"/>
      <c r="BP4340"/>
      <c r="CC4340"/>
      <c r="CP4340"/>
      <c r="EP4340"/>
      <c r="FC4340"/>
    </row>
    <row r="4341" spans="14:159">
      <c r="N4341"/>
      <c r="AB4341"/>
      <c r="AC4341"/>
      <c r="BC4341"/>
      <c r="BP4341"/>
      <c r="CC4341"/>
      <c r="CP4341"/>
      <c r="EP4341"/>
      <c r="FC4341"/>
    </row>
    <row r="4342" spans="14:159">
      <c r="N4342"/>
      <c r="AB4342"/>
      <c r="AC4342"/>
      <c r="BC4342"/>
      <c r="BP4342"/>
      <c r="CC4342"/>
      <c r="CP4342"/>
      <c r="EP4342"/>
      <c r="FC4342"/>
    </row>
    <row r="4343" spans="14:159">
      <c r="N4343"/>
      <c r="AB4343"/>
      <c r="AC4343"/>
      <c r="BC4343"/>
      <c r="BP4343"/>
      <c r="CC4343"/>
      <c r="CP4343"/>
      <c r="EP4343"/>
      <c r="FC4343"/>
    </row>
    <row r="4344" spans="14:159">
      <c r="N4344"/>
      <c r="AB4344"/>
      <c r="AC4344"/>
      <c r="BC4344"/>
      <c r="BP4344"/>
      <c r="CC4344"/>
      <c r="CP4344"/>
      <c r="EP4344"/>
      <c r="FC4344"/>
    </row>
    <row r="4345" spans="14:159">
      <c r="N4345"/>
      <c r="AB4345"/>
      <c r="AC4345"/>
      <c r="BC4345"/>
      <c r="BP4345"/>
      <c r="CC4345"/>
      <c r="CP4345"/>
      <c r="EP4345"/>
      <c r="FC4345"/>
    </row>
    <row r="4346" spans="14:159">
      <c r="N4346"/>
      <c r="AB4346"/>
      <c r="AC4346"/>
      <c r="BC4346"/>
      <c r="BP4346"/>
      <c r="CC4346"/>
      <c r="CP4346"/>
      <c r="EP4346"/>
      <c r="FC4346"/>
    </row>
    <row r="4347" spans="14:159">
      <c r="N4347"/>
      <c r="AB4347"/>
      <c r="AC4347"/>
      <c r="BC4347"/>
      <c r="BP4347"/>
      <c r="CC4347"/>
      <c r="CP4347"/>
      <c r="EP4347"/>
      <c r="FC4347"/>
    </row>
    <row r="4348" spans="14:159">
      <c r="N4348"/>
      <c r="AB4348"/>
      <c r="AC4348"/>
      <c r="BC4348"/>
      <c r="BP4348"/>
      <c r="CC4348"/>
      <c r="CP4348"/>
      <c r="EP4348"/>
      <c r="FC4348"/>
    </row>
    <row r="4349" spans="14:159">
      <c r="N4349"/>
      <c r="AB4349"/>
      <c r="AC4349"/>
      <c r="BC4349"/>
      <c r="BP4349"/>
      <c r="CC4349"/>
      <c r="CP4349"/>
      <c r="EP4349"/>
      <c r="FC4349"/>
    </row>
    <row r="4350" spans="14:159">
      <c r="N4350"/>
      <c r="AB4350"/>
      <c r="AC4350"/>
      <c r="BC4350"/>
      <c r="BP4350"/>
      <c r="CC4350"/>
      <c r="CP4350"/>
      <c r="EP4350"/>
      <c r="FC4350"/>
    </row>
    <row r="4351" spans="14:159">
      <c r="N4351"/>
      <c r="AB4351"/>
      <c r="AC4351"/>
      <c r="BC4351"/>
      <c r="BP4351"/>
      <c r="CC4351"/>
      <c r="CP4351"/>
      <c r="EP4351"/>
      <c r="FC4351"/>
    </row>
    <row r="4352" spans="14:159">
      <c r="N4352"/>
      <c r="AB4352"/>
      <c r="AC4352"/>
      <c r="BC4352"/>
      <c r="BP4352"/>
      <c r="CC4352"/>
      <c r="CP4352"/>
      <c r="EP4352"/>
      <c r="FC4352"/>
    </row>
    <row r="4353" spans="14:159">
      <c r="N4353"/>
      <c r="AB4353"/>
      <c r="AC4353"/>
      <c r="BC4353"/>
      <c r="BP4353"/>
      <c r="CC4353"/>
      <c r="CP4353"/>
      <c r="EP4353"/>
      <c r="FC4353"/>
    </row>
    <row r="4354" spans="14:159">
      <c r="N4354"/>
      <c r="AB4354"/>
      <c r="AC4354"/>
      <c r="BC4354"/>
      <c r="BP4354"/>
      <c r="CC4354"/>
      <c r="CP4354"/>
      <c r="EP4354"/>
      <c r="FC4354"/>
    </row>
    <row r="4355" spans="14:159">
      <c r="N4355"/>
      <c r="AB4355"/>
      <c r="AC4355"/>
      <c r="BC4355"/>
      <c r="BP4355"/>
      <c r="CC4355"/>
      <c r="CP4355"/>
      <c r="EP4355"/>
      <c r="FC4355"/>
    </row>
    <row r="4356" spans="14:159">
      <c r="N4356"/>
      <c r="AB4356"/>
      <c r="AC4356"/>
      <c r="BC4356"/>
      <c r="BP4356"/>
      <c r="CC4356"/>
      <c r="CP4356"/>
      <c r="EP4356"/>
      <c r="FC4356"/>
    </row>
    <row r="4357" spans="14:159">
      <c r="N4357"/>
      <c r="AB4357"/>
      <c r="AC4357"/>
      <c r="BC4357"/>
      <c r="BP4357"/>
      <c r="CC4357"/>
      <c r="CP4357"/>
      <c r="EP4357"/>
      <c r="FC4357"/>
    </row>
    <row r="4358" spans="14:159">
      <c r="N4358"/>
      <c r="AB4358"/>
      <c r="AC4358"/>
      <c r="BC4358"/>
      <c r="BP4358"/>
      <c r="CC4358"/>
      <c r="CP4358"/>
      <c r="EP4358"/>
      <c r="FC4358"/>
    </row>
    <row r="4359" spans="14:159">
      <c r="N4359"/>
      <c r="AB4359"/>
      <c r="AC4359"/>
      <c r="BC4359"/>
      <c r="BP4359"/>
      <c r="CC4359"/>
      <c r="CP4359"/>
      <c r="EP4359"/>
      <c r="FC4359"/>
    </row>
    <row r="4360" spans="14:159">
      <c r="N4360"/>
      <c r="AB4360"/>
      <c r="AC4360"/>
      <c r="BC4360"/>
      <c r="BP4360"/>
      <c r="CC4360"/>
      <c r="CP4360"/>
      <c r="EP4360"/>
      <c r="FC4360"/>
    </row>
    <row r="4361" spans="14:159">
      <c r="N4361"/>
      <c r="AB4361"/>
      <c r="AC4361"/>
      <c r="BC4361"/>
      <c r="BP4361"/>
      <c r="CC4361"/>
      <c r="CP4361"/>
      <c r="EP4361"/>
      <c r="FC4361"/>
    </row>
    <row r="4362" spans="14:159">
      <c r="N4362"/>
      <c r="AB4362"/>
      <c r="AC4362"/>
      <c r="BC4362"/>
      <c r="BP4362"/>
      <c r="CC4362"/>
      <c r="CP4362"/>
      <c r="EP4362"/>
      <c r="FC4362"/>
    </row>
    <row r="4363" spans="14:159">
      <c r="N4363"/>
      <c r="AB4363"/>
      <c r="AC4363"/>
      <c r="BC4363"/>
      <c r="BP4363"/>
      <c r="CC4363"/>
      <c r="CP4363"/>
      <c r="EP4363"/>
      <c r="FC4363"/>
    </row>
    <row r="4364" spans="14:159">
      <c r="N4364"/>
      <c r="AB4364"/>
      <c r="AC4364"/>
      <c r="BC4364"/>
      <c r="BP4364"/>
      <c r="CC4364"/>
      <c r="CP4364"/>
      <c r="EP4364"/>
      <c r="FC4364"/>
    </row>
    <row r="4365" spans="14:159">
      <c r="N4365"/>
      <c r="AB4365"/>
      <c r="AC4365"/>
      <c r="BC4365"/>
      <c r="BP4365"/>
      <c r="CC4365"/>
      <c r="CP4365"/>
      <c r="EP4365"/>
      <c r="FC4365"/>
    </row>
    <row r="4366" spans="14:159">
      <c r="N4366"/>
      <c r="AB4366"/>
      <c r="AC4366"/>
      <c r="BC4366"/>
      <c r="BP4366"/>
      <c r="CC4366"/>
      <c r="CP4366"/>
      <c r="EP4366"/>
      <c r="FC4366"/>
    </row>
    <row r="4367" spans="14:159">
      <c r="N4367"/>
      <c r="AB4367"/>
      <c r="AC4367"/>
      <c r="BC4367"/>
      <c r="BP4367"/>
      <c r="CC4367"/>
      <c r="CP4367"/>
      <c r="EP4367"/>
      <c r="FC4367"/>
    </row>
    <row r="4368" spans="14:159">
      <c r="N4368"/>
      <c r="AB4368"/>
      <c r="AC4368"/>
      <c r="BC4368"/>
      <c r="BP4368"/>
      <c r="CC4368"/>
      <c r="CP4368"/>
      <c r="EP4368"/>
      <c r="FC4368"/>
    </row>
    <row r="4369" spans="14:159">
      <c r="N4369"/>
      <c r="AB4369"/>
      <c r="AC4369"/>
      <c r="BC4369"/>
      <c r="BP4369"/>
      <c r="CC4369"/>
      <c r="CP4369"/>
      <c r="EP4369"/>
      <c r="FC4369"/>
    </row>
    <row r="4370" spans="14:159">
      <c r="N4370"/>
      <c r="AB4370"/>
      <c r="AC4370"/>
      <c r="BC4370"/>
      <c r="BP4370"/>
      <c r="CC4370"/>
      <c r="CP4370"/>
      <c r="EP4370"/>
      <c r="FC4370"/>
    </row>
    <row r="4371" spans="14:159">
      <c r="N4371"/>
      <c r="AB4371"/>
      <c r="AC4371"/>
      <c r="BC4371"/>
      <c r="BP4371"/>
      <c r="CC4371"/>
      <c r="CP4371"/>
      <c r="EP4371"/>
      <c r="FC4371"/>
    </row>
    <row r="4372" spans="14:159">
      <c r="N4372"/>
      <c r="AB4372"/>
      <c r="AC4372"/>
      <c r="BC4372"/>
      <c r="BP4372"/>
      <c r="CC4372"/>
      <c r="CP4372"/>
      <c r="EP4372"/>
      <c r="FC4372"/>
    </row>
    <row r="4373" spans="14:159">
      <c r="N4373"/>
      <c r="AB4373"/>
      <c r="AC4373"/>
      <c r="BC4373"/>
      <c r="BP4373"/>
      <c r="CC4373"/>
      <c r="CP4373"/>
      <c r="EP4373"/>
      <c r="FC4373"/>
    </row>
    <row r="4374" spans="14:159">
      <c r="N4374"/>
      <c r="AB4374"/>
      <c r="AC4374"/>
      <c r="BC4374"/>
      <c r="BP4374"/>
      <c r="CC4374"/>
      <c r="CP4374"/>
      <c r="EP4374"/>
      <c r="FC4374"/>
    </row>
    <row r="4375" spans="14:159">
      <c r="N4375"/>
      <c r="AB4375"/>
      <c r="AC4375"/>
      <c r="BC4375"/>
      <c r="BP4375"/>
      <c r="CC4375"/>
      <c r="CP4375"/>
      <c r="EP4375"/>
      <c r="FC4375"/>
    </row>
    <row r="4376" spans="14:159">
      <c r="N4376"/>
      <c r="AB4376"/>
      <c r="AC4376"/>
      <c r="BC4376"/>
      <c r="BP4376"/>
      <c r="CC4376"/>
      <c r="CP4376"/>
      <c r="EP4376"/>
      <c r="FC4376"/>
    </row>
    <row r="4377" spans="14:159">
      <c r="N4377"/>
      <c r="AB4377"/>
      <c r="AC4377"/>
      <c r="BC4377"/>
      <c r="BP4377"/>
      <c r="CC4377"/>
      <c r="CP4377"/>
      <c r="EP4377"/>
      <c r="FC4377"/>
    </row>
    <row r="4378" spans="14:159">
      <c r="N4378"/>
      <c r="AB4378"/>
      <c r="AC4378"/>
      <c r="BC4378"/>
      <c r="BP4378"/>
      <c r="CC4378"/>
      <c r="CP4378"/>
      <c r="EP4378"/>
      <c r="FC4378"/>
    </row>
    <row r="4379" spans="14:159">
      <c r="N4379"/>
      <c r="AB4379"/>
      <c r="AC4379"/>
      <c r="BC4379"/>
      <c r="BP4379"/>
      <c r="CC4379"/>
      <c r="CP4379"/>
      <c r="EP4379"/>
      <c r="FC4379"/>
    </row>
    <row r="4380" spans="14:159">
      <c r="N4380"/>
      <c r="AB4380"/>
      <c r="AC4380"/>
      <c r="BC4380"/>
      <c r="BP4380"/>
      <c r="CC4380"/>
      <c r="CP4380"/>
      <c r="EP4380"/>
      <c r="FC4380"/>
    </row>
    <row r="4381" spans="14:159">
      <c r="N4381"/>
      <c r="AB4381"/>
      <c r="AC4381"/>
      <c r="BC4381"/>
      <c r="BP4381"/>
      <c r="CC4381"/>
      <c r="CP4381"/>
      <c r="EP4381"/>
      <c r="FC4381"/>
    </row>
    <row r="4382" spans="14:159">
      <c r="N4382"/>
      <c r="AB4382"/>
      <c r="AC4382"/>
      <c r="BC4382"/>
      <c r="BP4382"/>
      <c r="CC4382"/>
      <c r="CP4382"/>
      <c r="EP4382"/>
      <c r="FC4382"/>
    </row>
    <row r="4383" spans="14:159">
      <c r="N4383"/>
      <c r="AB4383"/>
      <c r="AC4383"/>
      <c r="BC4383"/>
      <c r="BP4383"/>
      <c r="CC4383"/>
      <c r="CP4383"/>
      <c r="EP4383"/>
      <c r="FC4383"/>
    </row>
    <row r="4384" spans="14:159">
      <c r="N4384"/>
      <c r="AB4384"/>
      <c r="AC4384"/>
      <c r="BC4384"/>
      <c r="BP4384"/>
      <c r="CC4384"/>
      <c r="CP4384"/>
      <c r="EP4384"/>
      <c r="FC4384"/>
    </row>
    <row r="4385" spans="14:159">
      <c r="N4385"/>
      <c r="AB4385"/>
      <c r="AC4385"/>
      <c r="BC4385"/>
      <c r="BP4385"/>
      <c r="CC4385"/>
      <c r="CP4385"/>
      <c r="EP4385"/>
      <c r="FC4385"/>
    </row>
    <row r="4386" spans="14:159">
      <c r="N4386"/>
      <c r="AB4386"/>
      <c r="AC4386"/>
      <c r="BC4386"/>
      <c r="BP4386"/>
      <c r="CC4386"/>
      <c r="CP4386"/>
      <c r="EP4386"/>
      <c r="FC4386"/>
    </row>
    <row r="4387" spans="14:159">
      <c r="N4387"/>
      <c r="AB4387"/>
      <c r="AC4387"/>
      <c r="BC4387"/>
      <c r="BP4387"/>
      <c r="CC4387"/>
      <c r="CP4387"/>
      <c r="EP4387"/>
      <c r="FC4387"/>
    </row>
    <row r="4388" spans="14:159">
      <c r="N4388"/>
      <c r="AB4388"/>
      <c r="AC4388"/>
      <c r="BC4388"/>
      <c r="BP4388"/>
      <c r="CC4388"/>
      <c r="CP4388"/>
      <c r="EP4388"/>
      <c r="FC4388"/>
    </row>
    <row r="4389" spans="14:159">
      <c r="N4389"/>
      <c r="AB4389"/>
      <c r="AC4389"/>
      <c r="BC4389"/>
      <c r="BP4389"/>
      <c r="CC4389"/>
      <c r="CP4389"/>
      <c r="EP4389"/>
      <c r="FC4389"/>
    </row>
    <row r="4390" spans="14:159">
      <c r="N4390"/>
      <c r="AB4390"/>
      <c r="AC4390"/>
      <c r="BC4390"/>
      <c r="BP4390"/>
      <c r="CC4390"/>
      <c r="CP4390"/>
      <c r="EP4390"/>
      <c r="FC4390"/>
    </row>
    <row r="4391" spans="14:159">
      <c r="N4391"/>
      <c r="AB4391"/>
      <c r="AC4391"/>
      <c r="BC4391"/>
      <c r="BP4391"/>
      <c r="CC4391"/>
      <c r="CP4391"/>
      <c r="EP4391"/>
      <c r="FC4391"/>
    </row>
    <row r="4392" spans="14:159">
      <c r="N4392"/>
      <c r="AB4392"/>
      <c r="AC4392"/>
      <c r="BC4392"/>
      <c r="BP4392"/>
      <c r="CC4392"/>
      <c r="CP4392"/>
      <c r="EP4392"/>
      <c r="FC4392"/>
    </row>
    <row r="4393" spans="14:159">
      <c r="N4393"/>
      <c r="AB4393"/>
      <c r="AC4393"/>
      <c r="BC4393"/>
      <c r="BP4393"/>
      <c r="CC4393"/>
      <c r="CP4393"/>
      <c r="EP4393"/>
      <c r="FC4393"/>
    </row>
    <row r="4394" spans="14:159">
      <c r="N4394"/>
      <c r="AB4394"/>
      <c r="AC4394"/>
      <c r="BC4394"/>
      <c r="BP4394"/>
      <c r="CC4394"/>
      <c r="CP4394"/>
      <c r="EP4394"/>
      <c r="FC4394"/>
    </row>
    <row r="4395" spans="14:159">
      <c r="N4395"/>
      <c r="AB4395"/>
      <c r="AC4395"/>
      <c r="BC4395"/>
      <c r="BP4395"/>
      <c r="CC4395"/>
      <c r="CP4395"/>
      <c r="EP4395"/>
      <c r="FC4395"/>
    </row>
    <row r="4396" spans="14:159">
      <c r="N4396"/>
      <c r="AB4396"/>
      <c r="AC4396"/>
      <c r="BC4396"/>
      <c r="BP4396"/>
      <c r="CC4396"/>
      <c r="CP4396"/>
      <c r="EP4396"/>
      <c r="FC4396"/>
    </row>
    <row r="4397" spans="14:159">
      <c r="N4397"/>
      <c r="AB4397"/>
      <c r="AC4397"/>
      <c r="BC4397"/>
      <c r="BP4397"/>
      <c r="CC4397"/>
      <c r="CP4397"/>
      <c r="EP4397"/>
      <c r="FC4397"/>
    </row>
    <row r="4398" spans="14:159">
      <c r="N4398"/>
      <c r="AB4398"/>
      <c r="AC4398"/>
      <c r="BC4398"/>
      <c r="BP4398"/>
      <c r="CC4398"/>
      <c r="CP4398"/>
      <c r="EP4398"/>
      <c r="FC4398"/>
    </row>
    <row r="4399" spans="14:159">
      <c r="N4399"/>
      <c r="AB4399"/>
      <c r="AC4399"/>
      <c r="BC4399"/>
      <c r="BP4399"/>
      <c r="CC4399"/>
      <c r="CP4399"/>
      <c r="EP4399"/>
      <c r="FC4399"/>
    </row>
    <row r="4400" spans="14:159">
      <c r="N4400"/>
      <c r="AB4400"/>
      <c r="AC4400"/>
      <c r="BC4400"/>
      <c r="BP4400"/>
      <c r="CC4400"/>
      <c r="CP4400"/>
      <c r="EP4400"/>
      <c r="FC4400"/>
    </row>
    <row r="4401" spans="14:159">
      <c r="N4401"/>
      <c r="AB4401"/>
      <c r="AC4401"/>
      <c r="BC4401"/>
      <c r="BP4401"/>
      <c r="CC4401"/>
      <c r="CP4401"/>
      <c r="EP4401"/>
      <c r="FC4401"/>
    </row>
    <row r="4402" spans="14:159">
      <c r="N4402"/>
      <c r="AB4402"/>
      <c r="AC4402"/>
      <c r="BC4402"/>
      <c r="BP4402"/>
      <c r="CC4402"/>
      <c r="CP4402"/>
      <c r="EP4402"/>
      <c r="FC4402"/>
    </row>
    <row r="4403" spans="14:159">
      <c r="N4403"/>
      <c r="AB4403"/>
      <c r="AC4403"/>
      <c r="BC4403"/>
      <c r="BP4403"/>
      <c r="CC4403"/>
      <c r="CP4403"/>
      <c r="EP4403"/>
      <c r="FC4403"/>
    </row>
    <row r="4404" spans="14:159">
      <c r="N4404"/>
      <c r="AB4404"/>
      <c r="AC4404"/>
      <c r="BC4404"/>
      <c r="BP4404"/>
      <c r="CC4404"/>
      <c r="CP4404"/>
      <c r="EP4404"/>
      <c r="FC4404"/>
    </row>
    <row r="4405" spans="14:159">
      <c r="N4405"/>
      <c r="AB4405"/>
      <c r="AC4405"/>
      <c r="BC4405"/>
      <c r="BP4405"/>
      <c r="CC4405"/>
      <c r="CP4405"/>
      <c r="EP4405"/>
      <c r="FC4405"/>
    </row>
    <row r="4406" spans="14:159">
      <c r="N4406"/>
      <c r="AB4406"/>
      <c r="AC4406"/>
      <c r="BC4406"/>
      <c r="BP4406"/>
      <c r="CC4406"/>
      <c r="CP4406"/>
      <c r="EP4406"/>
      <c r="FC4406"/>
    </row>
    <row r="4407" spans="14:159">
      <c r="N4407"/>
      <c r="AB4407"/>
      <c r="AC4407"/>
      <c r="BC4407"/>
      <c r="BP4407"/>
      <c r="CC4407"/>
      <c r="CP4407"/>
      <c r="EP4407"/>
      <c r="FC4407"/>
    </row>
    <row r="4408" spans="14:159">
      <c r="N4408"/>
      <c r="AB4408"/>
      <c r="AC4408"/>
      <c r="BC4408"/>
      <c r="BP4408"/>
      <c r="CC4408"/>
      <c r="CP4408"/>
      <c r="EP4408"/>
      <c r="FC4408"/>
    </row>
    <row r="4409" spans="14:159">
      <c r="N4409"/>
      <c r="AB4409"/>
      <c r="AC4409"/>
      <c r="BC4409"/>
      <c r="BP4409"/>
      <c r="CC4409"/>
      <c r="CP4409"/>
      <c r="EP4409"/>
      <c r="FC4409"/>
    </row>
    <row r="4410" spans="14:159">
      <c r="N4410"/>
      <c r="AB4410"/>
      <c r="AC4410"/>
      <c r="BC4410"/>
      <c r="BP4410"/>
      <c r="CC4410"/>
      <c r="CP4410"/>
      <c r="EP4410"/>
      <c r="FC4410"/>
    </row>
    <row r="4411" spans="14:159">
      <c r="N4411"/>
      <c r="AB4411"/>
      <c r="AC4411"/>
      <c r="BC4411"/>
      <c r="BP4411"/>
      <c r="CC4411"/>
      <c r="CP4411"/>
      <c r="EP4411"/>
      <c r="FC4411"/>
    </row>
    <row r="4412" spans="14:159">
      <c r="N4412"/>
      <c r="AB4412"/>
      <c r="AC4412"/>
      <c r="BC4412"/>
      <c r="BP4412"/>
      <c r="CC4412"/>
      <c r="CP4412"/>
      <c r="EP4412"/>
      <c r="FC4412"/>
    </row>
    <row r="4413" spans="14:159">
      <c r="N4413"/>
      <c r="AB4413"/>
      <c r="AC4413"/>
      <c r="BC4413"/>
      <c r="BP4413"/>
      <c r="CC4413"/>
      <c r="CP4413"/>
      <c r="EP4413"/>
      <c r="FC4413"/>
    </row>
    <row r="4414" spans="14:159">
      <c r="N4414"/>
      <c r="AB4414"/>
      <c r="AC4414"/>
      <c r="BC4414"/>
      <c r="BP4414"/>
      <c r="CC4414"/>
      <c r="CP4414"/>
      <c r="EP4414"/>
      <c r="FC4414"/>
    </row>
    <row r="4415" spans="14:159">
      <c r="N4415"/>
      <c r="AB4415"/>
      <c r="AC4415"/>
      <c r="BC4415"/>
      <c r="BP4415"/>
      <c r="CC4415"/>
      <c r="CP4415"/>
      <c r="EP4415"/>
      <c r="FC4415"/>
    </row>
    <row r="4416" spans="14:159">
      <c r="N4416"/>
      <c r="AB4416"/>
      <c r="AC4416"/>
      <c r="BC4416"/>
      <c r="BP4416"/>
      <c r="CC4416"/>
      <c r="CP4416"/>
      <c r="EP4416"/>
      <c r="FC4416"/>
    </row>
    <row r="4417" spans="14:159">
      <c r="N4417"/>
      <c r="AB4417"/>
      <c r="AC4417"/>
      <c r="BC4417"/>
      <c r="BP4417"/>
      <c r="CC4417"/>
      <c r="CP4417"/>
      <c r="EP4417"/>
      <c r="FC4417"/>
    </row>
    <row r="4418" spans="14:159">
      <c r="N4418"/>
      <c r="AB4418"/>
      <c r="AC4418"/>
      <c r="BC4418"/>
      <c r="BP4418"/>
      <c r="CC4418"/>
      <c r="CP4418"/>
      <c r="EP4418"/>
      <c r="FC4418"/>
    </row>
    <row r="4419" spans="14:159">
      <c r="N4419"/>
      <c r="AB4419"/>
      <c r="AC4419"/>
      <c r="BC4419"/>
      <c r="BP4419"/>
      <c r="CC4419"/>
      <c r="CP4419"/>
      <c r="EP4419"/>
      <c r="FC4419"/>
    </row>
    <row r="4420" spans="14:159">
      <c r="N4420"/>
      <c r="AB4420"/>
      <c r="AC4420"/>
      <c r="BC4420"/>
      <c r="BP4420"/>
      <c r="CC4420"/>
      <c r="CP4420"/>
      <c r="EP4420"/>
      <c r="FC4420"/>
    </row>
    <row r="4421" spans="14:159">
      <c r="N4421"/>
      <c r="AB4421"/>
      <c r="AC4421"/>
      <c r="BC4421"/>
      <c r="BP4421"/>
      <c r="CC4421"/>
      <c r="CP4421"/>
      <c r="EP4421"/>
      <c r="FC4421"/>
    </row>
    <row r="4422" spans="14:159">
      <c r="N4422"/>
      <c r="AB4422"/>
      <c r="AC4422"/>
      <c r="BC4422"/>
      <c r="BP4422"/>
      <c r="CC4422"/>
      <c r="CP4422"/>
      <c r="EP4422"/>
      <c r="FC4422"/>
    </row>
    <row r="4423" spans="14:159">
      <c r="N4423"/>
      <c r="AB4423"/>
      <c r="AC4423"/>
      <c r="BC4423"/>
      <c r="BP4423"/>
      <c r="CC4423"/>
      <c r="CP4423"/>
      <c r="EP4423"/>
      <c r="FC4423"/>
    </row>
    <row r="4424" spans="14:159">
      <c r="N4424"/>
      <c r="AB4424"/>
      <c r="AC4424"/>
      <c r="BC4424"/>
      <c r="BP4424"/>
      <c r="CC4424"/>
      <c r="CP4424"/>
      <c r="EP4424"/>
      <c r="FC4424"/>
    </row>
    <row r="4425" spans="14:159">
      <c r="N4425"/>
      <c r="AB4425"/>
      <c r="AC4425"/>
      <c r="BC4425"/>
      <c r="BP4425"/>
      <c r="CC4425"/>
      <c r="CP4425"/>
      <c r="EP4425"/>
      <c r="FC4425"/>
    </row>
    <row r="4426" spans="14:159">
      <c r="N4426"/>
      <c r="AB4426"/>
      <c r="AC4426"/>
      <c r="BC4426"/>
      <c r="BP4426"/>
      <c r="CC4426"/>
      <c r="CP4426"/>
      <c r="EP4426"/>
      <c r="FC4426"/>
    </row>
    <row r="4427" spans="14:159">
      <c r="N4427"/>
      <c r="AB4427"/>
      <c r="AC4427"/>
      <c r="BC4427"/>
      <c r="BP4427"/>
      <c r="CC4427"/>
      <c r="CP4427"/>
      <c r="EP4427"/>
      <c r="FC4427"/>
    </row>
    <row r="4428" spans="14:159">
      <c r="N4428"/>
      <c r="AB4428"/>
      <c r="AC4428"/>
      <c r="BC4428"/>
      <c r="BP4428"/>
      <c r="CC4428"/>
      <c r="CP4428"/>
      <c r="EP4428"/>
      <c r="FC4428"/>
    </row>
    <row r="4429" spans="14:159">
      <c r="N4429"/>
      <c r="AB4429"/>
      <c r="AC4429"/>
      <c r="BC4429"/>
      <c r="BP4429"/>
      <c r="CC4429"/>
      <c r="CP4429"/>
      <c r="EP4429"/>
      <c r="FC4429"/>
    </row>
    <row r="4430" spans="14:159">
      <c r="N4430"/>
      <c r="AB4430"/>
      <c r="AC4430"/>
      <c r="BC4430"/>
      <c r="BP4430"/>
      <c r="CC4430"/>
      <c r="CP4430"/>
      <c r="EP4430"/>
      <c r="FC4430"/>
    </row>
    <row r="4431" spans="14:159">
      <c r="N4431"/>
      <c r="AB4431"/>
      <c r="AC4431"/>
      <c r="BC4431"/>
      <c r="BP4431"/>
      <c r="CC4431"/>
      <c r="CP4431"/>
      <c r="EP4431"/>
      <c r="FC4431"/>
    </row>
    <row r="4432" spans="14:159">
      <c r="N4432"/>
      <c r="AB4432"/>
      <c r="AC4432"/>
      <c r="BC4432"/>
      <c r="BP4432"/>
      <c r="CC4432"/>
      <c r="CP4432"/>
      <c r="EP4432"/>
      <c r="FC4432"/>
    </row>
    <row r="4433" spans="14:159">
      <c r="N4433"/>
      <c r="AB4433"/>
      <c r="AC4433"/>
      <c r="BC4433"/>
      <c r="BP4433"/>
      <c r="CC4433"/>
      <c r="CP4433"/>
      <c r="EP4433"/>
      <c r="FC4433"/>
    </row>
    <row r="4434" spans="14:159">
      <c r="N4434"/>
      <c r="AB4434"/>
      <c r="AC4434"/>
      <c r="BC4434"/>
      <c r="BP4434"/>
      <c r="CC4434"/>
      <c r="CP4434"/>
      <c r="EP4434"/>
      <c r="FC4434"/>
    </row>
    <row r="4435" spans="14:159">
      <c r="N4435"/>
      <c r="AB4435"/>
      <c r="AC4435"/>
      <c r="BC4435"/>
      <c r="BP4435"/>
      <c r="CC4435"/>
      <c r="CP4435"/>
      <c r="EP4435"/>
      <c r="FC4435"/>
    </row>
    <row r="4436" spans="14:159">
      <c r="N4436"/>
      <c r="AB4436"/>
      <c r="AC4436"/>
      <c r="BC4436"/>
      <c r="BP4436"/>
      <c r="CC4436"/>
      <c r="CP4436"/>
      <c r="EP4436"/>
      <c r="FC4436"/>
    </row>
    <row r="4437" spans="14:159">
      <c r="N4437"/>
      <c r="AB4437"/>
      <c r="AC4437"/>
      <c r="BC4437"/>
      <c r="BP4437"/>
      <c r="CC4437"/>
      <c r="CP4437"/>
      <c r="EP4437"/>
      <c r="FC4437"/>
    </row>
    <row r="4438" spans="14:159">
      <c r="N4438"/>
      <c r="AB4438"/>
      <c r="AC4438"/>
      <c r="BC4438"/>
      <c r="BP4438"/>
      <c r="CC4438"/>
      <c r="CP4438"/>
      <c r="EP4438"/>
      <c r="FC4438"/>
    </row>
    <row r="4439" spans="14:159">
      <c r="N4439"/>
      <c r="AB4439"/>
      <c r="AC4439"/>
      <c r="BC4439"/>
      <c r="BP4439"/>
      <c r="CC4439"/>
      <c r="CP4439"/>
      <c r="EP4439"/>
      <c r="FC4439"/>
    </row>
    <row r="4440" spans="14:159">
      <c r="N4440"/>
      <c r="AB4440"/>
      <c r="AC4440"/>
      <c r="BC4440"/>
      <c r="BP4440"/>
      <c r="CC4440"/>
      <c r="CP4440"/>
      <c r="EP4440"/>
      <c r="FC4440"/>
    </row>
    <row r="4441" spans="14:159">
      <c r="N4441"/>
      <c r="AB4441"/>
      <c r="AC4441"/>
      <c r="BC4441"/>
      <c r="BP4441"/>
      <c r="CC4441"/>
      <c r="CP4441"/>
      <c r="EP4441"/>
      <c r="FC4441"/>
    </row>
    <row r="4442" spans="14:159">
      <c r="N4442"/>
      <c r="AB4442"/>
      <c r="AC4442"/>
      <c r="BC4442"/>
      <c r="BP4442"/>
      <c r="CC4442"/>
      <c r="CP4442"/>
      <c r="EP4442"/>
      <c r="FC4442"/>
    </row>
    <row r="4443" spans="14:159">
      <c r="N4443"/>
      <c r="AB4443"/>
      <c r="AC4443"/>
      <c r="BC4443"/>
      <c r="BP4443"/>
      <c r="CC4443"/>
      <c r="CP4443"/>
      <c r="EP4443"/>
      <c r="FC4443"/>
    </row>
    <row r="4444" spans="14:159">
      <c r="N4444"/>
      <c r="AB4444"/>
      <c r="AC4444"/>
      <c r="BC4444"/>
      <c r="BP4444"/>
      <c r="CC4444"/>
      <c r="CP4444"/>
      <c r="EP4444"/>
      <c r="FC4444"/>
    </row>
    <row r="4445" spans="14:159">
      <c r="N4445"/>
      <c r="AB4445"/>
      <c r="AC4445"/>
      <c r="BC4445"/>
      <c r="BP4445"/>
      <c r="CC4445"/>
      <c r="CP4445"/>
      <c r="EP4445"/>
      <c r="FC4445"/>
    </row>
    <row r="4446" spans="14:159">
      <c r="N4446"/>
      <c r="AB4446"/>
      <c r="AC4446"/>
      <c r="BC4446"/>
      <c r="BP4446"/>
      <c r="CC4446"/>
      <c r="CP4446"/>
      <c r="EP4446"/>
      <c r="FC4446"/>
    </row>
    <row r="4447" spans="14:159">
      <c r="N4447"/>
      <c r="AB4447"/>
      <c r="AC4447"/>
      <c r="BC4447"/>
      <c r="BP4447"/>
      <c r="CC4447"/>
      <c r="CP4447"/>
      <c r="EP4447"/>
      <c r="FC4447"/>
    </row>
    <row r="4448" spans="14:159">
      <c r="N4448"/>
      <c r="AB4448"/>
      <c r="AC4448"/>
      <c r="BC4448"/>
      <c r="BP4448"/>
      <c r="CC4448"/>
      <c r="CP4448"/>
      <c r="EP4448"/>
      <c r="FC4448"/>
    </row>
    <row r="4449" spans="14:159">
      <c r="N4449"/>
      <c r="AB4449"/>
      <c r="AC4449"/>
      <c r="BC4449"/>
      <c r="BP4449"/>
      <c r="CC4449"/>
      <c r="CP4449"/>
      <c r="EP4449"/>
      <c r="FC4449"/>
    </row>
    <row r="4450" spans="14:159">
      <c r="N4450"/>
      <c r="AB4450"/>
      <c r="AC4450"/>
      <c r="BC4450"/>
      <c r="BP4450"/>
      <c r="CC4450"/>
      <c r="CP4450"/>
      <c r="EP4450"/>
      <c r="FC4450"/>
    </row>
    <row r="4451" spans="14:159">
      <c r="N4451"/>
      <c r="AB4451"/>
      <c r="AC4451"/>
      <c r="BC4451"/>
      <c r="BP4451"/>
      <c r="CC4451"/>
      <c r="CP4451"/>
      <c r="EP4451"/>
      <c r="FC4451"/>
    </row>
    <row r="4452" spans="14:159">
      <c r="N4452"/>
      <c r="AB4452"/>
      <c r="AC4452"/>
      <c r="BC4452"/>
      <c r="BP4452"/>
      <c r="CC4452"/>
      <c r="CP4452"/>
      <c r="EP4452"/>
      <c r="FC4452"/>
    </row>
    <row r="4453" spans="14:159">
      <c r="N4453"/>
      <c r="AB4453"/>
      <c r="AC4453"/>
      <c r="BC4453"/>
      <c r="BP4453"/>
      <c r="CC4453"/>
      <c r="CP4453"/>
      <c r="EP4453"/>
      <c r="FC4453"/>
    </row>
    <row r="4454" spans="14:159">
      <c r="N4454"/>
      <c r="AB4454"/>
      <c r="AC4454"/>
      <c r="BC4454"/>
      <c r="BP4454"/>
      <c r="CC4454"/>
      <c r="CP4454"/>
      <c r="EP4454"/>
      <c r="FC4454"/>
    </row>
    <row r="4455" spans="14:159">
      <c r="N4455"/>
      <c r="AB4455"/>
      <c r="AC4455"/>
      <c r="BC4455"/>
      <c r="BP4455"/>
      <c r="CC4455"/>
      <c r="CP4455"/>
      <c r="EP4455"/>
      <c r="FC4455"/>
    </row>
    <row r="4456" spans="14:159">
      <c r="N4456"/>
      <c r="AB4456"/>
      <c r="AC4456"/>
      <c r="BC4456"/>
      <c r="BP4456"/>
      <c r="CC4456"/>
      <c r="CP4456"/>
      <c r="EP4456"/>
      <c r="FC4456"/>
    </row>
    <row r="4457" spans="14:159">
      <c r="N4457"/>
      <c r="AB4457"/>
      <c r="AC4457"/>
      <c r="BC4457"/>
      <c r="BP4457"/>
      <c r="CC4457"/>
      <c r="CP4457"/>
      <c r="EP4457"/>
      <c r="FC4457"/>
    </row>
    <row r="4458" spans="14:159">
      <c r="N4458"/>
      <c r="AB4458"/>
      <c r="AC4458"/>
      <c r="BC4458"/>
      <c r="BP4458"/>
      <c r="CC4458"/>
      <c r="CP4458"/>
      <c r="EP4458"/>
      <c r="FC4458"/>
    </row>
    <row r="4459" spans="14:159">
      <c r="N4459"/>
      <c r="AB4459"/>
      <c r="AC4459"/>
      <c r="BC4459"/>
      <c r="BP4459"/>
      <c r="CC4459"/>
      <c r="CP4459"/>
      <c r="EP4459"/>
      <c r="FC4459"/>
    </row>
    <row r="4460" spans="14:159">
      <c r="N4460"/>
      <c r="AB4460"/>
      <c r="AC4460"/>
      <c r="BC4460"/>
      <c r="BP4460"/>
      <c r="CC4460"/>
      <c r="CP4460"/>
      <c r="EP4460"/>
      <c r="FC4460"/>
    </row>
    <row r="4461" spans="14:159">
      <c r="N4461"/>
      <c r="AB4461"/>
      <c r="AC4461"/>
      <c r="BC4461"/>
      <c r="BP4461"/>
      <c r="CC4461"/>
      <c r="CP4461"/>
      <c r="EP4461"/>
      <c r="FC4461"/>
    </row>
    <row r="4462" spans="14:159">
      <c r="N4462"/>
      <c r="AB4462"/>
      <c r="AC4462"/>
      <c r="BC4462"/>
      <c r="BP4462"/>
      <c r="CC4462"/>
      <c r="CP4462"/>
      <c r="EP4462"/>
      <c r="FC4462"/>
    </row>
    <row r="4463" spans="14:159">
      <c r="N4463"/>
      <c r="AB4463"/>
      <c r="AC4463"/>
      <c r="BC4463"/>
      <c r="BP4463"/>
      <c r="CC4463"/>
      <c r="CP4463"/>
      <c r="EP4463"/>
      <c r="FC4463"/>
    </row>
    <row r="4464" spans="14:159">
      <c r="N4464"/>
      <c r="AB4464"/>
      <c r="AC4464"/>
      <c r="BC4464"/>
      <c r="BP4464"/>
      <c r="CC4464"/>
      <c r="CP4464"/>
      <c r="EP4464"/>
      <c r="FC4464"/>
    </row>
    <row r="4465" spans="14:159">
      <c r="N4465"/>
      <c r="AB4465"/>
      <c r="AC4465"/>
      <c r="BC4465"/>
      <c r="BP4465"/>
      <c r="CC4465"/>
      <c r="CP4465"/>
      <c r="EP4465"/>
      <c r="FC4465"/>
    </row>
    <row r="4466" spans="14:159">
      <c r="N4466"/>
      <c r="AB4466"/>
      <c r="AC4466"/>
      <c r="BC4466"/>
      <c r="BP4466"/>
      <c r="CC4466"/>
      <c r="CP4466"/>
      <c r="EP4466"/>
      <c r="FC4466"/>
    </row>
    <row r="4467" spans="14:159">
      <c r="N4467"/>
      <c r="AB4467"/>
      <c r="AC4467"/>
      <c r="BC4467"/>
      <c r="BP4467"/>
      <c r="CC4467"/>
      <c r="CP4467"/>
      <c r="EP4467"/>
      <c r="FC4467"/>
    </row>
    <row r="4468" spans="14:159">
      <c r="N4468"/>
      <c r="AB4468"/>
      <c r="AC4468"/>
      <c r="BC4468"/>
      <c r="BP4468"/>
      <c r="CC4468"/>
      <c r="CP4468"/>
      <c r="EP4468"/>
      <c r="FC4468"/>
    </row>
    <row r="4469" spans="14:159">
      <c r="N4469"/>
      <c r="AB4469"/>
      <c r="AC4469"/>
      <c r="BC4469"/>
      <c r="BP4469"/>
      <c r="CC4469"/>
      <c r="CP4469"/>
      <c r="EP4469"/>
      <c r="FC4469"/>
    </row>
    <row r="4470" spans="14:159">
      <c r="N4470"/>
      <c r="AB4470"/>
      <c r="AC4470"/>
      <c r="BC4470"/>
      <c r="BP4470"/>
      <c r="CC4470"/>
      <c r="CP4470"/>
      <c r="EP4470"/>
      <c r="FC4470"/>
    </row>
    <row r="4471" spans="14:159">
      <c r="N4471"/>
      <c r="AB4471"/>
      <c r="AC4471"/>
      <c r="BC4471"/>
      <c r="BP4471"/>
      <c r="CC4471"/>
      <c r="CP4471"/>
      <c r="EP4471"/>
      <c r="FC4471"/>
    </row>
    <row r="4472" spans="14:159">
      <c r="N4472"/>
      <c r="AB4472"/>
      <c r="AC4472"/>
      <c r="BC4472"/>
      <c r="BP4472"/>
      <c r="CC4472"/>
      <c r="CP4472"/>
      <c r="EP4472"/>
      <c r="FC4472"/>
    </row>
    <row r="4473" spans="14:159">
      <c r="N4473"/>
      <c r="AB4473"/>
      <c r="AC4473"/>
      <c r="BC4473"/>
      <c r="BP4473"/>
      <c r="CC4473"/>
      <c r="CP4473"/>
      <c r="EP4473"/>
      <c r="FC4473"/>
    </row>
    <row r="4474" spans="14:159">
      <c r="N4474"/>
      <c r="AB4474"/>
      <c r="AC4474"/>
      <c r="BC4474"/>
      <c r="BP4474"/>
      <c r="CC4474"/>
      <c r="CP4474"/>
      <c r="EP4474"/>
      <c r="FC4474"/>
    </row>
    <row r="4475" spans="14:159">
      <c r="N4475"/>
      <c r="AB4475"/>
      <c r="AC4475"/>
      <c r="BC4475"/>
      <c r="BP4475"/>
      <c r="CC4475"/>
      <c r="CP4475"/>
      <c r="EP4475"/>
      <c r="FC4475"/>
    </row>
    <row r="4476" spans="14:159">
      <c r="N4476"/>
      <c r="AB4476"/>
      <c r="AC4476"/>
      <c r="BC4476"/>
      <c r="BP4476"/>
      <c r="CC4476"/>
      <c r="CP4476"/>
      <c r="EP4476"/>
      <c r="FC4476"/>
    </row>
    <row r="4477" spans="14:159">
      <c r="N4477"/>
      <c r="AB4477"/>
      <c r="AC4477"/>
      <c r="BC4477"/>
      <c r="BP4477"/>
      <c r="CC4477"/>
      <c r="CP4477"/>
      <c r="EP4477"/>
      <c r="FC4477"/>
    </row>
    <row r="4478" spans="14:159">
      <c r="N4478"/>
      <c r="AB4478"/>
      <c r="AC4478"/>
      <c r="BC4478"/>
      <c r="BP4478"/>
      <c r="CC4478"/>
      <c r="CP4478"/>
      <c r="EP4478"/>
      <c r="FC4478"/>
    </row>
    <row r="4479" spans="14:159">
      <c r="N4479"/>
      <c r="AB4479"/>
      <c r="AC4479"/>
      <c r="BC4479"/>
      <c r="BP4479"/>
      <c r="CC4479"/>
      <c r="CP4479"/>
      <c r="EP4479"/>
      <c r="FC4479"/>
    </row>
    <row r="4480" spans="14:159">
      <c r="N4480"/>
      <c r="AB4480"/>
      <c r="AC4480"/>
      <c r="BC4480"/>
      <c r="BP4480"/>
      <c r="CC4480"/>
      <c r="CP4480"/>
      <c r="EP4480"/>
      <c r="FC4480"/>
    </row>
    <row r="4481" spans="14:159">
      <c r="N4481"/>
      <c r="AB4481"/>
      <c r="AC4481"/>
      <c r="BC4481"/>
      <c r="BP4481"/>
      <c r="CC4481"/>
      <c r="CP4481"/>
      <c r="EP4481"/>
      <c r="FC4481"/>
    </row>
    <row r="4482" spans="14:159">
      <c r="N4482"/>
      <c r="AB4482"/>
      <c r="AC4482"/>
      <c r="BC4482"/>
      <c r="BP4482"/>
      <c r="CC4482"/>
      <c r="CP4482"/>
      <c r="EP4482"/>
      <c r="FC4482"/>
    </row>
    <row r="4483" spans="14:159">
      <c r="N4483"/>
      <c r="AB4483"/>
      <c r="AC4483"/>
      <c r="BC4483"/>
      <c r="BP4483"/>
      <c r="CC4483"/>
      <c r="CP4483"/>
      <c r="EP4483"/>
      <c r="FC4483"/>
    </row>
    <row r="4484" spans="14:159">
      <c r="N4484"/>
      <c r="AB4484"/>
      <c r="AC4484"/>
      <c r="BC4484"/>
      <c r="BP4484"/>
      <c r="CC4484"/>
      <c r="CP4484"/>
      <c r="EP4484"/>
      <c r="FC4484"/>
    </row>
    <row r="4485" spans="14:159">
      <c r="N4485"/>
      <c r="AB4485"/>
      <c r="AC4485"/>
      <c r="BC4485"/>
      <c r="BP4485"/>
      <c r="CC4485"/>
      <c r="CP4485"/>
      <c r="EP4485"/>
      <c r="FC4485"/>
    </row>
    <row r="4486" spans="14:159">
      <c r="N4486"/>
      <c r="AB4486"/>
      <c r="AC4486"/>
      <c r="BC4486"/>
      <c r="BP4486"/>
      <c r="CC4486"/>
      <c r="CP4486"/>
      <c r="EP4486"/>
      <c r="FC4486"/>
    </row>
    <row r="4487" spans="14:159">
      <c r="N4487"/>
      <c r="AB4487"/>
      <c r="AC4487"/>
      <c r="BC4487"/>
      <c r="BP4487"/>
      <c r="CC4487"/>
      <c r="CP4487"/>
      <c r="EP4487"/>
      <c r="FC4487"/>
    </row>
    <row r="4488" spans="14:159">
      <c r="N4488"/>
      <c r="AB4488"/>
      <c r="AC4488"/>
      <c r="BC4488"/>
      <c r="BP4488"/>
      <c r="CC4488"/>
      <c r="CP4488"/>
      <c r="EP4488"/>
      <c r="FC4488"/>
    </row>
    <row r="4489" spans="14:159">
      <c r="N4489"/>
      <c r="AB4489"/>
      <c r="AC4489"/>
      <c r="BC4489"/>
      <c r="BP4489"/>
      <c r="CC4489"/>
      <c r="CP4489"/>
      <c r="EP4489"/>
      <c r="FC4489"/>
    </row>
    <row r="4490" spans="14:159">
      <c r="N4490"/>
      <c r="AB4490"/>
      <c r="AC4490"/>
      <c r="BC4490"/>
      <c r="BP4490"/>
      <c r="CC4490"/>
      <c r="CP4490"/>
      <c r="EP4490"/>
      <c r="FC4490"/>
    </row>
    <row r="4491" spans="14:159">
      <c r="N4491"/>
      <c r="AB4491"/>
      <c r="AC4491"/>
      <c r="BC4491"/>
      <c r="BP4491"/>
      <c r="CC4491"/>
      <c r="CP4491"/>
      <c r="EP4491"/>
      <c r="FC4491"/>
    </row>
    <row r="4492" spans="14:159">
      <c r="N4492"/>
      <c r="AB4492"/>
      <c r="AC4492"/>
      <c r="BC4492"/>
      <c r="BP4492"/>
      <c r="CC4492"/>
      <c r="CP4492"/>
      <c r="EP4492"/>
      <c r="FC4492"/>
    </row>
    <row r="4493" spans="14:159">
      <c r="N4493"/>
      <c r="AB4493"/>
      <c r="AC4493"/>
      <c r="BC4493"/>
      <c r="BP4493"/>
      <c r="CC4493"/>
      <c r="CP4493"/>
      <c r="EP4493"/>
      <c r="FC4493"/>
    </row>
    <row r="4494" spans="14:159">
      <c r="N4494"/>
      <c r="AB4494"/>
      <c r="AC4494"/>
      <c r="BC4494"/>
      <c r="BP4494"/>
      <c r="CC4494"/>
      <c r="CP4494"/>
      <c r="EP4494"/>
      <c r="FC4494"/>
    </row>
    <row r="4495" spans="14:159">
      <c r="N4495"/>
      <c r="AB4495"/>
      <c r="AC4495"/>
      <c r="BC4495"/>
      <c r="BP4495"/>
      <c r="CC4495"/>
      <c r="CP4495"/>
      <c r="EP4495"/>
      <c r="FC4495"/>
    </row>
    <row r="4496" spans="14:159">
      <c r="N4496"/>
      <c r="AB4496"/>
      <c r="AC4496"/>
      <c r="BC4496"/>
      <c r="BP4496"/>
      <c r="CC4496"/>
      <c r="CP4496"/>
      <c r="EP4496"/>
      <c r="FC4496"/>
    </row>
    <row r="4497" spans="14:159">
      <c r="N4497"/>
      <c r="AB4497"/>
      <c r="AC4497"/>
      <c r="BC4497"/>
      <c r="BP4497"/>
      <c r="CC4497"/>
      <c r="CP4497"/>
      <c r="EP4497"/>
      <c r="FC4497"/>
    </row>
    <row r="4498" spans="14:159">
      <c r="N4498"/>
      <c r="AB4498"/>
      <c r="AC4498"/>
      <c r="BC4498"/>
      <c r="BP4498"/>
      <c r="CC4498"/>
      <c r="CP4498"/>
      <c r="EP4498"/>
      <c r="FC4498"/>
    </row>
    <row r="4499" spans="14:159">
      <c r="N4499"/>
      <c r="AB4499"/>
      <c r="AC4499"/>
      <c r="BC4499"/>
      <c r="BP4499"/>
      <c r="CC4499"/>
      <c r="CP4499"/>
      <c r="EP4499"/>
      <c r="FC4499"/>
    </row>
    <row r="4500" spans="14:159">
      <c r="N4500"/>
      <c r="AB4500"/>
      <c r="AC4500"/>
      <c r="BC4500"/>
      <c r="BP4500"/>
      <c r="CC4500"/>
      <c r="CP4500"/>
      <c r="EP4500"/>
      <c r="FC4500"/>
    </row>
    <row r="4501" spans="14:159">
      <c r="N4501"/>
      <c r="AB4501"/>
      <c r="AC4501"/>
      <c r="BC4501"/>
      <c r="BP4501"/>
      <c r="CC4501"/>
      <c r="CP4501"/>
      <c r="EP4501"/>
      <c r="FC4501"/>
    </row>
    <row r="4502" spans="14:159">
      <c r="N4502"/>
      <c r="AB4502"/>
      <c r="AC4502"/>
      <c r="BC4502"/>
      <c r="BP4502"/>
      <c r="CC4502"/>
      <c r="CP4502"/>
      <c r="EP4502"/>
      <c r="FC4502"/>
    </row>
    <row r="4503" spans="14:159">
      <c r="N4503"/>
      <c r="AB4503"/>
      <c r="AC4503"/>
      <c r="BC4503"/>
      <c r="BP4503"/>
      <c r="CC4503"/>
      <c r="CP4503"/>
      <c r="EP4503"/>
      <c r="FC4503"/>
    </row>
    <row r="4504" spans="14:159">
      <c r="N4504"/>
      <c r="AB4504"/>
      <c r="AC4504"/>
      <c r="BC4504"/>
      <c r="BP4504"/>
      <c r="CC4504"/>
      <c r="CP4504"/>
      <c r="EP4504"/>
      <c r="FC4504"/>
    </row>
    <row r="4505" spans="14:159">
      <c r="N4505"/>
      <c r="AB4505"/>
      <c r="AC4505"/>
      <c r="BC4505"/>
      <c r="BP4505"/>
      <c r="CC4505"/>
      <c r="CP4505"/>
      <c r="EP4505"/>
      <c r="FC4505"/>
    </row>
    <row r="4506" spans="14:159">
      <c r="N4506"/>
      <c r="AB4506"/>
      <c r="AC4506"/>
      <c r="BC4506"/>
      <c r="BP4506"/>
      <c r="CC4506"/>
      <c r="CP4506"/>
      <c r="EP4506"/>
      <c r="FC4506"/>
    </row>
    <row r="4507" spans="14:159">
      <c r="N4507"/>
      <c r="AB4507"/>
      <c r="AC4507"/>
      <c r="BC4507"/>
      <c r="BP4507"/>
      <c r="CC4507"/>
      <c r="CP4507"/>
      <c r="EP4507"/>
      <c r="FC4507"/>
    </row>
    <row r="4508" spans="14:159">
      <c r="N4508"/>
      <c r="AB4508"/>
      <c r="AC4508"/>
      <c r="BC4508"/>
      <c r="BP4508"/>
      <c r="CC4508"/>
      <c r="CP4508"/>
      <c r="EP4508"/>
      <c r="FC4508"/>
    </row>
    <row r="4509" spans="14:159">
      <c r="N4509"/>
      <c r="AB4509"/>
      <c r="AC4509"/>
      <c r="BC4509"/>
      <c r="BP4509"/>
      <c r="CC4509"/>
      <c r="CP4509"/>
      <c r="EP4509"/>
      <c r="FC4509"/>
    </row>
    <row r="4510" spans="14:159">
      <c r="N4510"/>
      <c r="AB4510"/>
      <c r="AC4510"/>
      <c r="BC4510"/>
      <c r="BP4510"/>
      <c r="CC4510"/>
      <c r="CP4510"/>
      <c r="EP4510"/>
      <c r="FC4510"/>
    </row>
    <row r="4511" spans="14:159">
      <c r="N4511"/>
      <c r="AB4511"/>
      <c r="AC4511"/>
      <c r="BC4511"/>
      <c r="BP4511"/>
      <c r="CC4511"/>
      <c r="CP4511"/>
      <c r="EP4511"/>
      <c r="FC4511"/>
    </row>
    <row r="4512" spans="14:159">
      <c r="N4512"/>
      <c r="AB4512"/>
      <c r="AC4512"/>
      <c r="BC4512"/>
      <c r="BP4512"/>
      <c r="CC4512"/>
      <c r="CP4512"/>
      <c r="EP4512"/>
      <c r="FC4512"/>
    </row>
    <row r="4513" spans="14:159">
      <c r="N4513"/>
      <c r="AB4513"/>
      <c r="AC4513"/>
      <c r="BC4513"/>
      <c r="BP4513"/>
      <c r="CC4513"/>
      <c r="CP4513"/>
      <c r="EP4513"/>
      <c r="FC4513"/>
    </row>
    <row r="4514" spans="14:159">
      <c r="N4514"/>
      <c r="AB4514"/>
      <c r="AC4514"/>
      <c r="BC4514"/>
      <c r="BP4514"/>
      <c r="CC4514"/>
      <c r="CP4514"/>
      <c r="EP4514"/>
      <c r="FC4514"/>
    </row>
    <row r="4515" spans="14:159">
      <c r="N4515"/>
      <c r="AB4515"/>
      <c r="AC4515"/>
      <c r="BC4515"/>
      <c r="BP4515"/>
      <c r="CC4515"/>
      <c r="CP4515"/>
      <c r="EP4515"/>
      <c r="FC4515"/>
    </row>
    <row r="4516" spans="14:159">
      <c r="N4516"/>
      <c r="AB4516"/>
      <c r="AC4516"/>
      <c r="BC4516"/>
      <c r="BP4516"/>
      <c r="CC4516"/>
      <c r="CP4516"/>
      <c r="EP4516"/>
      <c r="FC4516"/>
    </row>
    <row r="4517" spans="14:159">
      <c r="N4517"/>
      <c r="AB4517"/>
      <c r="AC4517"/>
      <c r="BC4517"/>
      <c r="BP4517"/>
      <c r="CC4517"/>
      <c r="CP4517"/>
      <c r="EP4517"/>
      <c r="FC4517"/>
    </row>
    <row r="4518" spans="14:159">
      <c r="N4518"/>
      <c r="AB4518"/>
      <c r="AC4518"/>
      <c r="BC4518"/>
      <c r="BP4518"/>
      <c r="CC4518"/>
      <c r="CP4518"/>
      <c r="EP4518"/>
      <c r="FC4518"/>
    </row>
    <row r="4519" spans="14:159">
      <c r="N4519"/>
      <c r="AB4519"/>
      <c r="AC4519"/>
      <c r="BC4519"/>
      <c r="BP4519"/>
      <c r="CC4519"/>
      <c r="CP4519"/>
      <c r="EP4519"/>
      <c r="FC4519"/>
    </row>
    <row r="4520" spans="14:159">
      <c r="N4520"/>
      <c r="AB4520"/>
      <c r="AC4520"/>
      <c r="BC4520"/>
      <c r="BP4520"/>
      <c r="CC4520"/>
      <c r="CP4520"/>
      <c r="EP4520"/>
      <c r="FC4520"/>
    </row>
    <row r="4521" spans="14:159">
      <c r="N4521"/>
      <c r="AB4521"/>
      <c r="AC4521"/>
      <c r="BC4521"/>
      <c r="BP4521"/>
      <c r="CC4521"/>
      <c r="CP4521"/>
      <c r="EP4521"/>
      <c r="FC4521"/>
    </row>
    <row r="4522" spans="14:159">
      <c r="N4522"/>
      <c r="AB4522"/>
      <c r="AC4522"/>
      <c r="BC4522"/>
      <c r="BP4522"/>
      <c r="CC4522"/>
      <c r="CP4522"/>
      <c r="EP4522"/>
      <c r="FC4522"/>
    </row>
    <row r="4523" spans="14:159">
      <c r="N4523"/>
      <c r="AB4523"/>
      <c r="AC4523"/>
      <c r="BC4523"/>
      <c r="BP4523"/>
      <c r="CC4523"/>
      <c r="CP4523"/>
      <c r="EP4523"/>
      <c r="FC4523"/>
    </row>
    <row r="4524" spans="14:159">
      <c r="N4524"/>
      <c r="AB4524"/>
      <c r="AC4524"/>
      <c r="BC4524"/>
      <c r="BP4524"/>
      <c r="CC4524"/>
      <c r="CP4524"/>
      <c r="EP4524"/>
      <c r="FC4524"/>
    </row>
    <row r="4525" spans="14:159">
      <c r="N4525"/>
      <c r="AB4525"/>
      <c r="AC4525"/>
      <c r="BC4525"/>
      <c r="BP4525"/>
      <c r="CC4525"/>
      <c r="CP4525"/>
      <c r="EP4525"/>
      <c r="FC4525"/>
    </row>
    <row r="4526" spans="14:159">
      <c r="N4526"/>
      <c r="AB4526"/>
      <c r="AC4526"/>
      <c r="BC4526"/>
      <c r="BP4526"/>
      <c r="CC4526"/>
      <c r="CP4526"/>
      <c r="EP4526"/>
      <c r="FC4526"/>
    </row>
    <row r="4527" spans="14:159">
      <c r="N4527"/>
      <c r="AB4527"/>
      <c r="AC4527"/>
      <c r="BC4527"/>
      <c r="BP4527"/>
      <c r="CC4527"/>
      <c r="CP4527"/>
      <c r="EP4527"/>
      <c r="FC4527"/>
    </row>
    <row r="4528" spans="14:159">
      <c r="N4528"/>
      <c r="AB4528"/>
      <c r="AC4528"/>
      <c r="BC4528"/>
      <c r="BP4528"/>
      <c r="CC4528"/>
      <c r="CP4528"/>
      <c r="EP4528"/>
      <c r="FC4528"/>
    </row>
    <row r="4529" spans="14:159">
      <c r="N4529"/>
      <c r="AB4529"/>
      <c r="AC4529"/>
      <c r="BC4529"/>
      <c r="BP4529"/>
      <c r="CC4529"/>
      <c r="CP4529"/>
      <c r="EP4529"/>
      <c r="FC4529"/>
    </row>
    <row r="4530" spans="14:159">
      <c r="N4530"/>
      <c r="AB4530"/>
      <c r="AC4530"/>
      <c r="BC4530"/>
      <c r="BP4530"/>
      <c r="CC4530"/>
      <c r="CP4530"/>
      <c r="EP4530"/>
      <c r="FC4530"/>
    </row>
    <row r="4531" spans="14:159">
      <c r="N4531"/>
      <c r="AB4531"/>
      <c r="AC4531"/>
      <c r="BC4531"/>
      <c r="BP4531"/>
      <c r="CC4531"/>
      <c r="CP4531"/>
      <c r="EP4531"/>
      <c r="FC4531"/>
    </row>
    <row r="4532" spans="14:159">
      <c r="N4532"/>
      <c r="AB4532"/>
      <c r="AC4532"/>
      <c r="BC4532"/>
      <c r="BP4532"/>
      <c r="CC4532"/>
      <c r="CP4532"/>
      <c r="EP4532"/>
      <c r="FC4532"/>
    </row>
    <row r="4533" spans="14:159">
      <c r="N4533"/>
      <c r="AB4533"/>
      <c r="AC4533"/>
      <c r="BC4533"/>
      <c r="BP4533"/>
      <c r="CC4533"/>
      <c r="CP4533"/>
      <c r="EP4533"/>
      <c r="FC4533"/>
    </row>
    <row r="4534" spans="14:159">
      <c r="N4534"/>
      <c r="AB4534"/>
      <c r="AC4534"/>
      <c r="BC4534"/>
      <c r="BP4534"/>
      <c r="CC4534"/>
      <c r="CP4534"/>
      <c r="EP4534"/>
      <c r="FC4534"/>
    </row>
    <row r="4535" spans="14:159">
      <c r="N4535"/>
      <c r="AB4535"/>
      <c r="AC4535"/>
      <c r="BC4535"/>
      <c r="BP4535"/>
      <c r="CC4535"/>
      <c r="CP4535"/>
      <c r="EP4535"/>
      <c r="FC4535"/>
    </row>
    <row r="4536" spans="14:159">
      <c r="N4536"/>
      <c r="AB4536"/>
      <c r="AC4536"/>
      <c r="BC4536"/>
      <c r="BP4536"/>
      <c r="CC4536"/>
      <c r="CP4536"/>
      <c r="EP4536"/>
      <c r="FC4536"/>
    </row>
    <row r="4537" spans="14:159">
      <c r="N4537"/>
      <c r="AB4537"/>
      <c r="AC4537"/>
      <c r="BC4537"/>
      <c r="BP4537"/>
      <c r="CC4537"/>
      <c r="CP4537"/>
      <c r="EP4537"/>
      <c r="FC4537"/>
    </row>
    <row r="4538" spans="14:159">
      <c r="N4538"/>
      <c r="AB4538"/>
      <c r="AC4538"/>
      <c r="BC4538"/>
      <c r="BP4538"/>
      <c r="CC4538"/>
      <c r="CP4538"/>
      <c r="EP4538"/>
      <c r="FC4538"/>
    </row>
    <row r="4539" spans="14:159">
      <c r="N4539"/>
      <c r="AB4539"/>
      <c r="AC4539"/>
      <c r="BC4539"/>
      <c r="BP4539"/>
      <c r="CC4539"/>
      <c r="CP4539"/>
      <c r="EP4539"/>
      <c r="FC4539"/>
    </row>
    <row r="4540" spans="14:159">
      <c r="N4540"/>
      <c r="AB4540"/>
      <c r="AC4540"/>
      <c r="BC4540"/>
      <c r="BP4540"/>
      <c r="CC4540"/>
      <c r="CP4540"/>
      <c r="EP4540"/>
      <c r="FC4540"/>
    </row>
    <row r="4541" spans="14:159">
      <c r="N4541"/>
      <c r="AB4541"/>
      <c r="AC4541"/>
      <c r="BC4541"/>
      <c r="BP4541"/>
      <c r="CC4541"/>
      <c r="CP4541"/>
      <c r="EP4541"/>
      <c r="FC4541"/>
    </row>
    <row r="4542" spans="14:159">
      <c r="N4542"/>
      <c r="AB4542"/>
      <c r="AC4542"/>
      <c r="BC4542"/>
      <c r="BP4542"/>
      <c r="CC4542"/>
      <c r="CP4542"/>
      <c r="EP4542"/>
      <c r="FC4542"/>
    </row>
    <row r="4543" spans="14:159">
      <c r="N4543"/>
      <c r="AB4543"/>
      <c r="AC4543"/>
      <c r="BC4543"/>
      <c r="BP4543"/>
      <c r="CC4543"/>
      <c r="CP4543"/>
      <c r="EP4543"/>
      <c r="FC4543"/>
    </row>
    <row r="4544" spans="14:159">
      <c r="N4544"/>
      <c r="AB4544"/>
      <c r="AC4544"/>
      <c r="BC4544"/>
      <c r="BP4544"/>
      <c r="CC4544"/>
      <c r="CP4544"/>
      <c r="EP4544"/>
      <c r="FC4544"/>
    </row>
    <row r="4545" spans="14:159">
      <c r="N4545"/>
      <c r="AB4545"/>
      <c r="AC4545"/>
      <c r="BC4545"/>
      <c r="BP4545"/>
      <c r="CC4545"/>
      <c r="CP4545"/>
      <c r="EP4545"/>
      <c r="FC4545"/>
    </row>
    <row r="4546" spans="14:159">
      <c r="N4546"/>
      <c r="AB4546"/>
      <c r="AC4546"/>
      <c r="BC4546"/>
      <c r="BP4546"/>
      <c r="CC4546"/>
      <c r="CP4546"/>
      <c r="EP4546"/>
      <c r="FC4546"/>
    </row>
    <row r="4547" spans="14:159">
      <c r="N4547"/>
      <c r="AB4547"/>
      <c r="AC4547"/>
      <c r="BC4547"/>
      <c r="BP4547"/>
      <c r="CC4547"/>
      <c r="CP4547"/>
      <c r="EP4547"/>
      <c r="FC4547"/>
    </row>
    <row r="4548" spans="14:159">
      <c r="N4548"/>
      <c r="AB4548"/>
      <c r="AC4548"/>
      <c r="BC4548"/>
      <c r="BP4548"/>
      <c r="CC4548"/>
      <c r="CP4548"/>
      <c r="EP4548"/>
      <c r="FC4548"/>
    </row>
    <row r="4549" spans="14:159">
      <c r="N4549"/>
      <c r="AB4549"/>
      <c r="AC4549"/>
      <c r="BC4549"/>
      <c r="BP4549"/>
      <c r="CC4549"/>
      <c r="CP4549"/>
      <c r="EP4549"/>
      <c r="FC4549"/>
    </row>
    <row r="4550" spans="14:159">
      <c r="N4550"/>
      <c r="AB4550"/>
      <c r="AC4550"/>
      <c r="BC4550"/>
      <c r="BP4550"/>
      <c r="CC4550"/>
      <c r="CP4550"/>
      <c r="EP4550"/>
      <c r="FC4550"/>
    </row>
    <row r="4551" spans="14:159">
      <c r="N4551"/>
      <c r="AB4551"/>
      <c r="AC4551"/>
      <c r="BC4551"/>
      <c r="BP4551"/>
      <c r="CC4551"/>
      <c r="CP4551"/>
      <c r="EP4551"/>
      <c r="FC4551"/>
    </row>
    <row r="4552" spans="14:159">
      <c r="N4552"/>
      <c r="AB4552"/>
      <c r="AC4552"/>
      <c r="BC4552"/>
      <c r="BP4552"/>
      <c r="CC4552"/>
      <c r="CP4552"/>
      <c r="EP4552"/>
      <c r="FC4552"/>
    </row>
    <row r="4553" spans="14:159">
      <c r="N4553"/>
      <c r="AB4553"/>
      <c r="AC4553"/>
      <c r="BC4553"/>
      <c r="BP4553"/>
      <c r="CC4553"/>
      <c r="CP4553"/>
      <c r="EP4553"/>
      <c r="FC4553"/>
    </row>
    <row r="4554" spans="14:159">
      <c r="N4554"/>
      <c r="AB4554"/>
      <c r="AC4554"/>
      <c r="BC4554"/>
      <c r="BP4554"/>
      <c r="CC4554"/>
      <c r="CP4554"/>
      <c r="EP4554"/>
      <c r="FC4554"/>
    </row>
    <row r="4555" spans="14:159">
      <c r="N4555"/>
      <c r="AB4555"/>
      <c r="AC4555"/>
      <c r="BC4555"/>
      <c r="BP4555"/>
      <c r="CC4555"/>
      <c r="CP4555"/>
      <c r="EP4555"/>
      <c r="FC4555"/>
    </row>
    <row r="4556" spans="14:159">
      <c r="N4556"/>
      <c r="AB4556"/>
      <c r="AC4556"/>
      <c r="BC4556"/>
      <c r="BP4556"/>
      <c r="CC4556"/>
      <c r="CP4556"/>
      <c r="EP4556"/>
      <c r="FC4556"/>
    </row>
    <row r="4557" spans="14:159">
      <c r="N4557"/>
      <c r="AB4557"/>
      <c r="AC4557"/>
      <c r="BC4557"/>
      <c r="BP4557"/>
      <c r="CC4557"/>
      <c r="CP4557"/>
      <c r="EP4557"/>
      <c r="FC4557"/>
    </row>
    <row r="4558" spans="14:159">
      <c r="N4558"/>
      <c r="AB4558"/>
      <c r="AC4558"/>
      <c r="BC4558"/>
      <c r="BP4558"/>
      <c r="CC4558"/>
      <c r="CP4558"/>
      <c r="EP4558"/>
      <c r="FC4558"/>
    </row>
    <row r="4559" spans="14:159">
      <c r="N4559"/>
      <c r="AB4559"/>
      <c r="AC4559"/>
      <c r="BC4559"/>
      <c r="BP4559"/>
      <c r="CC4559"/>
      <c r="CP4559"/>
      <c r="EP4559"/>
      <c r="FC4559"/>
    </row>
    <row r="4560" spans="14:159">
      <c r="N4560"/>
      <c r="AB4560"/>
      <c r="AC4560"/>
      <c r="BC4560"/>
      <c r="BP4560"/>
      <c r="CC4560"/>
      <c r="CP4560"/>
      <c r="EP4560"/>
      <c r="FC4560"/>
    </row>
    <row r="4561" spans="14:159">
      <c r="N4561"/>
      <c r="AB4561"/>
      <c r="AC4561"/>
      <c r="BC4561"/>
      <c r="BP4561"/>
      <c r="CC4561"/>
      <c r="CP4561"/>
      <c r="EP4561"/>
      <c r="FC4561"/>
    </row>
    <row r="4562" spans="14:159">
      <c r="N4562"/>
      <c r="AB4562"/>
      <c r="AC4562"/>
      <c r="BC4562"/>
      <c r="BP4562"/>
      <c r="CC4562"/>
      <c r="CP4562"/>
      <c r="EP4562"/>
      <c r="FC4562"/>
    </row>
    <row r="4563" spans="14:159">
      <c r="N4563"/>
      <c r="AB4563"/>
      <c r="AC4563"/>
      <c r="BC4563"/>
      <c r="BP4563"/>
      <c r="CC4563"/>
      <c r="CP4563"/>
      <c r="EP4563"/>
      <c r="FC4563"/>
    </row>
    <row r="4564" spans="14:159">
      <c r="N4564"/>
      <c r="AB4564"/>
      <c r="AC4564"/>
      <c r="BC4564"/>
      <c r="BP4564"/>
      <c r="CC4564"/>
      <c r="CP4564"/>
      <c r="EP4564"/>
      <c r="FC4564"/>
    </row>
    <row r="4565" spans="14:159">
      <c r="N4565"/>
      <c r="AB4565"/>
      <c r="AC4565"/>
      <c r="BC4565"/>
      <c r="BP4565"/>
      <c r="CC4565"/>
      <c r="CP4565"/>
      <c r="EP4565"/>
      <c r="FC4565"/>
    </row>
    <row r="4566" spans="14:159">
      <c r="N4566"/>
      <c r="AB4566"/>
      <c r="AC4566"/>
      <c r="BC4566"/>
      <c r="BP4566"/>
      <c r="CC4566"/>
      <c r="CP4566"/>
      <c r="EP4566"/>
      <c r="FC4566"/>
    </row>
    <row r="4567" spans="14:159">
      <c r="N4567"/>
      <c r="AB4567"/>
      <c r="AC4567"/>
      <c r="BC4567"/>
      <c r="BP4567"/>
      <c r="CC4567"/>
      <c r="CP4567"/>
      <c r="EP4567"/>
      <c r="FC4567"/>
    </row>
    <row r="4568" spans="14:159">
      <c r="N4568"/>
      <c r="AB4568"/>
      <c r="AC4568"/>
      <c r="BC4568"/>
      <c r="BP4568"/>
      <c r="CC4568"/>
      <c r="CP4568"/>
      <c r="EP4568"/>
      <c r="FC4568"/>
    </row>
    <row r="4569" spans="14:159">
      <c r="N4569"/>
      <c r="AB4569"/>
      <c r="AC4569"/>
      <c r="BC4569"/>
      <c r="BP4569"/>
      <c r="CC4569"/>
      <c r="CP4569"/>
      <c r="EP4569"/>
      <c r="FC4569"/>
    </row>
    <row r="4570" spans="14:159">
      <c r="N4570"/>
      <c r="AB4570"/>
      <c r="AC4570"/>
      <c r="BC4570"/>
      <c r="BP4570"/>
      <c r="CC4570"/>
      <c r="CP4570"/>
      <c r="EP4570"/>
      <c r="FC4570"/>
    </row>
    <row r="4571" spans="14:159">
      <c r="N4571"/>
      <c r="AB4571"/>
      <c r="AC4571"/>
      <c r="BC4571"/>
      <c r="BP4571"/>
      <c r="CC4571"/>
      <c r="CP4571"/>
      <c r="EP4571"/>
      <c r="FC4571"/>
    </row>
    <row r="4572" spans="14:159">
      <c r="N4572"/>
      <c r="AB4572"/>
      <c r="AC4572"/>
      <c r="BC4572"/>
      <c r="BP4572"/>
      <c r="CC4572"/>
      <c r="CP4572"/>
      <c r="EP4572"/>
      <c r="FC4572"/>
    </row>
    <row r="4573" spans="14:159">
      <c r="N4573"/>
      <c r="AB4573"/>
      <c r="AC4573"/>
      <c r="BC4573"/>
      <c r="BP4573"/>
      <c r="CC4573"/>
      <c r="CP4573"/>
      <c r="EP4573"/>
      <c r="FC4573"/>
    </row>
    <row r="4574" spans="14:159">
      <c r="N4574"/>
      <c r="AB4574"/>
      <c r="AC4574"/>
      <c r="BC4574"/>
      <c r="BP4574"/>
      <c r="CC4574"/>
      <c r="CP4574"/>
      <c r="EP4574"/>
      <c r="FC4574"/>
    </row>
    <row r="4575" spans="14:159">
      <c r="N4575"/>
      <c r="AB4575"/>
      <c r="AC4575"/>
      <c r="BC4575"/>
      <c r="BP4575"/>
      <c r="CC4575"/>
      <c r="CP4575"/>
      <c r="EP4575"/>
      <c r="FC4575"/>
    </row>
    <row r="4576" spans="14:159">
      <c r="N4576"/>
      <c r="AB4576"/>
      <c r="AC4576"/>
      <c r="BC4576"/>
      <c r="BP4576"/>
      <c r="CC4576"/>
      <c r="CP4576"/>
      <c r="EP4576"/>
      <c r="FC4576"/>
    </row>
    <row r="4577" spans="14:159">
      <c r="N4577"/>
      <c r="AB4577"/>
      <c r="AC4577"/>
      <c r="BC4577"/>
      <c r="BP4577"/>
      <c r="CC4577"/>
      <c r="CP4577"/>
      <c r="EP4577"/>
      <c r="FC4577"/>
    </row>
    <row r="4578" spans="14:159">
      <c r="N4578"/>
      <c r="AB4578"/>
      <c r="AC4578"/>
      <c r="BC4578"/>
      <c r="BP4578"/>
      <c r="CC4578"/>
      <c r="CP4578"/>
      <c r="EP4578"/>
      <c r="FC4578"/>
    </row>
    <row r="4579" spans="14:159">
      <c r="N4579"/>
      <c r="AB4579"/>
      <c r="AC4579"/>
      <c r="BC4579"/>
      <c r="BP4579"/>
      <c r="CC4579"/>
      <c r="CP4579"/>
      <c r="EP4579"/>
      <c r="FC4579"/>
    </row>
    <row r="4580" spans="14:159">
      <c r="N4580"/>
      <c r="AB4580"/>
      <c r="AC4580"/>
      <c r="BC4580"/>
      <c r="BP4580"/>
      <c r="CC4580"/>
      <c r="CP4580"/>
      <c r="EP4580"/>
      <c r="FC4580"/>
    </row>
    <row r="4581" spans="14:159">
      <c r="N4581"/>
      <c r="AB4581"/>
      <c r="AC4581"/>
      <c r="BC4581"/>
      <c r="BP4581"/>
      <c r="CC4581"/>
      <c r="CP4581"/>
      <c r="EP4581"/>
      <c r="FC4581"/>
    </row>
    <row r="4582" spans="14:159">
      <c r="N4582"/>
      <c r="AB4582"/>
      <c r="AC4582"/>
      <c r="BC4582"/>
      <c r="BP4582"/>
      <c r="CC4582"/>
      <c r="CP4582"/>
      <c r="EP4582"/>
      <c r="FC4582"/>
    </row>
    <row r="4583" spans="14:159">
      <c r="N4583"/>
      <c r="AB4583"/>
      <c r="AC4583"/>
      <c r="BC4583"/>
      <c r="BP4583"/>
      <c r="CC4583"/>
      <c r="CP4583"/>
      <c r="EP4583"/>
      <c r="FC4583"/>
    </row>
    <row r="4584" spans="14:159">
      <c r="N4584"/>
      <c r="AB4584"/>
      <c r="AC4584"/>
      <c r="BC4584"/>
      <c r="BP4584"/>
      <c r="CC4584"/>
      <c r="CP4584"/>
      <c r="EP4584"/>
      <c r="FC4584"/>
    </row>
    <row r="4585" spans="14:159">
      <c r="N4585"/>
      <c r="AB4585"/>
      <c r="AC4585"/>
      <c r="BC4585"/>
      <c r="BP4585"/>
      <c r="CC4585"/>
      <c r="CP4585"/>
      <c r="EP4585"/>
      <c r="FC4585"/>
    </row>
    <row r="4586" spans="14:159">
      <c r="N4586"/>
      <c r="AB4586"/>
      <c r="AC4586"/>
      <c r="BC4586"/>
      <c r="BP4586"/>
      <c r="CC4586"/>
      <c r="CP4586"/>
      <c r="EP4586"/>
      <c r="FC4586"/>
    </row>
    <row r="4587" spans="14:159">
      <c r="N4587"/>
      <c r="AB4587"/>
      <c r="AC4587"/>
      <c r="BC4587"/>
      <c r="BP4587"/>
      <c r="CC4587"/>
      <c r="CP4587"/>
      <c r="EP4587"/>
      <c r="FC4587"/>
    </row>
    <row r="4588" spans="14:159">
      <c r="N4588"/>
      <c r="AB4588"/>
      <c r="AC4588"/>
      <c r="BC4588"/>
      <c r="BP4588"/>
      <c r="CC4588"/>
      <c r="CP4588"/>
      <c r="EP4588"/>
      <c r="FC4588"/>
    </row>
    <row r="4589" spans="14:159">
      <c r="N4589"/>
      <c r="AB4589"/>
      <c r="AC4589"/>
      <c r="BC4589"/>
      <c r="BP4589"/>
      <c r="CC4589"/>
      <c r="CP4589"/>
      <c r="EP4589"/>
      <c r="FC4589"/>
    </row>
    <row r="4590" spans="14:159">
      <c r="N4590"/>
      <c r="AB4590"/>
      <c r="AC4590"/>
      <c r="BC4590"/>
      <c r="BP4590"/>
      <c r="CC4590"/>
      <c r="CP4590"/>
      <c r="EP4590"/>
      <c r="FC4590"/>
    </row>
    <row r="4591" spans="14:159">
      <c r="N4591"/>
      <c r="AB4591"/>
      <c r="AC4591"/>
      <c r="BC4591"/>
      <c r="BP4591"/>
      <c r="CC4591"/>
      <c r="CP4591"/>
      <c r="EP4591"/>
      <c r="FC4591"/>
    </row>
    <row r="4592" spans="14:159">
      <c r="N4592"/>
      <c r="AB4592"/>
      <c r="AC4592"/>
      <c r="BC4592"/>
      <c r="BP4592"/>
      <c r="CC4592"/>
      <c r="CP4592"/>
      <c r="EP4592"/>
      <c r="FC4592"/>
    </row>
    <row r="4593" spans="14:159">
      <c r="N4593"/>
      <c r="AB4593"/>
      <c r="AC4593"/>
      <c r="BC4593"/>
      <c r="BP4593"/>
      <c r="CC4593"/>
      <c r="CP4593"/>
      <c r="EP4593"/>
      <c r="FC4593"/>
    </row>
    <row r="4594" spans="14:159">
      <c r="N4594"/>
      <c r="AB4594"/>
      <c r="AC4594"/>
      <c r="BC4594"/>
      <c r="BP4594"/>
      <c r="CC4594"/>
      <c r="CP4594"/>
      <c r="EP4594"/>
      <c r="FC4594"/>
    </row>
    <row r="4595" spans="14:159">
      <c r="N4595"/>
      <c r="AB4595"/>
      <c r="AC4595"/>
      <c r="BC4595"/>
      <c r="BP4595"/>
      <c r="CC4595"/>
      <c r="CP4595"/>
      <c r="EP4595"/>
      <c r="FC4595"/>
    </row>
    <row r="4596" spans="14:159">
      <c r="N4596"/>
      <c r="AB4596"/>
      <c r="AC4596"/>
      <c r="BC4596"/>
      <c r="BP4596"/>
      <c r="CC4596"/>
      <c r="CP4596"/>
      <c r="EP4596"/>
      <c r="FC4596"/>
    </row>
    <row r="4597" spans="14:159">
      <c r="N4597"/>
      <c r="AB4597"/>
      <c r="AC4597"/>
      <c r="BC4597"/>
      <c r="BP4597"/>
      <c r="CC4597"/>
      <c r="CP4597"/>
      <c r="EP4597"/>
      <c r="FC4597"/>
    </row>
    <row r="4598" spans="14:159">
      <c r="N4598"/>
      <c r="AB4598"/>
      <c r="AC4598"/>
      <c r="BC4598"/>
      <c r="BP4598"/>
      <c r="CC4598"/>
      <c r="CP4598"/>
      <c r="EP4598"/>
      <c r="FC4598"/>
    </row>
    <row r="4599" spans="14:159">
      <c r="N4599"/>
      <c r="AB4599"/>
      <c r="AC4599"/>
      <c r="BC4599"/>
      <c r="BP4599"/>
      <c r="CC4599"/>
      <c r="CP4599"/>
      <c r="EP4599"/>
      <c r="FC4599"/>
    </row>
    <row r="4600" spans="14:159">
      <c r="N4600"/>
      <c r="AB4600"/>
      <c r="AC4600"/>
      <c r="BC4600"/>
      <c r="BP4600"/>
      <c r="CC4600"/>
      <c r="CP4600"/>
      <c r="EP4600"/>
      <c r="FC4600"/>
    </row>
    <row r="4601" spans="14:159">
      <c r="N4601"/>
      <c r="AB4601"/>
      <c r="AC4601"/>
      <c r="BC4601"/>
      <c r="BP4601"/>
      <c r="CC4601"/>
      <c r="CP4601"/>
      <c r="EP4601"/>
      <c r="FC4601"/>
    </row>
    <row r="4602" spans="14:159">
      <c r="N4602"/>
      <c r="AB4602"/>
      <c r="AC4602"/>
      <c r="BC4602"/>
      <c r="BP4602"/>
      <c r="CC4602"/>
      <c r="CP4602"/>
      <c r="EP4602"/>
      <c r="FC4602"/>
    </row>
    <row r="4603" spans="14:159">
      <c r="N4603"/>
      <c r="AB4603"/>
      <c r="AC4603"/>
      <c r="BC4603"/>
      <c r="BP4603"/>
      <c r="CC4603"/>
      <c r="CP4603"/>
      <c r="EP4603"/>
      <c r="FC4603"/>
    </row>
    <row r="4604" spans="14:159">
      <c r="N4604"/>
      <c r="AB4604"/>
      <c r="AC4604"/>
      <c r="BC4604"/>
      <c r="BP4604"/>
      <c r="CC4604"/>
      <c r="CP4604"/>
      <c r="EP4604"/>
      <c r="FC4604"/>
    </row>
    <row r="4605" spans="14:159">
      <c r="N4605"/>
      <c r="AB4605"/>
      <c r="AC4605"/>
      <c r="BC4605"/>
      <c r="BP4605"/>
      <c r="CC4605"/>
      <c r="CP4605"/>
      <c r="EP4605"/>
      <c r="FC4605"/>
    </row>
    <row r="4606" spans="14:159">
      <c r="N4606"/>
      <c r="AB4606"/>
      <c r="AC4606"/>
      <c r="BC4606"/>
      <c r="BP4606"/>
      <c r="CC4606"/>
      <c r="CP4606"/>
      <c r="EP4606"/>
      <c r="FC4606"/>
    </row>
    <row r="4607" spans="14:159">
      <c r="N4607"/>
      <c r="AB4607"/>
      <c r="AC4607"/>
      <c r="BC4607"/>
      <c r="BP4607"/>
      <c r="CC4607"/>
      <c r="CP4607"/>
      <c r="EP4607"/>
      <c r="FC4607"/>
    </row>
    <row r="4608" spans="14:159">
      <c r="N4608"/>
      <c r="AB4608"/>
      <c r="AC4608"/>
      <c r="BC4608"/>
      <c r="BP4608"/>
      <c r="CC4608"/>
      <c r="CP4608"/>
      <c r="EP4608"/>
      <c r="FC4608"/>
    </row>
    <row r="4609" spans="14:159">
      <c r="N4609"/>
      <c r="AB4609"/>
      <c r="AC4609"/>
      <c r="BC4609"/>
      <c r="BP4609"/>
      <c r="CC4609"/>
      <c r="CP4609"/>
      <c r="EP4609"/>
      <c r="FC4609"/>
    </row>
    <row r="4610" spans="14:159">
      <c r="N4610"/>
      <c r="AB4610"/>
      <c r="AC4610"/>
      <c r="BC4610"/>
      <c r="BP4610"/>
      <c r="CC4610"/>
      <c r="CP4610"/>
      <c r="EP4610"/>
      <c r="FC4610"/>
    </row>
    <row r="4611" spans="14:159">
      <c r="N4611"/>
      <c r="AB4611"/>
      <c r="AC4611"/>
      <c r="BC4611"/>
      <c r="BP4611"/>
      <c r="CC4611"/>
      <c r="CP4611"/>
      <c r="EP4611"/>
      <c r="FC4611"/>
    </row>
    <row r="4612" spans="14:159">
      <c r="N4612"/>
      <c r="AB4612"/>
      <c r="AC4612"/>
      <c r="BC4612"/>
      <c r="BP4612"/>
      <c r="CC4612"/>
      <c r="CP4612"/>
      <c r="EP4612"/>
      <c r="FC4612"/>
    </row>
    <row r="4613" spans="14:159">
      <c r="N4613"/>
      <c r="AB4613"/>
      <c r="AC4613"/>
      <c r="BC4613"/>
      <c r="BP4613"/>
      <c r="CC4613"/>
      <c r="CP4613"/>
      <c r="EP4613"/>
      <c r="FC4613"/>
    </row>
    <row r="4614" spans="14:159">
      <c r="N4614"/>
      <c r="AB4614"/>
      <c r="AC4614"/>
      <c r="BC4614"/>
      <c r="BP4614"/>
      <c r="CC4614"/>
      <c r="CP4614"/>
      <c r="EP4614"/>
      <c r="FC4614"/>
    </row>
    <row r="4615" spans="14:159">
      <c r="N4615"/>
      <c r="AB4615"/>
      <c r="AC4615"/>
      <c r="BC4615"/>
      <c r="BP4615"/>
      <c r="CC4615"/>
      <c r="CP4615"/>
      <c r="EP4615"/>
      <c r="FC4615"/>
    </row>
    <row r="4616" spans="14:159">
      <c r="N4616"/>
      <c r="AB4616"/>
      <c r="AC4616"/>
      <c r="BC4616"/>
      <c r="BP4616"/>
      <c r="CC4616"/>
      <c r="CP4616"/>
      <c r="EP4616"/>
      <c r="FC4616"/>
    </row>
    <row r="4617" spans="14:159">
      <c r="N4617"/>
      <c r="AB4617"/>
      <c r="AC4617"/>
      <c r="BC4617"/>
      <c r="BP4617"/>
      <c r="CC4617"/>
      <c r="CP4617"/>
      <c r="EP4617"/>
      <c r="FC4617"/>
    </row>
    <row r="4618" spans="14:159">
      <c r="N4618"/>
      <c r="AB4618"/>
      <c r="AC4618"/>
      <c r="BC4618"/>
      <c r="BP4618"/>
      <c r="CC4618"/>
      <c r="CP4618"/>
      <c r="EP4618"/>
      <c r="FC4618"/>
    </row>
    <row r="4619" spans="14:159">
      <c r="N4619"/>
      <c r="AB4619"/>
      <c r="AC4619"/>
      <c r="BC4619"/>
      <c r="BP4619"/>
      <c r="CC4619"/>
      <c r="CP4619"/>
      <c r="EP4619"/>
      <c r="FC4619"/>
    </row>
    <row r="4620" spans="14:159">
      <c r="N4620"/>
      <c r="AB4620"/>
      <c r="AC4620"/>
      <c r="BC4620"/>
      <c r="BP4620"/>
      <c r="CC4620"/>
      <c r="CP4620"/>
      <c r="EP4620"/>
      <c r="FC4620"/>
    </row>
    <row r="4621" spans="14:159">
      <c r="N4621"/>
      <c r="AB4621"/>
      <c r="AC4621"/>
      <c r="BC4621"/>
      <c r="BP4621"/>
      <c r="CC4621"/>
      <c r="CP4621"/>
      <c r="EP4621"/>
      <c r="FC4621"/>
    </row>
    <row r="4622" spans="14:159">
      <c r="N4622"/>
      <c r="AB4622"/>
      <c r="AC4622"/>
      <c r="BC4622"/>
      <c r="BP4622"/>
      <c r="CC4622"/>
      <c r="CP4622"/>
      <c r="EP4622"/>
      <c r="FC4622"/>
    </row>
    <row r="4623" spans="14:159">
      <c r="N4623"/>
      <c r="AB4623"/>
      <c r="AC4623"/>
      <c r="BC4623"/>
      <c r="BP4623"/>
      <c r="CC4623"/>
      <c r="CP4623"/>
      <c r="EP4623"/>
      <c r="FC4623"/>
    </row>
    <row r="4624" spans="14:159">
      <c r="N4624"/>
      <c r="AB4624"/>
      <c r="AC4624"/>
      <c r="BC4624"/>
      <c r="BP4624"/>
      <c r="CC4624"/>
      <c r="CP4624"/>
      <c r="EP4624"/>
      <c r="FC4624"/>
    </row>
    <row r="4625" spans="14:159">
      <c r="N4625"/>
      <c r="AB4625"/>
      <c r="AC4625"/>
      <c r="BC4625"/>
      <c r="BP4625"/>
      <c r="CC4625"/>
      <c r="CP4625"/>
      <c r="EP4625"/>
      <c r="FC4625"/>
    </row>
    <row r="4626" spans="14:159">
      <c r="N4626"/>
      <c r="AB4626"/>
      <c r="AC4626"/>
      <c r="BC4626"/>
      <c r="BP4626"/>
      <c r="CC4626"/>
      <c r="CP4626"/>
      <c r="EP4626"/>
      <c r="FC4626"/>
    </row>
    <row r="4627" spans="14:159">
      <c r="N4627"/>
      <c r="AB4627"/>
      <c r="AC4627"/>
      <c r="BC4627"/>
      <c r="BP4627"/>
      <c r="CC4627"/>
      <c r="CP4627"/>
      <c r="EP4627"/>
      <c r="FC4627"/>
    </row>
    <row r="4628" spans="14:159">
      <c r="N4628"/>
      <c r="AB4628"/>
      <c r="AC4628"/>
      <c r="BC4628"/>
      <c r="BP4628"/>
      <c r="CC4628"/>
      <c r="CP4628"/>
      <c r="EP4628"/>
      <c r="FC4628"/>
    </row>
    <row r="4629" spans="14:159">
      <c r="N4629"/>
      <c r="AB4629"/>
      <c r="AC4629"/>
      <c r="BC4629"/>
      <c r="BP4629"/>
      <c r="CC4629"/>
      <c r="CP4629"/>
      <c r="EP4629"/>
      <c r="FC4629"/>
    </row>
    <row r="4630" spans="14:159">
      <c r="N4630"/>
      <c r="AB4630"/>
      <c r="AC4630"/>
      <c r="BC4630"/>
      <c r="BP4630"/>
      <c r="CC4630"/>
      <c r="CP4630"/>
      <c r="EP4630"/>
      <c r="FC4630"/>
    </row>
    <row r="4631" spans="14:159">
      <c r="N4631"/>
      <c r="AB4631"/>
      <c r="AC4631"/>
      <c r="BC4631"/>
      <c r="BP4631"/>
      <c r="CC4631"/>
      <c r="CP4631"/>
      <c r="EP4631"/>
      <c r="FC4631"/>
    </row>
    <row r="4632" spans="14:159">
      <c r="N4632"/>
      <c r="AB4632"/>
      <c r="AC4632"/>
      <c r="BC4632"/>
      <c r="BP4632"/>
      <c r="CC4632"/>
      <c r="CP4632"/>
      <c r="EP4632"/>
      <c r="FC4632"/>
    </row>
    <row r="4633" spans="14:159">
      <c r="N4633"/>
      <c r="AB4633"/>
      <c r="AC4633"/>
      <c r="BC4633"/>
      <c r="BP4633"/>
      <c r="CC4633"/>
      <c r="CP4633"/>
      <c r="EP4633"/>
      <c r="FC4633"/>
    </row>
    <row r="4634" spans="14:159">
      <c r="N4634"/>
      <c r="AB4634"/>
      <c r="AC4634"/>
      <c r="BC4634"/>
      <c r="BP4634"/>
      <c r="CC4634"/>
      <c r="CP4634"/>
      <c r="EP4634"/>
      <c r="FC4634"/>
    </row>
    <row r="4635" spans="14:159">
      <c r="N4635"/>
      <c r="AB4635"/>
      <c r="AC4635"/>
      <c r="BC4635"/>
      <c r="BP4635"/>
      <c r="CC4635"/>
      <c r="CP4635"/>
      <c r="EP4635"/>
      <c r="FC4635"/>
    </row>
    <row r="4636" spans="14:159">
      <c r="N4636"/>
      <c r="AB4636"/>
      <c r="AC4636"/>
      <c r="BC4636"/>
      <c r="BP4636"/>
      <c r="CC4636"/>
      <c r="CP4636"/>
      <c r="EP4636"/>
      <c r="FC4636"/>
    </row>
    <row r="4637" spans="14:159">
      <c r="N4637"/>
      <c r="AB4637"/>
      <c r="AC4637"/>
      <c r="BC4637"/>
      <c r="BP4637"/>
      <c r="CC4637"/>
      <c r="CP4637"/>
      <c r="EP4637"/>
      <c r="FC4637"/>
    </row>
    <row r="4638" spans="14:159">
      <c r="N4638"/>
      <c r="AB4638"/>
      <c r="AC4638"/>
      <c r="BC4638"/>
      <c r="BP4638"/>
      <c r="CC4638"/>
      <c r="CP4638"/>
      <c r="EP4638"/>
      <c r="FC4638"/>
    </row>
    <row r="4639" spans="14:159">
      <c r="N4639"/>
      <c r="AB4639"/>
      <c r="AC4639"/>
      <c r="BC4639"/>
      <c r="BP4639"/>
      <c r="CC4639"/>
      <c r="CP4639"/>
      <c r="EP4639"/>
      <c r="FC4639"/>
    </row>
    <row r="4640" spans="14:159">
      <c r="N4640"/>
      <c r="AB4640"/>
      <c r="AC4640"/>
      <c r="BC4640"/>
      <c r="BP4640"/>
      <c r="CC4640"/>
      <c r="CP4640"/>
      <c r="EP4640"/>
      <c r="FC4640"/>
    </row>
    <row r="4641" spans="14:159">
      <c r="N4641"/>
      <c r="AB4641"/>
      <c r="AC4641"/>
      <c r="BC4641"/>
      <c r="BP4641"/>
      <c r="CC4641"/>
      <c r="CP4641"/>
      <c r="EP4641"/>
      <c r="FC4641"/>
    </row>
    <row r="4642" spans="14:159">
      <c r="N4642"/>
      <c r="AB4642"/>
      <c r="AC4642"/>
      <c r="BC4642"/>
      <c r="BP4642"/>
      <c r="CC4642"/>
      <c r="CP4642"/>
      <c r="EP4642"/>
      <c r="FC4642"/>
    </row>
    <row r="4643" spans="14:159">
      <c r="N4643"/>
      <c r="AB4643"/>
      <c r="AC4643"/>
      <c r="BC4643"/>
      <c r="BP4643"/>
      <c r="CC4643"/>
      <c r="CP4643"/>
      <c r="EP4643"/>
      <c r="FC4643"/>
    </row>
    <row r="4644" spans="14:159">
      <c r="N4644"/>
      <c r="AB4644"/>
      <c r="AC4644"/>
      <c r="BC4644"/>
      <c r="BP4644"/>
      <c r="CC4644"/>
      <c r="CP4644"/>
      <c r="EP4644"/>
      <c r="FC4644"/>
    </row>
    <row r="4645" spans="14:159">
      <c r="N4645"/>
      <c r="AB4645"/>
      <c r="AC4645"/>
      <c r="BC4645"/>
      <c r="BP4645"/>
      <c r="CC4645"/>
      <c r="CP4645"/>
      <c r="EP4645"/>
      <c r="FC4645"/>
    </row>
    <row r="4646" spans="14:159">
      <c r="N4646"/>
      <c r="AB4646"/>
      <c r="AC4646"/>
      <c r="BC4646"/>
      <c r="BP4646"/>
      <c r="CC4646"/>
      <c r="CP4646"/>
      <c r="EP4646"/>
      <c r="FC4646"/>
    </row>
    <row r="4647" spans="14:159">
      <c r="N4647"/>
      <c r="AB4647"/>
      <c r="AC4647"/>
      <c r="BC4647"/>
      <c r="BP4647"/>
      <c r="CC4647"/>
      <c r="CP4647"/>
      <c r="EP4647"/>
      <c r="FC4647"/>
    </row>
    <row r="4648" spans="14:159">
      <c r="N4648"/>
      <c r="AB4648"/>
      <c r="AC4648"/>
      <c r="BC4648"/>
      <c r="BP4648"/>
      <c r="CC4648"/>
      <c r="CP4648"/>
      <c r="EP4648"/>
      <c r="FC4648"/>
    </row>
    <row r="4649" spans="14:159">
      <c r="N4649"/>
      <c r="AB4649"/>
      <c r="AC4649"/>
      <c r="BC4649"/>
      <c r="BP4649"/>
      <c r="CC4649"/>
      <c r="CP4649"/>
      <c r="EP4649"/>
      <c r="FC4649"/>
    </row>
    <row r="4650" spans="14:159">
      <c r="N4650"/>
      <c r="AB4650"/>
      <c r="AC4650"/>
      <c r="BC4650"/>
      <c r="BP4650"/>
      <c r="CC4650"/>
      <c r="CP4650"/>
      <c r="EP4650"/>
      <c r="FC4650"/>
    </row>
    <row r="4651" spans="14:159">
      <c r="N4651"/>
      <c r="AB4651"/>
      <c r="AC4651"/>
      <c r="BC4651"/>
      <c r="BP4651"/>
      <c r="CC4651"/>
      <c r="CP4651"/>
      <c r="EP4651"/>
      <c r="FC4651"/>
    </row>
    <row r="4652" spans="14:159">
      <c r="N4652"/>
      <c r="AB4652"/>
      <c r="AC4652"/>
      <c r="BC4652"/>
      <c r="BP4652"/>
      <c r="CC4652"/>
      <c r="CP4652"/>
      <c r="EP4652"/>
      <c r="FC4652"/>
    </row>
    <row r="4653" spans="14:159">
      <c r="N4653"/>
      <c r="AB4653"/>
      <c r="AC4653"/>
      <c r="BC4653"/>
      <c r="BP4653"/>
      <c r="CC4653"/>
      <c r="CP4653"/>
      <c r="EP4653"/>
      <c r="FC4653"/>
    </row>
    <row r="4654" spans="14:159">
      <c r="N4654"/>
      <c r="AB4654"/>
      <c r="AC4654"/>
      <c r="BC4654"/>
      <c r="BP4654"/>
      <c r="CC4654"/>
      <c r="CP4654"/>
      <c r="EP4654"/>
      <c r="FC4654"/>
    </row>
    <row r="4655" spans="14:159">
      <c r="N4655"/>
      <c r="AB4655"/>
      <c r="AC4655"/>
      <c r="BC4655"/>
      <c r="BP4655"/>
      <c r="CC4655"/>
      <c r="CP4655"/>
      <c r="EP4655"/>
      <c r="FC4655"/>
    </row>
    <row r="4656" spans="14:159">
      <c r="N4656"/>
      <c r="AB4656"/>
      <c r="AC4656"/>
      <c r="BC4656"/>
      <c r="BP4656"/>
      <c r="CC4656"/>
      <c r="CP4656"/>
      <c r="EP4656"/>
      <c r="FC4656"/>
    </row>
    <row r="4657" spans="14:159">
      <c r="N4657"/>
      <c r="AB4657"/>
      <c r="AC4657"/>
      <c r="BC4657"/>
      <c r="BP4657"/>
      <c r="CC4657"/>
      <c r="CP4657"/>
      <c r="EP4657"/>
      <c r="FC4657"/>
    </row>
    <row r="4658" spans="14:159">
      <c r="N4658"/>
      <c r="AB4658"/>
      <c r="AC4658"/>
      <c r="BC4658"/>
      <c r="BP4658"/>
      <c r="CC4658"/>
      <c r="CP4658"/>
      <c r="EP4658"/>
      <c r="FC4658"/>
    </row>
    <row r="4659" spans="14:159">
      <c r="N4659"/>
      <c r="AB4659"/>
      <c r="AC4659"/>
      <c r="BC4659"/>
      <c r="BP4659"/>
      <c r="CC4659"/>
      <c r="CP4659"/>
      <c r="EP4659"/>
      <c r="FC4659"/>
    </row>
    <row r="4660" spans="14:159">
      <c r="N4660"/>
      <c r="AB4660"/>
      <c r="AC4660"/>
      <c r="BC4660"/>
      <c r="BP4660"/>
      <c r="CC4660"/>
      <c r="CP4660"/>
      <c r="EP4660"/>
      <c r="FC4660"/>
    </row>
    <row r="4661" spans="14:159">
      <c r="N4661"/>
      <c r="AB4661"/>
      <c r="AC4661"/>
      <c r="BC4661"/>
      <c r="BP4661"/>
      <c r="CC4661"/>
      <c r="CP4661"/>
      <c r="EP4661"/>
      <c r="FC4661"/>
    </row>
    <row r="4662" spans="14:159">
      <c r="N4662"/>
      <c r="AB4662"/>
      <c r="AC4662"/>
      <c r="BC4662"/>
      <c r="BP4662"/>
      <c r="CC4662"/>
      <c r="CP4662"/>
      <c r="EP4662"/>
      <c r="FC4662"/>
    </row>
    <row r="4663" spans="14:159">
      <c r="N4663"/>
      <c r="AB4663"/>
      <c r="AC4663"/>
      <c r="BC4663"/>
      <c r="BP4663"/>
      <c r="CC4663"/>
      <c r="CP4663"/>
      <c r="EP4663"/>
      <c r="FC4663"/>
    </row>
    <row r="4664" spans="14:159">
      <c r="N4664"/>
      <c r="AB4664"/>
      <c r="AC4664"/>
      <c r="BC4664"/>
      <c r="BP4664"/>
      <c r="CC4664"/>
      <c r="CP4664"/>
      <c r="EP4664"/>
      <c r="FC4664"/>
    </row>
    <row r="4665" spans="14:159">
      <c r="N4665"/>
      <c r="AB4665"/>
      <c r="AC4665"/>
      <c r="BC4665"/>
      <c r="BP4665"/>
      <c r="CC4665"/>
      <c r="CP4665"/>
      <c r="EP4665"/>
      <c r="FC4665"/>
    </row>
    <row r="4666" spans="14:159">
      <c r="N4666"/>
      <c r="AB4666"/>
      <c r="AC4666"/>
      <c r="BC4666"/>
      <c r="BP4666"/>
      <c r="CC4666"/>
      <c r="CP4666"/>
      <c r="EP4666"/>
      <c r="FC4666"/>
    </row>
    <row r="4667" spans="14:159">
      <c r="N4667"/>
      <c r="AB4667"/>
      <c r="AC4667"/>
      <c r="BC4667"/>
      <c r="BP4667"/>
      <c r="CC4667"/>
      <c r="CP4667"/>
      <c r="EP4667"/>
      <c r="FC4667"/>
    </row>
    <row r="4668" spans="14:159">
      <c r="N4668"/>
      <c r="AB4668"/>
      <c r="AC4668"/>
      <c r="BC4668"/>
      <c r="BP4668"/>
      <c r="CC4668"/>
      <c r="CP4668"/>
      <c r="EP4668"/>
      <c r="FC4668"/>
    </row>
    <row r="4669" spans="14:159">
      <c r="N4669"/>
      <c r="AB4669"/>
      <c r="AC4669"/>
      <c r="BC4669"/>
      <c r="BP4669"/>
      <c r="CC4669"/>
      <c r="CP4669"/>
      <c r="EP4669"/>
      <c r="FC4669"/>
    </row>
    <row r="4670" spans="14:159">
      <c r="N4670"/>
      <c r="AB4670"/>
      <c r="AC4670"/>
      <c r="BC4670"/>
      <c r="BP4670"/>
      <c r="CC4670"/>
      <c r="CP4670"/>
      <c r="EP4670"/>
      <c r="FC4670"/>
    </row>
    <row r="4671" spans="14:159">
      <c r="N4671"/>
      <c r="AB4671"/>
      <c r="AC4671"/>
      <c r="BC4671"/>
      <c r="BP4671"/>
      <c r="CC4671"/>
      <c r="CP4671"/>
      <c r="EP4671"/>
      <c r="FC4671"/>
    </row>
    <row r="4672" spans="14:159">
      <c r="N4672"/>
      <c r="AB4672"/>
      <c r="AC4672"/>
      <c r="BC4672"/>
      <c r="BP4672"/>
      <c r="CC4672"/>
      <c r="CP4672"/>
      <c r="EP4672"/>
      <c r="FC4672"/>
    </row>
    <row r="4673" spans="14:159">
      <c r="N4673"/>
      <c r="AB4673"/>
      <c r="AC4673"/>
      <c r="BC4673"/>
      <c r="BP4673"/>
      <c r="CC4673"/>
      <c r="CP4673"/>
      <c r="EP4673"/>
      <c r="FC4673"/>
    </row>
    <row r="4674" spans="14:159">
      <c r="N4674"/>
      <c r="AB4674"/>
      <c r="AC4674"/>
      <c r="BC4674"/>
      <c r="BP4674"/>
      <c r="CC4674"/>
      <c r="CP4674"/>
      <c r="EP4674"/>
      <c r="FC4674"/>
    </row>
    <row r="4675" spans="14:159">
      <c r="N4675"/>
      <c r="AB4675"/>
      <c r="AC4675"/>
      <c r="BC4675"/>
      <c r="BP4675"/>
      <c r="CC4675"/>
      <c r="CP4675"/>
      <c r="EP4675"/>
      <c r="FC4675"/>
    </row>
    <row r="4676" spans="14:159">
      <c r="N4676"/>
      <c r="AB4676"/>
      <c r="AC4676"/>
      <c r="BC4676"/>
      <c r="BP4676"/>
      <c r="CC4676"/>
      <c r="CP4676"/>
      <c r="EP4676"/>
      <c r="FC4676"/>
    </row>
    <row r="4677" spans="14:159">
      <c r="N4677"/>
      <c r="AB4677"/>
      <c r="AC4677"/>
      <c r="BC4677"/>
      <c r="BP4677"/>
      <c r="CC4677"/>
      <c r="CP4677"/>
      <c r="EP4677"/>
      <c r="FC4677"/>
    </row>
    <row r="4678" spans="14:159">
      <c r="N4678"/>
      <c r="AB4678"/>
      <c r="AC4678"/>
      <c r="BC4678"/>
      <c r="BP4678"/>
      <c r="CC4678"/>
      <c r="CP4678"/>
      <c r="EP4678"/>
      <c r="FC4678"/>
    </row>
    <row r="4679" spans="14:159">
      <c r="N4679"/>
      <c r="AB4679"/>
      <c r="AC4679"/>
      <c r="BC4679"/>
      <c r="BP4679"/>
      <c r="CC4679"/>
      <c r="CP4679"/>
      <c r="EP4679"/>
      <c r="FC4679"/>
    </row>
    <row r="4680" spans="14:159">
      <c r="N4680"/>
      <c r="AB4680"/>
      <c r="AC4680"/>
      <c r="BC4680"/>
      <c r="BP4680"/>
      <c r="CC4680"/>
      <c r="CP4680"/>
      <c r="EP4680"/>
      <c r="FC4680"/>
    </row>
    <row r="4681" spans="14:159">
      <c r="N4681"/>
      <c r="AB4681"/>
      <c r="AC4681"/>
      <c r="BC4681"/>
      <c r="BP4681"/>
      <c r="CC4681"/>
      <c r="CP4681"/>
      <c r="EP4681"/>
      <c r="FC4681"/>
    </row>
    <row r="4682" spans="14:159">
      <c r="N4682"/>
      <c r="AB4682"/>
      <c r="AC4682"/>
      <c r="BC4682"/>
      <c r="BP4682"/>
      <c r="CC4682"/>
      <c r="CP4682"/>
      <c r="EP4682"/>
      <c r="FC4682"/>
    </row>
    <row r="4683" spans="14:159">
      <c r="N4683"/>
      <c r="AB4683"/>
      <c r="AC4683"/>
      <c r="BC4683"/>
      <c r="BP4683"/>
      <c r="CC4683"/>
      <c r="CP4683"/>
      <c r="EP4683"/>
      <c r="FC4683"/>
    </row>
    <row r="4684" spans="14:159">
      <c r="N4684"/>
      <c r="AB4684"/>
      <c r="AC4684"/>
      <c r="BC4684"/>
      <c r="BP4684"/>
      <c r="CC4684"/>
      <c r="CP4684"/>
      <c r="EP4684"/>
      <c r="FC4684"/>
    </row>
    <row r="4685" spans="14:159">
      <c r="N4685"/>
      <c r="AB4685"/>
      <c r="AC4685"/>
      <c r="BC4685"/>
      <c r="BP4685"/>
      <c r="CC4685"/>
      <c r="CP4685"/>
      <c r="EP4685"/>
      <c r="FC4685"/>
    </row>
    <row r="4686" spans="14:159">
      <c r="N4686"/>
      <c r="AB4686"/>
      <c r="AC4686"/>
      <c r="BC4686"/>
      <c r="BP4686"/>
      <c r="CC4686"/>
      <c r="CP4686"/>
      <c r="EP4686"/>
      <c r="FC4686"/>
    </row>
    <row r="4687" spans="14:159">
      <c r="N4687"/>
      <c r="AB4687"/>
      <c r="AC4687"/>
      <c r="BC4687"/>
      <c r="BP4687"/>
      <c r="CC4687"/>
      <c r="CP4687"/>
      <c r="EP4687"/>
      <c r="FC4687"/>
    </row>
    <row r="4688" spans="14:159">
      <c r="N4688"/>
      <c r="AB4688"/>
      <c r="AC4688"/>
      <c r="BC4688"/>
      <c r="BP4688"/>
      <c r="CC4688"/>
      <c r="CP4688"/>
      <c r="EP4688"/>
      <c r="FC4688"/>
    </row>
    <row r="4689" spans="14:159">
      <c r="N4689"/>
      <c r="AB4689"/>
      <c r="AC4689"/>
      <c r="BC4689"/>
      <c r="BP4689"/>
      <c r="CC4689"/>
      <c r="CP4689"/>
      <c r="EP4689"/>
      <c r="FC4689"/>
    </row>
    <row r="4690" spans="14:159">
      <c r="N4690"/>
      <c r="AB4690"/>
      <c r="AC4690"/>
      <c r="BC4690"/>
      <c r="BP4690"/>
      <c r="CC4690"/>
      <c r="CP4690"/>
      <c r="EP4690"/>
      <c r="FC4690"/>
    </row>
    <row r="4691" spans="14:159">
      <c r="N4691"/>
      <c r="AB4691"/>
      <c r="AC4691"/>
      <c r="BC4691"/>
      <c r="BP4691"/>
      <c r="CC4691"/>
      <c r="CP4691"/>
      <c r="EP4691"/>
      <c r="FC4691"/>
    </row>
    <row r="4692" spans="14:159">
      <c r="N4692"/>
      <c r="AB4692"/>
      <c r="AC4692"/>
      <c r="BC4692"/>
      <c r="BP4692"/>
      <c r="CC4692"/>
      <c r="CP4692"/>
      <c r="EP4692"/>
      <c r="FC4692"/>
    </row>
    <row r="4693" spans="14:159">
      <c r="N4693"/>
      <c r="AB4693"/>
      <c r="AC4693"/>
      <c r="BC4693"/>
      <c r="BP4693"/>
      <c r="CC4693"/>
      <c r="CP4693"/>
      <c r="EP4693"/>
      <c r="FC4693"/>
    </row>
    <row r="4694" spans="14:159">
      <c r="N4694"/>
      <c r="AB4694"/>
      <c r="AC4694"/>
      <c r="BC4694"/>
      <c r="BP4694"/>
      <c r="CC4694"/>
      <c r="CP4694"/>
      <c r="EP4694"/>
      <c r="FC4694"/>
    </row>
    <row r="4695" spans="14:159">
      <c r="N4695"/>
      <c r="AB4695"/>
      <c r="AC4695"/>
      <c r="BC4695"/>
      <c r="BP4695"/>
      <c r="CC4695"/>
      <c r="CP4695"/>
      <c r="EP4695"/>
      <c r="FC4695"/>
    </row>
    <row r="4696" spans="14:159">
      <c r="N4696"/>
      <c r="AB4696"/>
      <c r="AC4696"/>
      <c r="BC4696"/>
      <c r="BP4696"/>
      <c r="CC4696"/>
      <c r="CP4696"/>
      <c r="EP4696"/>
      <c r="FC4696"/>
    </row>
    <row r="4697" spans="14:159">
      <c r="N4697"/>
      <c r="AB4697"/>
      <c r="AC4697"/>
      <c r="BC4697"/>
      <c r="BP4697"/>
      <c r="CC4697"/>
      <c r="CP4697"/>
      <c r="EP4697"/>
      <c r="FC4697"/>
    </row>
    <row r="4698" spans="14:159">
      <c r="N4698"/>
      <c r="AB4698"/>
      <c r="AC4698"/>
      <c r="BC4698"/>
      <c r="BP4698"/>
      <c r="CC4698"/>
      <c r="CP4698"/>
      <c r="EP4698"/>
      <c r="FC4698"/>
    </row>
    <row r="4699" spans="14:159">
      <c r="N4699"/>
      <c r="AB4699"/>
      <c r="AC4699"/>
      <c r="BC4699"/>
      <c r="BP4699"/>
      <c r="CC4699"/>
      <c r="CP4699"/>
      <c r="EP4699"/>
      <c r="FC4699"/>
    </row>
    <row r="4700" spans="14:159">
      <c r="N4700"/>
      <c r="AB4700"/>
      <c r="AC4700"/>
      <c r="BC4700"/>
      <c r="BP4700"/>
      <c r="CC4700"/>
      <c r="CP4700"/>
      <c r="EP4700"/>
      <c r="FC4700"/>
    </row>
    <row r="4701" spans="14:159">
      <c r="N4701"/>
      <c r="AB4701"/>
      <c r="AC4701"/>
      <c r="BC4701"/>
      <c r="BP4701"/>
      <c r="CC4701"/>
      <c r="CP4701"/>
      <c r="EP4701"/>
      <c r="FC4701"/>
    </row>
    <row r="4702" spans="14:159">
      <c r="N4702"/>
      <c r="AB4702"/>
      <c r="AC4702"/>
      <c r="BC4702"/>
      <c r="BP4702"/>
      <c r="CC4702"/>
      <c r="CP4702"/>
      <c r="EP4702"/>
      <c r="FC4702"/>
    </row>
    <row r="4703" spans="14:159">
      <c r="N4703"/>
      <c r="AB4703"/>
      <c r="AC4703"/>
      <c r="BC4703"/>
      <c r="BP4703"/>
      <c r="CC4703"/>
      <c r="CP4703"/>
      <c r="EP4703"/>
      <c r="FC4703"/>
    </row>
    <row r="4704" spans="14:159">
      <c r="N4704"/>
      <c r="AB4704"/>
      <c r="AC4704"/>
      <c r="BC4704"/>
      <c r="BP4704"/>
      <c r="CC4704"/>
      <c r="CP4704"/>
      <c r="EP4704"/>
      <c r="FC4704"/>
    </row>
    <row r="4705" spans="14:159">
      <c r="N4705"/>
      <c r="AB4705"/>
      <c r="AC4705"/>
      <c r="BC4705"/>
      <c r="BP4705"/>
      <c r="CC4705"/>
      <c r="CP4705"/>
      <c r="EP4705"/>
      <c r="FC4705"/>
    </row>
    <row r="4706" spans="14:159">
      <c r="N4706"/>
      <c r="AB4706"/>
      <c r="AC4706"/>
      <c r="BC4706"/>
      <c r="BP4706"/>
      <c r="CC4706"/>
      <c r="CP4706"/>
      <c r="EP4706"/>
      <c r="FC4706"/>
    </row>
    <row r="4707" spans="14:159">
      <c r="N4707"/>
      <c r="AB4707"/>
      <c r="AC4707"/>
      <c r="BC4707"/>
      <c r="BP4707"/>
      <c r="CC4707"/>
      <c r="CP4707"/>
      <c r="EP4707"/>
      <c r="FC4707"/>
    </row>
    <row r="4708" spans="14:159">
      <c r="N4708"/>
      <c r="AB4708"/>
      <c r="AC4708"/>
      <c r="BC4708"/>
      <c r="BP4708"/>
      <c r="CC4708"/>
      <c r="CP4708"/>
      <c r="EP4708"/>
      <c r="FC4708"/>
    </row>
    <row r="4709" spans="14:159">
      <c r="N4709"/>
      <c r="AB4709"/>
      <c r="AC4709"/>
      <c r="BC4709"/>
      <c r="BP4709"/>
      <c r="CC4709"/>
      <c r="CP4709"/>
      <c r="EP4709"/>
      <c r="FC4709"/>
    </row>
    <row r="4710" spans="14:159">
      <c r="N4710"/>
      <c r="AB4710"/>
      <c r="AC4710"/>
      <c r="BC4710"/>
      <c r="BP4710"/>
      <c r="CC4710"/>
      <c r="CP4710"/>
      <c r="EP4710"/>
      <c r="FC4710"/>
    </row>
    <row r="4711" spans="14:159">
      <c r="N4711"/>
      <c r="AB4711"/>
      <c r="AC4711"/>
      <c r="BC4711"/>
      <c r="BP4711"/>
      <c r="CC4711"/>
      <c r="CP4711"/>
      <c r="EP4711"/>
      <c r="FC4711"/>
    </row>
    <row r="4712" spans="14:159">
      <c r="N4712"/>
      <c r="AB4712"/>
      <c r="AC4712"/>
      <c r="BC4712"/>
      <c r="BP4712"/>
      <c r="CC4712"/>
      <c r="CP4712"/>
      <c r="EP4712"/>
      <c r="FC4712"/>
    </row>
    <row r="4713" spans="14:159">
      <c r="N4713"/>
      <c r="AB4713"/>
      <c r="AC4713"/>
      <c r="BC4713"/>
      <c r="BP4713"/>
      <c r="CC4713"/>
      <c r="CP4713"/>
      <c r="EP4713"/>
      <c r="FC4713"/>
    </row>
    <row r="4714" spans="14:159">
      <c r="N4714"/>
      <c r="AB4714"/>
      <c r="AC4714"/>
      <c r="BC4714"/>
      <c r="BP4714"/>
      <c r="CC4714"/>
      <c r="CP4714"/>
      <c r="EP4714"/>
      <c r="FC4714"/>
    </row>
    <row r="4715" spans="14:159">
      <c r="N4715"/>
      <c r="AB4715"/>
      <c r="AC4715"/>
      <c r="BC4715"/>
      <c r="BP4715"/>
      <c r="CC4715"/>
      <c r="CP4715"/>
      <c r="EP4715"/>
      <c r="FC4715"/>
    </row>
    <row r="4716" spans="14:159">
      <c r="N4716"/>
      <c r="AB4716"/>
      <c r="AC4716"/>
      <c r="BC4716"/>
      <c r="BP4716"/>
      <c r="CC4716"/>
      <c r="CP4716"/>
      <c r="EP4716"/>
      <c r="FC4716"/>
    </row>
    <row r="4717" spans="14:159">
      <c r="N4717"/>
      <c r="AB4717"/>
      <c r="AC4717"/>
      <c r="BC4717"/>
      <c r="BP4717"/>
      <c r="CC4717"/>
      <c r="CP4717"/>
      <c r="EP4717"/>
      <c r="FC4717"/>
    </row>
    <row r="4718" spans="14:159">
      <c r="N4718"/>
      <c r="AB4718"/>
      <c r="AC4718"/>
      <c r="BC4718"/>
      <c r="BP4718"/>
      <c r="CC4718"/>
      <c r="CP4718"/>
      <c r="EP4718"/>
      <c r="FC4718"/>
    </row>
    <row r="4719" spans="14:159">
      <c r="N4719"/>
      <c r="AB4719"/>
      <c r="AC4719"/>
      <c r="BC4719"/>
      <c r="BP4719"/>
      <c r="CC4719"/>
      <c r="CP4719"/>
      <c r="EP4719"/>
      <c r="FC4719"/>
    </row>
    <row r="4720" spans="14:159">
      <c r="N4720"/>
      <c r="AB4720"/>
      <c r="AC4720"/>
      <c r="BC4720"/>
      <c r="BP4720"/>
      <c r="CC4720"/>
      <c r="CP4720"/>
      <c r="EP4720"/>
      <c r="FC4720"/>
    </row>
    <row r="4721" spans="14:159">
      <c r="N4721"/>
      <c r="AB4721"/>
      <c r="AC4721"/>
      <c r="BC4721"/>
      <c r="BP4721"/>
      <c r="CC4721"/>
      <c r="CP4721"/>
      <c r="EP4721"/>
      <c r="FC4721"/>
    </row>
    <row r="4722" spans="14:159">
      <c r="N4722"/>
      <c r="AB4722"/>
      <c r="AC4722"/>
      <c r="BC4722"/>
      <c r="BP4722"/>
      <c r="CC4722"/>
      <c r="CP4722"/>
      <c r="EP4722"/>
      <c r="FC4722"/>
    </row>
    <row r="4723" spans="14:159">
      <c r="N4723"/>
      <c r="AB4723"/>
      <c r="AC4723"/>
      <c r="BC4723"/>
      <c r="BP4723"/>
      <c r="CC4723"/>
      <c r="CP4723"/>
      <c r="EP4723"/>
      <c r="FC4723"/>
    </row>
    <row r="4724" spans="14:159">
      <c r="N4724"/>
      <c r="AB4724"/>
      <c r="AC4724"/>
      <c r="BC4724"/>
      <c r="BP4724"/>
      <c r="CC4724"/>
      <c r="CP4724"/>
      <c r="EP4724"/>
      <c r="FC4724"/>
    </row>
    <row r="4725" spans="14:159">
      <c r="N4725"/>
      <c r="AB4725"/>
      <c r="AC4725"/>
      <c r="BC4725"/>
      <c r="BP4725"/>
      <c r="CC4725"/>
      <c r="CP4725"/>
      <c r="EP4725"/>
      <c r="FC4725"/>
    </row>
    <row r="4726" spans="14:159">
      <c r="N4726"/>
      <c r="AB4726"/>
      <c r="AC4726"/>
      <c r="BC4726"/>
      <c r="BP4726"/>
      <c r="CC4726"/>
      <c r="CP4726"/>
      <c r="EP4726"/>
      <c r="FC4726"/>
    </row>
    <row r="4727" spans="14:159">
      <c r="N4727"/>
      <c r="AB4727"/>
      <c r="AC4727"/>
      <c r="BC4727"/>
      <c r="BP4727"/>
      <c r="CC4727"/>
      <c r="CP4727"/>
      <c r="EP4727"/>
      <c r="FC4727"/>
    </row>
    <row r="4728" spans="14:159">
      <c r="N4728"/>
      <c r="AB4728"/>
      <c r="AC4728"/>
      <c r="BC4728"/>
      <c r="BP4728"/>
      <c r="CC4728"/>
      <c r="CP4728"/>
      <c r="EP4728"/>
      <c r="FC4728"/>
    </row>
    <row r="4729" spans="14:159">
      <c r="N4729"/>
      <c r="AB4729"/>
      <c r="AC4729"/>
      <c r="BC4729"/>
      <c r="BP4729"/>
      <c r="CC4729"/>
      <c r="CP4729"/>
      <c r="EP4729"/>
      <c r="FC4729"/>
    </row>
    <row r="4730" spans="14:159">
      <c r="N4730"/>
      <c r="AB4730"/>
      <c r="AC4730"/>
      <c r="BC4730"/>
      <c r="BP4730"/>
      <c r="CC4730"/>
      <c r="CP4730"/>
      <c r="EP4730"/>
      <c r="FC4730"/>
    </row>
    <row r="4731" spans="14:159">
      <c r="N4731"/>
      <c r="AB4731"/>
      <c r="AC4731"/>
      <c r="BC4731"/>
      <c r="BP4731"/>
      <c r="CC4731"/>
      <c r="CP4731"/>
      <c r="EP4731"/>
      <c r="FC4731"/>
    </row>
    <row r="4732" spans="14:159">
      <c r="N4732"/>
      <c r="AB4732"/>
      <c r="AC4732"/>
      <c r="BC4732"/>
      <c r="BP4732"/>
      <c r="CC4732"/>
      <c r="CP4732"/>
      <c r="EP4732"/>
      <c r="FC4732"/>
    </row>
    <row r="4733" spans="14:159">
      <c r="N4733"/>
      <c r="AB4733"/>
      <c r="AC4733"/>
      <c r="BC4733"/>
      <c r="BP4733"/>
      <c r="CC4733"/>
      <c r="CP4733"/>
      <c r="EP4733"/>
      <c r="FC4733"/>
    </row>
    <row r="4734" spans="14:159">
      <c r="N4734"/>
      <c r="AB4734"/>
      <c r="AC4734"/>
      <c r="BC4734"/>
      <c r="BP4734"/>
      <c r="CC4734"/>
      <c r="CP4734"/>
      <c r="EP4734"/>
      <c r="FC4734"/>
    </row>
    <row r="4735" spans="14:159">
      <c r="N4735"/>
      <c r="AB4735"/>
      <c r="AC4735"/>
      <c r="BC4735"/>
      <c r="BP4735"/>
      <c r="CC4735"/>
      <c r="CP4735"/>
      <c r="EP4735"/>
      <c r="FC4735"/>
    </row>
    <row r="4736" spans="14:159">
      <c r="N4736"/>
      <c r="AB4736"/>
      <c r="AC4736"/>
      <c r="BC4736"/>
      <c r="BP4736"/>
      <c r="CC4736"/>
      <c r="CP4736"/>
      <c r="EP4736"/>
      <c r="FC4736"/>
    </row>
    <row r="4737" spans="14:159">
      <c r="N4737"/>
      <c r="AB4737"/>
      <c r="AC4737"/>
      <c r="BC4737"/>
      <c r="BP4737"/>
      <c r="CC4737"/>
      <c r="CP4737"/>
      <c r="EP4737"/>
      <c r="FC4737"/>
    </row>
    <row r="4738" spans="14:159">
      <c r="N4738"/>
      <c r="AB4738"/>
      <c r="AC4738"/>
      <c r="BC4738"/>
      <c r="BP4738"/>
      <c r="CC4738"/>
      <c r="CP4738"/>
      <c r="EP4738"/>
      <c r="FC4738"/>
    </row>
    <row r="4739" spans="14:159">
      <c r="N4739"/>
      <c r="AB4739"/>
      <c r="AC4739"/>
      <c r="BC4739"/>
      <c r="BP4739"/>
      <c r="CC4739"/>
      <c r="CP4739"/>
      <c r="EP4739"/>
      <c r="FC4739"/>
    </row>
    <row r="4740" spans="14:159">
      <c r="N4740"/>
      <c r="AB4740"/>
      <c r="AC4740"/>
      <c r="BC4740"/>
      <c r="BP4740"/>
      <c r="CC4740"/>
      <c r="CP4740"/>
      <c r="EP4740"/>
      <c r="FC4740"/>
    </row>
    <row r="4741" spans="14:159">
      <c r="N4741"/>
      <c r="AB4741"/>
      <c r="AC4741"/>
      <c r="BC4741"/>
      <c r="BP4741"/>
      <c r="CC4741"/>
      <c r="CP4741"/>
      <c r="EP4741"/>
      <c r="FC4741"/>
    </row>
    <row r="4742" spans="14:159">
      <c r="N4742"/>
      <c r="AB4742"/>
      <c r="AC4742"/>
      <c r="BC4742"/>
      <c r="BP4742"/>
      <c r="CC4742"/>
      <c r="CP4742"/>
      <c r="EP4742"/>
      <c r="FC4742"/>
    </row>
    <row r="4743" spans="14:159">
      <c r="N4743"/>
      <c r="AB4743"/>
      <c r="AC4743"/>
      <c r="BC4743"/>
      <c r="BP4743"/>
      <c r="CC4743"/>
      <c r="CP4743"/>
      <c r="EP4743"/>
      <c r="FC4743"/>
    </row>
    <row r="4744" spans="14:159">
      <c r="N4744"/>
      <c r="AB4744"/>
      <c r="AC4744"/>
      <c r="BC4744"/>
      <c r="BP4744"/>
      <c r="CC4744"/>
      <c r="CP4744"/>
      <c r="EP4744"/>
      <c r="FC4744"/>
    </row>
    <row r="4745" spans="14:159">
      <c r="N4745"/>
      <c r="AB4745"/>
      <c r="AC4745"/>
      <c r="BC4745"/>
      <c r="BP4745"/>
      <c r="CC4745"/>
      <c r="CP4745"/>
      <c r="EP4745"/>
      <c r="FC4745"/>
    </row>
    <row r="4746" spans="14:159">
      <c r="N4746"/>
      <c r="AB4746"/>
      <c r="AC4746"/>
      <c r="BC4746"/>
      <c r="BP4746"/>
      <c r="CC4746"/>
      <c r="CP4746"/>
      <c r="EP4746"/>
      <c r="FC4746"/>
    </row>
    <row r="4747" spans="14:159">
      <c r="N4747"/>
      <c r="AB4747"/>
      <c r="AC4747"/>
      <c r="BC4747"/>
      <c r="BP4747"/>
      <c r="CC4747"/>
      <c r="CP4747"/>
      <c r="EP4747"/>
      <c r="FC4747"/>
    </row>
    <row r="4748" spans="14:159">
      <c r="N4748"/>
      <c r="AB4748"/>
      <c r="AC4748"/>
      <c r="BC4748"/>
      <c r="BP4748"/>
      <c r="CC4748"/>
      <c r="CP4748"/>
      <c r="EP4748"/>
      <c r="FC4748"/>
    </row>
    <row r="4749" spans="14:159">
      <c r="N4749"/>
      <c r="AB4749"/>
      <c r="AC4749"/>
      <c r="BC4749"/>
      <c r="BP4749"/>
      <c r="CC4749"/>
      <c r="CP4749"/>
      <c r="EP4749"/>
      <c r="FC4749"/>
    </row>
    <row r="4750" spans="14:159">
      <c r="N4750"/>
      <c r="AB4750"/>
      <c r="AC4750"/>
      <c r="BC4750"/>
      <c r="BP4750"/>
      <c r="CC4750"/>
      <c r="CP4750"/>
      <c r="EP4750"/>
      <c r="FC4750"/>
    </row>
    <row r="4751" spans="14:159">
      <c r="N4751"/>
      <c r="AB4751"/>
      <c r="AC4751"/>
      <c r="BC4751"/>
      <c r="BP4751"/>
      <c r="CC4751"/>
      <c r="CP4751"/>
      <c r="EP4751"/>
      <c r="FC4751"/>
    </row>
    <row r="4752" spans="14:159">
      <c r="N4752"/>
      <c r="AB4752"/>
      <c r="AC4752"/>
      <c r="BC4752"/>
      <c r="BP4752"/>
      <c r="CC4752"/>
      <c r="CP4752"/>
      <c r="EP4752"/>
      <c r="FC4752"/>
    </row>
    <row r="4753" spans="14:159">
      <c r="N4753"/>
      <c r="AB4753"/>
      <c r="AC4753"/>
      <c r="BC4753"/>
      <c r="BP4753"/>
      <c r="CC4753"/>
      <c r="CP4753"/>
      <c r="EP4753"/>
      <c r="FC4753"/>
    </row>
    <row r="4754" spans="14:159">
      <c r="N4754"/>
      <c r="AB4754"/>
      <c r="AC4754"/>
      <c r="BC4754"/>
      <c r="BP4754"/>
      <c r="CC4754"/>
      <c r="CP4754"/>
      <c r="EP4754"/>
      <c r="FC4754"/>
    </row>
    <row r="4755" spans="14:159">
      <c r="N4755"/>
      <c r="AB4755"/>
      <c r="AC4755"/>
      <c r="BC4755"/>
      <c r="BP4755"/>
      <c r="CC4755"/>
      <c r="CP4755"/>
      <c r="EP4755"/>
      <c r="FC4755"/>
    </row>
    <row r="4756" spans="14:159">
      <c r="N4756"/>
      <c r="AB4756"/>
      <c r="AC4756"/>
      <c r="BC4756"/>
      <c r="BP4756"/>
      <c r="CC4756"/>
      <c r="CP4756"/>
      <c r="EP4756"/>
      <c r="FC4756"/>
    </row>
    <row r="4757" spans="14:159">
      <c r="N4757"/>
      <c r="AB4757"/>
      <c r="AC4757"/>
      <c r="BC4757"/>
      <c r="BP4757"/>
      <c r="CC4757"/>
      <c r="CP4757"/>
      <c r="EP4757"/>
      <c r="FC4757"/>
    </row>
    <row r="4758" spans="14:159">
      <c r="N4758"/>
      <c r="AB4758"/>
      <c r="AC4758"/>
      <c r="BC4758"/>
      <c r="BP4758"/>
      <c r="CC4758"/>
      <c r="CP4758"/>
      <c r="EP4758"/>
      <c r="FC4758"/>
    </row>
    <row r="4759" spans="14:159">
      <c r="N4759"/>
      <c r="AB4759"/>
      <c r="AC4759"/>
      <c r="BC4759"/>
      <c r="BP4759"/>
      <c r="CC4759"/>
      <c r="CP4759"/>
      <c r="EP4759"/>
      <c r="FC4759"/>
    </row>
    <row r="4760" spans="14:159">
      <c r="N4760"/>
      <c r="AB4760"/>
      <c r="AC4760"/>
      <c r="BC4760"/>
      <c r="BP4760"/>
      <c r="CC4760"/>
      <c r="CP4760"/>
      <c r="EP4760"/>
      <c r="FC4760"/>
    </row>
    <row r="4761" spans="14:159">
      <c r="N4761"/>
      <c r="AB4761"/>
      <c r="AC4761"/>
      <c r="BC4761"/>
      <c r="BP4761"/>
      <c r="CC4761"/>
      <c r="CP4761"/>
      <c r="EP4761"/>
      <c r="FC4761"/>
    </row>
    <row r="4762" spans="14:159">
      <c r="N4762"/>
      <c r="AB4762"/>
      <c r="AC4762"/>
      <c r="BC4762"/>
      <c r="BP4762"/>
      <c r="CC4762"/>
      <c r="CP4762"/>
      <c r="EP4762"/>
      <c r="FC4762"/>
    </row>
    <row r="4763" spans="14:159">
      <c r="N4763"/>
      <c r="AB4763"/>
      <c r="AC4763"/>
      <c r="BC4763"/>
      <c r="BP4763"/>
      <c r="CC4763"/>
      <c r="CP4763"/>
      <c r="EP4763"/>
      <c r="FC4763"/>
    </row>
    <row r="4764" spans="14:159">
      <c r="N4764"/>
      <c r="AB4764"/>
      <c r="AC4764"/>
      <c r="BC4764"/>
      <c r="BP4764"/>
      <c r="CC4764"/>
      <c r="CP4764"/>
      <c r="EP4764"/>
      <c r="FC4764"/>
    </row>
    <row r="4765" spans="14:159">
      <c r="N4765"/>
      <c r="AB4765"/>
      <c r="AC4765"/>
      <c r="BC4765"/>
      <c r="BP4765"/>
      <c r="CC4765"/>
      <c r="CP4765"/>
      <c r="EP4765"/>
      <c r="FC4765"/>
    </row>
    <row r="4766" spans="14:159">
      <c r="N4766"/>
      <c r="AB4766"/>
      <c r="AC4766"/>
      <c r="BC4766"/>
      <c r="BP4766"/>
      <c r="CC4766"/>
      <c r="CP4766"/>
      <c r="EP4766"/>
      <c r="FC4766"/>
    </row>
    <row r="4767" spans="14:159">
      <c r="N4767"/>
      <c r="AB4767"/>
      <c r="AC4767"/>
      <c r="BC4767"/>
      <c r="BP4767"/>
      <c r="CC4767"/>
      <c r="CP4767"/>
      <c r="EP4767"/>
      <c r="FC4767"/>
    </row>
    <row r="4768" spans="14:159">
      <c r="N4768"/>
      <c r="AB4768"/>
      <c r="AC4768"/>
      <c r="BC4768"/>
      <c r="BP4768"/>
      <c r="CC4768"/>
      <c r="CP4768"/>
      <c r="EP4768"/>
      <c r="FC4768"/>
    </row>
    <row r="4769" spans="14:159">
      <c r="N4769"/>
      <c r="AB4769"/>
      <c r="AC4769"/>
      <c r="BC4769"/>
      <c r="BP4769"/>
      <c r="CC4769"/>
      <c r="CP4769"/>
      <c r="EP4769"/>
      <c r="FC4769"/>
    </row>
    <row r="4770" spans="14:159">
      <c r="N4770"/>
      <c r="AB4770"/>
      <c r="AC4770"/>
      <c r="BC4770"/>
      <c r="BP4770"/>
      <c r="CC4770"/>
      <c r="CP4770"/>
      <c r="EP4770"/>
      <c r="FC4770"/>
    </row>
    <row r="4771" spans="14:159">
      <c r="N4771"/>
      <c r="AB4771"/>
      <c r="AC4771"/>
      <c r="BC4771"/>
      <c r="BP4771"/>
      <c r="CC4771"/>
      <c r="CP4771"/>
      <c r="EP4771"/>
      <c r="FC4771"/>
    </row>
    <row r="4772" spans="14:159">
      <c r="N4772"/>
      <c r="AB4772"/>
      <c r="AC4772"/>
      <c r="BC4772"/>
      <c r="BP4772"/>
      <c r="CC4772"/>
      <c r="CP4772"/>
      <c r="EP4772"/>
      <c r="FC4772"/>
    </row>
    <row r="4773" spans="14:159">
      <c r="N4773"/>
      <c r="AB4773"/>
      <c r="AC4773"/>
      <c r="BC4773"/>
      <c r="BP4773"/>
      <c r="CC4773"/>
      <c r="CP4773"/>
      <c r="EP4773"/>
      <c r="FC4773"/>
    </row>
    <row r="4774" spans="14:159">
      <c r="N4774"/>
      <c r="AB4774"/>
      <c r="AC4774"/>
      <c r="BC4774"/>
      <c r="BP4774"/>
      <c r="CC4774"/>
      <c r="CP4774"/>
      <c r="EP4774"/>
      <c r="FC4774"/>
    </row>
    <row r="4775" spans="14:159">
      <c r="N4775"/>
      <c r="AB4775"/>
      <c r="AC4775"/>
      <c r="BC4775"/>
      <c r="BP4775"/>
      <c r="CC4775"/>
      <c r="CP4775"/>
      <c r="EP4775"/>
      <c r="FC4775"/>
    </row>
    <row r="4776" spans="14:159">
      <c r="N4776"/>
      <c r="AB4776"/>
      <c r="AC4776"/>
      <c r="BC4776"/>
      <c r="BP4776"/>
      <c r="CC4776"/>
      <c r="CP4776"/>
      <c r="EP4776"/>
      <c r="FC4776"/>
    </row>
    <row r="4777" spans="14:159">
      <c r="N4777"/>
      <c r="AB4777"/>
      <c r="AC4777"/>
      <c r="BC4777"/>
      <c r="BP4777"/>
      <c r="CC4777"/>
      <c r="CP4777"/>
      <c r="EP4777"/>
      <c r="FC4777"/>
    </row>
    <row r="4778" spans="14:159">
      <c r="N4778"/>
      <c r="AB4778"/>
      <c r="AC4778"/>
      <c r="BC4778"/>
      <c r="BP4778"/>
      <c r="CC4778"/>
      <c r="CP4778"/>
      <c r="EP4778"/>
      <c r="FC4778"/>
    </row>
    <row r="4779" spans="14:159">
      <c r="N4779"/>
      <c r="AB4779"/>
      <c r="AC4779"/>
      <c r="BC4779"/>
      <c r="BP4779"/>
      <c r="CC4779"/>
      <c r="CP4779"/>
      <c r="EP4779"/>
      <c r="FC4779"/>
    </row>
    <row r="4780" spans="14:159">
      <c r="N4780"/>
      <c r="AB4780"/>
      <c r="AC4780"/>
      <c r="BC4780"/>
      <c r="BP4780"/>
      <c r="CC4780"/>
      <c r="CP4780"/>
      <c r="EP4780"/>
      <c r="FC4780"/>
    </row>
    <row r="4781" spans="14:159">
      <c r="N4781"/>
      <c r="AB4781"/>
      <c r="AC4781"/>
      <c r="BC4781"/>
      <c r="BP4781"/>
      <c r="CC4781"/>
      <c r="CP4781"/>
      <c r="EP4781"/>
      <c r="FC4781"/>
    </row>
    <row r="4782" spans="14:159">
      <c r="N4782"/>
      <c r="AB4782"/>
      <c r="AC4782"/>
      <c r="BC4782"/>
      <c r="BP4782"/>
      <c r="CC4782"/>
      <c r="CP4782"/>
      <c r="EP4782"/>
      <c r="FC4782"/>
    </row>
    <row r="4783" spans="14:159">
      <c r="N4783"/>
      <c r="AB4783"/>
      <c r="AC4783"/>
      <c r="BC4783"/>
      <c r="BP4783"/>
      <c r="CC4783"/>
      <c r="CP4783"/>
      <c r="EP4783"/>
      <c r="FC4783"/>
    </row>
    <row r="4784" spans="14:159">
      <c r="N4784"/>
      <c r="AB4784"/>
      <c r="AC4784"/>
      <c r="BC4784"/>
      <c r="BP4784"/>
      <c r="CC4784"/>
      <c r="CP4784"/>
      <c r="EP4784"/>
      <c r="FC4784"/>
    </row>
    <row r="4785" spans="14:159">
      <c r="N4785"/>
      <c r="AB4785"/>
      <c r="AC4785"/>
      <c r="BC4785"/>
      <c r="BP4785"/>
      <c r="CC4785"/>
      <c r="CP4785"/>
      <c r="EP4785"/>
      <c r="FC4785"/>
    </row>
    <row r="4786" spans="14:159">
      <c r="N4786"/>
      <c r="AB4786"/>
      <c r="AC4786"/>
      <c r="BC4786"/>
      <c r="BP4786"/>
      <c r="CC4786"/>
      <c r="CP4786"/>
      <c r="EP4786"/>
      <c r="FC4786"/>
    </row>
    <row r="4787" spans="14:159">
      <c r="N4787"/>
      <c r="AB4787"/>
      <c r="AC4787"/>
      <c r="BC4787"/>
      <c r="BP4787"/>
      <c r="CC4787"/>
      <c r="CP4787"/>
      <c r="EP4787"/>
      <c r="FC4787"/>
    </row>
    <row r="4788" spans="14:159">
      <c r="N4788"/>
      <c r="AB4788"/>
      <c r="AC4788"/>
      <c r="BC4788"/>
      <c r="BP4788"/>
      <c r="CC4788"/>
      <c r="CP4788"/>
      <c r="EP4788"/>
      <c r="FC4788"/>
    </row>
    <row r="4789" spans="14:159">
      <c r="N4789"/>
      <c r="AB4789"/>
      <c r="AC4789"/>
      <c r="BC4789"/>
      <c r="BP4789"/>
      <c r="CC4789"/>
      <c r="CP4789"/>
      <c r="EP4789"/>
      <c r="FC4789"/>
    </row>
    <row r="4790" spans="14:159">
      <c r="N4790"/>
      <c r="AB4790"/>
      <c r="AC4790"/>
      <c r="BC4790"/>
      <c r="BP4790"/>
      <c r="CC4790"/>
      <c r="CP4790"/>
      <c r="EP4790"/>
      <c r="FC4790"/>
    </row>
    <row r="4791" spans="14:159">
      <c r="N4791"/>
      <c r="AB4791"/>
      <c r="AC4791"/>
      <c r="BC4791"/>
      <c r="BP4791"/>
      <c r="CC4791"/>
      <c r="CP4791"/>
      <c r="EP4791"/>
      <c r="FC4791"/>
    </row>
    <row r="4792" spans="14:159">
      <c r="N4792"/>
      <c r="AB4792"/>
      <c r="AC4792"/>
      <c r="BC4792"/>
      <c r="BP4792"/>
      <c r="CC4792"/>
      <c r="CP4792"/>
      <c r="EP4792"/>
      <c r="FC4792"/>
    </row>
    <row r="4793" spans="14:159">
      <c r="N4793"/>
      <c r="AB4793"/>
      <c r="AC4793"/>
      <c r="BC4793"/>
      <c r="BP4793"/>
      <c r="CC4793"/>
      <c r="CP4793"/>
      <c r="EP4793"/>
      <c r="FC4793"/>
    </row>
    <row r="4794" spans="14:159">
      <c r="N4794"/>
      <c r="AB4794"/>
      <c r="AC4794"/>
      <c r="BC4794"/>
      <c r="BP4794"/>
      <c r="CC4794"/>
      <c r="CP4794"/>
      <c r="EP4794"/>
      <c r="FC4794"/>
    </row>
    <row r="4795" spans="14:159">
      <c r="N4795"/>
      <c r="AB4795"/>
      <c r="AC4795"/>
      <c r="BC4795"/>
      <c r="BP4795"/>
      <c r="CC4795"/>
      <c r="CP4795"/>
      <c r="EP4795"/>
      <c r="FC4795"/>
    </row>
    <row r="4796" spans="14:159">
      <c r="N4796"/>
      <c r="AB4796"/>
      <c r="AC4796"/>
      <c r="BC4796"/>
      <c r="BP4796"/>
      <c r="CC4796"/>
      <c r="CP4796"/>
      <c r="EP4796"/>
      <c r="FC4796"/>
    </row>
    <row r="4797" spans="14:159">
      <c r="N4797"/>
      <c r="AB4797"/>
      <c r="AC4797"/>
      <c r="BC4797"/>
      <c r="BP4797"/>
      <c r="CC4797"/>
      <c r="CP4797"/>
      <c r="EP4797"/>
      <c r="FC4797"/>
    </row>
    <row r="4798" spans="14:159">
      <c r="N4798"/>
      <c r="AB4798"/>
      <c r="AC4798"/>
      <c r="BC4798"/>
      <c r="BP4798"/>
      <c r="CC4798"/>
      <c r="CP4798"/>
      <c r="EP4798"/>
      <c r="FC4798"/>
    </row>
    <row r="4799" spans="14:159">
      <c r="N4799"/>
      <c r="AB4799"/>
      <c r="AC4799"/>
      <c r="BC4799"/>
      <c r="BP4799"/>
      <c r="CC4799"/>
      <c r="CP4799"/>
      <c r="EP4799"/>
      <c r="FC4799"/>
    </row>
    <row r="4800" spans="14:159">
      <c r="N4800"/>
      <c r="AB4800"/>
      <c r="AC4800"/>
      <c r="BC4800"/>
      <c r="BP4800"/>
      <c r="CC4800"/>
      <c r="CP4800"/>
      <c r="EP4800"/>
      <c r="FC4800"/>
    </row>
    <row r="4801" spans="14:159">
      <c r="N4801"/>
      <c r="AB4801"/>
      <c r="AC4801"/>
      <c r="BC4801"/>
      <c r="BP4801"/>
      <c r="CC4801"/>
      <c r="CP4801"/>
      <c r="EP4801"/>
      <c r="FC4801"/>
    </row>
    <row r="4802" spans="14:159">
      <c r="N4802"/>
      <c r="AB4802"/>
      <c r="AC4802"/>
      <c r="BC4802"/>
      <c r="BP4802"/>
      <c r="CC4802"/>
      <c r="CP4802"/>
      <c r="EP4802"/>
      <c r="FC4802"/>
    </row>
    <row r="4803" spans="14:159">
      <c r="N4803"/>
      <c r="AB4803"/>
      <c r="AC4803"/>
      <c r="BC4803"/>
      <c r="BP4803"/>
      <c r="CC4803"/>
      <c r="CP4803"/>
      <c r="EP4803"/>
      <c r="FC4803"/>
    </row>
    <row r="4804" spans="14:159">
      <c r="N4804"/>
      <c r="AB4804"/>
      <c r="AC4804"/>
      <c r="BC4804"/>
      <c r="BP4804"/>
      <c r="CC4804"/>
      <c r="CP4804"/>
      <c r="EP4804"/>
      <c r="FC4804"/>
    </row>
    <row r="4805" spans="14:159">
      <c r="N4805"/>
      <c r="AB4805"/>
      <c r="AC4805"/>
      <c r="BC4805"/>
      <c r="BP4805"/>
      <c r="CC4805"/>
      <c r="CP4805"/>
      <c r="EP4805"/>
      <c r="FC4805"/>
    </row>
    <row r="4806" spans="14:159">
      <c r="N4806"/>
      <c r="AB4806"/>
      <c r="AC4806"/>
      <c r="BC4806"/>
      <c r="BP4806"/>
      <c r="CC4806"/>
      <c r="CP4806"/>
      <c r="EP4806"/>
      <c r="FC4806"/>
    </row>
    <row r="4807" spans="14:159">
      <c r="N4807"/>
      <c r="AB4807"/>
      <c r="AC4807"/>
      <c r="BC4807"/>
      <c r="BP4807"/>
      <c r="CC4807"/>
      <c r="CP4807"/>
      <c r="EP4807"/>
      <c r="FC4807"/>
    </row>
    <row r="4808" spans="14:159">
      <c r="N4808"/>
      <c r="AB4808"/>
      <c r="AC4808"/>
      <c r="BC4808"/>
      <c r="BP4808"/>
      <c r="CC4808"/>
      <c r="CP4808"/>
      <c r="EP4808"/>
      <c r="FC4808"/>
    </row>
    <row r="4809" spans="14:159">
      <c r="N4809"/>
      <c r="AB4809"/>
      <c r="AC4809"/>
      <c r="BC4809"/>
      <c r="BP4809"/>
      <c r="CC4809"/>
      <c r="CP4809"/>
      <c r="EP4809"/>
      <c r="FC4809"/>
    </row>
    <row r="4810" spans="14:159">
      <c r="N4810"/>
      <c r="AB4810"/>
      <c r="AC4810"/>
      <c r="BC4810"/>
      <c r="BP4810"/>
      <c r="CC4810"/>
      <c r="CP4810"/>
      <c r="EP4810"/>
      <c r="FC4810"/>
    </row>
    <row r="4811" spans="14:159">
      <c r="N4811"/>
      <c r="AB4811"/>
      <c r="AC4811"/>
      <c r="BC4811"/>
      <c r="BP4811"/>
      <c r="CC4811"/>
      <c r="CP4811"/>
      <c r="EP4811"/>
      <c r="FC4811"/>
    </row>
    <row r="4812" spans="14:159">
      <c r="N4812"/>
      <c r="AB4812"/>
      <c r="AC4812"/>
      <c r="BC4812"/>
      <c r="BP4812"/>
      <c r="CC4812"/>
      <c r="CP4812"/>
      <c r="EP4812"/>
      <c r="FC4812"/>
    </row>
    <row r="4813" spans="14:159">
      <c r="N4813"/>
      <c r="AB4813"/>
      <c r="AC4813"/>
      <c r="BC4813"/>
      <c r="BP4813"/>
      <c r="CC4813"/>
      <c r="CP4813"/>
      <c r="EP4813"/>
      <c r="FC4813"/>
    </row>
    <row r="4814" spans="14:159">
      <c r="N4814"/>
      <c r="AB4814"/>
      <c r="AC4814"/>
      <c r="BC4814"/>
      <c r="BP4814"/>
      <c r="CC4814"/>
      <c r="CP4814"/>
      <c r="EP4814"/>
      <c r="FC4814"/>
    </row>
    <row r="4815" spans="14:159">
      <c r="N4815"/>
      <c r="AB4815"/>
      <c r="AC4815"/>
      <c r="BC4815"/>
      <c r="BP4815"/>
      <c r="CC4815"/>
      <c r="CP4815"/>
      <c r="EP4815"/>
      <c r="FC4815"/>
    </row>
    <row r="4816" spans="14:159">
      <c r="N4816"/>
      <c r="AB4816"/>
      <c r="AC4816"/>
      <c r="BC4816"/>
      <c r="BP4816"/>
      <c r="CC4816"/>
      <c r="CP4816"/>
      <c r="EP4816"/>
      <c r="FC4816"/>
    </row>
    <row r="4817" spans="14:159">
      <c r="N4817"/>
      <c r="AB4817"/>
      <c r="AC4817"/>
      <c r="BC4817"/>
      <c r="BP4817"/>
      <c r="CC4817"/>
      <c r="CP4817"/>
      <c r="EP4817"/>
      <c r="FC4817"/>
    </row>
    <row r="4818" spans="14:159">
      <c r="N4818"/>
      <c r="AB4818"/>
      <c r="AC4818"/>
      <c r="BC4818"/>
      <c r="BP4818"/>
      <c r="CC4818"/>
      <c r="CP4818"/>
      <c r="EP4818"/>
      <c r="FC4818"/>
    </row>
    <row r="4819" spans="14:159">
      <c r="N4819"/>
      <c r="AB4819"/>
      <c r="AC4819"/>
      <c r="BC4819"/>
      <c r="BP4819"/>
      <c r="CC4819"/>
      <c r="CP4819"/>
      <c r="EP4819"/>
      <c r="FC4819"/>
    </row>
    <row r="4820" spans="14:159">
      <c r="N4820"/>
      <c r="AB4820"/>
      <c r="AC4820"/>
      <c r="BC4820"/>
      <c r="BP4820"/>
      <c r="CC4820"/>
      <c r="CP4820"/>
      <c r="EP4820"/>
      <c r="FC4820"/>
    </row>
    <row r="4821" spans="14:159">
      <c r="N4821"/>
      <c r="AB4821"/>
      <c r="AC4821"/>
      <c r="BC4821"/>
      <c r="BP4821"/>
      <c r="CC4821"/>
      <c r="CP4821"/>
      <c r="EP4821"/>
      <c r="FC4821"/>
    </row>
    <row r="4822" spans="14:159">
      <c r="N4822"/>
      <c r="AB4822"/>
      <c r="AC4822"/>
      <c r="BC4822"/>
      <c r="BP4822"/>
      <c r="CC4822"/>
      <c r="CP4822"/>
      <c r="EP4822"/>
      <c r="FC4822"/>
    </row>
    <row r="4823" spans="14:159">
      <c r="N4823"/>
      <c r="AB4823"/>
      <c r="AC4823"/>
      <c r="BC4823"/>
      <c r="BP4823"/>
      <c r="CC4823"/>
      <c r="CP4823"/>
      <c r="EP4823"/>
      <c r="FC4823"/>
    </row>
    <row r="4824" spans="14:159">
      <c r="N4824"/>
      <c r="AB4824"/>
      <c r="AC4824"/>
      <c r="BC4824"/>
      <c r="BP4824"/>
      <c r="CC4824"/>
      <c r="CP4824"/>
      <c r="EP4824"/>
      <c r="FC4824"/>
    </row>
    <row r="4825" spans="14:159">
      <c r="N4825"/>
      <c r="AB4825"/>
      <c r="AC4825"/>
      <c r="BC4825"/>
      <c r="BP4825"/>
      <c r="CC4825"/>
      <c r="CP4825"/>
      <c r="EP4825"/>
      <c r="FC4825"/>
    </row>
    <row r="4826" spans="14:159">
      <c r="N4826"/>
      <c r="AB4826"/>
      <c r="AC4826"/>
      <c r="BC4826"/>
      <c r="BP4826"/>
      <c r="CC4826"/>
      <c r="CP4826"/>
      <c r="EP4826"/>
      <c r="FC4826"/>
    </row>
    <row r="4827" spans="14:159">
      <c r="N4827"/>
      <c r="AB4827"/>
      <c r="AC4827"/>
      <c r="BC4827"/>
      <c r="BP4827"/>
      <c r="CC4827"/>
      <c r="CP4827"/>
      <c r="EP4827"/>
      <c r="FC4827"/>
    </row>
    <row r="4828" spans="14:159">
      <c r="N4828"/>
      <c r="AB4828"/>
      <c r="AC4828"/>
      <c r="BC4828"/>
      <c r="BP4828"/>
      <c r="CC4828"/>
      <c r="CP4828"/>
      <c r="EP4828"/>
      <c r="FC4828"/>
    </row>
    <row r="4829" spans="14:159">
      <c r="N4829"/>
      <c r="AB4829"/>
      <c r="AC4829"/>
      <c r="BC4829"/>
      <c r="BP4829"/>
      <c r="CC4829"/>
      <c r="CP4829"/>
      <c r="EP4829"/>
      <c r="FC4829"/>
    </row>
    <row r="4830" spans="14:159">
      <c r="N4830"/>
      <c r="AB4830"/>
      <c r="AC4830"/>
      <c r="BC4830"/>
      <c r="BP4830"/>
      <c r="CC4830"/>
      <c r="CP4830"/>
      <c r="EP4830"/>
      <c r="FC4830"/>
    </row>
    <row r="4831" spans="14:159">
      <c r="N4831"/>
      <c r="AB4831"/>
      <c r="AC4831"/>
      <c r="BC4831"/>
      <c r="BP4831"/>
      <c r="CC4831"/>
      <c r="CP4831"/>
      <c r="EP4831"/>
      <c r="FC4831"/>
    </row>
    <row r="4832" spans="14:159">
      <c r="N4832"/>
      <c r="AB4832"/>
      <c r="AC4832"/>
      <c r="BC4832"/>
      <c r="BP4832"/>
      <c r="CC4832"/>
      <c r="CP4832"/>
      <c r="EP4832"/>
      <c r="FC4832"/>
    </row>
    <row r="4833" spans="14:159">
      <c r="N4833"/>
      <c r="AB4833"/>
      <c r="AC4833"/>
      <c r="BC4833"/>
      <c r="BP4833"/>
      <c r="CC4833"/>
      <c r="CP4833"/>
      <c r="EP4833"/>
      <c r="FC4833"/>
    </row>
    <row r="4834" spans="14:159">
      <c r="N4834"/>
      <c r="AB4834"/>
      <c r="AC4834"/>
      <c r="BC4834"/>
      <c r="BP4834"/>
      <c r="CC4834"/>
      <c r="CP4834"/>
      <c r="EP4834"/>
      <c r="FC4834"/>
    </row>
    <row r="4835" spans="14:159">
      <c r="N4835"/>
      <c r="AB4835"/>
      <c r="AC4835"/>
      <c r="BC4835"/>
      <c r="BP4835"/>
      <c r="CC4835"/>
      <c r="CP4835"/>
      <c r="EP4835"/>
      <c r="FC4835"/>
    </row>
    <row r="4836" spans="14:159">
      <c r="N4836"/>
      <c r="AB4836"/>
      <c r="AC4836"/>
      <c r="BC4836"/>
      <c r="BP4836"/>
      <c r="CC4836"/>
      <c r="CP4836"/>
      <c r="EP4836"/>
      <c r="FC4836"/>
    </row>
    <row r="4837" spans="14:159">
      <c r="N4837"/>
      <c r="AB4837"/>
      <c r="AC4837"/>
      <c r="BC4837"/>
      <c r="BP4837"/>
      <c r="CC4837"/>
      <c r="CP4837"/>
      <c r="EP4837"/>
      <c r="FC4837"/>
    </row>
    <row r="4838" spans="14:159">
      <c r="N4838"/>
      <c r="AB4838"/>
      <c r="AC4838"/>
      <c r="BC4838"/>
      <c r="BP4838"/>
      <c r="CC4838"/>
      <c r="CP4838"/>
      <c r="EP4838"/>
      <c r="FC4838"/>
    </row>
    <row r="4839" spans="14:159">
      <c r="N4839"/>
      <c r="AB4839"/>
      <c r="AC4839"/>
      <c r="BC4839"/>
      <c r="BP4839"/>
      <c r="CC4839"/>
      <c r="CP4839"/>
      <c r="EP4839"/>
      <c r="FC4839"/>
    </row>
    <row r="4840" spans="14:159">
      <c r="N4840"/>
      <c r="AB4840"/>
      <c r="AC4840"/>
      <c r="BC4840"/>
      <c r="BP4840"/>
      <c r="CC4840"/>
      <c r="CP4840"/>
      <c r="EP4840"/>
      <c r="FC4840"/>
    </row>
    <row r="4841" spans="14:159">
      <c r="N4841"/>
      <c r="AB4841"/>
      <c r="AC4841"/>
      <c r="BC4841"/>
      <c r="BP4841"/>
      <c r="CC4841"/>
      <c r="CP4841"/>
      <c r="EP4841"/>
      <c r="FC4841"/>
    </row>
    <row r="4842" spans="14:159">
      <c r="N4842"/>
      <c r="AB4842"/>
      <c r="AC4842"/>
      <c r="BC4842"/>
      <c r="BP4842"/>
      <c r="CC4842"/>
      <c r="CP4842"/>
      <c r="EP4842"/>
      <c r="FC4842"/>
    </row>
    <row r="4843" spans="14:159">
      <c r="N4843"/>
      <c r="AB4843"/>
      <c r="AC4843"/>
      <c r="BC4843"/>
      <c r="BP4843"/>
      <c r="CC4843"/>
      <c r="CP4843"/>
      <c r="EP4843"/>
      <c r="FC4843"/>
    </row>
    <row r="4844" spans="14:159">
      <c r="N4844"/>
      <c r="AB4844"/>
      <c r="AC4844"/>
      <c r="BC4844"/>
      <c r="BP4844"/>
      <c r="CC4844"/>
      <c r="CP4844"/>
      <c r="EP4844"/>
      <c r="FC4844"/>
    </row>
    <row r="4845" spans="14:159">
      <c r="N4845"/>
      <c r="AB4845"/>
      <c r="AC4845"/>
      <c r="BC4845"/>
      <c r="BP4845"/>
      <c r="CC4845"/>
      <c r="CP4845"/>
      <c r="EP4845"/>
      <c r="FC4845"/>
    </row>
    <row r="4846" spans="14:159">
      <c r="N4846"/>
      <c r="AB4846"/>
      <c r="AC4846"/>
      <c r="BC4846"/>
      <c r="BP4846"/>
      <c r="CC4846"/>
      <c r="CP4846"/>
      <c r="EP4846"/>
      <c r="FC4846"/>
    </row>
    <row r="4847" spans="14:159">
      <c r="N4847"/>
      <c r="AB4847"/>
      <c r="AC4847"/>
      <c r="BC4847"/>
      <c r="BP4847"/>
      <c r="CC4847"/>
      <c r="CP4847"/>
      <c r="EP4847"/>
      <c r="FC4847"/>
    </row>
    <row r="4848" spans="14:159">
      <c r="N4848"/>
      <c r="AB4848"/>
      <c r="AC4848"/>
      <c r="BC4848"/>
      <c r="BP4848"/>
      <c r="CC4848"/>
      <c r="CP4848"/>
      <c r="EP4848"/>
      <c r="FC4848"/>
    </row>
    <row r="4849" spans="14:159">
      <c r="N4849"/>
      <c r="AB4849"/>
      <c r="AC4849"/>
      <c r="BC4849"/>
      <c r="BP4849"/>
      <c r="CC4849"/>
      <c r="CP4849"/>
      <c r="EP4849"/>
      <c r="FC4849"/>
    </row>
    <row r="4850" spans="14:159">
      <c r="N4850"/>
      <c r="AB4850"/>
      <c r="AC4850"/>
      <c r="BC4850"/>
      <c r="BP4850"/>
      <c r="CC4850"/>
      <c r="CP4850"/>
      <c r="EP4850"/>
      <c r="FC4850"/>
    </row>
    <row r="4851" spans="14:159">
      <c r="N4851"/>
      <c r="AB4851"/>
      <c r="AC4851"/>
      <c r="BC4851"/>
      <c r="BP4851"/>
      <c r="CC4851"/>
      <c r="CP4851"/>
      <c r="EP4851"/>
      <c r="FC4851"/>
    </row>
    <row r="4852" spans="14:159">
      <c r="N4852"/>
      <c r="AB4852"/>
      <c r="AC4852"/>
      <c r="BC4852"/>
      <c r="BP4852"/>
      <c r="CC4852"/>
      <c r="CP4852"/>
      <c r="EP4852"/>
      <c r="FC4852"/>
    </row>
    <row r="4853" spans="14:159">
      <c r="N4853"/>
      <c r="AB4853"/>
      <c r="AC4853"/>
      <c r="BC4853"/>
      <c r="BP4853"/>
      <c r="CC4853"/>
      <c r="CP4853"/>
      <c r="EP4853"/>
      <c r="FC4853"/>
    </row>
    <row r="4854" spans="14:159">
      <c r="N4854"/>
      <c r="AB4854"/>
      <c r="AC4854"/>
      <c r="BC4854"/>
      <c r="BP4854"/>
      <c r="CC4854"/>
      <c r="CP4854"/>
      <c r="EP4854"/>
      <c r="FC4854"/>
    </row>
    <row r="4855" spans="14:159">
      <c r="N4855"/>
      <c r="AB4855"/>
      <c r="AC4855"/>
      <c r="BC4855"/>
      <c r="BP4855"/>
      <c r="CC4855"/>
      <c r="CP4855"/>
      <c r="EP4855"/>
      <c r="FC4855"/>
    </row>
    <row r="4856" spans="14:159">
      <c r="N4856"/>
      <c r="AB4856"/>
      <c r="AC4856"/>
      <c r="BC4856"/>
      <c r="BP4856"/>
      <c r="CC4856"/>
      <c r="CP4856"/>
      <c r="EP4856"/>
      <c r="FC4856"/>
    </row>
    <row r="4857" spans="14:159">
      <c r="N4857"/>
      <c r="AB4857"/>
      <c r="AC4857"/>
      <c r="BC4857"/>
      <c r="BP4857"/>
      <c r="CC4857"/>
      <c r="CP4857"/>
      <c r="EP4857"/>
      <c r="FC4857"/>
    </row>
    <row r="4858" spans="14:159">
      <c r="N4858"/>
      <c r="AB4858"/>
      <c r="AC4858"/>
      <c r="BC4858"/>
      <c r="BP4858"/>
      <c r="CC4858"/>
      <c r="CP4858"/>
      <c r="EP4858"/>
      <c r="FC4858"/>
    </row>
    <row r="4859" spans="14:159">
      <c r="N4859"/>
      <c r="AB4859"/>
      <c r="AC4859"/>
      <c r="BC4859"/>
      <c r="BP4859"/>
      <c r="CC4859"/>
      <c r="CP4859"/>
      <c r="EP4859"/>
      <c r="FC4859"/>
    </row>
    <row r="4860" spans="14:159">
      <c r="N4860"/>
      <c r="AB4860"/>
      <c r="AC4860"/>
      <c r="BC4860"/>
      <c r="BP4860"/>
      <c r="CC4860"/>
      <c r="CP4860"/>
      <c r="EP4860"/>
      <c r="FC4860"/>
    </row>
    <row r="4861" spans="14:159">
      <c r="N4861"/>
      <c r="AB4861"/>
      <c r="AC4861"/>
      <c r="BC4861"/>
      <c r="BP4861"/>
      <c r="CC4861"/>
      <c r="CP4861"/>
      <c r="EP4861"/>
      <c r="FC4861"/>
    </row>
    <row r="4862" spans="14:159">
      <c r="N4862"/>
      <c r="AB4862"/>
      <c r="AC4862"/>
      <c r="BC4862"/>
      <c r="BP4862"/>
      <c r="CC4862"/>
      <c r="CP4862"/>
      <c r="EP4862"/>
      <c r="FC4862"/>
    </row>
    <row r="4863" spans="14:159">
      <c r="N4863"/>
      <c r="AB4863"/>
      <c r="AC4863"/>
      <c r="BC4863"/>
      <c r="BP4863"/>
      <c r="CC4863"/>
      <c r="CP4863"/>
      <c r="EP4863"/>
      <c r="FC4863"/>
    </row>
    <row r="4864" spans="14:159">
      <c r="N4864"/>
      <c r="AB4864"/>
      <c r="AC4864"/>
      <c r="BC4864"/>
      <c r="BP4864"/>
      <c r="CC4864"/>
      <c r="CP4864"/>
      <c r="EP4864"/>
      <c r="FC4864"/>
    </row>
    <row r="4865" spans="14:159">
      <c r="N4865"/>
      <c r="AB4865"/>
      <c r="AC4865"/>
      <c r="BC4865"/>
      <c r="BP4865"/>
      <c r="CC4865"/>
      <c r="CP4865"/>
      <c r="EP4865"/>
      <c r="FC4865"/>
    </row>
    <row r="4866" spans="14:159">
      <c r="N4866"/>
      <c r="AB4866"/>
      <c r="AC4866"/>
      <c r="BC4866"/>
      <c r="BP4866"/>
      <c r="CC4866"/>
      <c r="CP4866"/>
      <c r="EP4866"/>
      <c r="FC4866"/>
    </row>
    <row r="4867" spans="14:159">
      <c r="N4867"/>
      <c r="AB4867"/>
      <c r="AC4867"/>
      <c r="BC4867"/>
      <c r="BP4867"/>
      <c r="CC4867"/>
      <c r="CP4867"/>
      <c r="EP4867"/>
      <c r="FC4867"/>
    </row>
    <row r="4868" spans="14:159">
      <c r="N4868"/>
      <c r="AB4868"/>
      <c r="AC4868"/>
      <c r="BC4868"/>
      <c r="BP4868"/>
      <c r="CC4868"/>
      <c r="CP4868"/>
      <c r="EP4868"/>
      <c r="FC4868"/>
    </row>
    <row r="4869" spans="14:159">
      <c r="N4869"/>
      <c r="AB4869"/>
      <c r="AC4869"/>
      <c r="BC4869"/>
      <c r="BP4869"/>
      <c r="CC4869"/>
      <c r="CP4869"/>
      <c r="EP4869"/>
      <c r="FC4869"/>
    </row>
    <row r="4870" spans="14:159">
      <c r="N4870"/>
      <c r="AB4870"/>
      <c r="AC4870"/>
      <c r="BC4870"/>
      <c r="BP4870"/>
      <c r="CC4870"/>
      <c r="CP4870"/>
      <c r="EP4870"/>
      <c r="FC4870"/>
    </row>
    <row r="4871" spans="14:159">
      <c r="N4871"/>
      <c r="AB4871"/>
      <c r="AC4871"/>
      <c r="BC4871"/>
      <c r="BP4871"/>
      <c r="CC4871"/>
      <c r="CP4871"/>
      <c r="EP4871"/>
      <c r="FC4871"/>
    </row>
    <row r="4872" spans="14:159">
      <c r="N4872"/>
      <c r="AB4872"/>
      <c r="AC4872"/>
      <c r="BC4872"/>
      <c r="BP4872"/>
      <c r="CC4872"/>
      <c r="CP4872"/>
      <c r="EP4872"/>
      <c r="FC4872"/>
    </row>
    <row r="4873" spans="14:159">
      <c r="N4873"/>
      <c r="AB4873"/>
      <c r="AC4873"/>
      <c r="BC4873"/>
      <c r="BP4873"/>
      <c r="CC4873"/>
      <c r="CP4873"/>
      <c r="EP4873"/>
      <c r="FC4873"/>
    </row>
    <row r="4874" spans="14:159">
      <c r="N4874"/>
      <c r="AB4874"/>
      <c r="AC4874"/>
      <c r="BC4874"/>
      <c r="BP4874"/>
      <c r="CC4874"/>
      <c r="CP4874"/>
      <c r="EP4874"/>
      <c r="FC4874"/>
    </row>
    <row r="4875" spans="14:159">
      <c r="N4875"/>
      <c r="AB4875"/>
      <c r="AC4875"/>
      <c r="BC4875"/>
      <c r="BP4875"/>
      <c r="CC4875"/>
      <c r="CP4875"/>
      <c r="EP4875"/>
      <c r="FC4875"/>
    </row>
    <row r="4876" spans="14:159">
      <c r="N4876"/>
      <c r="AB4876"/>
      <c r="AC4876"/>
      <c r="BC4876"/>
      <c r="BP4876"/>
      <c r="CC4876"/>
      <c r="CP4876"/>
      <c r="EP4876"/>
      <c r="FC4876"/>
    </row>
    <row r="4877" spans="14:159">
      <c r="N4877"/>
      <c r="AB4877"/>
      <c r="AC4877"/>
      <c r="BC4877"/>
      <c r="BP4877"/>
      <c r="CC4877"/>
      <c r="CP4877"/>
      <c r="EP4877"/>
      <c r="FC4877"/>
    </row>
    <row r="4878" spans="14:159">
      <c r="N4878"/>
      <c r="AB4878"/>
      <c r="AC4878"/>
      <c r="BC4878"/>
      <c r="BP4878"/>
      <c r="CC4878"/>
      <c r="CP4878"/>
      <c r="EP4878"/>
      <c r="FC4878"/>
    </row>
    <row r="4879" spans="14:159">
      <c r="N4879"/>
      <c r="AB4879"/>
      <c r="AC4879"/>
      <c r="BC4879"/>
      <c r="BP4879"/>
      <c r="CC4879"/>
      <c r="CP4879"/>
      <c r="EP4879"/>
      <c r="FC4879"/>
    </row>
    <row r="4880" spans="14:159">
      <c r="N4880"/>
      <c r="AB4880"/>
      <c r="AC4880"/>
      <c r="BC4880"/>
      <c r="BP4880"/>
      <c r="CC4880"/>
      <c r="CP4880"/>
      <c r="EP4880"/>
      <c r="FC4880"/>
    </row>
    <row r="4881" spans="14:159">
      <c r="N4881"/>
      <c r="AB4881"/>
      <c r="AC4881"/>
      <c r="BC4881"/>
      <c r="BP4881"/>
      <c r="CC4881"/>
      <c r="CP4881"/>
      <c r="EP4881"/>
      <c r="FC4881"/>
    </row>
    <row r="4882" spans="14:159">
      <c r="N4882"/>
      <c r="AB4882"/>
      <c r="AC4882"/>
      <c r="BC4882"/>
      <c r="BP4882"/>
      <c r="CC4882"/>
      <c r="CP4882"/>
      <c r="EP4882"/>
      <c r="FC4882"/>
    </row>
    <row r="4883" spans="14:159">
      <c r="N4883"/>
      <c r="AB4883"/>
      <c r="AC4883"/>
      <c r="BC4883"/>
      <c r="BP4883"/>
      <c r="CC4883"/>
      <c r="CP4883"/>
      <c r="EP4883"/>
      <c r="FC4883"/>
    </row>
    <row r="4884" spans="14:159">
      <c r="N4884"/>
      <c r="AB4884"/>
      <c r="AC4884"/>
      <c r="BC4884"/>
      <c r="BP4884"/>
      <c r="CC4884"/>
      <c r="CP4884"/>
      <c r="EP4884"/>
      <c r="FC4884"/>
    </row>
    <row r="4885" spans="14:159">
      <c r="N4885"/>
      <c r="AB4885"/>
      <c r="AC4885"/>
      <c r="BC4885"/>
      <c r="BP4885"/>
      <c r="CC4885"/>
      <c r="CP4885"/>
      <c r="EP4885"/>
      <c r="FC4885"/>
    </row>
    <row r="4886" spans="14:159">
      <c r="N4886"/>
      <c r="AB4886"/>
      <c r="AC4886"/>
      <c r="BC4886"/>
      <c r="BP4886"/>
      <c r="CC4886"/>
      <c r="CP4886"/>
      <c r="EP4886"/>
      <c r="FC4886"/>
    </row>
    <row r="4887" spans="14:159">
      <c r="N4887"/>
      <c r="AB4887"/>
      <c r="AC4887"/>
      <c r="BC4887"/>
      <c r="BP4887"/>
      <c r="CC4887"/>
      <c r="CP4887"/>
      <c r="EP4887"/>
      <c r="FC4887"/>
    </row>
    <row r="4888" spans="14:159">
      <c r="N4888"/>
      <c r="AB4888"/>
      <c r="AC4888"/>
      <c r="BC4888"/>
      <c r="BP4888"/>
      <c r="CC4888"/>
      <c r="CP4888"/>
      <c r="EP4888"/>
      <c r="FC4888"/>
    </row>
    <row r="4889" spans="14:159">
      <c r="N4889"/>
      <c r="AB4889"/>
      <c r="AC4889"/>
      <c r="BC4889"/>
      <c r="BP4889"/>
      <c r="CC4889"/>
      <c r="CP4889"/>
      <c r="EP4889"/>
      <c r="FC4889"/>
    </row>
    <row r="4890" spans="14:159">
      <c r="N4890"/>
      <c r="AB4890"/>
      <c r="AC4890"/>
      <c r="BC4890"/>
      <c r="BP4890"/>
      <c r="CC4890"/>
      <c r="CP4890"/>
      <c r="EP4890"/>
      <c r="FC4890"/>
    </row>
    <row r="4891" spans="14:159">
      <c r="N4891"/>
      <c r="AB4891"/>
      <c r="AC4891"/>
      <c r="BC4891"/>
      <c r="BP4891"/>
      <c r="CC4891"/>
      <c r="CP4891"/>
      <c r="EP4891"/>
      <c r="FC4891"/>
    </row>
    <row r="4892" spans="14:159">
      <c r="N4892"/>
      <c r="AB4892"/>
      <c r="AC4892"/>
      <c r="BC4892"/>
      <c r="BP4892"/>
      <c r="CC4892"/>
      <c r="CP4892"/>
      <c r="EP4892"/>
      <c r="FC4892"/>
    </row>
    <row r="4893" spans="14:159">
      <c r="N4893"/>
      <c r="AB4893"/>
      <c r="AC4893"/>
      <c r="BC4893"/>
      <c r="BP4893"/>
      <c r="CC4893"/>
      <c r="CP4893"/>
      <c r="EP4893"/>
      <c r="FC4893"/>
    </row>
    <row r="4894" spans="14:159">
      <c r="N4894"/>
      <c r="AB4894"/>
      <c r="AC4894"/>
      <c r="BC4894"/>
      <c r="BP4894"/>
      <c r="CC4894"/>
      <c r="CP4894"/>
      <c r="EP4894"/>
      <c r="FC4894"/>
    </row>
    <row r="4895" spans="14:159">
      <c r="N4895"/>
      <c r="AB4895"/>
      <c r="AC4895"/>
      <c r="BC4895"/>
      <c r="BP4895"/>
      <c r="CC4895"/>
      <c r="CP4895"/>
      <c r="EP4895"/>
      <c r="FC4895"/>
    </row>
    <row r="4896" spans="14:159">
      <c r="N4896"/>
      <c r="AB4896"/>
      <c r="AC4896"/>
      <c r="BC4896"/>
      <c r="BP4896"/>
      <c r="CC4896"/>
      <c r="CP4896"/>
      <c r="EP4896"/>
      <c r="FC4896"/>
    </row>
    <row r="4897" spans="14:159">
      <c r="N4897"/>
      <c r="AB4897"/>
      <c r="AC4897"/>
      <c r="BC4897"/>
      <c r="BP4897"/>
      <c r="CC4897"/>
      <c r="CP4897"/>
      <c r="EP4897"/>
      <c r="FC4897"/>
    </row>
    <row r="4898" spans="14:159">
      <c r="N4898"/>
      <c r="AB4898"/>
      <c r="AC4898"/>
      <c r="BC4898"/>
      <c r="BP4898"/>
      <c r="CC4898"/>
      <c r="CP4898"/>
      <c r="EP4898"/>
      <c r="FC4898"/>
    </row>
    <row r="4899" spans="14:159">
      <c r="N4899"/>
      <c r="AB4899"/>
      <c r="AC4899"/>
      <c r="BC4899"/>
      <c r="BP4899"/>
      <c r="CC4899"/>
      <c r="CP4899"/>
      <c r="EP4899"/>
      <c r="FC4899"/>
    </row>
    <row r="4900" spans="14:159">
      <c r="N4900"/>
      <c r="AB4900"/>
      <c r="AC4900"/>
      <c r="BC4900"/>
      <c r="BP4900"/>
      <c r="CC4900"/>
      <c r="CP4900"/>
      <c r="EP4900"/>
      <c r="FC4900"/>
    </row>
    <row r="4901" spans="14:159">
      <c r="N4901"/>
      <c r="AB4901"/>
      <c r="AC4901"/>
      <c r="BC4901"/>
      <c r="BP4901"/>
      <c r="CC4901"/>
      <c r="CP4901"/>
      <c r="EP4901"/>
      <c r="FC4901"/>
    </row>
    <row r="4902" spans="14:159">
      <c r="N4902"/>
      <c r="AB4902"/>
      <c r="AC4902"/>
      <c r="BC4902"/>
      <c r="BP4902"/>
      <c r="CC4902"/>
      <c r="CP4902"/>
      <c r="EP4902"/>
      <c r="FC4902"/>
    </row>
    <row r="4903" spans="14:159">
      <c r="N4903"/>
      <c r="AB4903"/>
      <c r="AC4903"/>
      <c r="BC4903"/>
      <c r="BP4903"/>
      <c r="CC4903"/>
      <c r="CP4903"/>
      <c r="EP4903"/>
      <c r="FC4903"/>
    </row>
    <row r="4904" spans="14:159">
      <c r="N4904"/>
      <c r="AB4904"/>
      <c r="AC4904"/>
      <c r="BC4904"/>
      <c r="BP4904"/>
      <c r="CC4904"/>
      <c r="CP4904"/>
      <c r="EP4904"/>
      <c r="FC4904"/>
    </row>
    <row r="4905" spans="14:159">
      <c r="N4905"/>
      <c r="AB4905"/>
      <c r="AC4905"/>
      <c r="BC4905"/>
      <c r="BP4905"/>
      <c r="CC4905"/>
      <c r="CP4905"/>
      <c r="EP4905"/>
      <c r="FC4905"/>
    </row>
    <row r="4906" spans="14:159">
      <c r="N4906"/>
      <c r="AB4906"/>
      <c r="AC4906"/>
      <c r="BC4906"/>
      <c r="BP4906"/>
      <c r="CC4906"/>
      <c r="CP4906"/>
      <c r="EP4906"/>
      <c r="FC4906"/>
    </row>
    <row r="4907" spans="14:159">
      <c r="N4907"/>
      <c r="AB4907"/>
      <c r="AC4907"/>
      <c r="BC4907"/>
      <c r="BP4907"/>
      <c r="CC4907"/>
      <c r="CP4907"/>
      <c r="EP4907"/>
      <c r="FC4907"/>
    </row>
    <row r="4908" spans="14:159">
      <c r="N4908"/>
      <c r="AB4908"/>
      <c r="AC4908"/>
      <c r="BC4908"/>
      <c r="BP4908"/>
      <c r="CC4908"/>
      <c r="CP4908"/>
      <c r="EP4908"/>
      <c r="FC4908"/>
    </row>
    <row r="4909" spans="14:159">
      <c r="N4909"/>
      <c r="AB4909"/>
      <c r="AC4909"/>
      <c r="BC4909"/>
      <c r="BP4909"/>
      <c r="CC4909"/>
      <c r="CP4909"/>
      <c r="EP4909"/>
      <c r="FC4909"/>
    </row>
    <row r="4910" spans="14:159">
      <c r="N4910"/>
      <c r="AB4910"/>
      <c r="AC4910"/>
      <c r="BC4910"/>
      <c r="BP4910"/>
      <c r="CC4910"/>
      <c r="CP4910"/>
      <c r="EP4910"/>
      <c r="FC4910"/>
    </row>
    <row r="4911" spans="14:159">
      <c r="N4911"/>
      <c r="AB4911"/>
      <c r="AC4911"/>
      <c r="BC4911"/>
      <c r="BP4911"/>
      <c r="CC4911"/>
      <c r="CP4911"/>
      <c r="EP4911"/>
      <c r="FC4911"/>
    </row>
    <row r="4912" spans="14:159">
      <c r="N4912"/>
      <c r="AB4912"/>
      <c r="AC4912"/>
      <c r="BC4912"/>
      <c r="BP4912"/>
      <c r="CC4912"/>
      <c r="CP4912"/>
      <c r="EP4912"/>
      <c r="FC4912"/>
    </row>
    <row r="4913" spans="14:159">
      <c r="N4913"/>
      <c r="AB4913"/>
      <c r="AC4913"/>
      <c r="BC4913"/>
      <c r="BP4913"/>
      <c r="CC4913"/>
      <c r="CP4913"/>
      <c r="EP4913"/>
      <c r="FC4913"/>
    </row>
    <row r="4914" spans="14:159">
      <c r="N4914"/>
      <c r="AB4914"/>
      <c r="AC4914"/>
      <c r="BC4914"/>
      <c r="BP4914"/>
      <c r="CC4914"/>
      <c r="CP4914"/>
      <c r="EP4914"/>
      <c r="FC4914"/>
    </row>
    <row r="4915" spans="14:159">
      <c r="N4915"/>
      <c r="AB4915"/>
      <c r="AC4915"/>
      <c r="BC4915"/>
      <c r="BP4915"/>
      <c r="CC4915"/>
      <c r="CP4915"/>
      <c r="EP4915"/>
      <c r="FC4915"/>
    </row>
    <row r="4916" spans="14:159">
      <c r="N4916"/>
      <c r="AB4916"/>
      <c r="AC4916"/>
      <c r="BC4916"/>
      <c r="BP4916"/>
      <c r="CC4916"/>
      <c r="CP4916"/>
      <c r="EP4916"/>
      <c r="FC4916"/>
    </row>
    <row r="4917" spans="14:159">
      <c r="N4917"/>
      <c r="AB4917"/>
      <c r="AC4917"/>
      <c r="BC4917"/>
      <c r="BP4917"/>
      <c r="CC4917"/>
      <c r="CP4917"/>
      <c r="EP4917"/>
      <c r="FC4917"/>
    </row>
    <row r="4918" spans="14:159">
      <c r="N4918"/>
      <c r="AB4918"/>
      <c r="AC4918"/>
      <c r="BC4918"/>
      <c r="BP4918"/>
      <c r="CC4918"/>
      <c r="CP4918"/>
      <c r="EP4918"/>
      <c r="FC4918"/>
    </row>
    <row r="4919" spans="14:159">
      <c r="N4919"/>
      <c r="AB4919"/>
      <c r="AC4919"/>
      <c r="BC4919"/>
      <c r="BP4919"/>
      <c r="CC4919"/>
      <c r="CP4919"/>
      <c r="EP4919"/>
      <c r="FC4919"/>
    </row>
    <row r="4920" spans="14:159">
      <c r="N4920"/>
      <c r="AB4920"/>
      <c r="AC4920"/>
      <c r="BC4920"/>
      <c r="BP4920"/>
      <c r="CC4920"/>
      <c r="CP4920"/>
      <c r="EP4920"/>
      <c r="FC4920"/>
    </row>
    <row r="4921" spans="14:159">
      <c r="N4921"/>
      <c r="AB4921"/>
      <c r="AC4921"/>
      <c r="BC4921"/>
      <c r="BP4921"/>
      <c r="CC4921"/>
      <c r="CP4921"/>
      <c r="EP4921"/>
      <c r="FC4921"/>
    </row>
    <row r="4922" spans="14:159">
      <c r="N4922"/>
      <c r="AB4922"/>
      <c r="AC4922"/>
      <c r="BC4922"/>
      <c r="BP4922"/>
      <c r="CC4922"/>
      <c r="CP4922"/>
      <c r="EP4922"/>
      <c r="FC4922"/>
    </row>
    <row r="4923" spans="14:159">
      <c r="N4923"/>
      <c r="AB4923"/>
      <c r="AC4923"/>
      <c r="BC4923"/>
      <c r="BP4923"/>
      <c r="CC4923"/>
      <c r="CP4923"/>
      <c r="EP4923"/>
      <c r="FC4923"/>
    </row>
    <row r="4924" spans="14:159">
      <c r="N4924"/>
      <c r="AB4924"/>
      <c r="AC4924"/>
      <c r="BC4924"/>
      <c r="BP4924"/>
      <c r="CC4924"/>
      <c r="CP4924"/>
      <c r="EP4924"/>
      <c r="FC4924"/>
    </row>
    <row r="4925" spans="14:159">
      <c r="N4925"/>
      <c r="AB4925"/>
      <c r="AC4925"/>
      <c r="BC4925"/>
      <c r="BP4925"/>
      <c r="CC4925"/>
      <c r="CP4925"/>
      <c r="EP4925"/>
      <c r="FC4925"/>
    </row>
    <row r="4926" spans="14:159">
      <c r="N4926"/>
      <c r="AB4926"/>
      <c r="AC4926"/>
      <c r="BC4926"/>
      <c r="BP4926"/>
      <c r="CC4926"/>
      <c r="CP4926"/>
      <c r="EP4926"/>
      <c r="FC4926"/>
    </row>
    <row r="4927" spans="14:159">
      <c r="N4927"/>
      <c r="AB4927"/>
      <c r="AC4927"/>
      <c r="BC4927"/>
      <c r="BP4927"/>
      <c r="CC4927"/>
      <c r="CP4927"/>
      <c r="EP4927"/>
      <c r="FC4927"/>
    </row>
    <row r="4928" spans="14:159">
      <c r="N4928"/>
      <c r="AB4928"/>
      <c r="AC4928"/>
      <c r="BC4928"/>
      <c r="BP4928"/>
      <c r="CC4928"/>
      <c r="CP4928"/>
      <c r="EP4928"/>
      <c r="FC4928"/>
    </row>
    <row r="4929" spans="14:159">
      <c r="N4929"/>
      <c r="AB4929"/>
      <c r="AC4929"/>
      <c r="BC4929"/>
      <c r="BP4929"/>
      <c r="CC4929"/>
      <c r="CP4929"/>
      <c r="EP4929"/>
      <c r="FC4929"/>
    </row>
    <row r="4930" spans="14:159">
      <c r="N4930"/>
      <c r="AB4930"/>
      <c r="AC4930"/>
      <c r="BC4930"/>
      <c r="BP4930"/>
      <c r="CC4930"/>
      <c r="CP4930"/>
      <c r="EP4930"/>
      <c r="FC4930"/>
    </row>
    <row r="4931" spans="14:159">
      <c r="N4931"/>
      <c r="AB4931"/>
      <c r="AC4931"/>
      <c r="BC4931"/>
      <c r="BP4931"/>
      <c r="CC4931"/>
      <c r="CP4931"/>
      <c r="EP4931"/>
      <c r="FC4931"/>
    </row>
    <row r="4932" spans="14:159">
      <c r="N4932"/>
      <c r="AB4932"/>
      <c r="AC4932"/>
      <c r="BC4932"/>
      <c r="BP4932"/>
      <c r="CC4932"/>
      <c r="CP4932"/>
      <c r="EP4932"/>
      <c r="FC4932"/>
    </row>
    <row r="4933" spans="14:159">
      <c r="N4933"/>
      <c r="AB4933"/>
      <c r="AC4933"/>
      <c r="BC4933"/>
      <c r="BP4933"/>
      <c r="CC4933"/>
      <c r="CP4933"/>
      <c r="EP4933"/>
      <c r="FC4933"/>
    </row>
    <row r="4934" spans="14:159">
      <c r="N4934"/>
      <c r="AB4934"/>
      <c r="AC4934"/>
      <c r="BC4934"/>
      <c r="BP4934"/>
      <c r="CC4934"/>
      <c r="CP4934"/>
      <c r="EP4934"/>
      <c r="FC4934"/>
    </row>
    <row r="4935" spans="14:159">
      <c r="N4935"/>
      <c r="AB4935"/>
      <c r="AC4935"/>
      <c r="BC4935"/>
      <c r="BP4935"/>
      <c r="CC4935"/>
      <c r="CP4935"/>
      <c r="EP4935"/>
      <c r="FC4935"/>
    </row>
    <row r="4936" spans="14:159">
      <c r="N4936"/>
      <c r="AB4936"/>
      <c r="AC4936"/>
      <c r="BC4936"/>
      <c r="BP4936"/>
      <c r="CC4936"/>
      <c r="CP4936"/>
      <c r="EP4936"/>
      <c r="FC4936"/>
    </row>
    <row r="4937" spans="14:159">
      <c r="N4937"/>
      <c r="AB4937"/>
      <c r="AC4937"/>
      <c r="BC4937"/>
      <c r="BP4937"/>
      <c r="CC4937"/>
      <c r="CP4937"/>
      <c r="EP4937"/>
      <c r="FC4937"/>
    </row>
    <row r="4938" spans="14:159">
      <c r="N4938"/>
      <c r="AB4938"/>
      <c r="AC4938"/>
      <c r="BC4938"/>
      <c r="BP4938"/>
      <c r="CC4938"/>
      <c r="CP4938"/>
      <c r="EP4938"/>
      <c r="FC4938"/>
    </row>
    <row r="4939" spans="14:159">
      <c r="N4939"/>
      <c r="AB4939"/>
      <c r="AC4939"/>
      <c r="BC4939"/>
      <c r="BP4939"/>
      <c r="CC4939"/>
      <c r="CP4939"/>
      <c r="EP4939"/>
      <c r="FC4939"/>
    </row>
    <row r="4940" spans="14:159">
      <c r="N4940"/>
      <c r="AB4940"/>
      <c r="AC4940"/>
      <c r="BC4940"/>
      <c r="BP4940"/>
      <c r="CC4940"/>
      <c r="CP4940"/>
      <c r="EP4940"/>
      <c r="FC4940"/>
    </row>
    <row r="4941" spans="14:159">
      <c r="N4941"/>
      <c r="AB4941"/>
      <c r="AC4941"/>
      <c r="BC4941"/>
      <c r="BP4941"/>
      <c r="CC4941"/>
      <c r="CP4941"/>
      <c r="EP4941"/>
      <c r="FC4941"/>
    </row>
    <row r="4942" spans="14:159">
      <c r="N4942"/>
      <c r="AB4942"/>
      <c r="AC4942"/>
      <c r="BC4942"/>
      <c r="BP4942"/>
      <c r="CC4942"/>
      <c r="CP4942"/>
      <c r="EP4942"/>
      <c r="FC4942"/>
    </row>
    <row r="4943" spans="14:159">
      <c r="N4943"/>
      <c r="AB4943"/>
      <c r="AC4943"/>
      <c r="BC4943"/>
      <c r="BP4943"/>
      <c r="CC4943"/>
      <c r="CP4943"/>
      <c r="EP4943"/>
      <c r="FC4943"/>
    </row>
    <row r="4944" spans="14:159">
      <c r="N4944"/>
      <c r="AB4944"/>
      <c r="AC4944"/>
      <c r="BC4944"/>
      <c r="BP4944"/>
      <c r="CC4944"/>
      <c r="CP4944"/>
      <c r="EP4944"/>
      <c r="FC4944"/>
    </row>
    <row r="4945" spans="14:159">
      <c r="N4945"/>
      <c r="AB4945"/>
      <c r="AC4945"/>
      <c r="BC4945"/>
      <c r="BP4945"/>
      <c r="CC4945"/>
      <c r="CP4945"/>
      <c r="EP4945"/>
      <c r="FC4945"/>
    </row>
    <row r="4946" spans="14:159">
      <c r="N4946"/>
      <c r="AB4946"/>
      <c r="AC4946"/>
      <c r="BC4946"/>
      <c r="BP4946"/>
      <c r="CC4946"/>
      <c r="CP4946"/>
      <c r="EP4946"/>
      <c r="FC4946"/>
    </row>
    <row r="4947" spans="14:159">
      <c r="N4947"/>
      <c r="AB4947"/>
      <c r="AC4947"/>
      <c r="BC4947"/>
      <c r="BP4947"/>
      <c r="CC4947"/>
      <c r="CP4947"/>
      <c r="EP4947"/>
      <c r="FC4947"/>
    </row>
    <row r="4948" spans="14:159">
      <c r="N4948"/>
      <c r="AB4948"/>
      <c r="AC4948"/>
      <c r="BC4948"/>
      <c r="BP4948"/>
      <c r="CC4948"/>
      <c r="CP4948"/>
      <c r="EP4948"/>
      <c r="FC4948"/>
    </row>
    <row r="4949" spans="14:159">
      <c r="N4949"/>
      <c r="AB4949"/>
      <c r="AC4949"/>
      <c r="BC4949"/>
      <c r="BP4949"/>
      <c r="CC4949"/>
      <c r="CP4949"/>
      <c r="EP4949"/>
      <c r="FC4949"/>
    </row>
    <row r="4950" spans="14:159">
      <c r="N4950"/>
      <c r="AB4950"/>
      <c r="AC4950"/>
      <c r="BC4950"/>
      <c r="BP4950"/>
      <c r="CC4950"/>
      <c r="CP4950"/>
      <c r="EP4950"/>
      <c r="FC4950"/>
    </row>
    <row r="4951" spans="14:159">
      <c r="N4951"/>
      <c r="AB4951"/>
      <c r="AC4951"/>
      <c r="BC4951"/>
      <c r="BP4951"/>
      <c r="CC4951"/>
      <c r="CP4951"/>
      <c r="EP4951"/>
      <c r="FC4951"/>
    </row>
    <row r="4952" spans="14:159">
      <c r="N4952"/>
      <c r="AB4952"/>
      <c r="AC4952"/>
      <c r="BC4952"/>
      <c r="BP4952"/>
      <c r="CC4952"/>
      <c r="CP4952"/>
      <c r="EP4952"/>
      <c r="FC4952"/>
    </row>
    <row r="4953" spans="14:159">
      <c r="N4953"/>
      <c r="AB4953"/>
      <c r="AC4953"/>
      <c r="BC4953"/>
      <c r="BP4953"/>
      <c r="CC4953"/>
      <c r="CP4953"/>
      <c r="EP4953"/>
      <c r="FC4953"/>
    </row>
    <row r="4954" spans="14:159">
      <c r="N4954"/>
      <c r="AB4954"/>
      <c r="AC4954"/>
      <c r="BC4954"/>
      <c r="BP4954"/>
      <c r="CC4954"/>
      <c r="CP4954"/>
      <c r="EP4954"/>
      <c r="FC4954"/>
    </row>
    <row r="4955" spans="14:159">
      <c r="N4955"/>
      <c r="AB4955"/>
      <c r="AC4955"/>
      <c r="BC4955"/>
      <c r="BP4955"/>
      <c r="CC4955"/>
      <c r="CP4955"/>
      <c r="EP4955"/>
      <c r="FC4955"/>
    </row>
    <row r="4956" spans="14:159">
      <c r="N4956"/>
      <c r="AB4956"/>
      <c r="AC4956"/>
      <c r="BC4956"/>
      <c r="BP4956"/>
      <c r="CC4956"/>
      <c r="CP4956"/>
      <c r="EP4956"/>
      <c r="FC4956"/>
    </row>
    <row r="4957" spans="14:159">
      <c r="N4957"/>
      <c r="AB4957"/>
      <c r="AC4957"/>
      <c r="BC4957"/>
      <c r="BP4957"/>
      <c r="CC4957"/>
      <c r="CP4957"/>
      <c r="EP4957"/>
      <c r="FC4957"/>
    </row>
    <row r="4958" spans="14:159">
      <c r="N4958"/>
      <c r="AB4958"/>
      <c r="AC4958"/>
      <c r="BC4958"/>
      <c r="BP4958"/>
      <c r="CC4958"/>
      <c r="CP4958"/>
      <c r="EP4958"/>
      <c r="FC4958"/>
    </row>
    <row r="4959" spans="14:159">
      <c r="N4959"/>
      <c r="AB4959"/>
      <c r="AC4959"/>
      <c r="BC4959"/>
      <c r="BP4959"/>
      <c r="CC4959"/>
      <c r="CP4959"/>
      <c r="EP4959"/>
      <c r="FC4959"/>
    </row>
    <row r="4960" spans="14:159">
      <c r="N4960"/>
      <c r="AB4960"/>
      <c r="AC4960"/>
      <c r="BC4960"/>
      <c r="BP4960"/>
      <c r="CC4960"/>
      <c r="CP4960"/>
      <c r="EP4960"/>
      <c r="FC4960"/>
    </row>
    <row r="4961" spans="14:159">
      <c r="N4961"/>
      <c r="AB4961"/>
      <c r="AC4961"/>
      <c r="BC4961"/>
      <c r="BP4961"/>
      <c r="CC4961"/>
      <c r="CP4961"/>
      <c r="EP4961"/>
      <c r="FC4961"/>
    </row>
    <row r="4962" spans="14:159">
      <c r="N4962"/>
      <c r="AB4962"/>
      <c r="AC4962"/>
      <c r="BC4962"/>
      <c r="BP4962"/>
      <c r="CC4962"/>
      <c r="CP4962"/>
      <c r="EP4962"/>
      <c r="FC4962"/>
    </row>
    <row r="4963" spans="14:159">
      <c r="N4963"/>
      <c r="AB4963"/>
      <c r="AC4963"/>
      <c r="BC4963"/>
      <c r="BP4963"/>
      <c r="CC4963"/>
      <c r="CP4963"/>
      <c r="EP4963"/>
      <c r="FC4963"/>
    </row>
    <row r="4964" spans="14:159">
      <c r="N4964"/>
      <c r="AB4964"/>
      <c r="AC4964"/>
      <c r="BC4964"/>
      <c r="BP4964"/>
      <c r="CC4964"/>
      <c r="CP4964"/>
      <c r="EP4964"/>
      <c r="FC4964"/>
    </row>
    <row r="4965" spans="14:159">
      <c r="N4965"/>
      <c r="AB4965"/>
      <c r="AC4965"/>
      <c r="BC4965"/>
      <c r="BP4965"/>
      <c r="CC4965"/>
      <c r="CP4965"/>
      <c r="EP4965"/>
      <c r="FC4965"/>
    </row>
    <row r="4966" spans="14:159">
      <c r="N4966"/>
      <c r="AB4966"/>
      <c r="AC4966"/>
      <c r="BC4966"/>
      <c r="BP4966"/>
      <c r="CC4966"/>
      <c r="CP4966"/>
      <c r="EP4966"/>
      <c r="FC4966"/>
    </row>
    <row r="4967" spans="14:159">
      <c r="N4967"/>
      <c r="AB4967"/>
      <c r="AC4967"/>
      <c r="BC4967"/>
      <c r="BP4967"/>
      <c r="CC4967"/>
      <c r="CP4967"/>
      <c r="EP4967"/>
      <c r="FC4967"/>
    </row>
    <row r="4968" spans="14:159">
      <c r="N4968"/>
      <c r="AB4968"/>
      <c r="AC4968"/>
      <c r="BC4968"/>
      <c r="BP4968"/>
      <c r="CC4968"/>
      <c r="CP4968"/>
      <c r="EP4968"/>
      <c r="FC4968"/>
    </row>
    <row r="4969" spans="14:159">
      <c r="N4969"/>
      <c r="AB4969"/>
      <c r="AC4969"/>
      <c r="BC4969"/>
      <c r="BP4969"/>
      <c r="CC4969"/>
      <c r="CP4969"/>
      <c r="EP4969"/>
      <c r="FC4969"/>
    </row>
    <row r="4970" spans="14:159">
      <c r="N4970"/>
      <c r="AB4970"/>
      <c r="AC4970"/>
      <c r="BC4970"/>
      <c r="BP4970"/>
      <c r="CC4970"/>
      <c r="CP4970"/>
      <c r="EP4970"/>
      <c r="FC4970"/>
    </row>
    <row r="4971" spans="14:159">
      <c r="N4971"/>
      <c r="AB4971"/>
      <c r="AC4971"/>
      <c r="BC4971"/>
      <c r="BP4971"/>
      <c r="CC4971"/>
      <c r="CP4971"/>
      <c r="EP4971"/>
      <c r="FC4971"/>
    </row>
    <row r="4972" spans="14:159">
      <c r="N4972"/>
      <c r="AB4972"/>
      <c r="AC4972"/>
      <c r="BC4972"/>
      <c r="BP4972"/>
      <c r="CC4972"/>
      <c r="CP4972"/>
      <c r="EP4972"/>
      <c r="FC4972"/>
    </row>
    <row r="4973" spans="14:159">
      <c r="N4973"/>
      <c r="AB4973"/>
      <c r="AC4973"/>
      <c r="BC4973"/>
      <c r="BP4973"/>
      <c r="CC4973"/>
      <c r="CP4973"/>
      <c r="EP4973"/>
      <c r="FC4973"/>
    </row>
    <row r="4974" spans="14:159">
      <c r="N4974"/>
      <c r="AB4974"/>
      <c r="AC4974"/>
      <c r="BC4974"/>
      <c r="BP4974"/>
      <c r="CC4974"/>
      <c r="CP4974"/>
      <c r="EP4974"/>
      <c r="FC4974"/>
    </row>
    <row r="4975" spans="14:159">
      <c r="N4975"/>
      <c r="AB4975"/>
      <c r="AC4975"/>
      <c r="BC4975"/>
      <c r="BP4975"/>
      <c r="CC4975"/>
      <c r="CP4975"/>
      <c r="EP4975"/>
      <c r="FC4975"/>
    </row>
    <row r="4976" spans="14:159">
      <c r="N4976"/>
      <c r="AB4976"/>
      <c r="AC4976"/>
      <c r="BC4976"/>
      <c r="BP4976"/>
      <c r="CC4976"/>
      <c r="CP4976"/>
      <c r="EP4976"/>
      <c r="FC4976"/>
    </row>
    <row r="4977" spans="14:159">
      <c r="N4977"/>
      <c r="AB4977"/>
      <c r="AC4977"/>
      <c r="BC4977"/>
      <c r="BP4977"/>
      <c r="CC4977"/>
      <c r="CP4977"/>
      <c r="EP4977"/>
      <c r="FC4977"/>
    </row>
    <row r="4978" spans="14:159">
      <c r="N4978"/>
      <c r="AB4978"/>
      <c r="AC4978"/>
      <c r="BC4978"/>
      <c r="BP4978"/>
      <c r="CC4978"/>
      <c r="CP4978"/>
      <c r="EP4978"/>
      <c r="FC4978"/>
    </row>
    <row r="4979" spans="14:159">
      <c r="N4979"/>
      <c r="AB4979"/>
      <c r="AC4979"/>
      <c r="BC4979"/>
      <c r="BP4979"/>
      <c r="CC4979"/>
      <c r="CP4979"/>
      <c r="EP4979"/>
      <c r="FC4979"/>
    </row>
    <row r="4980" spans="14:159">
      <c r="N4980"/>
      <c r="AB4980"/>
      <c r="AC4980"/>
      <c r="BC4980"/>
      <c r="BP4980"/>
      <c r="CC4980"/>
      <c r="CP4980"/>
      <c r="EP4980"/>
      <c r="FC4980"/>
    </row>
    <row r="4981" spans="14:159">
      <c r="N4981"/>
      <c r="AB4981"/>
      <c r="AC4981"/>
      <c r="BC4981"/>
      <c r="BP4981"/>
      <c r="CC4981"/>
      <c r="CP4981"/>
      <c r="EP4981"/>
      <c r="FC4981"/>
    </row>
    <row r="4982" spans="14:159">
      <c r="N4982"/>
      <c r="AB4982"/>
      <c r="AC4982"/>
      <c r="BC4982"/>
      <c r="BP4982"/>
      <c r="CC4982"/>
      <c r="CP4982"/>
      <c r="EP4982"/>
      <c r="FC4982"/>
    </row>
    <row r="4983" spans="14:159">
      <c r="N4983"/>
      <c r="AB4983"/>
      <c r="AC4983"/>
      <c r="BC4983"/>
      <c r="BP4983"/>
      <c r="CC4983"/>
      <c r="CP4983"/>
      <c r="EP4983"/>
      <c r="FC4983"/>
    </row>
    <row r="4984" spans="14:159">
      <c r="N4984"/>
      <c r="AB4984"/>
      <c r="AC4984"/>
      <c r="BC4984"/>
      <c r="BP4984"/>
      <c r="CC4984"/>
      <c r="CP4984"/>
      <c r="EP4984"/>
      <c r="FC4984"/>
    </row>
    <row r="4985" spans="14:159">
      <c r="N4985"/>
      <c r="AB4985"/>
      <c r="AC4985"/>
      <c r="BC4985"/>
      <c r="BP4985"/>
      <c r="CC4985"/>
      <c r="CP4985"/>
      <c r="EP4985"/>
      <c r="FC4985"/>
    </row>
    <row r="4986" spans="14:159">
      <c r="N4986"/>
      <c r="AB4986"/>
      <c r="AC4986"/>
      <c r="BC4986"/>
      <c r="BP4986"/>
      <c r="CC4986"/>
      <c r="CP4986"/>
      <c r="EP4986"/>
      <c r="FC4986"/>
    </row>
    <row r="4987" spans="14:159">
      <c r="N4987"/>
      <c r="AB4987"/>
      <c r="AC4987"/>
      <c r="BC4987"/>
      <c r="BP4987"/>
      <c r="CC4987"/>
      <c r="CP4987"/>
      <c r="EP4987"/>
      <c r="FC4987"/>
    </row>
    <row r="4988" spans="14:159">
      <c r="N4988"/>
      <c r="AB4988"/>
      <c r="AC4988"/>
      <c r="BC4988"/>
      <c r="BP4988"/>
      <c r="CC4988"/>
      <c r="CP4988"/>
      <c r="EP4988"/>
      <c r="FC4988"/>
    </row>
    <row r="4989" spans="14:159">
      <c r="N4989"/>
      <c r="AB4989"/>
      <c r="AC4989"/>
      <c r="BC4989"/>
      <c r="BP4989"/>
      <c r="CC4989"/>
      <c r="CP4989"/>
      <c r="EP4989"/>
      <c r="FC4989"/>
    </row>
    <row r="4990" spans="14:159">
      <c r="N4990"/>
      <c r="AB4990"/>
      <c r="AC4990"/>
      <c r="BC4990"/>
      <c r="BP4990"/>
      <c r="CC4990"/>
      <c r="CP4990"/>
      <c r="EP4990"/>
      <c r="FC4990"/>
    </row>
    <row r="4991" spans="14:159">
      <c r="N4991"/>
      <c r="AB4991"/>
      <c r="AC4991"/>
      <c r="BC4991"/>
      <c r="BP4991"/>
      <c r="CC4991"/>
      <c r="CP4991"/>
      <c r="EP4991"/>
      <c r="FC4991"/>
    </row>
    <row r="4992" spans="14:159">
      <c r="N4992"/>
      <c r="AB4992"/>
      <c r="AC4992"/>
      <c r="BC4992"/>
      <c r="BP4992"/>
      <c r="CC4992"/>
      <c r="CP4992"/>
      <c r="EP4992"/>
      <c r="FC4992"/>
    </row>
    <row r="4993" spans="14:159">
      <c r="N4993"/>
      <c r="AB4993"/>
      <c r="AC4993"/>
      <c r="BC4993"/>
      <c r="BP4993"/>
      <c r="CC4993"/>
      <c r="CP4993"/>
      <c r="EP4993"/>
      <c r="FC4993"/>
    </row>
    <row r="4994" spans="14:159">
      <c r="N4994"/>
      <c r="AB4994"/>
      <c r="AC4994"/>
      <c r="BC4994"/>
      <c r="BP4994"/>
      <c r="CC4994"/>
      <c r="CP4994"/>
      <c r="EP4994"/>
      <c r="FC4994"/>
    </row>
    <row r="4995" spans="14:159">
      <c r="N4995"/>
      <c r="AB4995"/>
      <c r="AC4995"/>
      <c r="BC4995"/>
      <c r="BP4995"/>
      <c r="CC4995"/>
      <c r="CP4995"/>
      <c r="EP4995"/>
      <c r="FC4995"/>
    </row>
    <row r="4996" spans="14:159">
      <c r="N4996"/>
      <c r="AB4996"/>
      <c r="AC4996"/>
      <c r="BC4996"/>
      <c r="BP4996"/>
      <c r="CC4996"/>
      <c r="CP4996"/>
      <c r="EP4996"/>
      <c r="FC4996"/>
    </row>
    <row r="4997" spans="14:159">
      <c r="N4997"/>
      <c r="AB4997"/>
      <c r="AC4997"/>
      <c r="BC4997"/>
      <c r="BP4997"/>
      <c r="CC4997"/>
      <c r="CP4997"/>
      <c r="EP4997"/>
      <c r="FC4997"/>
    </row>
    <row r="4998" spans="14:159">
      <c r="N4998"/>
      <c r="AB4998"/>
      <c r="AC4998"/>
      <c r="BC4998"/>
      <c r="BP4998"/>
      <c r="CC4998"/>
      <c r="CP4998"/>
      <c r="EP4998"/>
      <c r="FC4998"/>
    </row>
    <row r="4999" spans="14:159">
      <c r="N4999"/>
      <c r="AB4999"/>
      <c r="AC4999"/>
      <c r="BC4999"/>
      <c r="BP4999"/>
      <c r="CC4999"/>
      <c r="CP4999"/>
      <c r="EP4999"/>
      <c r="FC4999"/>
    </row>
    <row r="5000" spans="14:159">
      <c r="N5000"/>
      <c r="AB5000"/>
      <c r="AC5000"/>
      <c r="BC5000"/>
      <c r="BP5000"/>
      <c r="CC5000"/>
      <c r="CP5000"/>
      <c r="EP5000"/>
      <c r="FC5000"/>
    </row>
    <row r="5001" spans="14:159">
      <c r="N5001"/>
      <c r="AB5001"/>
      <c r="AC5001"/>
      <c r="BC5001"/>
      <c r="BP5001"/>
      <c r="CC5001"/>
      <c r="CP5001"/>
      <c r="EP5001"/>
      <c r="FC5001"/>
    </row>
    <row r="5002" spans="14:159">
      <c r="N5002"/>
      <c r="AB5002"/>
      <c r="AC5002"/>
      <c r="BC5002"/>
      <c r="BP5002"/>
      <c r="CC5002"/>
      <c r="CP5002"/>
      <c r="EP5002"/>
      <c r="FC5002"/>
    </row>
    <row r="5003" spans="14:159">
      <c r="N5003"/>
      <c r="AB5003"/>
      <c r="AC5003"/>
      <c r="BC5003"/>
      <c r="BP5003"/>
      <c r="CC5003"/>
      <c r="CP5003"/>
      <c r="EP5003"/>
      <c r="FC5003"/>
    </row>
    <row r="5004" spans="14:159">
      <c r="N5004"/>
      <c r="AB5004"/>
      <c r="AC5004"/>
      <c r="BC5004"/>
      <c r="BP5004"/>
      <c r="CC5004"/>
      <c r="CP5004"/>
      <c r="EP5004"/>
      <c r="FC5004"/>
    </row>
    <row r="5005" spans="14:159">
      <c r="N5005"/>
      <c r="AB5005"/>
      <c r="AC5005"/>
      <c r="BC5005"/>
      <c r="BP5005"/>
      <c r="CC5005"/>
      <c r="CP5005"/>
      <c r="EP5005"/>
      <c r="FC5005"/>
    </row>
    <row r="5006" spans="14:159">
      <c r="N5006"/>
      <c r="AB5006"/>
      <c r="AC5006"/>
      <c r="BC5006"/>
      <c r="BP5006"/>
      <c r="CC5006"/>
      <c r="CP5006"/>
      <c r="EP5006"/>
      <c r="FC5006"/>
    </row>
    <row r="5007" spans="14:159">
      <c r="N5007"/>
      <c r="AB5007"/>
      <c r="AC5007"/>
      <c r="BC5007"/>
      <c r="BP5007"/>
      <c r="CC5007"/>
      <c r="CP5007"/>
      <c r="EP5007"/>
      <c r="FC5007"/>
    </row>
    <row r="5008" spans="14:159">
      <c r="N5008"/>
      <c r="AB5008"/>
      <c r="AC5008"/>
      <c r="BC5008"/>
      <c r="BP5008"/>
      <c r="CC5008"/>
      <c r="CP5008"/>
      <c r="EP5008"/>
      <c r="FC5008"/>
    </row>
    <row r="5009" spans="14:159">
      <c r="N5009"/>
      <c r="AB5009"/>
      <c r="AC5009"/>
      <c r="BC5009"/>
      <c r="BP5009"/>
      <c r="CC5009"/>
      <c r="CP5009"/>
      <c r="EP5009"/>
      <c r="FC5009"/>
    </row>
    <row r="5010" spans="14:159">
      <c r="N5010"/>
      <c r="AB5010"/>
      <c r="AC5010"/>
      <c r="BC5010"/>
      <c r="BP5010"/>
      <c r="CC5010"/>
      <c r="CP5010"/>
      <c r="EP5010"/>
      <c r="FC5010"/>
    </row>
    <row r="5011" spans="14:159">
      <c r="N5011"/>
      <c r="AB5011"/>
      <c r="AC5011"/>
      <c r="BC5011"/>
      <c r="BP5011"/>
      <c r="CC5011"/>
      <c r="CP5011"/>
      <c r="EP5011"/>
      <c r="FC5011"/>
    </row>
    <row r="5012" spans="14:159">
      <c r="N5012"/>
      <c r="AB5012"/>
      <c r="AC5012"/>
      <c r="BC5012"/>
      <c r="BP5012"/>
      <c r="CC5012"/>
      <c r="CP5012"/>
      <c r="EP5012"/>
      <c r="FC5012"/>
    </row>
    <row r="5013" spans="14:159">
      <c r="N5013"/>
      <c r="AB5013"/>
      <c r="AC5013"/>
      <c r="BC5013"/>
      <c r="BP5013"/>
      <c r="CC5013"/>
      <c r="CP5013"/>
      <c r="EP5013"/>
      <c r="FC5013"/>
    </row>
    <row r="5014" spans="14:159">
      <c r="N5014"/>
      <c r="AB5014"/>
      <c r="AC5014"/>
      <c r="BC5014"/>
      <c r="BP5014"/>
      <c r="CC5014"/>
      <c r="CP5014"/>
      <c r="EP5014"/>
      <c r="FC5014"/>
    </row>
    <row r="5015" spans="14:159">
      <c r="N5015"/>
      <c r="AB5015"/>
      <c r="AC5015"/>
      <c r="BC5015"/>
      <c r="BP5015"/>
      <c r="CC5015"/>
      <c r="CP5015"/>
      <c r="EP5015"/>
      <c r="FC5015"/>
    </row>
    <row r="5016" spans="14:159">
      <c r="N5016"/>
      <c r="AB5016"/>
      <c r="AC5016"/>
      <c r="BC5016"/>
      <c r="BP5016"/>
      <c r="CC5016"/>
      <c r="CP5016"/>
      <c r="EP5016"/>
      <c r="FC5016"/>
    </row>
    <row r="5017" spans="14:159">
      <c r="N5017"/>
      <c r="AB5017"/>
      <c r="AC5017"/>
      <c r="BC5017"/>
      <c r="BP5017"/>
      <c r="CC5017"/>
      <c r="CP5017"/>
      <c r="EP5017"/>
      <c r="FC5017"/>
    </row>
    <row r="5018" spans="14:159">
      <c r="N5018"/>
      <c r="AB5018"/>
      <c r="AC5018"/>
      <c r="BC5018"/>
      <c r="BP5018"/>
      <c r="CC5018"/>
      <c r="CP5018"/>
      <c r="EP5018"/>
      <c r="FC5018"/>
    </row>
    <row r="5019" spans="14:159">
      <c r="N5019"/>
      <c r="AB5019"/>
      <c r="AC5019"/>
      <c r="BC5019"/>
      <c r="BP5019"/>
      <c r="CC5019"/>
      <c r="CP5019"/>
      <c r="EP5019"/>
      <c r="FC5019"/>
    </row>
    <row r="5020" spans="14:159">
      <c r="N5020"/>
      <c r="AB5020"/>
      <c r="AC5020"/>
      <c r="BC5020"/>
      <c r="BP5020"/>
      <c r="CC5020"/>
      <c r="CP5020"/>
      <c r="EP5020"/>
      <c r="FC5020"/>
    </row>
    <row r="5021" spans="14:159">
      <c r="N5021"/>
      <c r="AB5021"/>
      <c r="AC5021"/>
      <c r="BC5021"/>
      <c r="BP5021"/>
      <c r="CC5021"/>
      <c r="CP5021"/>
      <c r="EP5021"/>
      <c r="FC5021"/>
    </row>
    <row r="5022" spans="14:159">
      <c r="N5022"/>
      <c r="AB5022"/>
      <c r="AC5022"/>
      <c r="BC5022"/>
      <c r="BP5022"/>
      <c r="CC5022"/>
      <c r="CP5022"/>
      <c r="EP5022"/>
      <c r="FC5022"/>
    </row>
    <row r="5023" spans="14:159">
      <c r="N5023"/>
      <c r="AB5023"/>
      <c r="AC5023"/>
      <c r="BC5023"/>
      <c r="BP5023"/>
      <c r="CC5023"/>
      <c r="CP5023"/>
      <c r="EP5023"/>
      <c r="FC5023"/>
    </row>
    <row r="5024" spans="14:159">
      <c r="N5024"/>
      <c r="AB5024"/>
      <c r="AC5024"/>
      <c r="BC5024"/>
      <c r="BP5024"/>
      <c r="CC5024"/>
      <c r="CP5024"/>
      <c r="EP5024"/>
      <c r="FC5024"/>
    </row>
    <row r="5025" spans="14:159">
      <c r="N5025"/>
      <c r="AB5025"/>
      <c r="AC5025"/>
      <c r="BC5025"/>
      <c r="BP5025"/>
      <c r="CC5025"/>
      <c r="CP5025"/>
      <c r="EP5025"/>
      <c r="FC5025"/>
    </row>
    <row r="5026" spans="14:159">
      <c r="N5026"/>
      <c r="AB5026"/>
      <c r="AC5026"/>
      <c r="BC5026"/>
      <c r="BP5026"/>
      <c r="CC5026"/>
      <c r="CP5026"/>
      <c r="EP5026"/>
      <c r="FC5026"/>
    </row>
    <row r="5027" spans="14:159">
      <c r="N5027"/>
      <c r="AB5027"/>
      <c r="AC5027"/>
      <c r="BC5027"/>
      <c r="BP5027"/>
      <c r="CC5027"/>
      <c r="CP5027"/>
      <c r="EP5027"/>
      <c r="FC5027"/>
    </row>
    <row r="5028" spans="14:159">
      <c r="N5028"/>
      <c r="AB5028"/>
      <c r="AC5028"/>
      <c r="BC5028"/>
      <c r="BP5028"/>
      <c r="CC5028"/>
      <c r="CP5028"/>
      <c r="EP5028"/>
      <c r="FC5028"/>
    </row>
    <row r="5029" spans="14:159">
      <c r="N5029"/>
      <c r="AB5029"/>
      <c r="AC5029"/>
      <c r="BC5029"/>
      <c r="BP5029"/>
      <c r="CC5029"/>
      <c r="CP5029"/>
      <c r="EP5029"/>
      <c r="FC5029"/>
    </row>
    <row r="5030" spans="14:159">
      <c r="N5030"/>
      <c r="AB5030"/>
      <c r="AC5030"/>
      <c r="BC5030"/>
      <c r="BP5030"/>
      <c r="CC5030"/>
      <c r="CP5030"/>
      <c r="EP5030"/>
      <c r="FC5030"/>
    </row>
    <row r="5031" spans="14:159">
      <c r="N5031"/>
      <c r="AB5031"/>
      <c r="AC5031"/>
      <c r="BC5031"/>
      <c r="BP5031"/>
      <c r="CC5031"/>
      <c r="CP5031"/>
      <c r="EP5031"/>
      <c r="FC5031"/>
    </row>
    <row r="5032" spans="14:159">
      <c r="N5032"/>
      <c r="AB5032"/>
      <c r="AC5032"/>
      <c r="BC5032"/>
      <c r="BP5032"/>
      <c r="CC5032"/>
      <c r="CP5032"/>
      <c r="EP5032"/>
      <c r="FC5032"/>
    </row>
    <row r="5033" spans="14:159">
      <c r="N5033"/>
      <c r="AB5033"/>
      <c r="AC5033"/>
      <c r="BC5033"/>
      <c r="BP5033"/>
      <c r="CC5033"/>
      <c r="CP5033"/>
      <c r="EP5033"/>
      <c r="FC5033"/>
    </row>
    <row r="5034" spans="14:159">
      <c r="N5034"/>
      <c r="AB5034"/>
      <c r="AC5034"/>
      <c r="BC5034"/>
      <c r="BP5034"/>
      <c r="CC5034"/>
      <c r="CP5034"/>
      <c r="EP5034"/>
      <c r="FC5034"/>
    </row>
    <row r="5035" spans="14:159">
      <c r="N5035"/>
      <c r="AB5035"/>
      <c r="AC5035"/>
      <c r="BC5035"/>
      <c r="BP5035"/>
      <c r="CC5035"/>
      <c r="CP5035"/>
      <c r="EP5035"/>
      <c r="FC5035"/>
    </row>
    <row r="5036" spans="14:159">
      <c r="N5036"/>
      <c r="AB5036"/>
      <c r="AC5036"/>
      <c r="BC5036"/>
      <c r="BP5036"/>
      <c r="CC5036"/>
      <c r="CP5036"/>
      <c r="EP5036"/>
      <c r="FC5036"/>
    </row>
    <row r="5037" spans="14:159">
      <c r="N5037"/>
      <c r="AB5037"/>
      <c r="AC5037"/>
      <c r="BC5037"/>
      <c r="BP5037"/>
      <c r="CC5037"/>
      <c r="CP5037"/>
      <c r="EP5037"/>
      <c r="FC5037"/>
    </row>
    <row r="5038" spans="14:159">
      <c r="N5038"/>
      <c r="AB5038"/>
      <c r="AC5038"/>
      <c r="BC5038"/>
      <c r="BP5038"/>
      <c r="CC5038"/>
      <c r="CP5038"/>
      <c r="EP5038"/>
      <c r="FC5038"/>
    </row>
    <row r="5039" spans="14:159">
      <c r="N5039"/>
      <c r="AB5039"/>
      <c r="AC5039"/>
      <c r="BC5039"/>
      <c r="BP5039"/>
      <c r="CC5039"/>
      <c r="CP5039"/>
      <c r="EP5039"/>
      <c r="FC5039"/>
    </row>
    <row r="5040" spans="14:159">
      <c r="N5040"/>
      <c r="AB5040"/>
      <c r="AC5040"/>
      <c r="BC5040"/>
      <c r="BP5040"/>
      <c r="CC5040"/>
      <c r="CP5040"/>
      <c r="EP5040"/>
      <c r="FC5040"/>
    </row>
    <row r="5041" spans="14:159">
      <c r="N5041"/>
      <c r="AB5041"/>
      <c r="AC5041"/>
      <c r="BC5041"/>
      <c r="BP5041"/>
      <c r="CC5041"/>
      <c r="CP5041"/>
      <c r="EP5041"/>
      <c r="FC5041"/>
    </row>
    <row r="5042" spans="14:159">
      <c r="N5042"/>
      <c r="AB5042"/>
      <c r="AC5042"/>
      <c r="BC5042"/>
      <c r="BP5042"/>
      <c r="CC5042"/>
      <c r="CP5042"/>
      <c r="EP5042"/>
      <c r="FC5042"/>
    </row>
    <row r="5043" spans="14:159">
      <c r="N5043"/>
      <c r="AB5043"/>
      <c r="AC5043"/>
      <c r="BC5043"/>
      <c r="BP5043"/>
      <c r="CC5043"/>
      <c r="CP5043"/>
      <c r="EP5043"/>
      <c r="FC5043"/>
    </row>
    <row r="5044" spans="14:159">
      <c r="N5044"/>
      <c r="AB5044"/>
      <c r="AC5044"/>
      <c r="BC5044"/>
      <c r="BP5044"/>
      <c r="CC5044"/>
      <c r="CP5044"/>
      <c r="EP5044"/>
      <c r="FC5044"/>
    </row>
    <row r="5045" spans="14:159">
      <c r="N5045"/>
      <c r="AB5045"/>
      <c r="AC5045"/>
      <c r="BC5045"/>
      <c r="BP5045"/>
      <c r="CC5045"/>
      <c r="CP5045"/>
      <c r="EP5045"/>
      <c r="FC5045"/>
    </row>
    <row r="5046" spans="14:159">
      <c r="N5046"/>
      <c r="AB5046"/>
      <c r="AC5046"/>
      <c r="BC5046"/>
      <c r="BP5046"/>
      <c r="CC5046"/>
      <c r="CP5046"/>
      <c r="EP5046"/>
      <c r="FC5046"/>
    </row>
    <row r="5047" spans="14:159">
      <c r="N5047"/>
      <c r="AB5047"/>
      <c r="AC5047"/>
      <c r="BC5047"/>
      <c r="BP5047"/>
      <c r="CC5047"/>
      <c r="CP5047"/>
      <c r="EP5047"/>
      <c r="FC5047"/>
    </row>
    <row r="5048" spans="14:159">
      <c r="N5048"/>
      <c r="AB5048"/>
      <c r="AC5048"/>
      <c r="BC5048"/>
      <c r="BP5048"/>
      <c r="CC5048"/>
      <c r="CP5048"/>
      <c r="EP5048"/>
      <c r="FC5048"/>
    </row>
    <row r="5049" spans="14:159">
      <c r="N5049"/>
      <c r="AB5049"/>
      <c r="AC5049"/>
      <c r="BC5049"/>
      <c r="BP5049"/>
      <c r="CC5049"/>
      <c r="CP5049"/>
      <c r="EP5049"/>
      <c r="FC5049"/>
    </row>
    <row r="5050" spans="14:159">
      <c r="N5050"/>
      <c r="AB5050"/>
      <c r="AC5050"/>
      <c r="BC5050"/>
      <c r="BP5050"/>
      <c r="CC5050"/>
      <c r="CP5050"/>
      <c r="EP5050"/>
      <c r="FC5050"/>
    </row>
    <row r="5051" spans="14:159">
      <c r="N5051"/>
      <c r="AB5051"/>
      <c r="AC5051"/>
      <c r="BC5051"/>
      <c r="BP5051"/>
      <c r="CC5051"/>
      <c r="CP5051"/>
      <c r="EP5051"/>
      <c r="FC5051"/>
    </row>
    <row r="5052" spans="14:159">
      <c r="N5052"/>
      <c r="AB5052"/>
      <c r="AC5052"/>
      <c r="BC5052"/>
      <c r="BP5052"/>
      <c r="CC5052"/>
      <c r="CP5052"/>
      <c r="EP5052"/>
      <c r="FC5052"/>
    </row>
    <row r="5053" spans="14:159">
      <c r="N5053"/>
      <c r="AB5053"/>
      <c r="AC5053"/>
      <c r="BC5053"/>
      <c r="BP5053"/>
      <c r="CC5053"/>
      <c r="CP5053"/>
      <c r="EP5053"/>
      <c r="FC5053"/>
    </row>
    <row r="5054" spans="14:159">
      <c r="N5054"/>
      <c r="AB5054"/>
      <c r="AC5054"/>
      <c r="BC5054"/>
      <c r="BP5054"/>
      <c r="CC5054"/>
      <c r="CP5054"/>
      <c r="EP5054"/>
      <c r="FC5054"/>
    </row>
    <row r="5055" spans="14:159">
      <c r="N5055"/>
      <c r="AB5055"/>
      <c r="AC5055"/>
      <c r="BC5055"/>
      <c r="BP5055"/>
      <c r="CC5055"/>
      <c r="CP5055"/>
      <c r="EP5055"/>
      <c r="FC5055"/>
    </row>
    <row r="5056" spans="14:159">
      <c r="N5056"/>
      <c r="AB5056"/>
      <c r="AC5056"/>
      <c r="BC5056"/>
      <c r="BP5056"/>
      <c r="CC5056"/>
      <c r="CP5056"/>
      <c r="EP5056"/>
      <c r="FC5056"/>
    </row>
    <row r="5057" spans="14:159">
      <c r="N5057"/>
      <c r="AB5057"/>
      <c r="AC5057"/>
      <c r="BC5057"/>
      <c r="BP5057"/>
      <c r="CC5057"/>
      <c r="CP5057"/>
      <c r="EP5057"/>
      <c r="FC5057"/>
    </row>
    <row r="5058" spans="14:159">
      <c r="N5058"/>
      <c r="AB5058"/>
      <c r="AC5058"/>
      <c r="BC5058"/>
      <c r="BP5058"/>
      <c r="CC5058"/>
      <c r="CP5058"/>
      <c r="EP5058"/>
      <c r="FC5058"/>
    </row>
    <row r="5059" spans="14:159">
      <c r="N5059"/>
      <c r="AB5059"/>
      <c r="AC5059"/>
      <c r="BC5059"/>
      <c r="BP5059"/>
      <c r="CC5059"/>
      <c r="CP5059"/>
      <c r="EP5059"/>
      <c r="FC5059"/>
    </row>
    <row r="5060" spans="14:159">
      <c r="N5060"/>
      <c r="AB5060"/>
      <c r="AC5060"/>
      <c r="BC5060"/>
      <c r="BP5060"/>
      <c r="CC5060"/>
      <c r="CP5060"/>
      <c r="EP5060"/>
      <c r="FC5060"/>
    </row>
    <row r="5061" spans="14:159">
      <c r="N5061"/>
      <c r="AB5061"/>
      <c r="AC5061"/>
      <c r="BC5061"/>
      <c r="BP5061"/>
      <c r="CC5061"/>
      <c r="CP5061"/>
      <c r="EP5061"/>
      <c r="FC5061"/>
    </row>
    <row r="5062" spans="14:159">
      <c r="N5062"/>
      <c r="AB5062"/>
      <c r="AC5062"/>
      <c r="BC5062"/>
      <c r="BP5062"/>
      <c r="CC5062"/>
      <c r="CP5062"/>
      <c r="EP5062"/>
      <c r="FC5062"/>
    </row>
    <row r="5063" spans="14:159">
      <c r="N5063"/>
      <c r="AB5063"/>
      <c r="AC5063"/>
      <c r="BC5063"/>
      <c r="BP5063"/>
      <c r="CC5063"/>
      <c r="CP5063"/>
      <c r="EP5063"/>
      <c r="FC5063"/>
    </row>
    <row r="5064" spans="14:159">
      <c r="N5064"/>
      <c r="AB5064"/>
      <c r="AC5064"/>
      <c r="BC5064"/>
      <c r="BP5064"/>
      <c r="CC5064"/>
      <c r="CP5064"/>
      <c r="EP5064"/>
      <c r="FC5064"/>
    </row>
    <row r="5065" spans="14:159">
      <c r="N5065"/>
      <c r="AB5065"/>
      <c r="AC5065"/>
      <c r="BC5065"/>
      <c r="BP5065"/>
      <c r="CC5065"/>
      <c r="CP5065"/>
      <c r="EP5065"/>
      <c r="FC5065"/>
    </row>
    <row r="5066" spans="14:159">
      <c r="N5066"/>
      <c r="AB5066"/>
      <c r="AC5066"/>
      <c r="BC5066"/>
      <c r="BP5066"/>
      <c r="CC5066"/>
      <c r="CP5066"/>
      <c r="EP5066"/>
      <c r="FC5066"/>
    </row>
    <row r="5067" spans="14:159">
      <c r="N5067"/>
      <c r="AB5067"/>
      <c r="AC5067"/>
      <c r="BC5067"/>
      <c r="BP5067"/>
      <c r="CC5067"/>
      <c r="CP5067"/>
      <c r="EP5067"/>
      <c r="FC5067"/>
    </row>
    <row r="5068" spans="14:159">
      <c r="N5068"/>
      <c r="AB5068"/>
      <c r="AC5068"/>
      <c r="BC5068"/>
      <c r="BP5068"/>
      <c r="CC5068"/>
      <c r="CP5068"/>
      <c r="EP5068"/>
      <c r="FC5068"/>
    </row>
    <row r="5069" spans="14:159">
      <c r="N5069"/>
      <c r="AB5069"/>
      <c r="AC5069"/>
      <c r="BC5069"/>
      <c r="BP5069"/>
      <c r="CC5069"/>
      <c r="CP5069"/>
      <c r="EP5069"/>
      <c r="FC5069"/>
    </row>
    <row r="5070" spans="14:159">
      <c r="N5070"/>
      <c r="AB5070"/>
      <c r="AC5070"/>
      <c r="BC5070"/>
      <c r="BP5070"/>
      <c r="CC5070"/>
      <c r="CP5070"/>
      <c r="EP5070"/>
      <c r="FC5070"/>
    </row>
    <row r="5071" spans="14:159">
      <c r="N5071"/>
      <c r="AB5071"/>
      <c r="AC5071"/>
      <c r="BC5071"/>
      <c r="BP5071"/>
      <c r="CC5071"/>
      <c r="CP5071"/>
      <c r="EP5071"/>
      <c r="FC5071"/>
    </row>
    <row r="5072" spans="14:159">
      <c r="N5072"/>
      <c r="AB5072"/>
      <c r="AC5072"/>
      <c r="BC5072"/>
      <c r="BP5072"/>
      <c r="CC5072"/>
      <c r="CP5072"/>
      <c r="EP5072"/>
      <c r="FC5072"/>
    </row>
    <row r="5073" spans="14:159">
      <c r="N5073"/>
      <c r="AB5073"/>
      <c r="AC5073"/>
      <c r="BC5073"/>
      <c r="BP5073"/>
      <c r="CC5073"/>
      <c r="CP5073"/>
      <c r="EP5073"/>
      <c r="FC5073"/>
    </row>
    <row r="5074" spans="14:159">
      <c r="N5074"/>
      <c r="AB5074"/>
      <c r="AC5074"/>
      <c r="BC5074"/>
      <c r="BP5074"/>
      <c r="CC5074"/>
      <c r="CP5074"/>
      <c r="EP5074"/>
      <c r="FC5074"/>
    </row>
    <row r="5075" spans="14:159">
      <c r="N5075"/>
      <c r="AB5075"/>
      <c r="AC5075"/>
      <c r="BC5075"/>
      <c r="BP5075"/>
      <c r="CC5075"/>
      <c r="CP5075"/>
      <c r="EP5075"/>
      <c r="FC5075"/>
    </row>
    <row r="5076" spans="14:159">
      <c r="N5076"/>
      <c r="AB5076"/>
      <c r="AC5076"/>
      <c r="BC5076"/>
      <c r="BP5076"/>
      <c r="CC5076"/>
      <c r="CP5076"/>
      <c r="EP5076"/>
      <c r="FC5076"/>
    </row>
    <row r="5077" spans="14:159">
      <c r="N5077"/>
      <c r="AB5077"/>
      <c r="AC5077"/>
      <c r="BC5077"/>
      <c r="BP5077"/>
      <c r="CC5077"/>
      <c r="CP5077"/>
      <c r="EP5077"/>
      <c r="FC5077"/>
    </row>
    <row r="5078" spans="14:159">
      <c r="N5078"/>
      <c r="AB5078"/>
      <c r="AC5078"/>
      <c r="BC5078"/>
      <c r="BP5078"/>
      <c r="CC5078"/>
      <c r="CP5078"/>
      <c r="EP5078"/>
      <c r="FC5078"/>
    </row>
    <row r="5079" spans="14:159">
      <c r="N5079"/>
      <c r="AB5079"/>
      <c r="AC5079"/>
      <c r="BC5079"/>
      <c r="BP5079"/>
      <c r="CC5079"/>
      <c r="CP5079"/>
      <c r="EP5079"/>
      <c r="FC5079"/>
    </row>
    <row r="5080" spans="14:159">
      <c r="N5080"/>
      <c r="AB5080"/>
      <c r="AC5080"/>
      <c r="BC5080"/>
      <c r="BP5080"/>
      <c r="CC5080"/>
      <c r="CP5080"/>
      <c r="EP5080"/>
      <c r="FC5080"/>
    </row>
    <row r="5081" spans="14:159">
      <c r="N5081"/>
      <c r="AB5081"/>
      <c r="AC5081"/>
      <c r="BC5081"/>
      <c r="BP5081"/>
      <c r="CC5081"/>
      <c r="CP5081"/>
      <c r="EP5081"/>
      <c r="FC5081"/>
    </row>
    <row r="5082" spans="14:159">
      <c r="N5082"/>
      <c r="AB5082"/>
      <c r="AC5082"/>
      <c r="BC5082"/>
      <c r="BP5082"/>
      <c r="CC5082"/>
      <c r="CP5082"/>
      <c r="EP5082"/>
      <c r="FC5082"/>
    </row>
    <row r="5083" spans="14:159">
      <c r="N5083"/>
      <c r="AB5083"/>
      <c r="AC5083"/>
      <c r="BC5083"/>
      <c r="BP5083"/>
      <c r="CC5083"/>
      <c r="CP5083"/>
      <c r="EP5083"/>
      <c r="FC5083"/>
    </row>
    <row r="5084" spans="14:159">
      <c r="N5084"/>
      <c r="AB5084"/>
      <c r="AC5084"/>
      <c r="BC5084"/>
      <c r="BP5084"/>
      <c r="CC5084"/>
      <c r="CP5084"/>
      <c r="EP5084"/>
      <c r="FC5084"/>
    </row>
    <row r="5085" spans="14:159">
      <c r="N5085"/>
      <c r="AB5085"/>
      <c r="AC5085"/>
      <c r="BC5085"/>
      <c r="BP5085"/>
      <c r="CC5085"/>
      <c r="CP5085"/>
      <c r="EP5085"/>
      <c r="FC5085"/>
    </row>
    <row r="5086" spans="14:159">
      <c r="N5086"/>
      <c r="AB5086"/>
      <c r="AC5086"/>
      <c r="BC5086"/>
      <c r="BP5086"/>
      <c r="CC5086"/>
      <c r="CP5086"/>
      <c r="EP5086"/>
      <c r="FC5086"/>
    </row>
    <row r="5087" spans="14:159">
      <c r="N5087"/>
      <c r="AB5087"/>
      <c r="AC5087"/>
      <c r="BC5087"/>
      <c r="BP5087"/>
      <c r="CC5087"/>
      <c r="CP5087"/>
      <c r="EP5087"/>
      <c r="FC5087"/>
    </row>
    <row r="5088" spans="14:159">
      <c r="N5088"/>
      <c r="AB5088"/>
      <c r="AC5088"/>
      <c r="BC5088"/>
      <c r="BP5088"/>
      <c r="CC5088"/>
      <c r="CP5088"/>
      <c r="EP5088"/>
      <c r="FC5088"/>
    </row>
    <row r="5089" spans="14:159">
      <c r="N5089"/>
      <c r="AB5089"/>
      <c r="AC5089"/>
      <c r="BC5089"/>
      <c r="BP5089"/>
      <c r="CC5089"/>
      <c r="CP5089"/>
      <c r="EP5089"/>
      <c r="FC5089"/>
    </row>
    <row r="5090" spans="14:159">
      <c r="N5090"/>
      <c r="AB5090"/>
      <c r="AC5090"/>
      <c r="BC5090"/>
      <c r="BP5090"/>
      <c r="CC5090"/>
      <c r="CP5090"/>
      <c r="EP5090"/>
      <c r="FC5090"/>
    </row>
    <row r="5091" spans="14:159">
      <c r="N5091"/>
      <c r="AB5091"/>
      <c r="AC5091"/>
      <c r="BC5091"/>
      <c r="BP5091"/>
      <c r="CC5091"/>
      <c r="CP5091"/>
      <c r="EP5091"/>
      <c r="FC5091"/>
    </row>
    <row r="5092" spans="14:159">
      <c r="N5092"/>
      <c r="AB5092"/>
      <c r="AC5092"/>
      <c r="BC5092"/>
      <c r="BP5092"/>
      <c r="CC5092"/>
      <c r="CP5092"/>
      <c r="EP5092"/>
      <c r="FC5092"/>
    </row>
    <row r="5093" spans="14:159">
      <c r="N5093"/>
      <c r="AB5093"/>
      <c r="AC5093"/>
      <c r="BC5093"/>
      <c r="BP5093"/>
      <c r="CC5093"/>
      <c r="CP5093"/>
      <c r="EP5093"/>
      <c r="FC5093"/>
    </row>
    <row r="5094" spans="14:159">
      <c r="N5094"/>
      <c r="AB5094"/>
      <c r="AC5094"/>
      <c r="BC5094"/>
      <c r="BP5094"/>
      <c r="CC5094"/>
      <c r="CP5094"/>
      <c r="EP5094"/>
      <c r="FC5094"/>
    </row>
    <row r="5095" spans="14:159">
      <c r="N5095"/>
      <c r="AB5095"/>
      <c r="AC5095"/>
      <c r="BC5095"/>
      <c r="BP5095"/>
      <c r="CC5095"/>
      <c r="CP5095"/>
      <c r="EP5095"/>
      <c r="FC5095"/>
    </row>
    <row r="5096" spans="14:159">
      <c r="N5096"/>
      <c r="AB5096"/>
      <c r="AC5096"/>
      <c r="BC5096"/>
      <c r="BP5096"/>
      <c r="CC5096"/>
      <c r="CP5096"/>
      <c r="EP5096"/>
      <c r="FC5096"/>
    </row>
    <row r="5097" spans="14:159">
      <c r="N5097"/>
      <c r="AB5097"/>
      <c r="AC5097"/>
      <c r="BC5097"/>
      <c r="BP5097"/>
      <c r="CC5097"/>
      <c r="CP5097"/>
      <c r="EP5097"/>
      <c r="FC5097"/>
    </row>
    <row r="5098" spans="14:159">
      <c r="N5098"/>
      <c r="AB5098"/>
      <c r="AC5098"/>
      <c r="BC5098"/>
      <c r="BP5098"/>
      <c r="CC5098"/>
      <c r="CP5098"/>
      <c r="EP5098"/>
      <c r="FC5098"/>
    </row>
    <row r="5099" spans="14:159">
      <c r="N5099"/>
      <c r="AB5099"/>
      <c r="AC5099"/>
      <c r="BC5099"/>
      <c r="BP5099"/>
      <c r="CC5099"/>
      <c r="CP5099"/>
      <c r="EP5099"/>
      <c r="FC5099"/>
    </row>
    <row r="5100" spans="14:159">
      <c r="N5100"/>
      <c r="AB5100"/>
      <c r="AC5100"/>
      <c r="BC5100"/>
      <c r="BP5100"/>
      <c r="CC5100"/>
      <c r="CP5100"/>
      <c r="EP5100"/>
      <c r="FC5100"/>
    </row>
    <row r="5101" spans="14:159">
      <c r="N5101"/>
      <c r="AB5101"/>
      <c r="AC5101"/>
      <c r="BC5101"/>
      <c r="BP5101"/>
      <c r="CC5101"/>
      <c r="CP5101"/>
      <c r="EP5101"/>
      <c r="FC5101"/>
    </row>
    <row r="5102" spans="14:159">
      <c r="N5102"/>
      <c r="AB5102"/>
      <c r="AC5102"/>
      <c r="BC5102"/>
      <c r="BP5102"/>
      <c r="CC5102"/>
      <c r="CP5102"/>
      <c r="EP5102"/>
      <c r="FC5102"/>
    </row>
    <row r="5103" spans="14:159">
      <c r="N5103"/>
      <c r="AB5103"/>
      <c r="AC5103"/>
      <c r="BC5103"/>
      <c r="BP5103"/>
      <c r="CC5103"/>
      <c r="CP5103"/>
      <c r="EP5103"/>
      <c r="FC5103"/>
    </row>
    <row r="5104" spans="14:159">
      <c r="N5104"/>
      <c r="AB5104"/>
      <c r="AC5104"/>
      <c r="BC5104"/>
      <c r="BP5104"/>
      <c r="CC5104"/>
      <c r="CP5104"/>
      <c r="EP5104"/>
      <c r="FC5104"/>
    </row>
    <row r="5105" spans="14:159">
      <c r="N5105"/>
      <c r="AB5105"/>
      <c r="AC5105"/>
      <c r="BC5105"/>
      <c r="BP5105"/>
      <c r="CC5105"/>
      <c r="CP5105"/>
      <c r="EP5105"/>
      <c r="FC5105"/>
    </row>
    <row r="5106" spans="14:159">
      <c r="N5106"/>
      <c r="AB5106"/>
      <c r="AC5106"/>
      <c r="BC5106"/>
      <c r="BP5106"/>
      <c r="CC5106"/>
      <c r="CP5106"/>
      <c r="EP5106"/>
      <c r="FC5106"/>
    </row>
    <row r="5107" spans="14:159">
      <c r="N5107"/>
      <c r="AB5107"/>
      <c r="AC5107"/>
      <c r="BC5107"/>
      <c r="BP5107"/>
      <c r="CC5107"/>
      <c r="CP5107"/>
      <c r="EP5107"/>
      <c r="FC5107"/>
    </row>
    <row r="5108" spans="14:159">
      <c r="N5108"/>
      <c r="AB5108"/>
      <c r="AC5108"/>
      <c r="BC5108"/>
      <c r="BP5108"/>
      <c r="CC5108"/>
      <c r="CP5108"/>
      <c r="EP5108"/>
      <c r="FC5108"/>
    </row>
    <row r="5109" spans="14:159">
      <c r="N5109"/>
      <c r="AB5109"/>
      <c r="AC5109"/>
      <c r="BC5109"/>
      <c r="BP5109"/>
      <c r="CC5109"/>
      <c r="CP5109"/>
      <c r="EP5109"/>
      <c r="FC5109"/>
    </row>
    <row r="5110" spans="14:159">
      <c r="N5110"/>
      <c r="AB5110"/>
      <c r="AC5110"/>
      <c r="BC5110"/>
      <c r="BP5110"/>
      <c r="CC5110"/>
      <c r="CP5110"/>
      <c r="EP5110"/>
      <c r="FC5110"/>
    </row>
    <row r="5111" spans="14:159">
      <c r="N5111"/>
      <c r="AB5111"/>
      <c r="AC5111"/>
      <c r="BC5111"/>
      <c r="BP5111"/>
      <c r="CC5111"/>
      <c r="CP5111"/>
      <c r="EP5111"/>
      <c r="FC5111"/>
    </row>
    <row r="5112" spans="14:159">
      <c r="N5112"/>
      <c r="AB5112"/>
      <c r="AC5112"/>
      <c r="BC5112"/>
      <c r="BP5112"/>
      <c r="CC5112"/>
      <c r="CP5112"/>
      <c r="EP5112"/>
      <c r="FC5112"/>
    </row>
    <row r="5113" spans="14:159">
      <c r="N5113"/>
      <c r="AB5113"/>
      <c r="AC5113"/>
      <c r="BC5113"/>
      <c r="BP5113"/>
      <c r="CC5113"/>
      <c r="CP5113"/>
      <c r="EP5113"/>
      <c r="FC5113"/>
    </row>
    <row r="5114" spans="14:159">
      <c r="N5114"/>
      <c r="AB5114"/>
      <c r="AC5114"/>
      <c r="BC5114"/>
      <c r="BP5114"/>
      <c r="CC5114"/>
      <c r="CP5114"/>
      <c r="EP5114"/>
      <c r="FC5114"/>
    </row>
    <row r="5115" spans="14:159">
      <c r="N5115"/>
      <c r="AB5115"/>
      <c r="AC5115"/>
      <c r="BC5115"/>
      <c r="BP5115"/>
      <c r="CC5115"/>
      <c r="CP5115"/>
      <c r="EP5115"/>
      <c r="FC5115"/>
    </row>
    <row r="5116" spans="14:159">
      <c r="N5116"/>
      <c r="AB5116"/>
      <c r="AC5116"/>
      <c r="BC5116"/>
      <c r="BP5116"/>
      <c r="CC5116"/>
      <c r="CP5116"/>
      <c r="EP5116"/>
      <c r="FC5116"/>
    </row>
    <row r="5117" spans="14:159">
      <c r="N5117"/>
      <c r="AB5117"/>
      <c r="AC5117"/>
      <c r="BC5117"/>
      <c r="BP5117"/>
      <c r="CC5117"/>
      <c r="CP5117"/>
      <c r="EP5117"/>
      <c r="FC5117"/>
    </row>
    <row r="5118" spans="14:159">
      <c r="N5118"/>
      <c r="AB5118"/>
      <c r="AC5118"/>
      <c r="BC5118"/>
      <c r="BP5118"/>
      <c r="CC5118"/>
      <c r="CP5118"/>
      <c r="EP5118"/>
      <c r="FC5118"/>
    </row>
    <row r="5119" spans="14:159">
      <c r="N5119"/>
      <c r="AB5119"/>
      <c r="AC5119"/>
      <c r="BC5119"/>
      <c r="BP5119"/>
      <c r="CC5119"/>
      <c r="CP5119"/>
      <c r="EP5119"/>
      <c r="FC5119"/>
    </row>
    <row r="5120" spans="14:159">
      <c r="N5120"/>
      <c r="AB5120"/>
      <c r="AC5120"/>
      <c r="BC5120"/>
      <c r="BP5120"/>
      <c r="CC5120"/>
      <c r="CP5120"/>
      <c r="EP5120"/>
      <c r="FC5120"/>
    </row>
    <row r="5121" spans="14:159">
      <c r="N5121"/>
      <c r="AB5121"/>
      <c r="AC5121"/>
      <c r="BC5121"/>
      <c r="BP5121"/>
      <c r="CC5121"/>
      <c r="CP5121"/>
      <c r="EP5121"/>
      <c r="FC5121"/>
    </row>
    <row r="5122" spans="14:159">
      <c r="N5122"/>
      <c r="AB5122"/>
      <c r="AC5122"/>
      <c r="BC5122"/>
      <c r="BP5122"/>
      <c r="CC5122"/>
      <c r="CP5122"/>
      <c r="EP5122"/>
      <c r="FC5122"/>
    </row>
    <row r="5123" spans="14:159">
      <c r="N5123"/>
      <c r="AB5123"/>
      <c r="AC5123"/>
      <c r="BC5123"/>
      <c r="BP5123"/>
      <c r="CC5123"/>
      <c r="CP5123"/>
      <c r="EP5123"/>
      <c r="FC5123"/>
    </row>
    <row r="5124" spans="14:159">
      <c r="N5124"/>
      <c r="AB5124"/>
      <c r="AC5124"/>
      <c r="BC5124"/>
      <c r="BP5124"/>
      <c r="CC5124"/>
      <c r="CP5124"/>
      <c r="EP5124"/>
      <c r="FC5124"/>
    </row>
    <row r="5125" spans="14:159">
      <c r="N5125"/>
      <c r="AB5125"/>
      <c r="AC5125"/>
      <c r="BC5125"/>
      <c r="BP5125"/>
      <c r="CC5125"/>
      <c r="CP5125"/>
      <c r="EP5125"/>
      <c r="FC5125"/>
    </row>
    <row r="5126" spans="14:159">
      <c r="N5126"/>
      <c r="AB5126"/>
      <c r="AC5126"/>
      <c r="BC5126"/>
      <c r="BP5126"/>
      <c r="CC5126"/>
      <c r="CP5126"/>
      <c r="EP5126"/>
      <c r="FC5126"/>
    </row>
    <row r="5127" spans="14:159">
      <c r="N5127"/>
      <c r="AB5127"/>
      <c r="AC5127"/>
      <c r="BC5127"/>
      <c r="BP5127"/>
      <c r="CC5127"/>
      <c r="CP5127"/>
      <c r="EP5127"/>
      <c r="FC5127"/>
    </row>
    <row r="5128" spans="14:159">
      <c r="N5128"/>
      <c r="AB5128"/>
      <c r="AC5128"/>
      <c r="BC5128"/>
      <c r="BP5128"/>
      <c r="CC5128"/>
      <c r="CP5128"/>
      <c r="EP5128"/>
      <c r="FC5128"/>
    </row>
    <row r="5129" spans="14:159">
      <c r="N5129"/>
      <c r="AB5129"/>
      <c r="AC5129"/>
      <c r="BC5129"/>
      <c r="BP5129"/>
      <c r="CC5129"/>
      <c r="CP5129"/>
      <c r="EP5129"/>
      <c r="FC5129"/>
    </row>
    <row r="5130" spans="14:159">
      <c r="N5130"/>
      <c r="AB5130"/>
      <c r="AC5130"/>
      <c r="BC5130"/>
      <c r="BP5130"/>
      <c r="CC5130"/>
      <c r="CP5130"/>
      <c r="EP5130"/>
      <c r="FC5130"/>
    </row>
    <row r="5131" spans="14:159">
      <c r="N5131"/>
      <c r="AB5131"/>
      <c r="AC5131"/>
      <c r="BC5131"/>
      <c r="BP5131"/>
      <c r="CC5131"/>
      <c r="CP5131"/>
      <c r="EP5131"/>
      <c r="FC5131"/>
    </row>
    <row r="5132" spans="14:159">
      <c r="N5132"/>
      <c r="AB5132"/>
      <c r="AC5132"/>
      <c r="BC5132"/>
      <c r="BP5132"/>
      <c r="CC5132"/>
      <c r="CP5132"/>
      <c r="EP5132"/>
      <c r="FC5132"/>
    </row>
    <row r="5133" spans="14:159">
      <c r="N5133"/>
      <c r="AB5133"/>
      <c r="AC5133"/>
      <c r="BC5133"/>
      <c r="BP5133"/>
      <c r="CC5133"/>
      <c r="CP5133"/>
      <c r="EP5133"/>
      <c r="FC5133"/>
    </row>
    <row r="5134" spans="14:159">
      <c r="N5134"/>
      <c r="AB5134"/>
      <c r="AC5134"/>
      <c r="BC5134"/>
      <c r="BP5134"/>
      <c r="CC5134"/>
      <c r="CP5134"/>
      <c r="EP5134"/>
      <c r="FC5134"/>
    </row>
    <row r="5135" spans="14:159">
      <c r="N5135"/>
      <c r="AB5135"/>
      <c r="AC5135"/>
      <c r="BC5135"/>
      <c r="BP5135"/>
      <c r="CC5135"/>
      <c r="CP5135"/>
      <c r="EP5135"/>
      <c r="FC5135"/>
    </row>
    <row r="5136" spans="14:159">
      <c r="N5136"/>
      <c r="AB5136"/>
      <c r="AC5136"/>
      <c r="BC5136"/>
      <c r="BP5136"/>
      <c r="CC5136"/>
      <c r="CP5136"/>
      <c r="EP5136"/>
      <c r="FC5136"/>
    </row>
    <row r="5137" spans="14:159">
      <c r="N5137"/>
      <c r="AB5137"/>
      <c r="AC5137"/>
      <c r="BC5137"/>
      <c r="BP5137"/>
      <c r="CC5137"/>
      <c r="CP5137"/>
      <c r="EP5137"/>
      <c r="FC5137"/>
    </row>
    <row r="5138" spans="14:159">
      <c r="N5138"/>
      <c r="AB5138"/>
      <c r="AC5138"/>
      <c r="BC5138"/>
      <c r="BP5138"/>
      <c r="CC5138"/>
      <c r="CP5138"/>
      <c r="EP5138"/>
      <c r="FC5138"/>
    </row>
    <row r="5139" spans="14:159">
      <c r="N5139"/>
      <c r="AB5139"/>
      <c r="AC5139"/>
      <c r="BC5139"/>
      <c r="BP5139"/>
      <c r="CC5139"/>
      <c r="CP5139"/>
      <c r="EP5139"/>
      <c r="FC5139"/>
    </row>
    <row r="5140" spans="14:159">
      <c r="N5140"/>
      <c r="AB5140"/>
      <c r="AC5140"/>
      <c r="BC5140"/>
      <c r="BP5140"/>
      <c r="CC5140"/>
      <c r="CP5140"/>
      <c r="EP5140"/>
      <c r="FC5140"/>
    </row>
    <row r="5141" spans="14:159">
      <c r="N5141"/>
      <c r="AB5141"/>
      <c r="AC5141"/>
      <c r="BC5141"/>
      <c r="BP5141"/>
      <c r="CC5141"/>
      <c r="CP5141"/>
      <c r="EP5141"/>
      <c r="FC5141"/>
    </row>
    <row r="5142" spans="14:159">
      <c r="N5142"/>
      <c r="AB5142"/>
      <c r="AC5142"/>
      <c r="BC5142"/>
      <c r="BP5142"/>
      <c r="CC5142"/>
      <c r="CP5142"/>
      <c r="EP5142"/>
      <c r="FC5142"/>
    </row>
    <row r="5143" spans="14:159">
      <c r="N5143"/>
      <c r="AB5143"/>
      <c r="AC5143"/>
      <c r="BC5143"/>
      <c r="BP5143"/>
      <c r="CC5143"/>
      <c r="CP5143"/>
      <c r="EP5143"/>
      <c r="FC5143"/>
    </row>
    <row r="5144" spans="14:159">
      <c r="N5144"/>
      <c r="AB5144"/>
      <c r="AC5144"/>
      <c r="BC5144"/>
      <c r="BP5144"/>
      <c r="CC5144"/>
      <c r="CP5144"/>
      <c r="EP5144"/>
      <c r="FC5144"/>
    </row>
    <row r="5145" spans="14:159">
      <c r="N5145"/>
      <c r="AB5145"/>
      <c r="AC5145"/>
      <c r="BC5145"/>
      <c r="BP5145"/>
      <c r="CC5145"/>
      <c r="CP5145"/>
      <c r="EP5145"/>
      <c r="FC5145"/>
    </row>
    <row r="5146" spans="14:159">
      <c r="N5146"/>
      <c r="AB5146"/>
      <c r="AC5146"/>
      <c r="BC5146"/>
      <c r="BP5146"/>
      <c r="CC5146"/>
      <c r="CP5146"/>
      <c r="EP5146"/>
      <c r="FC5146"/>
    </row>
    <row r="5147" spans="14:159">
      <c r="N5147"/>
      <c r="AB5147"/>
      <c r="AC5147"/>
      <c r="BC5147"/>
      <c r="BP5147"/>
      <c r="CC5147"/>
      <c r="CP5147"/>
      <c r="EP5147"/>
      <c r="FC5147"/>
    </row>
    <row r="5148" spans="14:159">
      <c r="N5148"/>
      <c r="AB5148"/>
      <c r="AC5148"/>
      <c r="BC5148"/>
      <c r="BP5148"/>
      <c r="CC5148"/>
      <c r="CP5148"/>
      <c r="EP5148"/>
      <c r="FC5148"/>
    </row>
    <row r="5149" spans="14:159">
      <c r="N5149"/>
      <c r="AB5149"/>
      <c r="AC5149"/>
      <c r="BC5149"/>
      <c r="BP5149"/>
      <c r="CC5149"/>
      <c r="CP5149"/>
      <c r="EP5149"/>
      <c r="FC5149"/>
    </row>
    <row r="5150" spans="14:159">
      <c r="N5150"/>
      <c r="AB5150"/>
      <c r="AC5150"/>
      <c r="BC5150"/>
      <c r="BP5150"/>
      <c r="CC5150"/>
      <c r="CP5150"/>
      <c r="EP5150"/>
      <c r="FC5150"/>
    </row>
    <row r="5151" spans="14:159">
      <c r="N5151"/>
      <c r="AB5151"/>
      <c r="AC5151"/>
      <c r="BC5151"/>
      <c r="BP5151"/>
      <c r="CC5151"/>
      <c r="CP5151"/>
      <c r="EP5151"/>
      <c r="FC5151"/>
    </row>
    <row r="5152" spans="14:159">
      <c r="N5152"/>
      <c r="AB5152"/>
      <c r="AC5152"/>
      <c r="BC5152"/>
      <c r="BP5152"/>
      <c r="CC5152"/>
      <c r="CP5152"/>
      <c r="EP5152"/>
      <c r="FC5152"/>
    </row>
    <row r="5153" spans="14:159">
      <c r="N5153"/>
      <c r="AB5153"/>
      <c r="AC5153"/>
      <c r="BC5153"/>
      <c r="BP5153"/>
      <c r="CC5153"/>
      <c r="CP5153"/>
      <c r="EP5153"/>
      <c r="FC5153"/>
    </row>
    <row r="5154" spans="14:159">
      <c r="N5154"/>
      <c r="AB5154"/>
      <c r="AC5154"/>
      <c r="BC5154"/>
      <c r="BP5154"/>
      <c r="CC5154"/>
      <c r="CP5154"/>
      <c r="EP5154"/>
      <c r="FC5154"/>
    </row>
    <row r="5155" spans="14:159">
      <c r="N5155"/>
      <c r="AB5155"/>
      <c r="AC5155"/>
      <c r="BC5155"/>
      <c r="BP5155"/>
      <c r="CC5155"/>
      <c r="CP5155"/>
      <c r="EP5155"/>
      <c r="FC5155"/>
    </row>
    <row r="5156" spans="14:159">
      <c r="N5156"/>
      <c r="AB5156"/>
      <c r="AC5156"/>
      <c r="BC5156"/>
      <c r="BP5156"/>
      <c r="CC5156"/>
      <c r="CP5156"/>
      <c r="EP5156"/>
      <c r="FC5156"/>
    </row>
    <row r="5157" spans="14:159">
      <c r="N5157"/>
      <c r="AB5157"/>
      <c r="AC5157"/>
      <c r="BC5157"/>
      <c r="BP5157"/>
      <c r="CC5157"/>
      <c r="CP5157"/>
      <c r="EP5157"/>
      <c r="FC5157"/>
    </row>
    <row r="5158" spans="14:159">
      <c r="N5158"/>
      <c r="AB5158"/>
      <c r="AC5158"/>
      <c r="BC5158"/>
      <c r="BP5158"/>
      <c r="CC5158"/>
      <c r="CP5158"/>
      <c r="EP5158"/>
      <c r="FC5158"/>
    </row>
    <row r="5159" spans="14:159">
      <c r="N5159"/>
      <c r="AB5159"/>
      <c r="AC5159"/>
      <c r="BC5159"/>
      <c r="BP5159"/>
      <c r="CC5159"/>
      <c r="CP5159"/>
      <c r="EP5159"/>
      <c r="FC5159"/>
    </row>
    <row r="5160" spans="14:159">
      <c r="N5160"/>
      <c r="AB5160"/>
      <c r="AC5160"/>
      <c r="BC5160"/>
      <c r="BP5160"/>
      <c r="CC5160"/>
      <c r="CP5160"/>
      <c r="EP5160"/>
      <c r="FC5160"/>
    </row>
    <row r="5161" spans="14:159">
      <c r="N5161"/>
      <c r="AB5161"/>
      <c r="AC5161"/>
      <c r="BC5161"/>
      <c r="BP5161"/>
      <c r="CC5161"/>
      <c r="CP5161"/>
      <c r="EP5161"/>
      <c r="FC5161"/>
    </row>
    <row r="5162" spans="14:159">
      <c r="N5162"/>
      <c r="AB5162"/>
      <c r="AC5162"/>
      <c r="BC5162"/>
      <c r="BP5162"/>
      <c r="CC5162"/>
      <c r="CP5162"/>
      <c r="EP5162"/>
      <c r="FC5162"/>
    </row>
    <row r="5163" spans="14:159">
      <c r="N5163"/>
      <c r="AB5163"/>
      <c r="AC5163"/>
      <c r="BC5163"/>
      <c r="BP5163"/>
      <c r="CC5163"/>
      <c r="CP5163"/>
      <c r="EP5163"/>
      <c r="FC5163"/>
    </row>
    <row r="5164" spans="14:159">
      <c r="N5164"/>
      <c r="AB5164"/>
      <c r="AC5164"/>
      <c r="BC5164"/>
      <c r="BP5164"/>
      <c r="CC5164"/>
      <c r="CP5164"/>
      <c r="EP5164"/>
      <c r="FC5164"/>
    </row>
    <row r="5165" spans="14:159">
      <c r="N5165"/>
      <c r="AB5165"/>
      <c r="AC5165"/>
      <c r="BC5165"/>
      <c r="BP5165"/>
      <c r="CC5165"/>
      <c r="CP5165"/>
      <c r="EP5165"/>
      <c r="FC5165"/>
    </row>
    <row r="5166" spans="14:159">
      <c r="N5166"/>
      <c r="AB5166"/>
      <c r="AC5166"/>
      <c r="BC5166"/>
      <c r="BP5166"/>
      <c r="CC5166"/>
      <c r="CP5166"/>
      <c r="EP5166"/>
      <c r="FC5166"/>
    </row>
    <row r="5167" spans="14:159">
      <c r="N5167"/>
      <c r="AB5167"/>
      <c r="AC5167"/>
      <c r="BC5167"/>
      <c r="BP5167"/>
      <c r="CC5167"/>
      <c r="CP5167"/>
      <c r="EP5167"/>
      <c r="FC5167"/>
    </row>
    <row r="5168" spans="14:159">
      <c r="N5168"/>
      <c r="AB5168"/>
      <c r="AC5168"/>
      <c r="BC5168"/>
      <c r="BP5168"/>
      <c r="CC5168"/>
      <c r="CP5168"/>
      <c r="EP5168"/>
      <c r="FC5168"/>
    </row>
    <row r="5169" spans="14:159">
      <c r="N5169"/>
      <c r="AB5169"/>
      <c r="AC5169"/>
      <c r="BC5169"/>
      <c r="BP5169"/>
      <c r="CC5169"/>
      <c r="CP5169"/>
      <c r="EP5169"/>
      <c r="FC5169"/>
    </row>
    <row r="5170" spans="14:159">
      <c r="N5170"/>
      <c r="AB5170"/>
      <c r="AC5170"/>
      <c r="BC5170"/>
      <c r="BP5170"/>
      <c r="CC5170"/>
      <c r="CP5170"/>
      <c r="EP5170"/>
      <c r="FC5170"/>
    </row>
    <row r="5171" spans="14:159">
      <c r="N5171"/>
      <c r="AB5171"/>
      <c r="AC5171"/>
      <c r="BC5171"/>
      <c r="BP5171"/>
      <c r="CC5171"/>
      <c r="CP5171"/>
      <c r="EP5171"/>
      <c r="FC5171"/>
    </row>
    <row r="5172" spans="14:159">
      <c r="N5172"/>
      <c r="AB5172"/>
      <c r="AC5172"/>
      <c r="BC5172"/>
      <c r="BP5172"/>
      <c r="CC5172"/>
      <c r="CP5172"/>
      <c r="EP5172"/>
      <c r="FC5172"/>
    </row>
    <row r="5173" spans="14:159">
      <c r="N5173"/>
      <c r="AB5173"/>
      <c r="AC5173"/>
      <c r="BC5173"/>
      <c r="BP5173"/>
      <c r="CC5173"/>
      <c r="CP5173"/>
      <c r="EP5173"/>
      <c r="FC5173"/>
    </row>
    <row r="5174" spans="14:159">
      <c r="N5174"/>
      <c r="AB5174"/>
      <c r="AC5174"/>
      <c r="BC5174"/>
      <c r="BP5174"/>
      <c r="CC5174"/>
      <c r="CP5174"/>
      <c r="EP5174"/>
      <c r="FC5174"/>
    </row>
    <row r="5175" spans="14:159">
      <c r="N5175"/>
      <c r="AB5175"/>
      <c r="AC5175"/>
      <c r="BC5175"/>
      <c r="BP5175"/>
      <c r="CC5175"/>
      <c r="CP5175"/>
      <c r="EP5175"/>
      <c r="FC5175"/>
    </row>
    <row r="5176" spans="14:159">
      <c r="N5176"/>
      <c r="AB5176"/>
      <c r="AC5176"/>
      <c r="BC5176"/>
      <c r="BP5176"/>
      <c r="CC5176"/>
      <c r="CP5176"/>
      <c r="EP5176"/>
      <c r="FC5176"/>
    </row>
    <row r="5177" spans="14:159">
      <c r="N5177"/>
      <c r="AB5177"/>
      <c r="AC5177"/>
      <c r="BC5177"/>
      <c r="BP5177"/>
      <c r="CC5177"/>
      <c r="CP5177"/>
      <c r="EP5177"/>
      <c r="FC5177"/>
    </row>
    <row r="5178" spans="14:159">
      <c r="N5178"/>
      <c r="AB5178"/>
      <c r="AC5178"/>
      <c r="BC5178"/>
      <c r="BP5178"/>
      <c r="CC5178"/>
      <c r="CP5178"/>
      <c r="EP5178"/>
      <c r="FC5178"/>
    </row>
    <row r="5179" spans="14:159">
      <c r="N5179"/>
      <c r="AB5179"/>
      <c r="AC5179"/>
      <c r="BC5179"/>
      <c r="BP5179"/>
      <c r="CC5179"/>
      <c r="CP5179"/>
      <c r="EP5179"/>
      <c r="FC5179"/>
    </row>
    <row r="5180" spans="14:159">
      <c r="N5180"/>
      <c r="AB5180"/>
      <c r="AC5180"/>
      <c r="BC5180"/>
      <c r="BP5180"/>
      <c r="CC5180"/>
      <c r="CP5180"/>
      <c r="EP5180"/>
      <c r="FC5180"/>
    </row>
    <row r="5181" spans="14:159">
      <c r="N5181"/>
      <c r="AB5181"/>
      <c r="AC5181"/>
      <c r="BC5181"/>
      <c r="BP5181"/>
      <c r="CC5181"/>
      <c r="CP5181"/>
      <c r="EP5181"/>
      <c r="FC5181"/>
    </row>
    <row r="5182" spans="14:159">
      <c r="N5182"/>
      <c r="AB5182"/>
      <c r="AC5182"/>
      <c r="BC5182"/>
      <c r="BP5182"/>
      <c r="CC5182"/>
      <c r="CP5182"/>
      <c r="EP5182"/>
      <c r="FC5182"/>
    </row>
    <row r="5183" spans="14:159">
      <c r="N5183"/>
      <c r="AB5183"/>
      <c r="AC5183"/>
      <c r="BC5183"/>
      <c r="BP5183"/>
      <c r="CC5183"/>
      <c r="CP5183"/>
      <c r="EP5183"/>
      <c r="FC5183"/>
    </row>
    <row r="5184" spans="14:159">
      <c r="N5184"/>
      <c r="AB5184"/>
      <c r="AC5184"/>
      <c r="BC5184"/>
      <c r="BP5184"/>
      <c r="CC5184"/>
      <c r="CP5184"/>
      <c r="EP5184"/>
      <c r="FC5184"/>
    </row>
    <row r="5185" spans="14:159">
      <c r="N5185"/>
      <c r="AB5185"/>
      <c r="AC5185"/>
      <c r="BC5185"/>
      <c r="BP5185"/>
      <c r="CC5185"/>
      <c r="CP5185"/>
      <c r="EP5185"/>
      <c r="FC5185"/>
    </row>
    <row r="5186" spans="14:159">
      <c r="N5186"/>
      <c r="AB5186"/>
      <c r="AC5186"/>
      <c r="BC5186"/>
      <c r="BP5186"/>
      <c r="CC5186"/>
      <c r="CP5186"/>
      <c r="EP5186"/>
      <c r="FC5186"/>
    </row>
    <row r="5187" spans="14:159">
      <c r="N5187"/>
      <c r="AB5187"/>
      <c r="AC5187"/>
      <c r="BC5187"/>
      <c r="BP5187"/>
      <c r="CC5187"/>
      <c r="CP5187"/>
      <c r="EP5187"/>
      <c r="FC5187"/>
    </row>
    <row r="5188" spans="14:159">
      <c r="N5188"/>
      <c r="AB5188"/>
      <c r="AC5188"/>
      <c r="BC5188"/>
      <c r="BP5188"/>
      <c r="CC5188"/>
      <c r="CP5188"/>
      <c r="EP5188"/>
      <c r="FC5188"/>
    </row>
    <row r="5189" spans="14:159">
      <c r="N5189"/>
      <c r="AB5189"/>
      <c r="AC5189"/>
      <c r="BC5189"/>
      <c r="BP5189"/>
      <c r="CC5189"/>
      <c r="CP5189"/>
      <c r="EP5189"/>
      <c r="FC5189"/>
    </row>
    <row r="5190" spans="14:159">
      <c r="N5190"/>
      <c r="AB5190"/>
      <c r="AC5190"/>
      <c r="BC5190"/>
      <c r="BP5190"/>
      <c r="CC5190"/>
      <c r="CP5190"/>
      <c r="EP5190"/>
      <c r="FC5190"/>
    </row>
    <row r="5191" spans="14:159">
      <c r="N5191"/>
      <c r="AB5191"/>
      <c r="AC5191"/>
      <c r="BC5191"/>
      <c r="BP5191"/>
      <c r="CC5191"/>
      <c r="CP5191"/>
      <c r="EP5191"/>
      <c r="FC5191"/>
    </row>
    <row r="5192" spans="14:159">
      <c r="N5192"/>
      <c r="AB5192"/>
      <c r="AC5192"/>
      <c r="BC5192"/>
      <c r="BP5192"/>
      <c r="CC5192"/>
      <c r="CP5192"/>
      <c r="EP5192"/>
      <c r="FC5192"/>
    </row>
    <row r="5193" spans="14:159">
      <c r="N5193"/>
      <c r="AB5193"/>
      <c r="AC5193"/>
      <c r="BC5193"/>
      <c r="BP5193"/>
      <c r="CC5193"/>
      <c r="CP5193"/>
      <c r="EP5193"/>
      <c r="FC5193"/>
    </row>
    <row r="5194" spans="14:159">
      <c r="N5194"/>
      <c r="AB5194"/>
      <c r="AC5194"/>
      <c r="BC5194"/>
      <c r="BP5194"/>
      <c r="CC5194"/>
      <c r="CP5194"/>
      <c r="EP5194"/>
      <c r="FC5194"/>
    </row>
    <row r="5195" spans="14:159">
      <c r="N5195"/>
      <c r="AB5195"/>
      <c r="AC5195"/>
      <c r="BC5195"/>
      <c r="BP5195"/>
      <c r="CC5195"/>
      <c r="CP5195"/>
      <c r="EP5195"/>
      <c r="FC5195"/>
    </row>
    <row r="5196" spans="14:159">
      <c r="N5196"/>
      <c r="AB5196"/>
      <c r="AC5196"/>
      <c r="BC5196"/>
      <c r="BP5196"/>
      <c r="CC5196"/>
      <c r="CP5196"/>
      <c r="EP5196"/>
      <c r="FC5196"/>
    </row>
    <row r="5197" spans="14:159">
      <c r="N5197"/>
      <c r="AB5197"/>
      <c r="AC5197"/>
      <c r="BC5197"/>
      <c r="BP5197"/>
      <c r="CC5197"/>
      <c r="CP5197"/>
      <c r="EP5197"/>
      <c r="FC5197"/>
    </row>
    <row r="5198" spans="14:159">
      <c r="N5198"/>
      <c r="AB5198"/>
      <c r="AC5198"/>
      <c r="BC5198"/>
      <c r="BP5198"/>
      <c r="CC5198"/>
      <c r="CP5198"/>
      <c r="EP5198"/>
      <c r="FC5198"/>
    </row>
    <row r="5199" spans="14:159">
      <c r="N5199"/>
      <c r="AB5199"/>
      <c r="AC5199"/>
      <c r="BC5199"/>
      <c r="BP5199"/>
      <c r="CC5199"/>
      <c r="CP5199"/>
      <c r="EP5199"/>
      <c r="FC5199"/>
    </row>
    <row r="5200" spans="14:159">
      <c r="N5200"/>
      <c r="AB5200"/>
      <c r="AC5200"/>
      <c r="BC5200"/>
      <c r="BP5200"/>
      <c r="CC5200"/>
      <c r="CP5200"/>
      <c r="EP5200"/>
      <c r="FC5200"/>
    </row>
    <row r="5201" spans="14:159">
      <c r="N5201"/>
      <c r="AB5201"/>
      <c r="AC5201"/>
      <c r="BC5201"/>
      <c r="BP5201"/>
      <c r="CC5201"/>
      <c r="CP5201"/>
      <c r="EP5201"/>
      <c r="FC5201"/>
    </row>
    <row r="5202" spans="14:159">
      <c r="N5202"/>
      <c r="AB5202"/>
      <c r="AC5202"/>
      <c r="BC5202"/>
      <c r="BP5202"/>
      <c r="CC5202"/>
      <c r="CP5202"/>
      <c r="EP5202"/>
      <c r="FC5202"/>
    </row>
    <row r="5203" spans="14:159">
      <c r="N5203"/>
      <c r="AB5203"/>
      <c r="AC5203"/>
      <c r="BC5203"/>
      <c r="BP5203"/>
      <c r="CC5203"/>
      <c r="CP5203"/>
      <c r="EP5203"/>
      <c r="FC5203"/>
    </row>
    <row r="5204" spans="14:159">
      <c r="N5204"/>
      <c r="AB5204"/>
      <c r="AC5204"/>
      <c r="BC5204"/>
      <c r="BP5204"/>
      <c r="CC5204"/>
      <c r="CP5204"/>
      <c r="EP5204"/>
      <c r="FC5204"/>
    </row>
    <row r="5205" spans="14:159">
      <c r="N5205"/>
      <c r="AB5205"/>
      <c r="AC5205"/>
      <c r="BC5205"/>
      <c r="BP5205"/>
      <c r="CC5205"/>
      <c r="CP5205"/>
      <c r="EP5205"/>
      <c r="FC5205"/>
    </row>
    <row r="5206" spans="14:159">
      <c r="N5206"/>
      <c r="AB5206"/>
      <c r="AC5206"/>
      <c r="BC5206"/>
      <c r="BP5206"/>
      <c r="CC5206"/>
      <c r="CP5206"/>
      <c r="EP5206"/>
      <c r="FC5206"/>
    </row>
    <row r="5207" spans="14:159">
      <c r="N5207"/>
      <c r="AB5207"/>
      <c r="AC5207"/>
      <c r="BC5207"/>
      <c r="BP5207"/>
      <c r="CC5207"/>
      <c r="CP5207"/>
      <c r="EP5207"/>
      <c r="FC5207"/>
    </row>
    <row r="5208" spans="14:159">
      <c r="N5208"/>
      <c r="AB5208"/>
      <c r="AC5208"/>
      <c r="BC5208"/>
      <c r="BP5208"/>
      <c r="CC5208"/>
      <c r="CP5208"/>
      <c r="EP5208"/>
      <c r="FC5208"/>
    </row>
    <row r="5209" spans="14:159">
      <c r="N5209"/>
      <c r="AB5209"/>
      <c r="AC5209"/>
      <c r="BC5209"/>
      <c r="BP5209"/>
      <c r="CC5209"/>
      <c r="CP5209"/>
      <c r="EP5209"/>
      <c r="FC5209"/>
    </row>
    <row r="5210" spans="14:159">
      <c r="N5210"/>
      <c r="AB5210"/>
      <c r="AC5210"/>
      <c r="BC5210"/>
      <c r="BP5210"/>
      <c r="CC5210"/>
      <c r="CP5210"/>
      <c r="EP5210"/>
      <c r="FC5210"/>
    </row>
    <row r="5211" spans="14:159">
      <c r="N5211"/>
      <c r="AB5211"/>
      <c r="AC5211"/>
      <c r="BC5211"/>
      <c r="BP5211"/>
      <c r="CC5211"/>
      <c r="CP5211"/>
      <c r="EP5211"/>
      <c r="FC5211"/>
    </row>
    <row r="5212" spans="14:159">
      <c r="N5212"/>
      <c r="AB5212"/>
      <c r="AC5212"/>
      <c r="BC5212"/>
      <c r="BP5212"/>
      <c r="CC5212"/>
      <c r="CP5212"/>
      <c r="EP5212"/>
      <c r="FC5212"/>
    </row>
    <row r="5213" spans="14:159">
      <c r="N5213"/>
      <c r="AB5213"/>
      <c r="AC5213"/>
      <c r="BC5213"/>
      <c r="BP5213"/>
      <c r="CC5213"/>
      <c r="CP5213"/>
      <c r="EP5213"/>
      <c r="FC5213"/>
    </row>
    <row r="5214" spans="14:159">
      <c r="N5214"/>
      <c r="AB5214"/>
      <c r="AC5214"/>
      <c r="BC5214"/>
      <c r="BP5214"/>
      <c r="CC5214"/>
      <c r="CP5214"/>
      <c r="EP5214"/>
      <c r="FC5214"/>
    </row>
    <row r="5215" spans="14:159">
      <c r="N5215"/>
      <c r="AB5215"/>
      <c r="AC5215"/>
      <c r="BC5215"/>
      <c r="BP5215"/>
      <c r="CC5215"/>
      <c r="CP5215"/>
      <c r="EP5215"/>
      <c r="FC5215"/>
    </row>
    <row r="5216" spans="14:159">
      <c r="N5216"/>
      <c r="AB5216"/>
      <c r="AC5216"/>
      <c r="BC5216"/>
      <c r="BP5216"/>
      <c r="CC5216"/>
      <c r="CP5216"/>
      <c r="EP5216"/>
      <c r="FC5216"/>
    </row>
    <row r="5217" spans="14:159">
      <c r="N5217"/>
      <c r="AB5217"/>
      <c r="AC5217"/>
      <c r="BC5217"/>
      <c r="BP5217"/>
      <c r="CC5217"/>
      <c r="CP5217"/>
      <c r="EP5217"/>
      <c r="FC5217"/>
    </row>
    <row r="5218" spans="14:159">
      <c r="N5218"/>
      <c r="AB5218"/>
      <c r="AC5218"/>
      <c r="BC5218"/>
      <c r="BP5218"/>
      <c r="CC5218"/>
      <c r="CP5218"/>
      <c r="EP5218"/>
      <c r="FC5218"/>
    </row>
    <row r="5219" spans="14:159">
      <c r="N5219"/>
      <c r="AB5219"/>
      <c r="AC5219"/>
      <c r="BC5219"/>
      <c r="BP5219"/>
      <c r="CC5219"/>
      <c r="CP5219"/>
      <c r="EP5219"/>
      <c r="FC5219"/>
    </row>
    <row r="5220" spans="14:159">
      <c r="N5220"/>
      <c r="AB5220"/>
      <c r="AC5220"/>
      <c r="BC5220"/>
      <c r="BP5220"/>
      <c r="CC5220"/>
      <c r="CP5220"/>
      <c r="EP5220"/>
      <c r="FC5220"/>
    </row>
    <row r="5221" spans="14:159">
      <c r="N5221"/>
      <c r="AB5221"/>
      <c r="AC5221"/>
      <c r="BC5221"/>
      <c r="BP5221"/>
      <c r="CC5221"/>
      <c r="CP5221"/>
      <c r="EP5221"/>
      <c r="FC5221"/>
    </row>
    <row r="5222" spans="14:159">
      <c r="N5222"/>
      <c r="AB5222"/>
      <c r="AC5222"/>
      <c r="BC5222"/>
      <c r="BP5222"/>
      <c r="CC5222"/>
      <c r="CP5222"/>
      <c r="EP5222"/>
      <c r="FC5222"/>
    </row>
    <row r="5223" spans="14:159">
      <c r="N5223"/>
      <c r="AB5223"/>
      <c r="AC5223"/>
      <c r="BC5223"/>
      <c r="BP5223"/>
      <c r="CC5223"/>
      <c r="CP5223"/>
      <c r="EP5223"/>
      <c r="FC5223"/>
    </row>
    <row r="5224" spans="14:159">
      <c r="N5224"/>
      <c r="AB5224"/>
      <c r="AC5224"/>
      <c r="BC5224"/>
      <c r="BP5224"/>
      <c r="CC5224"/>
      <c r="CP5224"/>
      <c r="EP5224"/>
      <c r="FC5224"/>
    </row>
    <row r="5225" spans="14:159">
      <c r="N5225"/>
      <c r="AB5225"/>
      <c r="AC5225"/>
      <c r="BC5225"/>
      <c r="BP5225"/>
      <c r="CC5225"/>
      <c r="CP5225"/>
      <c r="EP5225"/>
      <c r="FC5225"/>
    </row>
    <row r="5226" spans="14:159">
      <c r="N5226"/>
      <c r="AB5226"/>
      <c r="AC5226"/>
      <c r="BC5226"/>
      <c r="BP5226"/>
      <c r="CC5226"/>
      <c r="CP5226"/>
      <c r="EP5226"/>
      <c r="FC5226"/>
    </row>
    <row r="5227" spans="14:159">
      <c r="N5227"/>
      <c r="AB5227"/>
      <c r="AC5227"/>
      <c r="BC5227"/>
      <c r="BP5227"/>
      <c r="CC5227"/>
      <c r="CP5227"/>
      <c r="EP5227"/>
      <c r="FC5227"/>
    </row>
    <row r="5228" spans="14:159">
      <c r="N5228"/>
      <c r="AB5228"/>
      <c r="AC5228"/>
      <c r="BC5228"/>
      <c r="BP5228"/>
      <c r="CC5228"/>
      <c r="CP5228"/>
      <c r="EP5228"/>
      <c r="FC5228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9">
    <tabColor theme="7" tint="0.39997558519241921"/>
  </sheetPr>
  <dimension ref="A1:HN247"/>
  <sheetViews>
    <sheetView zoomScale="70" zoomScaleNormal="70" workbookViewId="0">
      <selection activeCell="A6" sqref="A6:HN7"/>
    </sheetView>
  </sheetViews>
  <sheetFormatPr defaultColWidth="9.1796875" defaultRowHeight="14.5"/>
  <cols>
    <col min="1" max="1" width="18.81640625" customWidth="1"/>
    <col min="2" max="2" width="12.1796875" hidden="1" customWidth="1"/>
    <col min="3" max="13" width="0" hidden="1" customWidth="1"/>
    <col min="14" max="14" width="3.453125" style="7" hidden="1" customWidth="1"/>
    <col min="15" max="15" width="13.81640625" hidden="1" customWidth="1"/>
    <col min="16" max="27" width="8.81640625" hidden="1" customWidth="1"/>
    <col min="28" max="28" width="3.81640625" style="6" hidden="1" customWidth="1"/>
    <col min="29" max="29" width="12.81640625" customWidth="1"/>
    <col min="30" max="35" width="6.81640625" style="1" customWidth="1"/>
    <col min="36" max="36" width="8.1796875" style="1" customWidth="1"/>
    <col min="37" max="41" width="6.81640625" style="1" customWidth="1"/>
    <col min="42" max="53" width="7.81640625" style="1" hidden="1" customWidth="1"/>
    <col min="54" max="54" width="13.81640625" style="12" hidden="1" customWidth="1"/>
    <col min="55" max="66" width="6.81640625" hidden="1" customWidth="1"/>
    <col min="67" max="67" width="3.81640625" style="6" hidden="1" customWidth="1"/>
    <col min="68" max="68" width="12.81640625" hidden="1" customWidth="1"/>
    <col min="69" max="80" width="6.81640625" style="1" customWidth="1"/>
    <col min="81" max="92" width="6.81640625" style="1" hidden="1" customWidth="1"/>
    <col min="93" max="93" width="13.81640625" style="12" hidden="1" customWidth="1"/>
    <col min="94" max="105" width="6.81640625" hidden="1" customWidth="1"/>
    <col min="106" max="106" width="3.81640625" style="6" hidden="1" customWidth="1"/>
    <col min="107" max="107" width="12.81640625" hidden="1" customWidth="1"/>
    <col min="108" max="119" width="6.81640625" customWidth="1"/>
    <col min="120" max="131" width="6.81640625" hidden="1" customWidth="1"/>
    <col min="132" max="132" width="13.1796875" style="12" hidden="1" customWidth="1"/>
    <col min="133" max="144" width="6.81640625" hidden="1" customWidth="1"/>
    <col min="145" max="145" width="3.81640625" style="6" hidden="1" customWidth="1"/>
    <col min="146" max="146" width="12.81640625" hidden="1" customWidth="1"/>
    <col min="147" max="158" width="6.81640625" customWidth="1"/>
    <col min="159" max="168" width="6.81640625" hidden="1" customWidth="1"/>
    <col min="169" max="170" width="10.1796875" hidden="1" customWidth="1"/>
    <col min="171" max="171" width="13.81640625" style="12" hidden="1" customWidth="1"/>
    <col min="172" max="183" width="6.81640625" hidden="1" customWidth="1"/>
    <col min="184" max="184" width="3.81640625" style="6" hidden="1" customWidth="1"/>
    <col min="185" max="185" width="12.81640625" hidden="1" customWidth="1"/>
    <col min="186" max="197" width="6.81640625" hidden="1" customWidth="1"/>
    <col min="198" max="209" width="7.54296875" hidden="1" customWidth="1"/>
    <col min="210" max="210" width="13.81640625" style="12" hidden="1" customWidth="1"/>
    <col min="211" max="222" width="6.81640625" hidden="1" customWidth="1"/>
    <col min="223" max="16384" width="9.1796875" style="7"/>
  </cols>
  <sheetData>
    <row r="1" spans="1:222" customFormat="1">
      <c r="AD1" t="s">
        <v>148</v>
      </c>
      <c r="BQ1" t="s">
        <v>149</v>
      </c>
      <c r="DD1" t="s">
        <v>150</v>
      </c>
      <c r="EQ1" t="s">
        <v>151</v>
      </c>
    </row>
    <row r="2" spans="1:222" customFormat="1">
      <c r="AD2" t="s">
        <v>152</v>
      </c>
      <c r="BQ2" t="s">
        <v>153</v>
      </c>
      <c r="DD2" t="s">
        <v>154</v>
      </c>
      <c r="EQ2" t="s">
        <v>155</v>
      </c>
    </row>
    <row r="3" spans="1:222" customFormat="1">
      <c r="AD3" t="s">
        <v>139</v>
      </c>
      <c r="BQ3" t="s">
        <v>139</v>
      </c>
      <c r="DD3" t="s">
        <v>139</v>
      </c>
      <c r="EQ3" t="s">
        <v>139</v>
      </c>
    </row>
    <row r="4" spans="1:222" customFormat="1"/>
    <row r="5" spans="1:222" customFormat="1"/>
    <row r="6" spans="1:222" ht="29">
      <c r="A6" s="8"/>
      <c r="B6" s="14" t="s">
        <v>0</v>
      </c>
      <c r="C6" s="14" t="s">
        <v>59</v>
      </c>
      <c r="D6" s="14" t="s">
        <v>57</v>
      </c>
      <c r="E6" s="14" t="s">
        <v>1</v>
      </c>
      <c r="F6" s="14" t="s">
        <v>22</v>
      </c>
      <c r="G6" s="14" t="s">
        <v>23</v>
      </c>
      <c r="H6" s="14" t="s">
        <v>24</v>
      </c>
      <c r="I6" s="14" t="s">
        <v>2</v>
      </c>
      <c r="J6" s="14" t="s">
        <v>3</v>
      </c>
      <c r="K6" s="14" t="s">
        <v>4</v>
      </c>
      <c r="L6" s="14" t="s">
        <v>62</v>
      </c>
      <c r="M6" s="14" t="s">
        <v>65</v>
      </c>
      <c r="O6" s="16"/>
      <c r="P6" s="14" t="s">
        <v>0</v>
      </c>
      <c r="Q6" s="14" t="s">
        <v>59</v>
      </c>
      <c r="R6" s="14" t="s">
        <v>57</v>
      </c>
      <c r="S6" s="14" t="s">
        <v>1</v>
      </c>
      <c r="T6" s="14" t="s">
        <v>22</v>
      </c>
      <c r="U6" s="14" t="s">
        <v>23</v>
      </c>
      <c r="V6" s="14" t="s">
        <v>24</v>
      </c>
      <c r="W6" s="14" t="s">
        <v>2</v>
      </c>
      <c r="X6" s="14" t="s">
        <v>3</v>
      </c>
      <c r="Y6" s="14" t="s">
        <v>4</v>
      </c>
      <c r="Z6" s="14" t="s">
        <v>62</v>
      </c>
      <c r="AA6" s="14" t="s">
        <v>65</v>
      </c>
      <c r="AC6" s="8"/>
      <c r="AD6" s="21" t="s">
        <v>0</v>
      </c>
      <c r="AE6" s="21" t="s">
        <v>59</v>
      </c>
      <c r="AF6" s="21" t="s">
        <v>57</v>
      </c>
      <c r="AG6" s="21" t="s">
        <v>1</v>
      </c>
      <c r="AH6" s="21" t="s">
        <v>22</v>
      </c>
      <c r="AI6" s="21" t="s">
        <v>23</v>
      </c>
      <c r="AJ6" s="21" t="s">
        <v>24</v>
      </c>
      <c r="AK6" s="21" t="s">
        <v>2</v>
      </c>
      <c r="AL6" s="21" t="s">
        <v>3</v>
      </c>
      <c r="AM6" s="21" t="s">
        <v>4</v>
      </c>
      <c r="AN6" s="21" t="s">
        <v>62</v>
      </c>
      <c r="AO6" s="21" t="s">
        <v>65</v>
      </c>
      <c r="AP6" s="70" t="s">
        <v>0</v>
      </c>
      <c r="AQ6" s="70" t="s">
        <v>59</v>
      </c>
      <c r="AR6" s="70" t="s">
        <v>57</v>
      </c>
      <c r="AS6" s="70" t="s">
        <v>1</v>
      </c>
      <c r="AT6" s="70" t="s">
        <v>22</v>
      </c>
      <c r="AU6" s="70" t="s">
        <v>23</v>
      </c>
      <c r="AV6" s="70" t="s">
        <v>24</v>
      </c>
      <c r="AW6" s="70" t="s">
        <v>2</v>
      </c>
      <c r="AX6" s="70" t="s">
        <v>3</v>
      </c>
      <c r="AY6" s="70" t="s">
        <v>4</v>
      </c>
      <c r="AZ6" s="70" t="s">
        <v>62</v>
      </c>
      <c r="BA6" s="70" t="s">
        <v>65</v>
      </c>
      <c r="BC6" s="15" t="s">
        <v>0</v>
      </c>
      <c r="BD6" s="15" t="s">
        <v>59</v>
      </c>
      <c r="BE6" s="15" t="s">
        <v>57</v>
      </c>
      <c r="BF6" s="15" t="s">
        <v>1</v>
      </c>
      <c r="BG6" s="15" t="s">
        <v>22</v>
      </c>
      <c r="BH6" s="15" t="s">
        <v>23</v>
      </c>
      <c r="BI6" s="15" t="s">
        <v>24</v>
      </c>
      <c r="BJ6" s="15" t="s">
        <v>2</v>
      </c>
      <c r="BK6" s="15" t="s">
        <v>3</v>
      </c>
      <c r="BL6" s="15" t="s">
        <v>4</v>
      </c>
      <c r="BM6" s="15"/>
      <c r="BN6" s="15"/>
      <c r="BP6" s="8"/>
      <c r="BQ6" s="10" t="s">
        <v>0</v>
      </c>
      <c r="BR6" s="10" t="s">
        <v>59</v>
      </c>
      <c r="BS6" s="10" t="s">
        <v>57</v>
      </c>
      <c r="BT6" s="10" t="s">
        <v>1</v>
      </c>
      <c r="BU6" s="10" t="s">
        <v>22</v>
      </c>
      <c r="BV6" s="10" t="s">
        <v>23</v>
      </c>
      <c r="BW6" s="10" t="s">
        <v>24</v>
      </c>
      <c r="BX6" s="10" t="s">
        <v>2</v>
      </c>
      <c r="BY6" s="10" t="s">
        <v>3</v>
      </c>
      <c r="BZ6" s="10" t="s">
        <v>4</v>
      </c>
      <c r="CA6" s="10" t="s">
        <v>62</v>
      </c>
      <c r="CB6" s="10" t="s">
        <v>65</v>
      </c>
      <c r="CC6" s="70" t="s">
        <v>0</v>
      </c>
      <c r="CD6" s="70" t="s">
        <v>59</v>
      </c>
      <c r="CE6" s="70" t="s">
        <v>57</v>
      </c>
      <c r="CF6" s="70" t="s">
        <v>1</v>
      </c>
      <c r="CG6" s="70" t="s">
        <v>22</v>
      </c>
      <c r="CH6" s="70" t="s">
        <v>23</v>
      </c>
      <c r="CI6" s="70" t="s">
        <v>24</v>
      </c>
      <c r="CJ6" s="70" t="s">
        <v>2</v>
      </c>
      <c r="CK6" s="70" t="s">
        <v>3</v>
      </c>
      <c r="CL6" s="70" t="s">
        <v>4</v>
      </c>
      <c r="CM6" s="70" t="s">
        <v>62</v>
      </c>
      <c r="CN6" s="70" t="s">
        <v>65</v>
      </c>
      <c r="CP6" s="15" t="s">
        <v>0</v>
      </c>
      <c r="CQ6" s="15" t="s">
        <v>59</v>
      </c>
      <c r="CR6" s="15" t="s">
        <v>57</v>
      </c>
      <c r="CS6" s="15" t="s">
        <v>1</v>
      </c>
      <c r="CT6" s="15" t="s">
        <v>22</v>
      </c>
      <c r="CU6" s="15" t="s">
        <v>23</v>
      </c>
      <c r="CV6" s="15" t="s">
        <v>24</v>
      </c>
      <c r="CW6" s="15" t="s">
        <v>2</v>
      </c>
      <c r="CX6" s="15" t="s">
        <v>3</v>
      </c>
      <c r="CY6" s="15" t="s">
        <v>4</v>
      </c>
      <c r="CZ6" s="15" t="s">
        <v>62</v>
      </c>
      <c r="DA6" s="15"/>
      <c r="DC6" s="8"/>
      <c r="DD6" s="10" t="s">
        <v>0</v>
      </c>
      <c r="DE6" s="10" t="s">
        <v>59</v>
      </c>
      <c r="DF6" s="10" t="s">
        <v>57</v>
      </c>
      <c r="DG6" s="10" t="s">
        <v>1</v>
      </c>
      <c r="DH6" s="10" t="s">
        <v>22</v>
      </c>
      <c r="DI6" s="10" t="s">
        <v>23</v>
      </c>
      <c r="DJ6" s="10" t="s">
        <v>24</v>
      </c>
      <c r="DK6" s="10" t="s">
        <v>2</v>
      </c>
      <c r="DL6" s="10" t="s">
        <v>3</v>
      </c>
      <c r="DM6" s="10" t="s">
        <v>4</v>
      </c>
      <c r="DN6" s="10" t="s">
        <v>62</v>
      </c>
      <c r="DO6" s="10" t="s">
        <v>65</v>
      </c>
      <c r="DP6" s="70" t="s">
        <v>0</v>
      </c>
      <c r="DQ6" s="70" t="s">
        <v>59</v>
      </c>
      <c r="DR6" s="70" t="s">
        <v>57</v>
      </c>
      <c r="DS6" s="70" t="s">
        <v>1</v>
      </c>
      <c r="DT6" s="70" t="s">
        <v>22</v>
      </c>
      <c r="DU6" s="70" t="s">
        <v>23</v>
      </c>
      <c r="DV6" s="70" t="s">
        <v>24</v>
      </c>
      <c r="DW6" s="70" t="s">
        <v>2</v>
      </c>
      <c r="DX6" s="70" t="s">
        <v>3</v>
      </c>
      <c r="DY6" s="70" t="s">
        <v>4</v>
      </c>
      <c r="DZ6" s="70" t="s">
        <v>62</v>
      </c>
      <c r="EA6" s="70" t="s">
        <v>65</v>
      </c>
      <c r="EC6" s="15" t="s">
        <v>0</v>
      </c>
      <c r="ED6" s="15" t="s">
        <v>59</v>
      </c>
      <c r="EE6" s="15" t="s">
        <v>57</v>
      </c>
      <c r="EF6" s="15" t="s">
        <v>1</v>
      </c>
      <c r="EG6" s="15" t="s">
        <v>22</v>
      </c>
      <c r="EH6" s="15" t="s">
        <v>23</v>
      </c>
      <c r="EI6" s="15" t="s">
        <v>24</v>
      </c>
      <c r="EJ6" s="15" t="s">
        <v>2</v>
      </c>
      <c r="EK6" s="15" t="s">
        <v>3</v>
      </c>
      <c r="EL6" s="15" t="s">
        <v>4</v>
      </c>
      <c r="EM6" s="15" t="s">
        <v>62</v>
      </c>
      <c r="EN6" s="15" t="s">
        <v>65</v>
      </c>
      <c r="EP6" s="8"/>
      <c r="EQ6" s="10" t="s">
        <v>0</v>
      </c>
      <c r="ER6" s="10" t="s">
        <v>59</v>
      </c>
      <c r="ES6" s="10" t="s">
        <v>57</v>
      </c>
      <c r="ET6" s="10" t="s">
        <v>1</v>
      </c>
      <c r="EU6" s="10" t="s">
        <v>22</v>
      </c>
      <c r="EV6" s="10" t="s">
        <v>23</v>
      </c>
      <c r="EW6" s="10" t="s">
        <v>24</v>
      </c>
      <c r="EX6" s="10" t="s">
        <v>2</v>
      </c>
      <c r="EY6" s="10" t="s">
        <v>3</v>
      </c>
      <c r="EZ6" s="10" t="s">
        <v>4</v>
      </c>
      <c r="FA6" s="10" t="s">
        <v>62</v>
      </c>
      <c r="FB6" s="10" t="s">
        <v>65</v>
      </c>
      <c r="FC6" s="70" t="s">
        <v>0</v>
      </c>
      <c r="FD6" s="70" t="s">
        <v>59</v>
      </c>
      <c r="FE6" s="70" t="s">
        <v>57</v>
      </c>
      <c r="FF6" s="70" t="s">
        <v>1</v>
      </c>
      <c r="FG6" s="70" t="s">
        <v>22</v>
      </c>
      <c r="FH6" s="70" t="s">
        <v>23</v>
      </c>
      <c r="FI6" s="70" t="s">
        <v>24</v>
      </c>
      <c r="FJ6" s="70" t="s">
        <v>2</v>
      </c>
      <c r="FK6" s="70" t="s">
        <v>3</v>
      </c>
      <c r="FL6" s="70" t="s">
        <v>4</v>
      </c>
      <c r="FM6" s="70" t="s">
        <v>62</v>
      </c>
      <c r="FN6" s="70" t="s">
        <v>65</v>
      </c>
      <c r="FP6" s="15" t="s">
        <v>0</v>
      </c>
      <c r="FQ6" s="15" t="s">
        <v>59</v>
      </c>
      <c r="FR6" s="15" t="s">
        <v>57</v>
      </c>
      <c r="FS6" s="15" t="s">
        <v>1</v>
      </c>
      <c r="FT6" s="15" t="s">
        <v>22</v>
      </c>
      <c r="FU6" s="15" t="s">
        <v>23</v>
      </c>
      <c r="FV6" s="15" t="s">
        <v>24</v>
      </c>
      <c r="FW6" s="15" t="s">
        <v>2</v>
      </c>
      <c r="FX6" s="15" t="s">
        <v>3</v>
      </c>
      <c r="FY6" s="15" t="s">
        <v>4</v>
      </c>
      <c r="FZ6" s="15" t="s">
        <v>62</v>
      </c>
      <c r="GA6" s="15" t="s">
        <v>65</v>
      </c>
      <c r="GC6" s="8"/>
      <c r="GD6" s="10" t="s">
        <v>0</v>
      </c>
      <c r="GE6" s="10" t="s">
        <v>59</v>
      </c>
      <c r="GF6" s="10" t="s">
        <v>57</v>
      </c>
      <c r="GG6" s="10" t="s">
        <v>1</v>
      </c>
      <c r="GH6" s="10" t="s">
        <v>22</v>
      </c>
      <c r="GI6" s="10" t="s">
        <v>23</v>
      </c>
      <c r="GJ6" s="10" t="s">
        <v>24</v>
      </c>
      <c r="GK6" s="10" t="s">
        <v>2</v>
      </c>
      <c r="GL6" s="10" t="s">
        <v>3</v>
      </c>
      <c r="GM6" s="10" t="s">
        <v>4</v>
      </c>
      <c r="GN6" s="10" t="s">
        <v>62</v>
      </c>
      <c r="GO6" s="10" t="s">
        <v>65</v>
      </c>
      <c r="GP6" s="70" t="s">
        <v>0</v>
      </c>
      <c r="GQ6" s="70" t="s">
        <v>59</v>
      </c>
      <c r="GR6" s="70" t="s">
        <v>57</v>
      </c>
      <c r="GS6" s="70" t="s">
        <v>1</v>
      </c>
      <c r="GT6" s="70" t="s">
        <v>22</v>
      </c>
      <c r="GU6" s="70" t="s">
        <v>23</v>
      </c>
      <c r="GV6" s="70" t="s">
        <v>24</v>
      </c>
      <c r="GW6" s="70" t="s">
        <v>2</v>
      </c>
      <c r="GX6" s="70" t="s">
        <v>3</v>
      </c>
      <c r="GY6" s="70" t="s">
        <v>4</v>
      </c>
      <c r="GZ6" s="70" t="s">
        <v>62</v>
      </c>
      <c r="HA6" s="70" t="s">
        <v>65</v>
      </c>
      <c r="HC6" s="15" t="s">
        <v>0</v>
      </c>
      <c r="HD6" s="15" t="s">
        <v>59</v>
      </c>
      <c r="HE6" s="15" t="s">
        <v>57</v>
      </c>
      <c r="HF6" s="15" t="s">
        <v>1</v>
      </c>
      <c r="HG6" s="15" t="s">
        <v>22</v>
      </c>
      <c r="HH6" s="15" t="s">
        <v>23</v>
      </c>
      <c r="HI6" s="15" t="s">
        <v>24</v>
      </c>
      <c r="HJ6" s="15" t="s">
        <v>2</v>
      </c>
      <c r="HK6" s="15" t="s">
        <v>3</v>
      </c>
      <c r="HL6" s="15" t="s">
        <v>4</v>
      </c>
      <c r="HM6" s="15"/>
      <c r="HN6" s="15"/>
    </row>
    <row r="7" spans="1:22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C7" s="8"/>
      <c r="AD7" s="22" t="s">
        <v>40</v>
      </c>
      <c r="AE7" s="22" t="s">
        <v>41</v>
      </c>
      <c r="AF7" s="22" t="s">
        <v>56</v>
      </c>
      <c r="AG7" s="22" t="s">
        <v>42</v>
      </c>
      <c r="AH7" s="22" t="s">
        <v>43</v>
      </c>
      <c r="AI7" s="22" t="s">
        <v>44</v>
      </c>
      <c r="AJ7" s="22" t="s">
        <v>45</v>
      </c>
      <c r="AK7" s="22" t="s">
        <v>46</v>
      </c>
      <c r="AL7" s="22" t="s">
        <v>47</v>
      </c>
      <c r="AM7" s="22" t="s">
        <v>48</v>
      </c>
      <c r="AN7" s="22" t="s">
        <v>60</v>
      </c>
      <c r="AO7" s="22" t="s">
        <v>63</v>
      </c>
      <c r="AP7" s="71" t="s">
        <v>53</v>
      </c>
      <c r="AQ7" s="71" t="s">
        <v>53</v>
      </c>
      <c r="AR7" s="71" t="s">
        <v>53</v>
      </c>
      <c r="AS7" s="71" t="s">
        <v>53</v>
      </c>
      <c r="AT7" s="71" t="s">
        <v>53</v>
      </c>
      <c r="AU7" s="71" t="s">
        <v>53</v>
      </c>
      <c r="AV7" s="71" t="s">
        <v>53</v>
      </c>
      <c r="AW7" s="71" t="s">
        <v>53</v>
      </c>
      <c r="AX7" s="71" t="s">
        <v>53</v>
      </c>
      <c r="AY7" s="71" t="s">
        <v>53</v>
      </c>
      <c r="AZ7" s="71" t="s">
        <v>53</v>
      </c>
      <c r="BA7" s="71" t="s">
        <v>53</v>
      </c>
      <c r="BC7" s="9"/>
      <c r="BD7" s="8"/>
      <c r="BE7" s="8"/>
      <c r="BF7" s="9"/>
      <c r="BG7" s="8"/>
      <c r="BH7" s="8"/>
      <c r="BI7" s="8"/>
      <c r="BJ7" s="8"/>
      <c r="BK7" s="8"/>
      <c r="BL7" s="8"/>
      <c r="BM7" s="8"/>
      <c r="BN7" s="8"/>
      <c r="BP7" s="8"/>
      <c r="BQ7" s="11" t="s">
        <v>40</v>
      </c>
      <c r="BR7" s="11" t="s">
        <v>41</v>
      </c>
      <c r="BS7" s="11" t="s">
        <v>56</v>
      </c>
      <c r="BT7" s="11" t="s">
        <v>42</v>
      </c>
      <c r="BU7" s="11" t="s">
        <v>43</v>
      </c>
      <c r="BV7" s="11" t="s">
        <v>44</v>
      </c>
      <c r="BW7" s="11" t="s">
        <v>45</v>
      </c>
      <c r="BX7" s="11" t="s">
        <v>46</v>
      </c>
      <c r="BY7" s="11" t="s">
        <v>47</v>
      </c>
      <c r="BZ7" s="11" t="s">
        <v>48</v>
      </c>
      <c r="CA7" s="11" t="s">
        <v>60</v>
      </c>
      <c r="CB7" s="11" t="s">
        <v>63</v>
      </c>
      <c r="CC7" s="71" t="s">
        <v>53</v>
      </c>
      <c r="CD7" s="71" t="s">
        <v>53</v>
      </c>
      <c r="CE7" s="71" t="s">
        <v>53</v>
      </c>
      <c r="CF7" s="71" t="s">
        <v>53</v>
      </c>
      <c r="CG7" s="71" t="s">
        <v>53</v>
      </c>
      <c r="CH7" s="71" t="s">
        <v>53</v>
      </c>
      <c r="CI7" s="71" t="s">
        <v>53</v>
      </c>
      <c r="CJ7" s="71" t="s">
        <v>53</v>
      </c>
      <c r="CK7" s="71" t="s">
        <v>53</v>
      </c>
      <c r="CL7" s="71" t="s">
        <v>53</v>
      </c>
      <c r="CM7" s="71" t="s">
        <v>53</v>
      </c>
      <c r="CN7" s="71" t="s">
        <v>53</v>
      </c>
      <c r="CP7" s="9"/>
      <c r="CQ7" s="8"/>
      <c r="CR7" s="8"/>
      <c r="CS7" s="9"/>
      <c r="CT7" s="8"/>
      <c r="CU7" s="8"/>
      <c r="CV7" s="8"/>
      <c r="CW7" s="8"/>
      <c r="CX7" s="8"/>
      <c r="CY7" s="8"/>
      <c r="CZ7" s="8"/>
      <c r="DA7" s="8"/>
      <c r="DC7" s="8"/>
      <c r="DD7" s="11" t="s">
        <v>40</v>
      </c>
      <c r="DE7" s="11" t="s">
        <v>41</v>
      </c>
      <c r="DF7" s="11" t="s">
        <v>56</v>
      </c>
      <c r="DG7" s="11" t="s">
        <v>42</v>
      </c>
      <c r="DH7" s="11" t="s">
        <v>43</v>
      </c>
      <c r="DI7" s="11" t="s">
        <v>44</v>
      </c>
      <c r="DJ7" s="11" t="s">
        <v>45</v>
      </c>
      <c r="DK7" s="11" t="s">
        <v>46</v>
      </c>
      <c r="DL7" s="11" t="s">
        <v>47</v>
      </c>
      <c r="DM7" s="11" t="s">
        <v>48</v>
      </c>
      <c r="DN7" s="11" t="s">
        <v>60</v>
      </c>
      <c r="DO7" s="11" t="s">
        <v>63</v>
      </c>
      <c r="DP7" s="71" t="s">
        <v>53</v>
      </c>
      <c r="DQ7" s="71" t="s">
        <v>53</v>
      </c>
      <c r="DR7" s="71" t="s">
        <v>53</v>
      </c>
      <c r="DS7" s="71" t="s">
        <v>53</v>
      </c>
      <c r="DT7" s="71" t="s">
        <v>53</v>
      </c>
      <c r="DU7" s="71" t="s">
        <v>53</v>
      </c>
      <c r="DV7" s="71" t="s">
        <v>53</v>
      </c>
      <c r="DW7" s="71" t="s">
        <v>53</v>
      </c>
      <c r="DX7" s="71" t="s">
        <v>53</v>
      </c>
      <c r="DY7" s="71" t="s">
        <v>53</v>
      </c>
      <c r="DZ7" s="71" t="s">
        <v>53</v>
      </c>
      <c r="EA7" s="71" t="s">
        <v>53</v>
      </c>
      <c r="EC7" s="9"/>
      <c r="ED7" s="8"/>
      <c r="EE7" s="8"/>
      <c r="EF7" s="9"/>
      <c r="EG7" s="8"/>
      <c r="EH7" s="8"/>
      <c r="EI7" s="8"/>
      <c r="EJ7" s="8"/>
      <c r="EK7" s="8"/>
      <c r="EL7" s="8"/>
      <c r="EM7" s="8"/>
      <c r="EN7" s="8"/>
      <c r="EP7" s="8"/>
      <c r="EQ7" s="11" t="s">
        <v>40</v>
      </c>
      <c r="ER7" s="11" t="s">
        <v>41</v>
      </c>
      <c r="ES7" s="11" t="s">
        <v>56</v>
      </c>
      <c r="ET7" s="11" t="s">
        <v>42</v>
      </c>
      <c r="EU7" s="11" t="s">
        <v>43</v>
      </c>
      <c r="EV7" s="11" t="s">
        <v>44</v>
      </c>
      <c r="EW7" s="11" t="s">
        <v>45</v>
      </c>
      <c r="EX7" s="11" t="s">
        <v>46</v>
      </c>
      <c r="EY7" s="11" t="s">
        <v>47</v>
      </c>
      <c r="EZ7" s="11" t="s">
        <v>48</v>
      </c>
      <c r="FA7" s="11" t="s">
        <v>60</v>
      </c>
      <c r="FB7" s="11" t="s">
        <v>63</v>
      </c>
      <c r="FC7" s="71" t="s">
        <v>53</v>
      </c>
      <c r="FD7" s="71" t="s">
        <v>53</v>
      </c>
      <c r="FE7" s="71" t="s">
        <v>53</v>
      </c>
      <c r="FF7" s="71" t="s">
        <v>53</v>
      </c>
      <c r="FG7" s="71" t="s">
        <v>53</v>
      </c>
      <c r="FH7" s="71" t="s">
        <v>53</v>
      </c>
      <c r="FI7" s="71" t="s">
        <v>53</v>
      </c>
      <c r="FJ7" s="71" t="s">
        <v>53</v>
      </c>
      <c r="FK7" s="71" t="s">
        <v>53</v>
      </c>
      <c r="FL7" s="71" t="s">
        <v>53</v>
      </c>
      <c r="FM7" s="71" t="s">
        <v>53</v>
      </c>
      <c r="FN7" s="71" t="s">
        <v>53</v>
      </c>
      <c r="FP7" s="9"/>
      <c r="FQ7" s="8"/>
      <c r="FR7" s="8"/>
      <c r="FS7" s="9"/>
      <c r="FT7" s="8"/>
      <c r="FU7" s="8"/>
      <c r="FV7" s="8"/>
      <c r="FW7" s="8"/>
      <c r="FX7" s="8"/>
      <c r="FY7" s="8"/>
      <c r="FZ7" s="8"/>
      <c r="GA7" s="8"/>
      <c r="GC7" s="8"/>
      <c r="GD7" s="11" t="s">
        <v>40</v>
      </c>
      <c r="GE7" s="11" t="s">
        <v>41</v>
      </c>
      <c r="GF7" s="11" t="s">
        <v>56</v>
      </c>
      <c r="GG7" s="11" t="s">
        <v>42</v>
      </c>
      <c r="GH7" s="11" t="s">
        <v>43</v>
      </c>
      <c r="GI7" s="11" t="s">
        <v>44</v>
      </c>
      <c r="GJ7" s="11" t="s">
        <v>45</v>
      </c>
      <c r="GK7" s="11" t="s">
        <v>46</v>
      </c>
      <c r="GL7" s="11" t="s">
        <v>47</v>
      </c>
      <c r="GM7" s="11" t="s">
        <v>48</v>
      </c>
      <c r="GN7" s="11" t="s">
        <v>60</v>
      </c>
      <c r="GO7" s="11" t="s">
        <v>63</v>
      </c>
      <c r="GP7" s="71" t="s">
        <v>53</v>
      </c>
      <c r="GQ7" s="71" t="s">
        <v>53</v>
      </c>
      <c r="GR7" s="71" t="s">
        <v>53</v>
      </c>
      <c r="GS7" s="71" t="s">
        <v>53</v>
      </c>
      <c r="GT7" s="71" t="s">
        <v>53</v>
      </c>
      <c r="GU7" s="71" t="s">
        <v>53</v>
      </c>
      <c r="GV7" s="71" t="s">
        <v>53</v>
      </c>
      <c r="GW7" s="71" t="s">
        <v>53</v>
      </c>
      <c r="GX7" s="71" t="s">
        <v>53</v>
      </c>
      <c r="GY7" s="71" t="s">
        <v>53</v>
      </c>
      <c r="GZ7" s="71" t="s">
        <v>53</v>
      </c>
      <c r="HA7" s="71" t="s">
        <v>53</v>
      </c>
      <c r="HC7" s="9"/>
      <c r="HD7" s="8"/>
      <c r="HE7" s="8"/>
      <c r="HF7" s="9"/>
      <c r="HG7" s="8"/>
      <c r="HH7" s="8"/>
      <c r="HI7" s="8"/>
      <c r="HJ7" s="8"/>
      <c r="HK7" s="8"/>
      <c r="HL7" s="8"/>
      <c r="HM7" s="8"/>
      <c r="HN7" s="8"/>
    </row>
    <row r="8" spans="1:222">
      <c r="A8" s="13">
        <f t="shared" ref="A8:A71" si="0">AC8</f>
        <v>46295</v>
      </c>
      <c r="N8"/>
      <c r="AB8"/>
      <c r="AC8" s="4">
        <f t="array" ref="AC8:AC247">_xll.FDS(AD7,"JULIAN(FMA_GROWTH_1YR(""EPS"",+1,0,-20AY,M,""PORTAGG"",""MEANR"").dates)")</f>
        <v>46295</v>
      </c>
      <c r="AD8" s="1">
        <f t="array" ref="AD8:AD247">_xll.FDS(AD7,"FMA_GROWTH_1YR(""EPS"",NTMA,0,-20AY,M,""PORTAGG"",""MEANR"")")</f>
        <v>19.596372011782901</v>
      </c>
      <c r="AE8" s="1">
        <f t="array" ref="AE8:AE247">_xll.FDS(AE7,"FMA_GROWTH_1YR(""EPS"",NTMA,0,-20AY,M,""PORTAGG"",""MEANR"")")</f>
        <v>6.9321976805434797</v>
      </c>
      <c r="AF8" s="1">
        <f t="array" ref="AF8:AF247">_xll.FDS(AF7,"FMA_GROWTH_1YR(""EPS"",NTMA,0,-20AY,M,""PORTAGG"",""MEANR"")")</f>
        <v>5.56156506797271</v>
      </c>
      <c r="AG8" s="1">
        <f t="array" ref="AG8:AG247">_xll.FDS(AG7,"FMA_GROWTH_1YR(""EPS"",NTMA,0,-20AY,M,""PORTAGG"",""MEANR"")")</f>
        <v>9.7731301437951696</v>
      </c>
      <c r="AH8" s="1">
        <f t="array" ref="AH8:AH247">_xll.FDS(AH7,"FMA_GROWTH_1YR(""EPS"",NTMA,0,-20AY,M,""PORTAGG"",""MEANR"")")</f>
        <v>17.856891956737801</v>
      </c>
      <c r="AI8" s="1">
        <f t="array" ref="AI8:AI247">_xll.FDS(AI7,"FMA_GROWTH_1YR(""EPS"",NTMA,0,-20AY,M,""PORTAGG"",""MEANR"")")</f>
        <v>13.931876990000999</v>
      </c>
      <c r="AJ8" s="1">
        <f t="array" ref="AJ8:AJ247">_xll.FDS(AJ7,"FMA_GROWTH_1YR(""EPS"",NTMA,0,-20AY,M,""PORTAGG"",""MEANR"")")</f>
        <v>14.6013295346314</v>
      </c>
      <c r="AK8" s="1">
        <f t="array" ref="AK8:AK247">_xll.FDS(AK7,"FMA_GROWTH_1YR(""EPS"",NTMA,0,-20AY,M,""PORTAGG"",""MEANR"")")</f>
        <v>36.001467357625202</v>
      </c>
      <c r="AL8" s="1">
        <f t="array" ref="AL8:AL247">_xll.FDS(AL7,"FMA_GROWTH_1YR(""EPS"",NTMA,0,-20AY,M,""PORTAGG"",""MEANR"")")</f>
        <v>11.3603032517674</v>
      </c>
      <c r="AM8" s="1">
        <f t="array" ref="AM8:AM247">_xll.FDS(AM7,"FMA_GROWTH_1YR(""EPS"",NTMA,0,-20AY,M,""PORTAGG"",""MEANR"")")</f>
        <v>9.4933799749565608</v>
      </c>
      <c r="AN8" s="1">
        <f t="array" ref="AN8:AN247">_xll.FDS(AN7,"FMA_GROWTH_1YR(""EPS"",NTMA,0,-20AY,M,""PORTAGG"",""MEANR"")")</f>
        <v>14.9778208058824</v>
      </c>
      <c r="AO8" s="1">
        <f t="array" ref="AO8:AO247">_xll.FDS(AO7,"FMA_GROWTH_1YR(""EPS"",NTMA,0,-20AY,M,""PORTAGG"",""MEANR"")")</f>
        <v>16.867662422511899</v>
      </c>
      <c r="AP8"/>
      <c r="AQ8"/>
      <c r="AR8"/>
      <c r="AS8"/>
      <c r="AT8"/>
      <c r="AU8"/>
      <c r="AV8"/>
      <c r="AW8"/>
      <c r="AX8"/>
      <c r="AY8"/>
      <c r="AZ8"/>
      <c r="BA8"/>
      <c r="BB8"/>
      <c r="BO8"/>
      <c r="BQ8" s="1">
        <f t="array" ref="BQ8:BQ247">_xll.FDS(BQ7,"FMA_GROWTH_1YR(""CPS"",NTMA,0,-20AY,M,""PORTAGG"",""MEANR"")")</f>
        <v>22.047793884777299</v>
      </c>
      <c r="BR8" s="1">
        <f t="array" ref="BR8:BR247">_xll.FDS(BR7,"FMA_GROWTH_1YR(""CPS"",NTMA,0,-20AY,M,""PORTAGG"",""MEANR"")")</f>
        <v>9.7312479145536805</v>
      </c>
      <c r="BS8" s="1">
        <f t="array" ref="BS8:BS247">_xll.FDS(BS7,"FMA_GROWTH_1YR(""CPS"",NTMA,0,-20AY,M,""PORTAGG"",""MEANR"")")</f>
        <v>19.614033680201501</v>
      </c>
      <c r="BT8" s="1" t="e">
        <f t="array" ref="BT8:BT247">_xll.FDS(BT7,"FMA_GROWTH_1YR(""CPS"",NTMA,0,-20AY,M,""PORTAGG"",""MEANR"")")</f>
        <v>#N/A</v>
      </c>
      <c r="BU8" s="1">
        <f t="array" ref="BU8:BU247">_xll.FDS(BU7,"FMA_GROWTH_1YR(""CPS"",NTMA,0,-20AY,M,""PORTAGG"",""MEANR"")")</f>
        <v>15.896038693973299</v>
      </c>
      <c r="BV8" s="1">
        <f t="array" ref="BV8:BV247">_xll.FDS(BV7,"FMA_GROWTH_1YR(""CPS"",NTMA,0,-20AY,M,""PORTAGG"",""MEANR"")")</f>
        <v>14.5633991217928</v>
      </c>
      <c r="BW8" s="1">
        <f t="array" ref="BW8:BW247">_xll.FDS(BW7,"FMA_GROWTH_1YR(""CPS"",NTMA,0,-20AY,M,""PORTAGG"",""MEANR"")")</f>
        <v>9.8949627091831402</v>
      </c>
      <c r="BX8" s="1">
        <f t="array" ref="BX8:BX247">_xll.FDS(BX7,"FMA_GROWTH_1YR(""CPS"",NTMA,0,-20AY,M,""PORTAGG"",""MEANR"")")</f>
        <v>40.427340301971398</v>
      </c>
      <c r="BY8" s="1">
        <f t="array" ref="BY8:BY247">_xll.FDS(BY7,"FMA_GROWTH_1YR(""CPS"",NTMA,0,-20AY,M,""PORTAGG"",""MEANR"")")</f>
        <v>9.34844093861477</v>
      </c>
      <c r="BZ8" s="1">
        <f t="array" ref="BZ8:BZ247">_xll.FDS(BZ7,"FMA_GROWTH_1YR(""CPS"",NTMA,0,-20AY,M,""PORTAGG"",""MEANR"")")</f>
        <v>8.1241154022355797</v>
      </c>
      <c r="CA8" s="1">
        <f t="array" ref="CA8:CA247">_xll.FDS(CA7,"FMA_GROWTH_1YR(""CPS"",NTMA,0,-20AY,M,""PORTAGG"",""MEANR"")")</f>
        <v>12.014106014954599</v>
      </c>
      <c r="CB8" s="1">
        <f t="array" ref="CB8:CB247">_xll.FDS(CB7,"FMA_GROWTH_1YR(""CPS"",NTMA,0,-20AY,M,""PORTAGG"",""MEANR"")")</f>
        <v>6.6976182206373496</v>
      </c>
      <c r="CC8"/>
      <c r="CD8"/>
      <c r="CE8"/>
      <c r="CF8"/>
      <c r="CG8"/>
      <c r="CH8"/>
      <c r="CI8"/>
      <c r="CJ8"/>
      <c r="CK8"/>
      <c r="CL8"/>
      <c r="CM8"/>
      <c r="CN8"/>
      <c r="CO8"/>
      <c r="DB8"/>
      <c r="DD8" s="1">
        <f t="array" ref="DD8:DD247">_xll.FDS(DD7,"FMA_GROWTH_1YR(""SALES"",NTMA,0,-20AY,M,""PORTAGG"",""MEANR"")")</f>
        <v>6.8923117102147797</v>
      </c>
      <c r="DE8" s="1">
        <f t="array" ref="DE8:DE247">_xll.FDS(DE7,"FMA_GROWTH_1YR(""SALES"",NTMA,0,-20AY,M,""PORTAGG"",""MEANR"")")</f>
        <v>4.4229456219799799</v>
      </c>
      <c r="DF8" s="1">
        <f t="array" ref="DF8:DF247">_xll.FDS(DF7,"FMA_GROWTH_1YR(""SALES"",NTMA,0,-20AY,M,""PORTAGG"",""MEANR"")")</f>
        <v>8.8864033681332995</v>
      </c>
      <c r="DG8" s="1">
        <f t="array" ref="DG8:DG247">_xll.FDS(DG7,"FMA_GROWTH_1YR(""SALES"",NTMA,0,-20AY,M,""PORTAGG"",""MEANR"")")</f>
        <v>6.01633241848387</v>
      </c>
      <c r="DH8" s="1">
        <f t="array" ref="DH8:DH247">_xll.FDS(DH7,"FMA_GROWTH_1YR(""SALES"",NTMA,0,-20AY,M,""PORTAGG"",""MEANR"")")</f>
        <v>4.5266928300832499</v>
      </c>
      <c r="DI8" s="1">
        <f t="array" ref="DI8:DI247">_xll.FDS(DI7,"FMA_GROWTH_1YR(""SALES"",NTMA,0,-20AY,M,""PORTAGG"",""MEANR"")")</f>
        <v>7.9835014986247597</v>
      </c>
      <c r="DJ8" s="1">
        <f t="array" ref="DJ8:DJ247">_xll.FDS(DJ7,"FMA_GROWTH_1YR(""SALES"",NTMA,0,-20AY,M,""PORTAGG"",""MEANR"")")</f>
        <v>1.1215867700829201</v>
      </c>
      <c r="DK8" s="1">
        <f t="array" ref="DK8:DK247">_xll.FDS(DK7,"FMA_GROWTH_1YR(""SALES"",NTMA,0,-20AY,M,""PORTAGG"",""MEANR"")")</f>
        <v>29.560463999790599</v>
      </c>
      <c r="DL8" s="1">
        <f t="array" ref="DL8:DL247">_xll.FDS(DL7,"FMA_GROWTH_1YR(""SALES"",NTMA,0,-20AY,M,""PORTAGG"",""MEANR"")")</f>
        <v>4.0875964468423502</v>
      </c>
      <c r="DM8" s="1">
        <f t="array" ref="DM8:DM247">_xll.FDS(DM7,"FMA_GROWTH_1YR(""SALES"",NTMA,0,-20AY,M,""PORTAGG"",""MEANR"")")</f>
        <v>5.8426546699269499</v>
      </c>
      <c r="DN8" s="1">
        <f t="array" ref="DN8:DN247">_xll.FDS(DN7,"FMA_GROWTH_1YR(""SALES"",NTMA,0,-20AY,M,""PORTAGG"",""MEANR"")")</f>
        <v>6.7978974429752803</v>
      </c>
      <c r="DO8" s="1">
        <f t="array" ref="DO8:DO247">_xll.FDS(DO7,"FMA_GROWTH_1YR(""SALES"",NTMA,0,-20AY,M,""PORTAGG"",""MEANR"")")</f>
        <v>6.6243556622910598</v>
      </c>
      <c r="EB8"/>
      <c r="EO8"/>
      <c r="EQ8" s="1">
        <f t="array" ref="EQ8:EQ247">_xll.FDS(EQ7,"FMA_GROWTH_1YR(""EBITDA"",NTMA,0,-20AY,M,""PORTAGG"",""MEANR"")")</f>
        <v>14.6627067841944</v>
      </c>
      <c r="ER8" s="1">
        <f t="array" ref="ER8:ER247">_xll.FDS(ER7,"FMA_GROWTH_1YR(""EBITDA"",NTMA,0,-20AY,M,""PORTAGG"",""MEANR"")")</f>
        <v>5.75369220828407</v>
      </c>
      <c r="ES8" s="1">
        <f t="array" ref="ES8:ES247">_xll.FDS(ES7,"FMA_GROWTH_1YR(""EBITDA"",NTMA,0,-20AY,M,""PORTAGG"",""MEANR"")")</f>
        <v>21.205740625737199</v>
      </c>
      <c r="ET8" s="1" t="e">
        <f t="array" ref="ET8:ET247">_xll.FDS(ET7,"FMA_GROWTH_1YR(""EBITDA"",NTMA,0,-20AY,M,""PORTAGG"",""MEANR"")")</f>
        <v>#N/A</v>
      </c>
      <c r="EU8" s="1">
        <f t="array" ref="EU8:EU247">_xll.FDS(EU7,"FMA_GROWTH_1YR(""EBITDA"",NTMA,0,-20AY,M,""PORTAGG"",""MEANR"")")</f>
        <v>14.497431073434999</v>
      </c>
      <c r="EV8" s="1">
        <f t="array" ref="EV8:EV247">_xll.FDS(EV7,"FMA_GROWTH_1YR(""EBITDA"",NTMA,0,-20AY,M,""PORTAGG"",""MEANR"")")</f>
        <v>11.7386820625147</v>
      </c>
      <c r="EW8" s="1">
        <f t="array" ref="EW8:EW247">_xll.FDS(EW7,"FMA_GROWTH_1YR(""EBITDA"",NTMA,0,-20AY,M,""PORTAGG"",""MEANR"")")</f>
        <v>8.1029064492963396</v>
      </c>
      <c r="EX8" s="1">
        <f t="array" ref="EX8:EX247">_xll.FDS(EX7,"FMA_GROWTH_1YR(""EBITDA"",NTMA,0,-20AY,M,""PORTAGG"",""MEANR"")")</f>
        <v>38.714997087289198</v>
      </c>
      <c r="EY8" s="1">
        <f t="array" ref="EY8:EY247">_xll.FDS(EY7,"FMA_GROWTH_1YR(""EBITDA"",NTMA,0,-20AY,M,""PORTAGG"",""MEANR"")")</f>
        <v>6.1977527585457697</v>
      </c>
      <c r="EZ8" s="1">
        <f t="array" ref="EZ8:EZ247">_xll.FDS(EZ7,"FMA_GROWTH_1YR(""EBITDA"",NTMA,0,-20AY,M,""PORTAGG"",""MEANR"")")</f>
        <v>10.967616083640699</v>
      </c>
      <c r="FA8" s="1">
        <f t="array" ref="FA8:FA247">_xll.FDS(FA7,"FMA_GROWTH_1YR(""EBITDA"",NTMA,0,-20AY,M,""PORTAGG"",""MEANR"")")</f>
        <v>10.162243886582999</v>
      </c>
      <c r="FB8" s="1">
        <f t="array" ref="FB8:FB247">_xll.FDS(FB7,"FMA_GROWTH_1YR(""EBITDA"",NTMA,0,-20AY,M,""PORTAGG"",""MEANR"")")</f>
        <v>12.536010783201499</v>
      </c>
      <c r="FO8"/>
      <c r="GB8"/>
      <c r="HB8"/>
    </row>
    <row r="9" spans="1:222">
      <c r="A9" s="13">
        <f t="shared" si="0"/>
        <v>46265</v>
      </c>
      <c r="N9"/>
      <c r="AB9"/>
      <c r="AC9" s="4">
        <v>46265</v>
      </c>
      <c r="AD9" s="5">
        <v>21.709767362506099</v>
      </c>
      <c r="AE9" s="5">
        <v>7.0033054892205904</v>
      </c>
      <c r="AF9" s="5">
        <v>9.4149587653680999</v>
      </c>
      <c r="AG9" s="5">
        <v>10.3789993687838</v>
      </c>
      <c r="AH9" s="5">
        <v>15.8441951245431</v>
      </c>
      <c r="AI9" s="5">
        <v>13.1853031614756</v>
      </c>
      <c r="AJ9" s="5">
        <v>18.868133373504701</v>
      </c>
      <c r="AK9" s="5">
        <v>37.273331478187799</v>
      </c>
      <c r="AL9" s="5">
        <v>9.7498450900448397</v>
      </c>
      <c r="AM9" s="5">
        <v>9.6237989863971194</v>
      </c>
      <c r="AN9" s="5">
        <v>14.5288101437944</v>
      </c>
      <c r="AO9" s="5">
        <v>15.9678656004579</v>
      </c>
      <c r="AP9"/>
      <c r="AQ9"/>
      <c r="AR9"/>
      <c r="AS9"/>
      <c r="AT9"/>
      <c r="AU9"/>
      <c r="AV9"/>
      <c r="AW9"/>
      <c r="AX9"/>
      <c r="AY9"/>
      <c r="AZ9"/>
      <c r="BA9"/>
      <c r="BB9"/>
      <c r="BO9"/>
      <c r="BQ9" s="5">
        <v>21.512229848886701</v>
      </c>
      <c r="BR9" s="5">
        <v>9.4993766865709794</v>
      </c>
      <c r="BS9" s="5">
        <v>20.422972785478802</v>
      </c>
      <c r="BT9" s="5" t="e">
        <v>#N/A</v>
      </c>
      <c r="BU9" s="5">
        <v>14.8132540293593</v>
      </c>
      <c r="BV9" s="5">
        <v>14.204818180592101</v>
      </c>
      <c r="BW9" s="5">
        <v>12.016392323183201</v>
      </c>
      <c r="BX9" s="5">
        <v>39.811864080352002</v>
      </c>
      <c r="BY9" s="5">
        <v>8.2237741330973204</v>
      </c>
      <c r="BZ9" s="5">
        <v>7.7897763035379999</v>
      </c>
      <c r="CA9" s="5">
        <v>12.1282410677345</v>
      </c>
      <c r="CB9" s="5">
        <v>9.4286661614127301</v>
      </c>
      <c r="CC9"/>
      <c r="CD9"/>
      <c r="CE9"/>
      <c r="CF9"/>
      <c r="CG9"/>
      <c r="CH9"/>
      <c r="CI9"/>
      <c r="CJ9"/>
      <c r="CK9"/>
      <c r="CL9"/>
      <c r="CM9"/>
      <c r="CN9"/>
      <c r="CO9"/>
      <c r="DB9"/>
      <c r="DD9" s="5">
        <v>7.2166145524606202</v>
      </c>
      <c r="DE9" s="5">
        <v>4.6433646654048202</v>
      </c>
      <c r="DF9" s="5">
        <v>8.9224235205628606</v>
      </c>
      <c r="DG9" s="5">
        <v>6.2281223114400097</v>
      </c>
      <c r="DH9" s="5">
        <v>4.5728967451563296</v>
      </c>
      <c r="DI9" s="5">
        <v>7.5089258139880499</v>
      </c>
      <c r="DJ9" s="5">
        <v>2.7778721065446201</v>
      </c>
      <c r="DK9" s="5">
        <v>28.775861733148702</v>
      </c>
      <c r="DL9" s="5">
        <v>3.4989302961501401</v>
      </c>
      <c r="DM9" s="5">
        <v>6.0144840188276696</v>
      </c>
      <c r="DN9" s="5">
        <v>6.8201920555006499</v>
      </c>
      <c r="DO9" s="5">
        <v>6.8631437211332296</v>
      </c>
      <c r="EB9"/>
      <c r="EO9"/>
      <c r="EQ9" s="5">
        <v>15.626163065441601</v>
      </c>
      <c r="ER9" s="5">
        <v>5.8933561830065404</v>
      </c>
      <c r="ES9" s="5">
        <v>19.513550489294602</v>
      </c>
      <c r="ET9" s="5" t="e">
        <v>#N/A</v>
      </c>
      <c r="EU9" s="5">
        <v>13.5791668723498</v>
      </c>
      <c r="EV9" s="5">
        <v>11.0642765651428</v>
      </c>
      <c r="EW9" s="5">
        <v>10.5316064247711</v>
      </c>
      <c r="EX9" s="5">
        <v>38.289501555890702</v>
      </c>
      <c r="EY9" s="5">
        <v>5.1127217534519396</v>
      </c>
      <c r="EZ9" s="5">
        <v>10.928403260838399</v>
      </c>
      <c r="FA9" s="5">
        <v>9.8122290004893706</v>
      </c>
      <c r="FB9" s="5">
        <v>13.0974299016428</v>
      </c>
      <c r="FO9"/>
      <c r="GB9"/>
      <c r="HB9"/>
    </row>
    <row r="10" spans="1:222">
      <c r="A10" s="13">
        <f t="shared" si="0"/>
        <v>46234</v>
      </c>
      <c r="N10"/>
      <c r="AB10"/>
      <c r="AC10" s="4">
        <v>46234</v>
      </c>
      <c r="AD10" s="1">
        <v>23.832875897278299</v>
      </c>
      <c r="AE10" s="1">
        <v>7.1325570830479696</v>
      </c>
      <c r="AF10" s="1">
        <v>13.5132284322898</v>
      </c>
      <c r="AG10" s="1">
        <v>10.899398636071099</v>
      </c>
      <c r="AH10" s="1">
        <v>13.800045239581699</v>
      </c>
      <c r="AI10" s="1">
        <v>12.7422012723141</v>
      </c>
      <c r="AJ10" s="1">
        <v>23.3351083013929</v>
      </c>
      <c r="AK10" s="1">
        <v>35.613612520935099</v>
      </c>
      <c r="AL10" s="1">
        <v>7.6581205421577998</v>
      </c>
      <c r="AM10" s="1">
        <v>10.190482058910799</v>
      </c>
      <c r="AN10" s="1">
        <v>14.286693385237699</v>
      </c>
      <c r="AO10" s="1">
        <v>15.452855985026201</v>
      </c>
      <c r="AP10"/>
      <c r="AQ10"/>
      <c r="AR10"/>
      <c r="AS10"/>
      <c r="AT10"/>
      <c r="AU10"/>
      <c r="AV10"/>
      <c r="AW10"/>
      <c r="AX10"/>
      <c r="AY10"/>
      <c r="AZ10"/>
      <c r="BA10"/>
      <c r="BB10"/>
      <c r="BO10"/>
      <c r="BQ10" s="1">
        <v>22.152982058615098</v>
      </c>
      <c r="BR10" s="1">
        <v>9.7940825237082993</v>
      </c>
      <c r="BS10" s="1">
        <v>20.6618529204063</v>
      </c>
      <c r="BT10" s="1" t="e">
        <v>#N/A</v>
      </c>
      <c r="BU10" s="1">
        <v>13.609887196553601</v>
      </c>
      <c r="BV10" s="1">
        <v>14.2235225847046</v>
      </c>
      <c r="BW10" s="1">
        <v>13.887744117554099</v>
      </c>
      <c r="BX10" s="1">
        <v>38.237605320264102</v>
      </c>
      <c r="BY10" s="1">
        <v>5.9217685332209697</v>
      </c>
      <c r="BZ10" s="1">
        <v>8.0501104630568801</v>
      </c>
      <c r="CA10" s="1">
        <v>11.8749835973274</v>
      </c>
      <c r="CB10" s="1">
        <v>10.471374210296601</v>
      </c>
      <c r="CC10"/>
      <c r="CD10"/>
      <c r="CE10"/>
      <c r="CF10"/>
      <c r="CG10"/>
      <c r="CH10"/>
      <c r="CI10"/>
      <c r="CJ10"/>
      <c r="CK10"/>
      <c r="CL10"/>
      <c r="CM10"/>
      <c r="CN10"/>
      <c r="CO10"/>
      <c r="DB10"/>
      <c r="DD10" s="1">
        <v>7.9842981864300802</v>
      </c>
      <c r="DE10" s="1">
        <v>5.1477114819463603</v>
      </c>
      <c r="DF10" s="1">
        <v>8.9016111092421699</v>
      </c>
      <c r="DG10" s="1">
        <v>6.20996344038016</v>
      </c>
      <c r="DH10" s="1">
        <v>4.6399409810396497</v>
      </c>
      <c r="DI10" s="1">
        <v>7.2470157416568801</v>
      </c>
      <c r="DJ10" s="1">
        <v>3.6437018632934302</v>
      </c>
      <c r="DK10" s="1">
        <v>26.136640746007402</v>
      </c>
      <c r="DL10" s="1">
        <v>2.9264872838307698</v>
      </c>
      <c r="DM10" s="1">
        <v>6.0830124512194201</v>
      </c>
      <c r="DN10" s="1">
        <v>6.98608702855595</v>
      </c>
      <c r="DO10" s="1">
        <v>7.4652713717869199</v>
      </c>
      <c r="EB10"/>
      <c r="EO10"/>
      <c r="EQ10" s="1">
        <v>16.9044162412826</v>
      </c>
      <c r="ER10" s="1">
        <v>6.0257448467980197</v>
      </c>
      <c r="ES10" s="1">
        <v>19.508992195162701</v>
      </c>
      <c r="ET10" s="1" t="e">
        <v>#N/A</v>
      </c>
      <c r="EU10" s="1">
        <v>12.457419440684999</v>
      </c>
      <c r="EV10" s="1">
        <v>10.7792120489145</v>
      </c>
      <c r="EW10" s="1">
        <v>13.255356978349701</v>
      </c>
      <c r="EX10" s="1">
        <v>36.027864647687998</v>
      </c>
      <c r="EY10" s="1">
        <v>4.1254439523870801</v>
      </c>
      <c r="EZ10" s="1">
        <v>11.010230797994399</v>
      </c>
      <c r="FA10" s="1">
        <v>9.7380367012688502</v>
      </c>
      <c r="FB10" s="1">
        <v>14.3714487644079</v>
      </c>
      <c r="FO10"/>
      <c r="GB10"/>
      <c r="HB10"/>
    </row>
    <row r="11" spans="1:222">
      <c r="A11" s="13">
        <f t="shared" si="0"/>
        <v>46203</v>
      </c>
      <c r="N11"/>
      <c r="AB11"/>
      <c r="AC11" s="4">
        <v>46203</v>
      </c>
      <c r="AD11" s="1">
        <v>26.925281673592199</v>
      </c>
      <c r="AE11" s="1">
        <v>7.1316628046570099</v>
      </c>
      <c r="AF11" s="1">
        <v>13.761411896753099</v>
      </c>
      <c r="AG11" s="1">
        <v>10.3386878016816</v>
      </c>
      <c r="AH11" s="1">
        <v>11.146847747273</v>
      </c>
      <c r="AI11" s="1">
        <v>11.9974683530049</v>
      </c>
      <c r="AJ11" s="1">
        <v>26.458419707108099</v>
      </c>
      <c r="AK11" s="1">
        <v>37.042413330282002</v>
      </c>
      <c r="AL11" s="1">
        <v>7.5560595644525996</v>
      </c>
      <c r="AM11" s="1">
        <v>10.565986424127701</v>
      </c>
      <c r="AN11" s="1">
        <v>13.9348264708504</v>
      </c>
      <c r="AO11" s="1">
        <v>14.773263101215001</v>
      </c>
      <c r="AP11"/>
      <c r="AQ11"/>
      <c r="AR11"/>
      <c r="AS11"/>
      <c r="AT11"/>
      <c r="AU11"/>
      <c r="AV11"/>
      <c r="AW11"/>
      <c r="AX11"/>
      <c r="AY11"/>
      <c r="AZ11"/>
      <c r="BA11"/>
      <c r="BB11"/>
      <c r="BO11"/>
      <c r="BQ11" s="1">
        <v>23.127889540071902</v>
      </c>
      <c r="BR11" s="1">
        <v>10.0101862548781</v>
      </c>
      <c r="BS11" s="1">
        <v>19.5443361792194</v>
      </c>
      <c r="BT11" s="1" t="e">
        <v>#N/A</v>
      </c>
      <c r="BU11" s="1">
        <v>11.9678090655626</v>
      </c>
      <c r="BV11" s="1">
        <v>14.5006087831642</v>
      </c>
      <c r="BW11" s="1">
        <v>17.497386338191401</v>
      </c>
      <c r="BX11" s="1">
        <v>38.427318036730099</v>
      </c>
      <c r="BY11" s="1">
        <v>6.1811263933295804</v>
      </c>
      <c r="BZ11" s="1">
        <v>8.33153251801415</v>
      </c>
      <c r="CA11" s="1">
        <v>12.018955762904699</v>
      </c>
      <c r="CB11" s="1">
        <v>9.9741963981697399</v>
      </c>
      <c r="CC11"/>
      <c r="CD11"/>
      <c r="CE11"/>
      <c r="CF11"/>
      <c r="CG11"/>
      <c r="CH11"/>
      <c r="CI11"/>
      <c r="CJ11"/>
      <c r="CK11"/>
      <c r="CL11"/>
      <c r="CM11"/>
      <c r="CN11"/>
      <c r="CO11"/>
      <c r="DB11"/>
      <c r="DD11" s="1">
        <v>8.59675506287358</v>
      </c>
      <c r="DE11" s="1">
        <v>5.2582276909413901</v>
      </c>
      <c r="DF11" s="1">
        <v>8.7551698862190097</v>
      </c>
      <c r="DG11" s="1">
        <v>5.7802655646916596</v>
      </c>
      <c r="DH11" s="1">
        <v>4.5204924823994697</v>
      </c>
      <c r="DI11" s="1">
        <v>7.0572053025119903</v>
      </c>
      <c r="DJ11" s="1">
        <v>5.3927509011177301</v>
      </c>
      <c r="DK11" s="1">
        <v>25.562753885619198</v>
      </c>
      <c r="DL11" s="1">
        <v>3.2972579131789201</v>
      </c>
      <c r="DM11" s="1">
        <v>6.3074555859306196</v>
      </c>
      <c r="DN11" s="1">
        <v>7.0460285152906499</v>
      </c>
      <c r="DO11" s="1">
        <v>7.8943974569927997</v>
      </c>
      <c r="EB11"/>
      <c r="EO11"/>
      <c r="EQ11" s="1">
        <v>18.557475344294801</v>
      </c>
      <c r="ER11" s="1">
        <v>6.1904071696394496</v>
      </c>
      <c r="ES11" s="1">
        <v>18.290277190712601</v>
      </c>
      <c r="ET11" s="1" t="e">
        <v>#N/A</v>
      </c>
      <c r="EU11" s="1">
        <v>10.7764641503151</v>
      </c>
      <c r="EV11" s="1">
        <v>10.6137254550565</v>
      </c>
      <c r="EW11" s="1">
        <v>16.052686491589402</v>
      </c>
      <c r="EX11" s="1">
        <v>36.138689339162603</v>
      </c>
      <c r="EY11" s="1">
        <v>4.1218977687194904</v>
      </c>
      <c r="EZ11" s="1">
        <v>11.0602918158012</v>
      </c>
      <c r="FA11" s="1">
        <v>9.5086964274255195</v>
      </c>
      <c r="FB11" s="1">
        <v>15.5325398944921</v>
      </c>
      <c r="FO11"/>
      <c r="GB11"/>
      <c r="HB11"/>
    </row>
    <row r="12" spans="1:222">
      <c r="A12" s="13">
        <f t="shared" si="0"/>
        <v>46171</v>
      </c>
      <c r="N12"/>
      <c r="AB12"/>
      <c r="AC12" s="4">
        <v>46171</v>
      </c>
      <c r="AD12" s="1">
        <v>29.136764622500401</v>
      </c>
      <c r="AE12" s="1">
        <v>6.9436417799501404</v>
      </c>
      <c r="AF12" s="1">
        <v>13.9386535333607</v>
      </c>
      <c r="AG12" s="1">
        <v>10.294527781433301</v>
      </c>
      <c r="AH12" s="1">
        <v>9.8062699452394106</v>
      </c>
      <c r="AI12" s="1">
        <v>13.1035674330251</v>
      </c>
      <c r="AJ12" s="1">
        <v>31.989188789065</v>
      </c>
      <c r="AK12" s="1">
        <v>35.216454433379397</v>
      </c>
      <c r="AL12" s="1">
        <v>6.6095259787966096</v>
      </c>
      <c r="AM12" s="1">
        <v>10.493939862649601</v>
      </c>
      <c r="AN12" s="1">
        <v>13.244224268477</v>
      </c>
      <c r="AO12" s="1">
        <v>14.0637432189923</v>
      </c>
      <c r="AP12"/>
      <c r="AQ12"/>
      <c r="AR12"/>
      <c r="AS12"/>
      <c r="AT12"/>
      <c r="AU12"/>
      <c r="AV12"/>
      <c r="AW12"/>
      <c r="AX12"/>
      <c r="AY12"/>
      <c r="AZ12"/>
      <c r="BA12"/>
      <c r="BB12"/>
      <c r="BO12"/>
      <c r="BQ12" s="1">
        <v>24.680654510501402</v>
      </c>
      <c r="BR12" s="1">
        <v>9.5594406557474692</v>
      </c>
      <c r="BS12" s="1">
        <v>19.0677807583867</v>
      </c>
      <c r="BT12" s="1" t="e">
        <v>#N/A</v>
      </c>
      <c r="BU12" s="1">
        <v>11.811227813402599</v>
      </c>
      <c r="BV12" s="1">
        <v>15.5728537465487</v>
      </c>
      <c r="BW12" s="1">
        <v>21.399484693115699</v>
      </c>
      <c r="BX12" s="1">
        <v>36.835390240673</v>
      </c>
      <c r="BY12" s="1">
        <v>5.0147486426990397</v>
      </c>
      <c r="BZ12" s="1">
        <v>8.3928192421053502</v>
      </c>
      <c r="CA12" s="1">
        <v>11.7112119402756</v>
      </c>
      <c r="CB12" s="1">
        <v>8.0600247489499299</v>
      </c>
      <c r="CC12"/>
      <c r="CD12"/>
      <c r="CE12"/>
      <c r="CF12"/>
      <c r="CG12"/>
      <c r="CH12"/>
      <c r="CI12"/>
      <c r="CJ12"/>
      <c r="CK12"/>
      <c r="CL12"/>
      <c r="CM12"/>
      <c r="CN12"/>
      <c r="CO12"/>
      <c r="DB12"/>
      <c r="DD12" s="1">
        <v>8.6610956851957202</v>
      </c>
      <c r="DE12" s="1">
        <v>4.6769916732700603</v>
      </c>
      <c r="DF12" s="1">
        <v>8.7863714913043705</v>
      </c>
      <c r="DG12" s="1">
        <v>5.7279479267459399</v>
      </c>
      <c r="DH12" s="1">
        <v>5.0998847922355699</v>
      </c>
      <c r="DI12" s="1">
        <v>7.1787084825717304</v>
      </c>
      <c r="DJ12" s="1">
        <v>7.1802094618590901</v>
      </c>
      <c r="DK12" s="1">
        <v>24.488148922251401</v>
      </c>
      <c r="DL12" s="1">
        <v>3.1912195546202802</v>
      </c>
      <c r="DM12" s="1">
        <v>6.5560972577683998</v>
      </c>
      <c r="DN12" s="1">
        <v>7.28357755497965</v>
      </c>
      <c r="DO12" s="1">
        <v>8.1419044783259107</v>
      </c>
      <c r="EB12"/>
      <c r="EO12"/>
      <c r="EQ12" s="1">
        <v>19.112233440994199</v>
      </c>
      <c r="ER12" s="1">
        <v>6.1336875078187898</v>
      </c>
      <c r="ES12" s="1">
        <v>18.201173421904599</v>
      </c>
      <c r="ET12" s="1" t="e">
        <v>#N/A</v>
      </c>
      <c r="EU12" s="1">
        <v>10.0147158267382</v>
      </c>
      <c r="EV12" s="1">
        <v>10.7590252149332</v>
      </c>
      <c r="EW12" s="1">
        <v>19.398216867033799</v>
      </c>
      <c r="EX12" s="1">
        <v>33.665443950643201</v>
      </c>
      <c r="EY12" s="1">
        <v>3.8358752616224199</v>
      </c>
      <c r="EZ12" s="1">
        <v>11.132636120223101</v>
      </c>
      <c r="FA12" s="1">
        <v>9.1221425318125196</v>
      </c>
      <c r="FB12" s="1">
        <v>15.572887784428501</v>
      </c>
      <c r="FO12"/>
      <c r="GB12"/>
      <c r="HB12"/>
    </row>
    <row r="13" spans="1:222">
      <c r="A13" s="13">
        <f t="shared" si="0"/>
        <v>46142</v>
      </c>
      <c r="N13"/>
      <c r="AB13"/>
      <c r="AC13" s="4">
        <v>46142</v>
      </c>
      <c r="AD13" s="1">
        <v>29.682001735896002</v>
      </c>
      <c r="AE13" s="1">
        <v>6.48403011988988</v>
      </c>
      <c r="AF13" s="1">
        <v>13.2428391781656</v>
      </c>
      <c r="AG13" s="1">
        <v>10.2372235163316</v>
      </c>
      <c r="AH13" s="1">
        <v>9.5522821087607195</v>
      </c>
      <c r="AI13" s="1">
        <v>12.3414503692977</v>
      </c>
      <c r="AJ13" s="1">
        <v>28.776283139941</v>
      </c>
      <c r="AK13" s="1">
        <v>33.714555673978502</v>
      </c>
      <c r="AL13" s="1">
        <v>5.4701960378326202</v>
      </c>
      <c r="AM13" s="1">
        <v>10.512439999182901</v>
      </c>
      <c r="AN13" s="1">
        <v>12.308419447178601</v>
      </c>
      <c r="AO13" s="1">
        <v>15.3147261876234</v>
      </c>
      <c r="AP13"/>
      <c r="AQ13"/>
      <c r="AR13"/>
      <c r="AS13"/>
      <c r="AT13"/>
      <c r="AU13"/>
      <c r="AV13"/>
      <c r="AW13"/>
      <c r="AX13"/>
      <c r="AY13"/>
      <c r="AZ13"/>
      <c r="BA13"/>
      <c r="BB13"/>
      <c r="BO13"/>
      <c r="BQ13" s="1">
        <v>25.209154228407201</v>
      </c>
      <c r="BR13" s="1">
        <v>9.8573892996513308</v>
      </c>
      <c r="BS13" s="1">
        <v>17.039730865312499</v>
      </c>
      <c r="BT13" s="1" t="e">
        <v>#N/A</v>
      </c>
      <c r="BU13" s="1">
        <v>13.027036597736</v>
      </c>
      <c r="BV13" s="1">
        <v>14.9697922256016</v>
      </c>
      <c r="BW13" s="1">
        <v>18.678456436034299</v>
      </c>
      <c r="BX13" s="1">
        <v>35.092049102870398</v>
      </c>
      <c r="BY13" s="1">
        <v>4.50664626041213</v>
      </c>
      <c r="BZ13" s="1">
        <v>9.2444067528759106</v>
      </c>
      <c r="CA13" s="1">
        <v>10.7078693816624</v>
      </c>
      <c r="CB13" s="1">
        <v>8.5633567395081691</v>
      </c>
      <c r="CC13"/>
      <c r="CD13"/>
      <c r="CE13"/>
      <c r="CF13"/>
      <c r="CG13"/>
      <c r="CH13"/>
      <c r="CI13"/>
      <c r="CJ13"/>
      <c r="CK13"/>
      <c r="CL13"/>
      <c r="CM13"/>
      <c r="CN13"/>
      <c r="CO13"/>
      <c r="DB13"/>
      <c r="DD13" s="1">
        <v>8.8695987279638295</v>
      </c>
      <c r="DE13" s="1">
        <v>5.0133273495358104</v>
      </c>
      <c r="DF13" s="1">
        <v>8.43264167305529</v>
      </c>
      <c r="DG13" s="1">
        <v>5.82563389303471</v>
      </c>
      <c r="DH13" s="1">
        <v>5.08812782751294</v>
      </c>
      <c r="DI13" s="1">
        <v>6.80006684756715</v>
      </c>
      <c r="DJ13" s="1">
        <v>6.5551568624077898</v>
      </c>
      <c r="DK13" s="1">
        <v>22.280872919859402</v>
      </c>
      <c r="DL13" s="1">
        <v>2.9042771110794701</v>
      </c>
      <c r="DM13" s="1">
        <v>6.2611834474893397</v>
      </c>
      <c r="DN13" s="1">
        <v>7.4085687722325</v>
      </c>
      <c r="DO13" s="1">
        <v>8.4051197851897008</v>
      </c>
      <c r="EB13"/>
      <c r="EO13"/>
      <c r="EQ13" s="1">
        <v>19.301677542480299</v>
      </c>
      <c r="ER13" s="1">
        <v>5.5993594144417704</v>
      </c>
      <c r="ES13" s="1">
        <v>17.731159350214899</v>
      </c>
      <c r="ET13" s="1" t="e">
        <v>#N/A</v>
      </c>
      <c r="EU13" s="1">
        <v>10.0267011352463</v>
      </c>
      <c r="EV13" s="1">
        <v>10.3220742022583</v>
      </c>
      <c r="EW13" s="1">
        <v>18.875165165366099</v>
      </c>
      <c r="EX13" s="1">
        <v>31.5590049734767</v>
      </c>
      <c r="EY13" s="1">
        <v>3.37780330819254</v>
      </c>
      <c r="EZ13" s="1">
        <v>11.239148028249801</v>
      </c>
      <c r="FA13" s="1">
        <v>8.7192228942886398</v>
      </c>
      <c r="FB13" s="1">
        <v>16.527986088645399</v>
      </c>
      <c r="FO13"/>
      <c r="GB13"/>
      <c r="HB13"/>
    </row>
    <row r="14" spans="1:222">
      <c r="A14" s="13">
        <f t="shared" si="0"/>
        <v>46112</v>
      </c>
      <c r="N14"/>
      <c r="AB14"/>
      <c r="AC14" s="4">
        <v>46112</v>
      </c>
      <c r="AD14" s="1">
        <v>29.194935729046499</v>
      </c>
      <c r="AE14" s="1">
        <v>6.7028004868676803</v>
      </c>
      <c r="AF14" s="1">
        <v>9.5064218990918796</v>
      </c>
      <c r="AG14" s="1">
        <v>9.6441172176357508</v>
      </c>
      <c r="AH14" s="1">
        <v>8.5193514948761795</v>
      </c>
      <c r="AI14" s="1">
        <v>11.019295994692699</v>
      </c>
      <c r="AJ14" s="1">
        <v>13.1278410233377</v>
      </c>
      <c r="AK14" s="1">
        <v>32.042257516532104</v>
      </c>
      <c r="AL14" s="1">
        <v>4.9583378010170103</v>
      </c>
      <c r="AM14" s="1">
        <v>10.645029596369801</v>
      </c>
      <c r="AN14" s="1">
        <v>13.5894957196052</v>
      </c>
      <c r="AO14" s="1">
        <v>13.4177146921178</v>
      </c>
      <c r="AP14"/>
      <c r="AQ14"/>
      <c r="AR14"/>
      <c r="AS14"/>
      <c r="AT14"/>
      <c r="AU14"/>
      <c r="AV14"/>
      <c r="AW14"/>
      <c r="AX14"/>
      <c r="AY14"/>
      <c r="AZ14"/>
      <c r="BA14"/>
      <c r="BB14"/>
      <c r="BO14"/>
      <c r="BQ14" s="1">
        <v>24.243732600931999</v>
      </c>
      <c r="BR14" s="1">
        <v>10.215972274965599</v>
      </c>
      <c r="BS14" s="1">
        <v>15.534453238993899</v>
      </c>
      <c r="BT14" s="1" t="e">
        <v>#N/A</v>
      </c>
      <c r="BU14" s="1">
        <v>11.2847364799876</v>
      </c>
      <c r="BV14" s="1">
        <v>14.258736026926799</v>
      </c>
      <c r="BW14" s="1">
        <v>9.0674329583018096</v>
      </c>
      <c r="BX14" s="1">
        <v>33.780440347769101</v>
      </c>
      <c r="BY14" s="1">
        <v>4.9316775710837701</v>
      </c>
      <c r="BZ14" s="1">
        <v>8.0771555851756496</v>
      </c>
      <c r="CA14" s="1">
        <v>12.327504046260101</v>
      </c>
      <c r="CB14" s="1">
        <v>5.5026319977720002</v>
      </c>
      <c r="CC14"/>
      <c r="CD14"/>
      <c r="CE14"/>
      <c r="CF14"/>
      <c r="CG14"/>
      <c r="CH14"/>
      <c r="CI14"/>
      <c r="CJ14"/>
      <c r="CK14"/>
      <c r="CL14"/>
      <c r="CM14"/>
      <c r="CN14"/>
      <c r="CO14"/>
      <c r="DB14"/>
      <c r="DD14" s="1">
        <v>8.1209826405665009</v>
      </c>
      <c r="DE14" s="1">
        <v>5.0574631087341597</v>
      </c>
      <c r="DF14" s="1">
        <v>7.8668353714387296</v>
      </c>
      <c r="DG14" s="1">
        <v>5.9910236065591196</v>
      </c>
      <c r="DH14" s="1">
        <v>4.7607200072071798</v>
      </c>
      <c r="DI14" s="1">
        <v>6.1168978629383597</v>
      </c>
      <c r="DJ14" s="1">
        <v>2.2421880626961701</v>
      </c>
      <c r="DK14" s="1">
        <v>21.6262752382248</v>
      </c>
      <c r="DL14" s="1">
        <v>3.0044599357847099</v>
      </c>
      <c r="DM14" s="1">
        <v>6.28253141872207</v>
      </c>
      <c r="DN14" s="1">
        <v>7.7309419373983097</v>
      </c>
      <c r="DO14" s="1">
        <v>8.6435575362224402</v>
      </c>
      <c r="EB14"/>
      <c r="EO14"/>
      <c r="EQ14" s="1">
        <v>20.048542726670799</v>
      </c>
      <c r="ER14" s="1">
        <v>5.6966956443772601</v>
      </c>
      <c r="ES14" s="1">
        <v>16.591413275035698</v>
      </c>
      <c r="ET14" s="1" t="e">
        <v>#N/A</v>
      </c>
      <c r="EU14" s="1">
        <v>9.4418697102002405</v>
      </c>
      <c r="EV14" s="1">
        <v>9.4901095235224506</v>
      </c>
      <c r="EW14" s="1">
        <v>8.6579498013868896</v>
      </c>
      <c r="EX14" s="1">
        <v>30.626552636882199</v>
      </c>
      <c r="EY14" s="1">
        <v>3.30185586655492</v>
      </c>
      <c r="EZ14" s="1">
        <v>11.7584846791899</v>
      </c>
      <c r="FA14" s="1">
        <v>9.3920301005055595</v>
      </c>
      <c r="FB14" s="1">
        <v>17.228660072037599</v>
      </c>
      <c r="FO14"/>
      <c r="GB14"/>
      <c r="HB14"/>
    </row>
    <row r="15" spans="1:222">
      <c r="A15" s="13">
        <f t="shared" si="0"/>
        <v>46080</v>
      </c>
      <c r="N15"/>
      <c r="AB15"/>
      <c r="AC15" s="4">
        <v>46080</v>
      </c>
      <c r="AD15" s="1">
        <v>25.680137236978201</v>
      </c>
      <c r="AE15" s="1">
        <v>6.3414526132376299</v>
      </c>
      <c r="AF15" s="1">
        <v>8.6098508110168392</v>
      </c>
      <c r="AG15" s="1">
        <v>9.5447751162727492</v>
      </c>
      <c r="AH15" s="1">
        <v>7.3079954937803597</v>
      </c>
      <c r="AI15" s="1">
        <v>10.3265974022372</v>
      </c>
      <c r="AJ15" s="1">
        <v>1.3536791738512599</v>
      </c>
      <c r="AK15" s="1">
        <v>28.166771066142001</v>
      </c>
      <c r="AL15" s="1">
        <v>4.5752965015057203</v>
      </c>
      <c r="AM15" s="1">
        <v>10.521260353892499</v>
      </c>
      <c r="AN15" s="1">
        <v>14.8884884245447</v>
      </c>
      <c r="AO15" s="1">
        <v>13.5536542935125</v>
      </c>
      <c r="AP15"/>
      <c r="AQ15"/>
      <c r="AR15"/>
      <c r="AS15"/>
      <c r="AT15"/>
      <c r="AU15"/>
      <c r="AV15"/>
      <c r="AW15"/>
      <c r="AX15"/>
      <c r="AY15"/>
      <c r="AZ15"/>
      <c r="BA15"/>
      <c r="BB15"/>
      <c r="BO15"/>
      <c r="BQ15" s="1">
        <v>21.832533414567799</v>
      </c>
      <c r="BR15" s="1">
        <v>10.908242033486401</v>
      </c>
      <c r="BS15" s="1">
        <v>15.1954553533596</v>
      </c>
      <c r="BT15" s="1" t="e">
        <v>#N/A</v>
      </c>
      <c r="BU15" s="1">
        <v>9.3777777114546694</v>
      </c>
      <c r="BV15" s="1">
        <v>14.018247383008401</v>
      </c>
      <c r="BW15" s="1">
        <v>4.7807565886723999</v>
      </c>
      <c r="BX15" s="1">
        <v>30.325598648427601</v>
      </c>
      <c r="BY15" s="1">
        <v>5.0610680656552001</v>
      </c>
      <c r="BZ15" s="1">
        <v>6.1583469624528604</v>
      </c>
      <c r="CA15" s="1">
        <v>13.047246771103801</v>
      </c>
      <c r="CB15" s="1">
        <v>7.3800156733651603</v>
      </c>
      <c r="CC15"/>
      <c r="CD15"/>
      <c r="CE15"/>
      <c r="CF15"/>
      <c r="CG15"/>
      <c r="CH15"/>
      <c r="CI15"/>
      <c r="CJ15"/>
      <c r="CK15"/>
      <c r="CL15"/>
      <c r="CM15"/>
      <c r="CN15"/>
      <c r="CO15"/>
      <c r="DB15"/>
      <c r="DD15" s="1">
        <v>7.1836375163015704</v>
      </c>
      <c r="DE15" s="1">
        <v>5.0635219489343504</v>
      </c>
      <c r="DF15" s="1">
        <v>7.8241446171686198</v>
      </c>
      <c r="DG15" s="1">
        <v>5.7087504957130104</v>
      </c>
      <c r="DH15" s="1">
        <v>4.5914412712050101</v>
      </c>
      <c r="DI15" s="1">
        <v>5.6572718212206601</v>
      </c>
      <c r="DJ15" s="1">
        <v>-1.7005538685641299</v>
      </c>
      <c r="DK15" s="1">
        <v>19.9644631793693</v>
      </c>
      <c r="DL15" s="1">
        <v>2.8804798022759202</v>
      </c>
      <c r="DM15" s="1">
        <v>5.20997601011649</v>
      </c>
      <c r="DN15" s="1">
        <v>7.7389950853737997</v>
      </c>
      <c r="DO15" s="1">
        <v>8.9291846364520797</v>
      </c>
      <c r="EB15"/>
      <c r="EO15"/>
      <c r="EQ15" s="1">
        <v>17.848897975109399</v>
      </c>
      <c r="ER15" s="1">
        <v>5.47598700903833</v>
      </c>
      <c r="ES15" s="1">
        <v>16.820458798481202</v>
      </c>
      <c r="ET15" s="1" t="e">
        <v>#N/A</v>
      </c>
      <c r="EU15" s="1">
        <v>8.7461651816784602</v>
      </c>
      <c r="EV15" s="1">
        <v>8.9159654314908501</v>
      </c>
      <c r="EW15" s="1">
        <v>3.2798128094470802</v>
      </c>
      <c r="EX15" s="1">
        <v>27.243483974782698</v>
      </c>
      <c r="EY15" s="1">
        <v>3.0982778717505699</v>
      </c>
      <c r="EZ15" s="1">
        <v>13.0140617755126</v>
      </c>
      <c r="FA15" s="1">
        <v>10.071158343726401</v>
      </c>
      <c r="FB15" s="1">
        <v>14.284111371852701</v>
      </c>
      <c r="FO15"/>
      <c r="GB15"/>
      <c r="HB15"/>
    </row>
    <row r="16" spans="1:222">
      <c r="A16" s="13">
        <f t="shared" si="0"/>
        <v>46052</v>
      </c>
      <c r="N16"/>
      <c r="AB16"/>
      <c r="AC16" s="4">
        <v>46052</v>
      </c>
      <c r="AD16" s="1">
        <v>26.8244431469552</v>
      </c>
      <c r="AE16" s="1">
        <v>6.6326525028441701</v>
      </c>
      <c r="AF16" s="1">
        <v>10.230016685604699</v>
      </c>
      <c r="AG16" s="1">
        <v>9.8716686727384104</v>
      </c>
      <c r="AH16" s="1">
        <v>6.97231612224929</v>
      </c>
      <c r="AI16" s="1">
        <v>9.9055862727552206</v>
      </c>
      <c r="AJ16" s="1">
        <v>2.5964723449920801</v>
      </c>
      <c r="AK16" s="1">
        <v>26.703444463139199</v>
      </c>
      <c r="AL16" s="1">
        <v>4.1484453073264103</v>
      </c>
      <c r="AM16" s="1">
        <v>9.7398106995231597</v>
      </c>
      <c r="AN16" s="1">
        <v>15.641199998675599</v>
      </c>
      <c r="AO16" s="1">
        <v>12.8637423954249</v>
      </c>
      <c r="AP16"/>
      <c r="AQ16"/>
      <c r="AR16"/>
      <c r="AS16"/>
      <c r="AT16"/>
      <c r="AU16"/>
      <c r="AV16"/>
      <c r="AW16"/>
      <c r="AX16"/>
      <c r="AY16"/>
      <c r="AZ16"/>
      <c r="BA16"/>
      <c r="BB16"/>
      <c r="BO16"/>
      <c r="BQ16" s="1">
        <v>19.4551074316939</v>
      </c>
      <c r="BR16" s="1">
        <v>14.6674329843019</v>
      </c>
      <c r="BS16" s="1">
        <v>22.710798426609699</v>
      </c>
      <c r="BT16" s="1" t="e">
        <v>#N/A</v>
      </c>
      <c r="BU16" s="1">
        <v>8.7982702407279696</v>
      </c>
      <c r="BV16" s="1">
        <v>13.6643739802004</v>
      </c>
      <c r="BW16" s="1">
        <v>4.6784028341919903</v>
      </c>
      <c r="BX16" s="1">
        <v>29.019322841748298</v>
      </c>
      <c r="BY16" s="1">
        <v>4.4700472538533598</v>
      </c>
      <c r="BZ16" s="1">
        <v>6.6971328209471199</v>
      </c>
      <c r="CA16" s="1">
        <v>13.4574217493552</v>
      </c>
      <c r="CB16" s="1">
        <v>5.9662280764761899</v>
      </c>
      <c r="CC16"/>
      <c r="CD16"/>
      <c r="CE16"/>
      <c r="CF16"/>
      <c r="CG16"/>
      <c r="CH16"/>
      <c r="CI16"/>
      <c r="CJ16"/>
      <c r="CK16"/>
      <c r="CL16"/>
      <c r="CM16"/>
      <c r="CN16"/>
      <c r="CO16"/>
      <c r="DB16"/>
      <c r="DD16" s="1">
        <v>6.4327134290373396</v>
      </c>
      <c r="DE16" s="1">
        <v>4.8794125201131404</v>
      </c>
      <c r="DF16" s="1">
        <v>7.6178055494477999</v>
      </c>
      <c r="DG16" s="1">
        <v>5.9404355829743496</v>
      </c>
      <c r="DH16" s="1">
        <v>4.2890620211970196</v>
      </c>
      <c r="DI16" s="1">
        <v>5.2145378791113703</v>
      </c>
      <c r="DJ16" s="1">
        <v>-2.3272102948946101</v>
      </c>
      <c r="DK16" s="1">
        <v>18.452691416823399</v>
      </c>
      <c r="DL16" s="1">
        <v>2.7015514547227699</v>
      </c>
      <c r="DM16" s="1">
        <v>6.1772329344650903</v>
      </c>
      <c r="DN16" s="1">
        <v>7.6210147724792501</v>
      </c>
      <c r="DO16" s="1">
        <v>10.132131593959301</v>
      </c>
      <c r="EB16"/>
      <c r="EO16"/>
      <c r="EQ16" s="1">
        <v>17.054978607383202</v>
      </c>
      <c r="ER16" s="1">
        <v>5.5489246655256697</v>
      </c>
      <c r="ES16" s="1">
        <v>16.117129394837001</v>
      </c>
      <c r="ET16" s="1" t="e">
        <v>#N/A</v>
      </c>
      <c r="EU16" s="1">
        <v>7.7334361390110997</v>
      </c>
      <c r="EV16" s="1">
        <v>8.3532829264682107</v>
      </c>
      <c r="EW16" s="1">
        <v>2.2159980024214798</v>
      </c>
      <c r="EX16" s="1">
        <v>24.992188606303799</v>
      </c>
      <c r="EY16" s="1">
        <v>2.8010132692990801</v>
      </c>
      <c r="EZ16" s="1">
        <v>11.780192028322199</v>
      </c>
      <c r="FA16" s="1">
        <v>10.157184797940699</v>
      </c>
      <c r="FB16" s="1">
        <v>14.203464067377199</v>
      </c>
      <c r="FO16"/>
      <c r="GB16"/>
      <c r="HB16"/>
    </row>
    <row r="17" spans="1:210">
      <c r="A17" s="13">
        <f t="shared" si="0"/>
        <v>46022</v>
      </c>
      <c r="N17"/>
      <c r="AB17"/>
      <c r="AC17" s="4">
        <v>46022</v>
      </c>
      <c r="AD17" s="1">
        <v>23.2602400449817</v>
      </c>
      <c r="AE17" s="1">
        <v>6.69374043671582</v>
      </c>
      <c r="AF17" s="1">
        <v>9.5027781695879092</v>
      </c>
      <c r="AG17" s="1">
        <v>9.5691988939018895</v>
      </c>
      <c r="AH17" s="1">
        <v>8.7218676611981891</v>
      </c>
      <c r="AI17" s="1">
        <v>14.748585526550499</v>
      </c>
      <c r="AJ17" s="1">
        <v>7.0929340217888504</v>
      </c>
      <c r="AK17" s="1">
        <v>26.310249732805801</v>
      </c>
      <c r="AL17" s="1">
        <v>5.4506908572592296</v>
      </c>
      <c r="AM17" s="1">
        <v>9.9080914820569408</v>
      </c>
      <c r="AN17" s="1">
        <v>15.116945643846901</v>
      </c>
      <c r="AO17" s="1">
        <v>14.554948313825101</v>
      </c>
      <c r="AP17"/>
      <c r="AQ17"/>
      <c r="AR17"/>
      <c r="AS17"/>
      <c r="AT17"/>
      <c r="AU17"/>
      <c r="AV17"/>
      <c r="AW17"/>
      <c r="AX17"/>
      <c r="AY17"/>
      <c r="AZ17"/>
      <c r="BA17"/>
      <c r="BB17"/>
      <c r="BO17"/>
      <c r="BQ17" s="1">
        <v>17.597235337060301</v>
      </c>
      <c r="BR17" s="1">
        <v>15.886229219981301</v>
      </c>
      <c r="BS17" s="1">
        <v>23.1787088023179</v>
      </c>
      <c r="BT17" s="1" t="e">
        <v>#N/A</v>
      </c>
      <c r="BU17" s="1">
        <v>5.9879926870797302</v>
      </c>
      <c r="BV17" s="1">
        <v>13.6385039934997</v>
      </c>
      <c r="BW17" s="1">
        <v>7.76309432186265</v>
      </c>
      <c r="BX17" s="1">
        <v>29.5485913747357</v>
      </c>
      <c r="BY17" s="1">
        <v>5.6218667184764799</v>
      </c>
      <c r="BZ17" s="1">
        <v>6.07455625945666</v>
      </c>
      <c r="CA17" s="1">
        <v>12.4524510045089</v>
      </c>
      <c r="CB17" s="1">
        <v>9.29004929995385</v>
      </c>
      <c r="CC17"/>
      <c r="CD17"/>
      <c r="CE17"/>
      <c r="CF17"/>
      <c r="CG17"/>
      <c r="CH17"/>
      <c r="CI17"/>
      <c r="CJ17"/>
      <c r="CK17"/>
      <c r="CL17"/>
      <c r="CM17"/>
      <c r="CN17"/>
      <c r="CO17"/>
      <c r="DB17"/>
      <c r="DD17" s="1">
        <v>4.8747520505802502</v>
      </c>
      <c r="DE17" s="1">
        <v>4.8959040778460396</v>
      </c>
      <c r="DF17" s="1">
        <v>7.6195991872610103</v>
      </c>
      <c r="DG17" s="1">
        <v>5.4798504246446997</v>
      </c>
      <c r="DH17" s="1">
        <v>5.1250755951263196</v>
      </c>
      <c r="DI17" s="1">
        <v>4.8455739512745497</v>
      </c>
      <c r="DJ17" s="1">
        <v>-0.71553389225234798</v>
      </c>
      <c r="DK17" s="1">
        <v>17.421858899608601</v>
      </c>
      <c r="DL17" s="1">
        <v>3.1194456418656098</v>
      </c>
      <c r="DM17" s="1">
        <v>6.0485027666686797</v>
      </c>
      <c r="DN17" s="1">
        <v>7.4155509692607797</v>
      </c>
      <c r="DO17" s="1">
        <v>10.855075961401701</v>
      </c>
      <c r="EB17"/>
      <c r="EO17"/>
      <c r="EQ17" s="1">
        <v>14.5629992263439</v>
      </c>
      <c r="ER17" s="1">
        <v>5.4497647490025303</v>
      </c>
      <c r="ES17" s="1">
        <v>14.987050269311901</v>
      </c>
      <c r="ET17" s="1" t="e">
        <v>#N/A</v>
      </c>
      <c r="EU17" s="1">
        <v>7.2153549095008103</v>
      </c>
      <c r="EV17" s="1">
        <v>10.2352097801538</v>
      </c>
      <c r="EW17" s="1">
        <v>4.8635120929741102</v>
      </c>
      <c r="EX17" s="1">
        <v>24.4127132556238</v>
      </c>
      <c r="EY17" s="1">
        <v>2.8065733995867101</v>
      </c>
      <c r="EZ17" s="1">
        <v>11.97251263145</v>
      </c>
      <c r="FA17" s="1">
        <v>10.040942605303</v>
      </c>
      <c r="FB17" s="1">
        <v>16.565157423050898</v>
      </c>
      <c r="FO17"/>
      <c r="GB17"/>
      <c r="HB17"/>
    </row>
    <row r="18" spans="1:210">
      <c r="A18" s="13">
        <f t="shared" si="0"/>
        <v>45989</v>
      </c>
      <c r="N18"/>
      <c r="AB18"/>
      <c r="AC18" s="4">
        <v>45989</v>
      </c>
      <c r="AD18" s="1">
        <v>19.704061680504999</v>
      </c>
      <c r="AE18" s="1">
        <v>6.3182375772814101</v>
      </c>
      <c r="AF18" s="1">
        <v>9.8987553666046502</v>
      </c>
      <c r="AG18" s="1">
        <v>9.89072375711768</v>
      </c>
      <c r="AH18" s="1">
        <v>9.4712073691274004</v>
      </c>
      <c r="AI18" s="1">
        <v>14.1946464588067</v>
      </c>
      <c r="AJ18" s="1">
        <v>8.2457573683284107</v>
      </c>
      <c r="AK18" s="1">
        <v>21.893693002379699</v>
      </c>
      <c r="AL18" s="1">
        <v>5.0396667176353196</v>
      </c>
      <c r="AM18" s="1">
        <v>9.4150729536727091</v>
      </c>
      <c r="AN18" s="1">
        <v>14.3719982197732</v>
      </c>
      <c r="AO18" s="1">
        <v>26.174619379605801</v>
      </c>
      <c r="AP18"/>
      <c r="AQ18"/>
      <c r="AR18"/>
      <c r="AS18"/>
      <c r="AT18"/>
      <c r="AU18"/>
      <c r="AV18"/>
      <c r="AW18"/>
      <c r="AX18"/>
      <c r="AY18"/>
      <c r="AZ18"/>
      <c r="BA18"/>
      <c r="BB18"/>
      <c r="BO18"/>
      <c r="BQ18" s="1">
        <v>15.3343183001843</v>
      </c>
      <c r="BR18" s="1">
        <v>15.1404508397416</v>
      </c>
      <c r="BS18" s="1">
        <v>22.113424912851301</v>
      </c>
      <c r="BT18" s="1" t="e">
        <v>#N/A</v>
      </c>
      <c r="BU18" s="1">
        <v>8.2441171622649101</v>
      </c>
      <c r="BV18" s="1">
        <v>14.4739864059682</v>
      </c>
      <c r="BW18" s="1">
        <v>9.1625570164581607</v>
      </c>
      <c r="BX18" s="1">
        <v>26.9348854590074</v>
      </c>
      <c r="BY18" s="1">
        <v>6.0303282543674603</v>
      </c>
      <c r="BZ18" s="1">
        <v>8.4317057966868596</v>
      </c>
      <c r="CA18" s="1">
        <v>11.9699619768377</v>
      </c>
      <c r="CB18" s="1">
        <v>16.512527756725301</v>
      </c>
      <c r="CC18"/>
      <c r="CD18"/>
      <c r="CE18"/>
      <c r="CF18"/>
      <c r="CG18"/>
      <c r="CH18"/>
      <c r="CI18"/>
      <c r="CJ18"/>
      <c r="CK18"/>
      <c r="CL18"/>
      <c r="CM18"/>
      <c r="CN18"/>
      <c r="CO18"/>
      <c r="DB18"/>
      <c r="DD18" s="1">
        <v>3.9004562330634198</v>
      </c>
      <c r="DE18" s="1">
        <v>5.4288940650141502</v>
      </c>
      <c r="DF18" s="1">
        <v>7.6168021934053902</v>
      </c>
      <c r="DG18" s="1">
        <v>5.7381686373573704</v>
      </c>
      <c r="DH18" s="1">
        <v>5.5264790599159896</v>
      </c>
      <c r="DI18" s="1">
        <v>4.9785376199656204</v>
      </c>
      <c r="DJ18" s="1">
        <v>-0.47178405300929899</v>
      </c>
      <c r="DK18" s="1">
        <v>16.181107602270998</v>
      </c>
      <c r="DL18" s="1">
        <v>3.0288088840105201</v>
      </c>
      <c r="DM18" s="1">
        <v>6.3490657457201003</v>
      </c>
      <c r="DN18" s="1">
        <v>7.3111645866751402</v>
      </c>
      <c r="DO18" s="1">
        <v>6.6538290654525101</v>
      </c>
      <c r="EB18"/>
      <c r="EO18"/>
      <c r="EQ18" s="1">
        <v>11.7713168783611</v>
      </c>
      <c r="ER18" s="1">
        <v>4.9474739437210404</v>
      </c>
      <c r="ES18" s="1">
        <v>14.732232466051</v>
      </c>
      <c r="ET18" s="1" t="e">
        <v>#N/A</v>
      </c>
      <c r="EU18" s="1">
        <v>8.2502961318141708</v>
      </c>
      <c r="EV18" s="1">
        <v>9.7502990385335107</v>
      </c>
      <c r="EW18" s="1">
        <v>5.4152504662564596</v>
      </c>
      <c r="EX18" s="1">
        <v>22.097822794958201</v>
      </c>
      <c r="EY18" s="1">
        <v>2.7912161838910099</v>
      </c>
      <c r="EZ18" s="1">
        <v>11.919814483480801</v>
      </c>
      <c r="FA18" s="1">
        <v>10.0200874457904</v>
      </c>
      <c r="FB18" s="1">
        <v>12.8421711976216</v>
      </c>
      <c r="FO18"/>
      <c r="GB18"/>
      <c r="HB18"/>
    </row>
    <row r="19" spans="1:210">
      <c r="A19" s="13">
        <f t="shared" si="0"/>
        <v>45961</v>
      </c>
      <c r="N19"/>
      <c r="AB19"/>
      <c r="AC19" s="4">
        <v>45961</v>
      </c>
      <c r="AD19" s="1">
        <v>18.1784518999035</v>
      </c>
      <c r="AE19" s="1">
        <v>6.0841095514571899</v>
      </c>
      <c r="AF19" s="1">
        <v>10.512659739529701</v>
      </c>
      <c r="AG19" s="1">
        <v>10.270487075353399</v>
      </c>
      <c r="AH19" s="1">
        <v>9.6908501098272293</v>
      </c>
      <c r="AI19" s="1">
        <v>14.3540963555847</v>
      </c>
      <c r="AJ19" s="1">
        <v>7.64374396335662</v>
      </c>
      <c r="AK19" s="1">
        <v>19.961094336058999</v>
      </c>
      <c r="AL19" s="1">
        <v>4.5291542299712697</v>
      </c>
      <c r="AM19" s="1">
        <v>8.9682671029756396</v>
      </c>
      <c r="AN19" s="1">
        <v>13.945270186756</v>
      </c>
      <c r="AO19" s="1">
        <v>33.040136294634898</v>
      </c>
      <c r="AP19"/>
      <c r="AQ19"/>
      <c r="AR19"/>
      <c r="AS19"/>
      <c r="AT19"/>
      <c r="AU19"/>
      <c r="AV19"/>
      <c r="AW19"/>
      <c r="AX19"/>
      <c r="AY19"/>
      <c r="AZ19"/>
      <c r="BA19"/>
      <c r="BB19"/>
      <c r="BO19"/>
      <c r="BQ19" s="1">
        <v>15.806238363171399</v>
      </c>
      <c r="BR19" s="1">
        <v>15.4674827625182</v>
      </c>
      <c r="BS19" s="1">
        <v>22.234438994189301</v>
      </c>
      <c r="BT19" s="1" t="e">
        <v>#N/A</v>
      </c>
      <c r="BU19" s="1">
        <v>9.9775556183200997</v>
      </c>
      <c r="BV19" s="1">
        <v>15.747552729777899</v>
      </c>
      <c r="BW19" s="1">
        <v>8.8495433985899297</v>
      </c>
      <c r="BX19" s="1">
        <v>24.868520777166498</v>
      </c>
      <c r="BY19" s="1">
        <v>6.7617187579329796</v>
      </c>
      <c r="BZ19" s="1">
        <v>8.8391529862459599</v>
      </c>
      <c r="CA19" s="1">
        <v>11.7485545948176</v>
      </c>
      <c r="CB19" s="1">
        <v>16.530475868665</v>
      </c>
      <c r="CC19"/>
      <c r="CD19"/>
      <c r="CE19"/>
      <c r="CF19"/>
      <c r="CG19"/>
      <c r="CH19"/>
      <c r="CI19"/>
      <c r="CJ19"/>
      <c r="CK19"/>
      <c r="CL19"/>
      <c r="CM19"/>
      <c r="CN19"/>
      <c r="CO19"/>
      <c r="DB19"/>
      <c r="DD19" s="1">
        <v>4.2827385360321104</v>
      </c>
      <c r="DE19" s="1">
        <v>5.4735225990279197</v>
      </c>
      <c r="DF19" s="1">
        <v>7.2504964983746598</v>
      </c>
      <c r="DG19" s="1">
        <v>6.2867749895647203</v>
      </c>
      <c r="DH19" s="1">
        <v>5.5966716204667897</v>
      </c>
      <c r="DI19" s="1">
        <v>5.1822015772964196</v>
      </c>
      <c r="DJ19" s="1">
        <v>-0.24318600999657899</v>
      </c>
      <c r="DK19" s="1">
        <v>14.8581400167312</v>
      </c>
      <c r="DL19" s="1">
        <v>2.9444053543650299</v>
      </c>
      <c r="DM19" s="1">
        <v>6.2470667055918101</v>
      </c>
      <c r="DN19" s="1">
        <v>7.1674445845540804</v>
      </c>
      <c r="DO19" s="1">
        <v>6.4170461690202396</v>
      </c>
      <c r="EB19"/>
      <c r="EO19"/>
      <c r="EQ19" s="1">
        <v>12.2075349322814</v>
      </c>
      <c r="ER19" s="1">
        <v>4.8504679191502502</v>
      </c>
      <c r="ES19" s="1">
        <v>14.0970650521329</v>
      </c>
      <c r="ET19" s="1" t="e">
        <v>#N/A</v>
      </c>
      <c r="EU19" s="1">
        <v>8.7110994927079606</v>
      </c>
      <c r="EV19" s="1">
        <v>9.6638129080665998</v>
      </c>
      <c r="EW19" s="1">
        <v>4.8666053142562102</v>
      </c>
      <c r="EX19" s="1">
        <v>20.267673949827</v>
      </c>
      <c r="EY19" s="1">
        <v>2.6337010258115199</v>
      </c>
      <c r="EZ19" s="1">
        <v>11.591565424749501</v>
      </c>
      <c r="FA19" s="1">
        <v>9.8655857199214303</v>
      </c>
      <c r="FB19" s="1">
        <v>13.3328311164775</v>
      </c>
      <c r="FO19"/>
      <c r="GB19"/>
      <c r="HB19"/>
    </row>
    <row r="20" spans="1:210">
      <c r="A20" s="13">
        <f t="shared" si="0"/>
        <v>45930</v>
      </c>
      <c r="N20"/>
      <c r="AB20"/>
      <c r="AC20" s="4">
        <v>45930</v>
      </c>
      <c r="AD20" s="1">
        <v>12.5820820775344</v>
      </c>
      <c r="AE20" s="1">
        <v>6.1426415596845896</v>
      </c>
      <c r="AF20" s="1">
        <v>12.156851387113701</v>
      </c>
      <c r="AG20" s="1">
        <v>10.334495431124701</v>
      </c>
      <c r="AH20" s="1">
        <v>10.134593390075599</v>
      </c>
      <c r="AI20" s="1">
        <v>14.0611974540153</v>
      </c>
      <c r="AJ20" s="1">
        <v>8.6526421011341306</v>
      </c>
      <c r="AK20" s="1">
        <v>18.7196014374749</v>
      </c>
      <c r="AL20" s="1">
        <v>5.3177929652494296</v>
      </c>
      <c r="AM20" s="1">
        <v>8.8007174424067198</v>
      </c>
      <c r="AN20" s="1">
        <v>13.921350475576</v>
      </c>
      <c r="AO20" s="1">
        <v>41.594839179438203</v>
      </c>
      <c r="AP20"/>
      <c r="AQ20"/>
      <c r="AR20"/>
      <c r="AS20"/>
      <c r="AT20"/>
      <c r="AU20"/>
      <c r="AV20"/>
      <c r="AW20"/>
      <c r="AX20"/>
      <c r="AY20"/>
      <c r="AZ20"/>
      <c r="BA20"/>
      <c r="BB20"/>
      <c r="BO20"/>
      <c r="BQ20" s="1">
        <v>11.0762249904976</v>
      </c>
      <c r="BR20" s="1">
        <v>14.7437693328724</v>
      </c>
      <c r="BS20" s="1">
        <v>16.8928807969281</v>
      </c>
      <c r="BT20" s="1" t="e">
        <v>#N/A</v>
      </c>
      <c r="BU20" s="1">
        <v>11.1339819358688</v>
      </c>
      <c r="BV20" s="1">
        <v>17.064513965070098</v>
      </c>
      <c r="BW20" s="1">
        <v>9.1479514351390794</v>
      </c>
      <c r="BX20" s="1">
        <v>22.874133841321701</v>
      </c>
      <c r="BY20" s="1">
        <v>7.6833154062338904</v>
      </c>
      <c r="BZ20" s="1">
        <v>8.0436644012879004</v>
      </c>
      <c r="CA20" s="1">
        <v>13.0975869312136</v>
      </c>
      <c r="CB20" s="1">
        <v>15.910998738711401</v>
      </c>
      <c r="CC20"/>
      <c r="CD20"/>
      <c r="CE20"/>
      <c r="CF20"/>
      <c r="CG20"/>
      <c r="CH20"/>
      <c r="CI20"/>
      <c r="CJ20"/>
      <c r="CK20"/>
      <c r="CL20"/>
      <c r="CM20"/>
      <c r="CN20"/>
      <c r="CO20"/>
      <c r="DB20"/>
      <c r="DD20" s="1">
        <v>3.8008834208934599</v>
      </c>
      <c r="DE20" s="1">
        <v>5.3619092562813702</v>
      </c>
      <c r="DF20" s="1">
        <v>6.9465833451941199</v>
      </c>
      <c r="DG20" s="1">
        <v>5.9033154141130604</v>
      </c>
      <c r="DH20" s="1">
        <v>5.9902254479063304</v>
      </c>
      <c r="DI20" s="1">
        <v>5.6170515897706403</v>
      </c>
      <c r="DJ20" s="1">
        <v>0.12740068151478401</v>
      </c>
      <c r="DK20" s="1">
        <v>13.6917483771139</v>
      </c>
      <c r="DL20" s="1">
        <v>2.9162874305203301</v>
      </c>
      <c r="DM20" s="1">
        <v>5.8965950130088096</v>
      </c>
      <c r="DN20" s="1">
        <v>7.21173293974568</v>
      </c>
      <c r="DO20" s="1">
        <v>6.1950670394846199</v>
      </c>
      <c r="EB20"/>
      <c r="EO20"/>
      <c r="EQ20" s="1">
        <v>10.504092385827301</v>
      </c>
      <c r="ER20" s="1">
        <v>5.0364738479844604</v>
      </c>
      <c r="ES20" s="1">
        <v>13.0137715963844</v>
      </c>
      <c r="ET20" s="1" t="e">
        <v>#N/A</v>
      </c>
      <c r="EU20" s="1">
        <v>8.6299835940923408</v>
      </c>
      <c r="EV20" s="1">
        <v>9.3381437699129908</v>
      </c>
      <c r="EW20" s="1">
        <v>6.67817527568178</v>
      </c>
      <c r="EX20" s="1">
        <v>19.2169847569747</v>
      </c>
      <c r="EY20" s="1">
        <v>3.20617603581299</v>
      </c>
      <c r="EZ20" s="1">
        <v>11.6128892683984</v>
      </c>
      <c r="FA20" s="1">
        <v>9.8671836561040607</v>
      </c>
      <c r="FB20" s="1">
        <v>12.352489833454101</v>
      </c>
      <c r="FO20"/>
      <c r="GB20"/>
      <c r="HB20"/>
    </row>
    <row r="21" spans="1:210">
      <c r="A21" s="13">
        <f t="shared" si="0"/>
        <v>45898</v>
      </c>
      <c r="N21"/>
      <c r="AB21"/>
      <c r="AC21" s="4">
        <v>45898</v>
      </c>
      <c r="AD21" s="1">
        <v>12.730220586438101</v>
      </c>
      <c r="AE21" s="1">
        <v>5.6982606337482196</v>
      </c>
      <c r="AF21" s="1">
        <v>12.0587057958138</v>
      </c>
      <c r="AG21" s="1">
        <v>10.2075148622689</v>
      </c>
      <c r="AH21" s="1">
        <v>10.5352145254019</v>
      </c>
      <c r="AI21" s="1">
        <v>13.780758149517499</v>
      </c>
      <c r="AJ21" s="1">
        <v>8.4281063472615791</v>
      </c>
      <c r="AK21" s="1">
        <v>17.8729762622295</v>
      </c>
      <c r="AL21" s="1">
        <v>4.9985005224466201</v>
      </c>
      <c r="AM21" s="1">
        <v>8.5428449547059895</v>
      </c>
      <c r="AN21" s="1">
        <v>13.274155201897599</v>
      </c>
      <c r="AO21" s="1">
        <v>46.292342055742701</v>
      </c>
      <c r="AP21"/>
      <c r="AQ21"/>
      <c r="AR21"/>
      <c r="AS21"/>
      <c r="AT21"/>
      <c r="AU21"/>
      <c r="AV21"/>
      <c r="AW21"/>
      <c r="AX21"/>
      <c r="AY21"/>
      <c r="AZ21"/>
      <c r="BA21"/>
      <c r="BB21"/>
      <c r="BO21"/>
      <c r="BQ21" s="1">
        <v>12.4458270920281</v>
      </c>
      <c r="BR21" s="1">
        <v>12.458280275917399</v>
      </c>
      <c r="BS21" s="1">
        <v>16.984024534051201</v>
      </c>
      <c r="BT21" s="1" t="e">
        <v>#N/A</v>
      </c>
      <c r="BU21" s="1">
        <v>10.933440677400901</v>
      </c>
      <c r="BV21" s="1">
        <v>16.929814710545401</v>
      </c>
      <c r="BW21" s="1">
        <v>9.34803633197793</v>
      </c>
      <c r="BX21" s="1">
        <v>21.9277790759981</v>
      </c>
      <c r="BY21" s="1">
        <v>8.3131930210966392</v>
      </c>
      <c r="BZ21" s="1">
        <v>7.6999409672260599</v>
      </c>
      <c r="CA21" s="1">
        <v>12.2873024953177</v>
      </c>
      <c r="CB21" s="1">
        <v>15.1440697309072</v>
      </c>
      <c r="CC21"/>
      <c r="CD21"/>
      <c r="CE21"/>
      <c r="CF21"/>
      <c r="CG21"/>
      <c r="CH21"/>
      <c r="CI21"/>
      <c r="CJ21"/>
      <c r="CK21"/>
      <c r="CL21"/>
      <c r="CM21"/>
      <c r="CN21"/>
      <c r="CO21"/>
      <c r="DB21"/>
      <c r="DD21" s="1">
        <v>3.9997483892147798</v>
      </c>
      <c r="DE21" s="1">
        <v>5.0952192080276104</v>
      </c>
      <c r="DF21" s="1">
        <v>6.8298836600124098</v>
      </c>
      <c r="DG21" s="1">
        <v>5.7088814186291801</v>
      </c>
      <c r="DH21" s="1">
        <v>6.1941615693060701</v>
      </c>
      <c r="DI21" s="1">
        <v>5.4537064840639102</v>
      </c>
      <c r="DJ21" s="1">
        <v>-0.40317256251689598</v>
      </c>
      <c r="DK21" s="1">
        <v>12.993439974131199</v>
      </c>
      <c r="DL21" s="1">
        <v>2.8535892320390999</v>
      </c>
      <c r="DM21" s="1">
        <v>6.0383083120025303</v>
      </c>
      <c r="DN21" s="1">
        <v>6.9845347641125404</v>
      </c>
      <c r="DO21" s="1">
        <v>5.9606355724197799</v>
      </c>
      <c r="EB21"/>
      <c r="EO21"/>
      <c r="EQ21" s="1">
        <v>10.1510464064452</v>
      </c>
      <c r="ER21" s="1">
        <v>4.69561939661686</v>
      </c>
      <c r="ES21" s="1">
        <v>12.540212307889201</v>
      </c>
      <c r="ET21" s="1" t="e">
        <v>#N/A</v>
      </c>
      <c r="EU21" s="1">
        <v>8.8983304714114997</v>
      </c>
      <c r="EV21" s="1">
        <v>9.0153105542642091</v>
      </c>
      <c r="EW21" s="1">
        <v>6.2686953625142801</v>
      </c>
      <c r="EX21" s="1">
        <v>18.213605839910699</v>
      </c>
      <c r="EY21" s="1">
        <v>3.1806887429375799</v>
      </c>
      <c r="EZ21" s="1">
        <v>11.103382610405101</v>
      </c>
      <c r="FA21" s="1">
        <v>9.5642830939617003</v>
      </c>
      <c r="FB21" s="1">
        <v>12.411181706262999</v>
      </c>
      <c r="FO21"/>
      <c r="GB21"/>
      <c r="HB21"/>
    </row>
    <row r="22" spans="1:210">
      <c r="A22" s="13">
        <f t="shared" si="0"/>
        <v>45869</v>
      </c>
      <c r="N22"/>
      <c r="AB22"/>
      <c r="AC22" s="4">
        <v>45869</v>
      </c>
      <c r="AD22" s="1">
        <v>12.9243192867588</v>
      </c>
      <c r="AE22" s="1">
        <v>5.4726844758073199</v>
      </c>
      <c r="AF22" s="1">
        <v>11.179603555727001</v>
      </c>
      <c r="AG22" s="1">
        <v>10.040449007145501</v>
      </c>
      <c r="AH22" s="1">
        <v>10.7194220214502</v>
      </c>
      <c r="AI22" s="1">
        <v>13.618253182590299</v>
      </c>
      <c r="AJ22" s="1">
        <v>6.97923086243875</v>
      </c>
      <c r="AK22" s="1">
        <v>17.796732154770702</v>
      </c>
      <c r="AL22" s="1">
        <v>4.3466567210589497</v>
      </c>
      <c r="AM22" s="1">
        <v>8.4167172839704207</v>
      </c>
      <c r="AN22" s="1">
        <v>12.314141968342501</v>
      </c>
      <c r="AO22" s="1">
        <v>54.050922618678698</v>
      </c>
      <c r="AP22"/>
      <c r="AQ22"/>
      <c r="AR22"/>
      <c r="AS22"/>
      <c r="AT22"/>
      <c r="AU22"/>
      <c r="AV22"/>
      <c r="AW22"/>
      <c r="AX22"/>
      <c r="AY22"/>
      <c r="AZ22"/>
      <c r="BA22"/>
      <c r="BB22"/>
      <c r="BO22"/>
      <c r="BQ22" s="1">
        <v>11.0573473131554</v>
      </c>
      <c r="BR22" s="1">
        <v>11.2903972341529</v>
      </c>
      <c r="BS22" s="1">
        <v>15.8880987665246</v>
      </c>
      <c r="BT22" s="1" t="e">
        <v>#N/A</v>
      </c>
      <c r="BU22" s="1">
        <v>9.8125035878039792</v>
      </c>
      <c r="BV22" s="1">
        <v>16.911433686075501</v>
      </c>
      <c r="BW22" s="1">
        <v>8.3789570814993901</v>
      </c>
      <c r="BX22" s="1">
        <v>20.221153444357</v>
      </c>
      <c r="BY22" s="1">
        <v>8.4056441790587897</v>
      </c>
      <c r="BZ22" s="1">
        <v>8.0106761968330602</v>
      </c>
      <c r="CA22" s="1">
        <v>11.3876498240336</v>
      </c>
      <c r="CB22" s="1">
        <v>15.1222975576972</v>
      </c>
      <c r="CC22"/>
      <c r="CD22"/>
      <c r="CE22"/>
      <c r="CF22"/>
      <c r="CG22"/>
      <c r="CH22"/>
      <c r="CI22"/>
      <c r="CJ22"/>
      <c r="CK22"/>
      <c r="CL22"/>
      <c r="CM22"/>
      <c r="CN22"/>
      <c r="CO22"/>
      <c r="DB22"/>
      <c r="DD22" s="1">
        <v>4.0153958258414697</v>
      </c>
      <c r="DE22" s="1">
        <v>5.0280434109570704</v>
      </c>
      <c r="DF22" s="1">
        <v>6.2913630463615302</v>
      </c>
      <c r="DG22" s="1">
        <v>5.5069567060364397</v>
      </c>
      <c r="DH22" s="1">
        <v>6.2977254338318902</v>
      </c>
      <c r="DI22" s="1">
        <v>5.4282119364557397</v>
      </c>
      <c r="DJ22" s="1">
        <v>-0.46027678286158302</v>
      </c>
      <c r="DK22" s="1">
        <v>12.572068366836801</v>
      </c>
      <c r="DL22" s="1">
        <v>2.6625130663997001</v>
      </c>
      <c r="DM22" s="1">
        <v>6.1799520345220902</v>
      </c>
      <c r="DN22" s="1">
        <v>6.8730459036545302</v>
      </c>
      <c r="DO22" s="1">
        <v>5.80864994200497</v>
      </c>
      <c r="EB22"/>
      <c r="EO22"/>
      <c r="EQ22" s="1">
        <v>10.0021503914188</v>
      </c>
      <c r="ER22" s="1">
        <v>4.5426489328865696</v>
      </c>
      <c r="ES22" s="1">
        <v>11.7146418848781</v>
      </c>
      <c r="ET22" s="1" t="e">
        <v>#N/A</v>
      </c>
      <c r="EU22" s="1">
        <v>8.8377741018520695</v>
      </c>
      <c r="EV22" s="1">
        <v>8.8144139539377804</v>
      </c>
      <c r="EW22" s="1">
        <v>5.5367412180175801</v>
      </c>
      <c r="EX22" s="1">
        <v>17.037328524979699</v>
      </c>
      <c r="EY22" s="1">
        <v>3.01591919672838</v>
      </c>
      <c r="EZ22" s="1">
        <v>11.0312963436359</v>
      </c>
      <c r="FA22" s="1">
        <v>9.1663529679708393</v>
      </c>
      <c r="FB22" s="1">
        <v>12.389973950360201</v>
      </c>
      <c r="FO22"/>
      <c r="GB22"/>
      <c r="HB22"/>
    </row>
    <row r="23" spans="1:210">
      <c r="A23" s="13">
        <f t="shared" si="0"/>
        <v>45838</v>
      </c>
      <c r="N23"/>
      <c r="AB23"/>
      <c r="AC23" s="4">
        <v>45838</v>
      </c>
      <c r="AD23" s="1">
        <v>9.3136208702840708</v>
      </c>
      <c r="AE23" s="1">
        <v>4.8638648440989902</v>
      </c>
      <c r="AF23" s="1">
        <v>10.3979345641762</v>
      </c>
      <c r="AG23" s="1">
        <v>8.9456223274212103</v>
      </c>
      <c r="AH23" s="1">
        <v>12.708794828957901</v>
      </c>
      <c r="AI23" s="1">
        <v>13.5063006164686</v>
      </c>
      <c r="AJ23" s="1">
        <v>3.29093058428312</v>
      </c>
      <c r="AK23" s="1">
        <v>16.937867364319001</v>
      </c>
      <c r="AL23" s="1">
        <v>4.1283657908151898</v>
      </c>
      <c r="AM23" s="1">
        <v>8.1449767758024603</v>
      </c>
      <c r="AN23" s="1">
        <v>11.547413852908299</v>
      </c>
      <c r="AO23" s="1">
        <v>59.916406140583803</v>
      </c>
      <c r="AP23"/>
      <c r="AQ23"/>
      <c r="AR23"/>
      <c r="AS23"/>
      <c r="AT23"/>
      <c r="AU23"/>
      <c r="AV23"/>
      <c r="AW23"/>
      <c r="AX23"/>
      <c r="AY23"/>
      <c r="AZ23"/>
      <c r="BA23"/>
      <c r="BB23"/>
      <c r="BO23"/>
      <c r="BQ23" s="1">
        <v>8.4181314169607209</v>
      </c>
      <c r="BR23" s="1">
        <v>8.8966425375643698</v>
      </c>
      <c r="BS23" s="1">
        <v>15.595750981844599</v>
      </c>
      <c r="BT23" s="1" t="e">
        <v>#N/A</v>
      </c>
      <c r="BU23" s="1">
        <v>11.351734327115301</v>
      </c>
      <c r="BV23" s="1">
        <v>16.551316329239899</v>
      </c>
      <c r="BW23" s="1">
        <v>5.96562213294479</v>
      </c>
      <c r="BX23" s="1">
        <v>19.143781333539501</v>
      </c>
      <c r="BY23" s="1">
        <v>7.18861005346686</v>
      </c>
      <c r="BZ23" s="1">
        <v>7.8669795788717201</v>
      </c>
      <c r="CA23" s="1">
        <v>10.5408406038949</v>
      </c>
      <c r="CB23" s="1">
        <v>12.805181504331999</v>
      </c>
      <c r="CC23"/>
      <c r="CD23"/>
      <c r="CE23"/>
      <c r="CF23"/>
      <c r="CG23"/>
      <c r="CH23"/>
      <c r="CI23"/>
      <c r="CJ23"/>
      <c r="CK23"/>
      <c r="CL23"/>
      <c r="CM23"/>
      <c r="CN23"/>
      <c r="CO23"/>
      <c r="DB23"/>
      <c r="DD23" s="1">
        <v>3.3382481821013701</v>
      </c>
      <c r="DE23" s="1">
        <v>4.9663116715744202</v>
      </c>
      <c r="DF23" s="1">
        <v>6.1247904501723998</v>
      </c>
      <c r="DG23" s="1">
        <v>5.1188495970094001</v>
      </c>
      <c r="DH23" s="1">
        <v>6.3357114723982004</v>
      </c>
      <c r="DI23" s="1">
        <v>5.4504099975767</v>
      </c>
      <c r="DJ23" s="1">
        <v>-1.1636356318988501</v>
      </c>
      <c r="DK23" s="1">
        <v>11.830111713995599</v>
      </c>
      <c r="DL23" s="1">
        <v>2.33173395233085</v>
      </c>
      <c r="DM23" s="1">
        <v>6.1879056411390598</v>
      </c>
      <c r="DN23" s="1">
        <v>6.5534361060251198</v>
      </c>
      <c r="DO23" s="1">
        <v>5.4403127499105901</v>
      </c>
      <c r="EB23"/>
      <c r="EO23"/>
      <c r="EQ23" s="1">
        <v>8.4181804561699494</v>
      </c>
      <c r="ER23" s="1">
        <v>4.3048601509175901</v>
      </c>
      <c r="ES23" s="1">
        <v>11.015856781197201</v>
      </c>
      <c r="ET23" s="1" t="e">
        <v>#N/A</v>
      </c>
      <c r="EU23" s="1">
        <v>10.4004769689342</v>
      </c>
      <c r="EV23" s="1">
        <v>8.7554840237387896</v>
      </c>
      <c r="EW23" s="1">
        <v>3.97211371768379</v>
      </c>
      <c r="EX23" s="1">
        <v>15.6580166258142</v>
      </c>
      <c r="EY23" s="1">
        <v>2.9490295651120499</v>
      </c>
      <c r="EZ23" s="1">
        <v>11.2831256694231</v>
      </c>
      <c r="FA23" s="1">
        <v>8.5979229701436193</v>
      </c>
      <c r="FB23" s="1">
        <v>11.777775172055801</v>
      </c>
      <c r="FO23"/>
      <c r="GB23"/>
      <c r="HB23"/>
    </row>
    <row r="24" spans="1:210">
      <c r="A24" s="13">
        <f t="shared" si="0"/>
        <v>45807</v>
      </c>
      <c r="N24"/>
      <c r="AB24"/>
      <c r="AC24" s="4">
        <v>45807</v>
      </c>
      <c r="AD24" s="1">
        <v>8.5147114111909605</v>
      </c>
      <c r="AE24" s="1">
        <v>4.5590048467125603</v>
      </c>
      <c r="AF24" s="1">
        <v>9.3542189770628603</v>
      </c>
      <c r="AG24" s="1">
        <v>8.1894027999588506</v>
      </c>
      <c r="AH24" s="1">
        <v>13.046471525521801</v>
      </c>
      <c r="AI24" s="1">
        <v>13.6138406017514</v>
      </c>
      <c r="AJ24" s="1">
        <v>0.69738630362637299</v>
      </c>
      <c r="AK24" s="1">
        <v>16.760501382886702</v>
      </c>
      <c r="AL24" s="1">
        <v>3.58125890467845</v>
      </c>
      <c r="AM24" s="1">
        <v>7.7780160421058397</v>
      </c>
      <c r="AN24" s="1">
        <v>10.761776374699201</v>
      </c>
      <c r="AO24" s="1">
        <v>74.245683528185495</v>
      </c>
      <c r="AP24"/>
      <c r="AQ24"/>
      <c r="AR24"/>
      <c r="AS24"/>
      <c r="AT24"/>
      <c r="AU24"/>
      <c r="AV24"/>
      <c r="AW24"/>
      <c r="AX24"/>
      <c r="AY24"/>
      <c r="AZ24"/>
      <c r="BA24"/>
      <c r="BB24"/>
      <c r="BO24"/>
      <c r="BQ24" s="1">
        <v>6.82202548280139</v>
      </c>
      <c r="BR24" s="1">
        <v>7.34279116352511</v>
      </c>
      <c r="BS24" s="1">
        <v>13.3701247892773</v>
      </c>
      <c r="BT24" s="1" t="e">
        <v>#N/A</v>
      </c>
      <c r="BU24" s="1">
        <v>12.0310293986297</v>
      </c>
      <c r="BV24" s="1">
        <v>16.656932660502399</v>
      </c>
      <c r="BW24" s="1">
        <v>4.9102226184804598</v>
      </c>
      <c r="BX24" s="1">
        <v>19.183162671890098</v>
      </c>
      <c r="BY24" s="1">
        <v>7.4224484077105899</v>
      </c>
      <c r="BZ24" s="1">
        <v>8.2213569161307891</v>
      </c>
      <c r="CA24" s="1">
        <v>9.8336855981376008</v>
      </c>
      <c r="CB24" s="1">
        <v>12.1028745238011</v>
      </c>
      <c r="CC24"/>
      <c r="CD24"/>
      <c r="CE24"/>
      <c r="CF24"/>
      <c r="CG24"/>
      <c r="CH24"/>
      <c r="CI24"/>
      <c r="CJ24"/>
      <c r="CK24"/>
      <c r="CL24"/>
      <c r="CM24"/>
      <c r="CN24"/>
      <c r="CO24"/>
      <c r="DB24"/>
      <c r="DD24" s="1">
        <v>3.1329721078680999</v>
      </c>
      <c r="DE24" s="1">
        <v>4.9088689005808899</v>
      </c>
      <c r="DF24" s="1">
        <v>5.9196859583918204</v>
      </c>
      <c r="DG24" s="1">
        <v>5.0243442817233497</v>
      </c>
      <c r="DH24" s="1">
        <v>6.3607788981257603</v>
      </c>
      <c r="DI24" s="1">
        <v>5.3563075653306402</v>
      </c>
      <c r="DJ24" s="1">
        <v>-1.5868122374353999</v>
      </c>
      <c r="DK24" s="1">
        <v>11.7339228515347</v>
      </c>
      <c r="DL24" s="1">
        <v>2.2500362329877599</v>
      </c>
      <c r="DM24" s="1">
        <v>6.3170676780737098</v>
      </c>
      <c r="DN24" s="1">
        <v>6.32278407263549</v>
      </c>
      <c r="DO24" s="1">
        <v>5.1132275627474799</v>
      </c>
      <c r="EB24"/>
      <c r="EO24"/>
      <c r="EQ24" s="1">
        <v>7.4369025739369699</v>
      </c>
      <c r="ER24" s="1">
        <v>4.1641576580448803</v>
      </c>
      <c r="ES24" s="1">
        <v>10.194350729041799</v>
      </c>
      <c r="ET24" s="1" t="e">
        <v>#N/A</v>
      </c>
      <c r="EU24" s="1">
        <v>10.5700283847519</v>
      </c>
      <c r="EV24" s="1">
        <v>8.6422785984116395</v>
      </c>
      <c r="EW24" s="1">
        <v>3.01827804827413</v>
      </c>
      <c r="EX24" s="1">
        <v>15.2440015798323</v>
      </c>
      <c r="EY24" s="1">
        <v>2.8922244799365502</v>
      </c>
      <c r="EZ24" s="1">
        <v>10.925738548566599</v>
      </c>
      <c r="FA24" s="1">
        <v>8.05539737719198</v>
      </c>
      <c r="FB24" s="1">
        <v>11.5036540367171</v>
      </c>
      <c r="FO24"/>
      <c r="GB24"/>
      <c r="HB24"/>
    </row>
    <row r="25" spans="1:210">
      <c r="A25" s="13">
        <f t="shared" si="0"/>
        <v>45777</v>
      </c>
      <c r="N25"/>
      <c r="AB25"/>
      <c r="AC25" s="4">
        <v>45777</v>
      </c>
      <c r="AD25" s="1">
        <v>8.8386272673545907</v>
      </c>
      <c r="AE25" s="1">
        <v>4.0530174542889501</v>
      </c>
      <c r="AF25" s="1">
        <v>9.6849271532167496</v>
      </c>
      <c r="AG25" s="1">
        <v>7.3952704008599497</v>
      </c>
      <c r="AH25" s="1">
        <v>14.5386698744058</v>
      </c>
      <c r="AI25" s="1">
        <v>12.629760615685701</v>
      </c>
      <c r="AJ25" s="1">
        <v>0.39984107285086401</v>
      </c>
      <c r="AK25" s="1">
        <v>17.034877634053</v>
      </c>
      <c r="AL25" s="1">
        <v>2.8928797073881398</v>
      </c>
      <c r="AM25" s="1">
        <v>7.7203817027734596</v>
      </c>
      <c r="AN25" s="1">
        <v>10.4017916208964</v>
      </c>
      <c r="AO25" s="1">
        <v>82.288635585701698</v>
      </c>
      <c r="AP25"/>
      <c r="AQ25"/>
      <c r="AR25"/>
      <c r="AS25"/>
      <c r="AT25"/>
      <c r="AU25"/>
      <c r="AV25"/>
      <c r="AW25"/>
      <c r="AX25"/>
      <c r="AY25"/>
      <c r="AZ25"/>
      <c r="BA25"/>
      <c r="BB25"/>
      <c r="BO25"/>
      <c r="BQ25" s="1">
        <v>6.6432731274097998</v>
      </c>
      <c r="BR25" s="1">
        <v>6.2385360885188001</v>
      </c>
      <c r="BS25" s="1">
        <v>15.8449195341031</v>
      </c>
      <c r="BT25" s="1" t="e">
        <v>#N/A</v>
      </c>
      <c r="BU25" s="1">
        <v>13.827160189699701</v>
      </c>
      <c r="BV25" s="1">
        <v>17.015313059892701</v>
      </c>
      <c r="BW25" s="1">
        <v>5.5210637337117401</v>
      </c>
      <c r="BX25" s="1">
        <v>19.5020182503652</v>
      </c>
      <c r="BY25" s="1">
        <v>7.7081258334171903</v>
      </c>
      <c r="BZ25" s="1">
        <v>9.3137780798449707</v>
      </c>
      <c r="CA25" s="1">
        <v>9.4700033204047003</v>
      </c>
      <c r="CB25" s="1">
        <v>10.709661999620099</v>
      </c>
      <c r="CC25"/>
      <c r="CD25"/>
      <c r="CE25"/>
      <c r="CF25"/>
      <c r="CG25"/>
      <c r="CH25"/>
      <c r="CI25"/>
      <c r="CJ25"/>
      <c r="CK25"/>
      <c r="CL25"/>
      <c r="CM25"/>
      <c r="CN25"/>
      <c r="CO25"/>
      <c r="DB25"/>
      <c r="DD25" s="1">
        <v>3.0952800253136301</v>
      </c>
      <c r="DE25" s="1">
        <v>5.0981287054924698</v>
      </c>
      <c r="DF25" s="1">
        <v>5.9167717265073003</v>
      </c>
      <c r="DG25" s="1">
        <v>5.3103635996124003</v>
      </c>
      <c r="DH25" s="1">
        <v>6.3566967831278696</v>
      </c>
      <c r="DI25" s="1">
        <v>5.1454210544992298</v>
      </c>
      <c r="DJ25" s="1">
        <v>-1.1244215571065099</v>
      </c>
      <c r="DK25" s="1">
        <v>11.8486475937616</v>
      </c>
      <c r="DL25" s="1">
        <v>2.1328371813155398</v>
      </c>
      <c r="DM25" s="1">
        <v>6.4434387213292599</v>
      </c>
      <c r="DN25" s="1">
        <v>6.2692827955501498</v>
      </c>
      <c r="DO25" s="1">
        <v>5.1288095009452297</v>
      </c>
      <c r="EB25"/>
      <c r="EO25"/>
      <c r="EQ25" s="1">
        <v>7.3041226140879303</v>
      </c>
      <c r="ER25" s="1">
        <v>4.0151604711941902</v>
      </c>
      <c r="ES25" s="1">
        <v>10.362196247959901</v>
      </c>
      <c r="ET25" s="1" t="e">
        <v>#N/A</v>
      </c>
      <c r="EU25" s="1">
        <v>11.6764725283345</v>
      </c>
      <c r="EV25" s="1">
        <v>8.6493986766146698</v>
      </c>
      <c r="EW25" s="1">
        <v>2.9118982104847801</v>
      </c>
      <c r="EX25" s="1">
        <v>15.481721207571001</v>
      </c>
      <c r="EY25" s="1">
        <v>2.8463001596883299</v>
      </c>
      <c r="EZ25" s="1">
        <v>10.7170727487213</v>
      </c>
      <c r="FA25" s="1">
        <v>7.8498530160970104</v>
      </c>
      <c r="FB25" s="1">
        <v>11.4864787189094</v>
      </c>
      <c r="FO25"/>
      <c r="GB25"/>
      <c r="HB25"/>
    </row>
    <row r="26" spans="1:210">
      <c r="A26" s="13">
        <f t="shared" si="0"/>
        <v>45747</v>
      </c>
      <c r="N26"/>
      <c r="AB26"/>
      <c r="AC26" s="4">
        <v>45747</v>
      </c>
      <c r="AD26" s="1">
        <v>7.8167729877547902</v>
      </c>
      <c r="AE26" s="1">
        <v>4.1234229980355801</v>
      </c>
      <c r="AF26" s="1">
        <v>9.94235939989019</v>
      </c>
      <c r="AG26" s="1">
        <v>7.8649583208657798</v>
      </c>
      <c r="AH26" s="1">
        <v>16.775284511474801</v>
      </c>
      <c r="AI26" s="1">
        <v>14.2852431402239</v>
      </c>
      <c r="AJ26" s="1">
        <v>5.9457191501018096</v>
      </c>
      <c r="AK26" s="1">
        <v>17.689653888525999</v>
      </c>
      <c r="AL26" s="1">
        <v>2.64420492763132</v>
      </c>
      <c r="AM26" s="1">
        <v>7.9716132851493704</v>
      </c>
      <c r="AN26" s="1">
        <v>12.241468238200801</v>
      </c>
      <c r="AO26" s="1">
        <v>93.346470999644097</v>
      </c>
      <c r="AP26"/>
      <c r="AQ26"/>
      <c r="AR26"/>
      <c r="AS26"/>
      <c r="AT26"/>
      <c r="AU26"/>
      <c r="AV26"/>
      <c r="AW26"/>
      <c r="AX26"/>
      <c r="AY26"/>
      <c r="AZ26"/>
      <c r="BA26"/>
      <c r="BB26"/>
      <c r="BO26"/>
      <c r="BQ26" s="1">
        <v>4.8452235034425897</v>
      </c>
      <c r="BR26" s="1">
        <v>5.3669983265474501</v>
      </c>
      <c r="BS26" s="1">
        <v>16.057061979952501</v>
      </c>
      <c r="BT26" s="1" t="e">
        <v>#N/A</v>
      </c>
      <c r="BU26" s="1">
        <v>14.990393765160899</v>
      </c>
      <c r="BV26" s="1">
        <v>19.578548547013</v>
      </c>
      <c r="BW26" s="1">
        <v>8.3201439352133608</v>
      </c>
      <c r="BX26" s="1">
        <v>21.247504639075899</v>
      </c>
      <c r="BY26" s="1">
        <v>7.2105358016013401</v>
      </c>
      <c r="BZ26" s="1">
        <v>9.2509386366207096</v>
      </c>
      <c r="CA26" s="1">
        <v>11.955172608747599</v>
      </c>
      <c r="CB26" s="1">
        <v>10.6523084429995</v>
      </c>
      <c r="CC26"/>
      <c r="CD26"/>
      <c r="CE26"/>
      <c r="CF26"/>
      <c r="CG26"/>
      <c r="CH26"/>
      <c r="CI26"/>
      <c r="CJ26"/>
      <c r="CK26"/>
      <c r="CL26"/>
      <c r="CM26"/>
      <c r="CN26"/>
      <c r="CO26"/>
      <c r="DB26"/>
      <c r="DD26" s="1">
        <v>2.9681428989571801</v>
      </c>
      <c r="DE26" s="1">
        <v>4.9375140334304701</v>
      </c>
      <c r="DF26" s="1">
        <v>5.9898002579057703</v>
      </c>
      <c r="DG26" s="1">
        <v>5.7805762001264496</v>
      </c>
      <c r="DH26" s="1">
        <v>6.17298578881302</v>
      </c>
      <c r="DI26" s="1">
        <v>5.4448657268445597</v>
      </c>
      <c r="DJ26" s="1">
        <v>0.15288616531875601</v>
      </c>
      <c r="DK26" s="1">
        <v>12.400254380375401</v>
      </c>
      <c r="DL26" s="1">
        <v>1.9549315314517</v>
      </c>
      <c r="DM26" s="1">
        <v>6.6292739631991902</v>
      </c>
      <c r="DN26" s="1">
        <v>6.94268682560309</v>
      </c>
      <c r="DO26" s="1">
        <v>5.06264462261296</v>
      </c>
      <c r="EB26"/>
      <c r="EO26"/>
      <c r="EQ26" s="1">
        <v>6.0206488797122102</v>
      </c>
      <c r="ER26" s="1">
        <v>4.0591813697308199</v>
      </c>
      <c r="ES26" s="1">
        <v>11.074726252979801</v>
      </c>
      <c r="ET26" s="1" t="e">
        <v>#N/A</v>
      </c>
      <c r="EU26" s="1">
        <v>13.1654582111988</v>
      </c>
      <c r="EV26" s="1">
        <v>9.9384881304794792</v>
      </c>
      <c r="EW26" s="1">
        <v>6.8871762334683897</v>
      </c>
      <c r="EX26" s="1">
        <v>16.4414874067804</v>
      </c>
      <c r="EY26" s="1">
        <v>2.80674913993274</v>
      </c>
      <c r="EZ26" s="1">
        <v>10.827189772122599</v>
      </c>
      <c r="FA26" s="1">
        <v>9.0752453432373805</v>
      </c>
      <c r="FB26" s="1">
        <v>11.3868798830635</v>
      </c>
      <c r="FO26"/>
      <c r="GB26"/>
      <c r="HB26"/>
    </row>
    <row r="27" spans="1:210">
      <c r="A27" s="13">
        <f t="shared" si="0"/>
        <v>45716</v>
      </c>
      <c r="N27"/>
      <c r="AB27"/>
      <c r="AC27" s="4">
        <v>45716</v>
      </c>
      <c r="AD27" s="1">
        <v>6.6519846514635601</v>
      </c>
      <c r="AE27" s="1">
        <v>3.5489051072297899</v>
      </c>
      <c r="AF27" s="1">
        <v>10.0735389017843</v>
      </c>
      <c r="AG27" s="1">
        <v>7.5057494921304801</v>
      </c>
      <c r="AH27" s="1">
        <v>17.441963548149999</v>
      </c>
      <c r="AI27" s="1">
        <v>14.7382522050403</v>
      </c>
      <c r="AJ27" s="1">
        <v>4.28938722745003</v>
      </c>
      <c r="AK27" s="1">
        <v>17.807185010188199</v>
      </c>
      <c r="AL27" s="1">
        <v>1.9603540467935801</v>
      </c>
      <c r="AM27" s="1">
        <v>7.1297072751806203</v>
      </c>
      <c r="AN27" s="1">
        <v>11.045173175226701</v>
      </c>
      <c r="AO27" s="1">
        <v>129.48099911666</v>
      </c>
      <c r="AP27"/>
      <c r="AQ27"/>
      <c r="AR27"/>
      <c r="AS27"/>
      <c r="AT27"/>
      <c r="AU27"/>
      <c r="AV27"/>
      <c r="AW27"/>
      <c r="AX27"/>
      <c r="AY27"/>
      <c r="AZ27"/>
      <c r="BA27"/>
      <c r="BB27"/>
      <c r="BO27"/>
      <c r="BQ27" s="1">
        <v>4.1589952573936904</v>
      </c>
      <c r="BR27" s="1">
        <v>4.8746977759011099</v>
      </c>
      <c r="BS27" s="1">
        <v>17.0615885184353</v>
      </c>
      <c r="BT27" s="1" t="e">
        <v>#N/A</v>
      </c>
      <c r="BU27" s="1">
        <v>14.680100377632501</v>
      </c>
      <c r="BV27" s="1">
        <v>20.8633155898419</v>
      </c>
      <c r="BW27" s="1">
        <v>7.9908924955915897</v>
      </c>
      <c r="BX27" s="1">
        <v>22.208603587332799</v>
      </c>
      <c r="BY27" s="1">
        <v>6.6307300255392096</v>
      </c>
      <c r="BZ27" s="1">
        <v>8.7622172886212102</v>
      </c>
      <c r="CA27" s="1">
        <v>10.047616710041099</v>
      </c>
      <c r="CB27" s="1">
        <v>9.9648312318870396</v>
      </c>
      <c r="CC27"/>
      <c r="CD27"/>
      <c r="CE27"/>
      <c r="CF27"/>
      <c r="CG27"/>
      <c r="CH27"/>
      <c r="CI27"/>
      <c r="CJ27"/>
      <c r="CK27"/>
      <c r="CL27"/>
      <c r="CM27"/>
      <c r="CN27"/>
      <c r="CO27"/>
      <c r="DB27"/>
      <c r="DD27" s="1">
        <v>1.83448931824794</v>
      </c>
      <c r="DE27" s="1">
        <v>4.8465882707377403</v>
      </c>
      <c r="DF27" s="1">
        <v>5.9533605158201297</v>
      </c>
      <c r="DG27" s="1">
        <v>6.1571825161596196</v>
      </c>
      <c r="DH27" s="1">
        <v>6.1203300471193902</v>
      </c>
      <c r="DI27" s="1">
        <v>5.65756146626389</v>
      </c>
      <c r="DJ27" s="1">
        <v>-1.0658941918037099</v>
      </c>
      <c r="DK27" s="1">
        <v>12.4810873897761</v>
      </c>
      <c r="DL27" s="1">
        <v>1.8473346879025001</v>
      </c>
      <c r="DM27" s="1">
        <v>7.4766621013529599</v>
      </c>
      <c r="DN27" s="1">
        <v>6.2256593802987501</v>
      </c>
      <c r="DO27" s="1">
        <v>4.7403014917607198</v>
      </c>
      <c r="EB27"/>
      <c r="EO27"/>
      <c r="EQ27" s="1">
        <v>4.3387487976528298</v>
      </c>
      <c r="ER27" s="1">
        <v>3.6435280571687199</v>
      </c>
      <c r="ES27" s="1">
        <v>11.1661229618908</v>
      </c>
      <c r="ET27" s="1" t="e">
        <v>#N/A</v>
      </c>
      <c r="EU27" s="1">
        <v>13.4220473674954</v>
      </c>
      <c r="EV27" s="1">
        <v>10.2133142180361</v>
      </c>
      <c r="EW27" s="1">
        <v>5.7842337307668998</v>
      </c>
      <c r="EX27" s="1">
        <v>16.583066412886001</v>
      </c>
      <c r="EY27" s="1">
        <v>2.71545053320625</v>
      </c>
      <c r="EZ27" s="1">
        <v>11.524973199033701</v>
      </c>
      <c r="FA27" s="1">
        <v>7.8391346896247098</v>
      </c>
      <c r="FB27" s="1">
        <v>10.821733852984201</v>
      </c>
      <c r="FO27"/>
      <c r="GB27"/>
      <c r="HB27"/>
    </row>
    <row r="28" spans="1:210">
      <c r="A28" s="13">
        <f t="shared" si="0"/>
        <v>45688</v>
      </c>
      <c r="N28"/>
      <c r="AB28"/>
      <c r="AC28" s="4">
        <v>45688</v>
      </c>
      <c r="AD28" s="1">
        <v>9.4798636569082895</v>
      </c>
      <c r="AE28" s="1">
        <v>4.7048269813297798</v>
      </c>
      <c r="AF28" s="1">
        <v>13.8554712910699</v>
      </c>
      <c r="AG28" s="1">
        <v>8.8988681466843094</v>
      </c>
      <c r="AH28" s="1">
        <v>19.922342776682001</v>
      </c>
      <c r="AI28" s="1">
        <v>15.7906545934335</v>
      </c>
      <c r="AJ28" s="1">
        <v>4.8572107457863796</v>
      </c>
      <c r="AK28" s="1">
        <v>17.961707854536499</v>
      </c>
      <c r="AL28" s="1">
        <v>1.1571662777521301</v>
      </c>
      <c r="AM28" s="1">
        <v>8.4657781624046198</v>
      </c>
      <c r="AN28" s="1">
        <v>12.835891540427101</v>
      </c>
      <c r="AO28" s="1">
        <v>123.719579858552</v>
      </c>
      <c r="AP28"/>
      <c r="AQ28"/>
      <c r="AR28"/>
      <c r="AS28"/>
      <c r="AT28"/>
      <c r="AU28"/>
      <c r="AV28"/>
      <c r="AW28"/>
      <c r="AX28"/>
      <c r="AY28"/>
      <c r="AZ28"/>
      <c r="BA28"/>
      <c r="BB28"/>
      <c r="BO28"/>
      <c r="BQ28" s="1">
        <v>7.5763469243105499</v>
      </c>
      <c r="BR28" s="1">
        <v>11.6228844683502</v>
      </c>
      <c r="BS28" s="1">
        <v>16.156829261311501</v>
      </c>
      <c r="BT28" s="1" t="e">
        <v>#N/A</v>
      </c>
      <c r="BU28" s="1">
        <v>15.724852055554599</v>
      </c>
      <c r="BV28" s="1">
        <v>22.1242006299147</v>
      </c>
      <c r="BW28" s="1">
        <v>9.8681941296124798</v>
      </c>
      <c r="BX28" s="1">
        <v>20.8454068013477</v>
      </c>
      <c r="BY28" s="1">
        <v>7.0584841716536904</v>
      </c>
      <c r="BZ28" s="1">
        <v>8.3358909607376805</v>
      </c>
      <c r="CA28" s="1">
        <v>11.552023835041</v>
      </c>
      <c r="CB28" s="1">
        <v>10.412290647701001</v>
      </c>
      <c r="CC28"/>
      <c r="CD28"/>
      <c r="CE28"/>
      <c r="CF28"/>
      <c r="CG28"/>
      <c r="CH28"/>
      <c r="CI28"/>
      <c r="CJ28"/>
      <c r="CK28"/>
      <c r="CL28"/>
      <c r="CM28"/>
      <c r="CN28"/>
      <c r="CO28"/>
      <c r="DB28"/>
      <c r="DD28" s="1">
        <v>1.3713141324754901</v>
      </c>
      <c r="DE28" s="1">
        <v>4.6945620709525198</v>
      </c>
      <c r="DF28" s="1">
        <v>6.3863187721360202</v>
      </c>
      <c r="DG28" s="1">
        <v>5.6057843526870696</v>
      </c>
      <c r="DH28" s="1">
        <v>6.0179154234908099</v>
      </c>
      <c r="DI28" s="1">
        <v>6.0281682321963501</v>
      </c>
      <c r="DJ28" s="1">
        <v>-1.5788714921476501</v>
      </c>
      <c r="DK28" s="1">
        <v>12.444915631943401</v>
      </c>
      <c r="DL28" s="1">
        <v>1.67368365207779</v>
      </c>
      <c r="DM28" s="1">
        <v>6.2903715589388396</v>
      </c>
      <c r="DN28" s="1">
        <v>6.62256863850335</v>
      </c>
      <c r="DO28" s="1">
        <v>4.9605225910605597</v>
      </c>
      <c r="EB28"/>
      <c r="EO28"/>
      <c r="EQ28" s="1">
        <v>5.0221578477850803</v>
      </c>
      <c r="ER28" s="1">
        <v>4.1444919400298996</v>
      </c>
      <c r="ES28" s="1">
        <v>11.9346864652729</v>
      </c>
      <c r="ET28" s="1" t="e">
        <v>#N/A</v>
      </c>
      <c r="EU28" s="1">
        <v>16.150143697574698</v>
      </c>
      <c r="EV28" s="1">
        <v>10.8181412704421</v>
      </c>
      <c r="EW28" s="1">
        <v>6.9077711153710402</v>
      </c>
      <c r="EX28" s="1">
        <v>16.767185913792201</v>
      </c>
      <c r="EY28" s="1">
        <v>2.4499585818407899</v>
      </c>
      <c r="EZ28" s="1">
        <v>11.583252523646401</v>
      </c>
      <c r="FA28" s="1">
        <v>7.9594989072963003</v>
      </c>
      <c r="FB28" s="1">
        <v>11.333731542860701</v>
      </c>
      <c r="FO28"/>
      <c r="GB28"/>
      <c r="HB28"/>
    </row>
    <row r="29" spans="1:210">
      <c r="A29" s="13">
        <f t="shared" si="0"/>
        <v>45657</v>
      </c>
      <c r="N29"/>
      <c r="AB29"/>
      <c r="AC29" s="4">
        <v>45657</v>
      </c>
      <c r="AD29" s="1">
        <v>15.5300396449977</v>
      </c>
      <c r="AE29" s="1">
        <v>5.5315962724641796</v>
      </c>
      <c r="AF29" s="1">
        <v>13.776508751954699</v>
      </c>
      <c r="AG29" s="1">
        <v>8.0363394460463198</v>
      </c>
      <c r="AH29" s="1">
        <v>20.722241920714001</v>
      </c>
      <c r="AI29" s="1">
        <v>16.540933203047601</v>
      </c>
      <c r="AJ29" s="1">
        <v>4.3162682401706203</v>
      </c>
      <c r="AK29" s="1">
        <v>19.375428037266701</v>
      </c>
      <c r="AL29" s="1">
        <v>2.9574494860792502</v>
      </c>
      <c r="AM29" s="1">
        <v>8.8472854916799992</v>
      </c>
      <c r="AN29" s="1">
        <v>12.958482480835601</v>
      </c>
      <c r="AO29" s="1">
        <v>130.03066417356499</v>
      </c>
      <c r="AP29"/>
      <c r="AQ29"/>
      <c r="AR29"/>
      <c r="AS29"/>
      <c r="AT29"/>
      <c r="AU29"/>
      <c r="AV29"/>
      <c r="AW29"/>
      <c r="AX29"/>
      <c r="AY29"/>
      <c r="AZ29"/>
      <c r="BA29"/>
      <c r="BB29"/>
      <c r="BO29"/>
      <c r="BQ29" s="1">
        <v>9.7359572637138996</v>
      </c>
      <c r="BR29" s="1">
        <v>12.717119194430801</v>
      </c>
      <c r="BS29" s="1">
        <v>16.121964323239901</v>
      </c>
      <c r="BT29" s="1" t="e">
        <v>#N/A</v>
      </c>
      <c r="BU29" s="1">
        <v>16.198670417138601</v>
      </c>
      <c r="BV29" s="1">
        <v>22.656867378298202</v>
      </c>
      <c r="BW29" s="1">
        <v>6.1422251106493899</v>
      </c>
      <c r="BX29" s="1">
        <v>22.140557684837098</v>
      </c>
      <c r="BY29" s="1">
        <v>7.1148439557448002</v>
      </c>
      <c r="BZ29" s="1">
        <v>9.0278214763448599</v>
      </c>
      <c r="CA29" s="1">
        <v>12.3952495990467</v>
      </c>
      <c r="CB29" s="1">
        <v>11.603040870876001</v>
      </c>
      <c r="CC29"/>
      <c r="CD29"/>
      <c r="CE29"/>
      <c r="CF29"/>
      <c r="CG29"/>
      <c r="CH29"/>
      <c r="CI29"/>
      <c r="CJ29"/>
      <c r="CK29"/>
      <c r="CL29"/>
      <c r="CM29"/>
      <c r="CN29"/>
      <c r="CO29"/>
      <c r="DB29"/>
      <c r="DD29" s="1">
        <v>0.38033985231890799</v>
      </c>
      <c r="DE29" s="1">
        <v>4.6859988596430702</v>
      </c>
      <c r="DF29" s="1">
        <v>6.3730077117278103</v>
      </c>
      <c r="DG29" s="1">
        <v>5.3192960589160601</v>
      </c>
      <c r="DH29" s="1">
        <v>5.5641668416326802</v>
      </c>
      <c r="DI29" s="1">
        <v>6.74043529529966</v>
      </c>
      <c r="DJ29" s="1">
        <v>-1.47628428306168</v>
      </c>
      <c r="DK29" s="1">
        <v>12.999969331537599</v>
      </c>
      <c r="DL29" s="1">
        <v>1.7078656588724399</v>
      </c>
      <c r="DM29" s="1">
        <v>5.5447152562621298</v>
      </c>
      <c r="DN29" s="1">
        <v>6.7155126706728296</v>
      </c>
      <c r="DO29" s="1">
        <v>5.2247234005956198</v>
      </c>
      <c r="EB29"/>
      <c r="EO29"/>
      <c r="EQ29" s="1">
        <v>8.2924829222516898</v>
      </c>
      <c r="ER29" s="1">
        <v>4.6700574326946498</v>
      </c>
      <c r="ES29" s="1">
        <v>11.3795646644308</v>
      </c>
      <c r="ET29" s="1" t="e">
        <v>#N/A</v>
      </c>
      <c r="EU29" s="1">
        <v>16.414384943223499</v>
      </c>
      <c r="EV29" s="1">
        <v>11.216085519002901</v>
      </c>
      <c r="EW29" s="1">
        <v>6.1400567413990199</v>
      </c>
      <c r="EX29" s="1">
        <v>18.137232956931999</v>
      </c>
      <c r="EY29" s="1">
        <v>2.6093115406577598</v>
      </c>
      <c r="EZ29" s="1">
        <v>10.162336280985601</v>
      </c>
      <c r="FA29" s="1">
        <v>8.1480046993997295</v>
      </c>
      <c r="FB29" s="1">
        <v>11.080580799666601</v>
      </c>
      <c r="FO29"/>
      <c r="GB29"/>
      <c r="HB29"/>
    </row>
    <row r="30" spans="1:210">
      <c r="A30" s="13">
        <f t="shared" si="0"/>
        <v>45625</v>
      </c>
      <c r="N30"/>
      <c r="AB30"/>
      <c r="AC30" s="4">
        <v>45625</v>
      </c>
      <c r="AD30" s="1">
        <v>14.392775855415699</v>
      </c>
      <c r="AE30" s="1">
        <v>5.2396409790082501</v>
      </c>
      <c r="AF30" s="1">
        <v>14.1115105081998</v>
      </c>
      <c r="AG30" s="1">
        <v>8.3348614272281907</v>
      </c>
      <c r="AH30" s="1">
        <v>20.041136240214399</v>
      </c>
      <c r="AI30" s="1">
        <v>15.044963270154399</v>
      </c>
      <c r="AJ30" s="1">
        <v>4.6246586414253397</v>
      </c>
      <c r="AK30" s="1">
        <v>19.706939701939302</v>
      </c>
      <c r="AL30" s="1">
        <v>3.7445318220447499</v>
      </c>
      <c r="AM30" s="1">
        <v>9.0554339081286201</v>
      </c>
      <c r="AN30" s="1">
        <v>12.3651573854607</v>
      </c>
      <c r="AO30" s="1">
        <v>120.17249724971001</v>
      </c>
      <c r="AP30"/>
      <c r="AQ30"/>
      <c r="AR30"/>
      <c r="AS30"/>
      <c r="AT30"/>
      <c r="AU30"/>
      <c r="AV30"/>
      <c r="AW30"/>
      <c r="AX30"/>
      <c r="AY30"/>
      <c r="AZ30"/>
      <c r="BA30"/>
      <c r="BB30"/>
      <c r="BO30"/>
      <c r="BQ30" s="1">
        <v>10.234004453170201</v>
      </c>
      <c r="BR30" s="1">
        <v>11.1949767840995</v>
      </c>
      <c r="BS30" s="1">
        <v>16.315972878891198</v>
      </c>
      <c r="BT30" s="1" t="e">
        <v>#N/A</v>
      </c>
      <c r="BU30" s="1">
        <v>16.827734375849701</v>
      </c>
      <c r="BV30" s="1">
        <v>18.9005461885016</v>
      </c>
      <c r="BW30" s="1">
        <v>5.9453771903532102</v>
      </c>
      <c r="BX30" s="1">
        <v>22.061599344139399</v>
      </c>
      <c r="BY30" s="1">
        <v>6.3260850142381901</v>
      </c>
      <c r="BZ30" s="1">
        <v>9.4779238255996106</v>
      </c>
      <c r="CA30" s="1">
        <v>11.1955650680886</v>
      </c>
      <c r="CB30" s="1">
        <v>10.547039028138901</v>
      </c>
      <c r="CC30"/>
      <c r="CD30"/>
      <c r="CE30"/>
      <c r="CF30"/>
      <c r="CG30"/>
      <c r="CH30"/>
      <c r="CI30"/>
      <c r="CJ30"/>
      <c r="CK30"/>
      <c r="CL30"/>
      <c r="CM30"/>
      <c r="CN30"/>
      <c r="CO30"/>
      <c r="DB30"/>
      <c r="DD30" s="1">
        <v>0.87130243738054902</v>
      </c>
      <c r="DE30" s="1">
        <v>4.7743861009314701</v>
      </c>
      <c r="DF30" s="1">
        <v>6.3132250667900003</v>
      </c>
      <c r="DG30" s="1">
        <v>5.06236426354931</v>
      </c>
      <c r="DH30" s="1">
        <v>5.2155461276683797</v>
      </c>
      <c r="DI30" s="1">
        <v>6.0995686019982998</v>
      </c>
      <c r="DJ30" s="1">
        <v>-5.7958537838301797E-3</v>
      </c>
      <c r="DK30" s="1">
        <v>12.9620304270271</v>
      </c>
      <c r="DL30" s="1">
        <v>1.5619910075012899</v>
      </c>
      <c r="DM30" s="1">
        <v>5.2404459791169202</v>
      </c>
      <c r="DN30" s="1">
        <v>6.6322644458387501</v>
      </c>
      <c r="DO30" s="1">
        <v>5.1786613695010697</v>
      </c>
      <c r="EB30"/>
      <c r="EO30"/>
      <c r="EQ30" s="1">
        <v>9.0247134216377507</v>
      </c>
      <c r="ER30" s="1">
        <v>4.5504790243750799</v>
      </c>
      <c r="ES30" s="1">
        <v>11.5853827306504</v>
      </c>
      <c r="ET30" s="1" t="e">
        <v>#N/A</v>
      </c>
      <c r="EU30" s="1">
        <v>16.468807244926602</v>
      </c>
      <c r="EV30" s="1">
        <v>10.3671601952428</v>
      </c>
      <c r="EW30" s="1">
        <v>6.1408853095312299</v>
      </c>
      <c r="EX30" s="1">
        <v>18.634717891650599</v>
      </c>
      <c r="EY30" s="1">
        <v>2.5068876977873402</v>
      </c>
      <c r="EZ30" s="1">
        <v>10.2762230328896</v>
      </c>
      <c r="FA30" s="1">
        <v>8.5255562926758692</v>
      </c>
      <c r="FB30" s="1">
        <v>11.228568620711499</v>
      </c>
      <c r="FO30"/>
      <c r="GB30"/>
      <c r="HB30"/>
    </row>
    <row r="31" spans="1:210">
      <c r="A31" s="13">
        <f t="shared" si="0"/>
        <v>45596</v>
      </c>
      <c r="N31"/>
      <c r="AB31"/>
      <c r="AC31" s="4">
        <v>45596</v>
      </c>
      <c r="AD31" s="1">
        <v>12.1430009947544</v>
      </c>
      <c r="AE31" s="1">
        <v>4.8133847624767698</v>
      </c>
      <c r="AF31" s="1">
        <v>15.689400690691301</v>
      </c>
      <c r="AG31" s="1">
        <v>9.0644904699775495</v>
      </c>
      <c r="AH31" s="1">
        <v>19.202661876085699</v>
      </c>
      <c r="AI31" s="1">
        <v>13.636313448977599</v>
      </c>
      <c r="AJ31" s="1">
        <v>4.6781619431004398</v>
      </c>
      <c r="AK31" s="1">
        <v>19.563782361182799</v>
      </c>
      <c r="AL31" s="1">
        <v>3.0761959472018701</v>
      </c>
      <c r="AM31" s="1">
        <v>9.6020973392948292</v>
      </c>
      <c r="AN31" s="1">
        <v>11.6247608506576</v>
      </c>
      <c r="AO31" s="1">
        <v>82.832999529502999</v>
      </c>
      <c r="AP31"/>
      <c r="AQ31"/>
      <c r="AR31"/>
      <c r="AS31"/>
      <c r="AT31"/>
      <c r="AU31"/>
      <c r="AV31"/>
      <c r="AW31"/>
      <c r="AX31"/>
      <c r="AY31"/>
      <c r="AZ31"/>
      <c r="BA31"/>
      <c r="BB31"/>
      <c r="BO31"/>
      <c r="BQ31" s="1">
        <v>9.4499465124633399</v>
      </c>
      <c r="BR31" s="1">
        <v>10.6792097853108</v>
      </c>
      <c r="BS31" s="1">
        <v>15.321477799651401</v>
      </c>
      <c r="BT31" s="1" t="e">
        <v>#N/A</v>
      </c>
      <c r="BU31" s="1">
        <v>18.596881436173401</v>
      </c>
      <c r="BV31" s="1">
        <v>16.214918575125498</v>
      </c>
      <c r="BW31" s="1">
        <v>6.03637982851071</v>
      </c>
      <c r="BX31" s="1">
        <v>23.345145818467699</v>
      </c>
      <c r="BY31" s="1">
        <v>5.5713849800970197</v>
      </c>
      <c r="BZ31" s="1">
        <v>9.9163828754586394</v>
      </c>
      <c r="CA31" s="1">
        <v>11.1898796141451</v>
      </c>
      <c r="CB31" s="1">
        <v>9.2813604665669391</v>
      </c>
      <c r="CC31"/>
      <c r="CD31"/>
      <c r="CE31"/>
      <c r="CF31"/>
      <c r="CG31"/>
      <c r="CH31"/>
      <c r="CI31"/>
      <c r="CJ31"/>
      <c r="CK31"/>
      <c r="CL31"/>
      <c r="CM31"/>
      <c r="CN31"/>
      <c r="CO31"/>
      <c r="DB31"/>
      <c r="DD31" s="1">
        <v>1.48984024275242</v>
      </c>
      <c r="DE31" s="1">
        <v>4.5712419984180999</v>
      </c>
      <c r="DF31" s="1">
        <v>6.3295439955473096</v>
      </c>
      <c r="DG31" s="1">
        <v>5.1373124583168899</v>
      </c>
      <c r="DH31" s="1">
        <v>5.4076481212486298</v>
      </c>
      <c r="DI31" s="1">
        <v>5.54957647474619</v>
      </c>
      <c r="DJ31" s="1">
        <v>-0.19010461957136099</v>
      </c>
      <c r="DK31" s="1">
        <v>12.801483907149599</v>
      </c>
      <c r="DL31" s="1">
        <v>1.4718037342077199</v>
      </c>
      <c r="DM31" s="1">
        <v>4.4650889216718399</v>
      </c>
      <c r="DN31" s="1">
        <v>6.5405659593127696</v>
      </c>
      <c r="DO31" s="1">
        <v>5.21245236981511</v>
      </c>
      <c r="EB31"/>
      <c r="EO31"/>
      <c r="EQ31" s="1">
        <v>9.1259593525423401</v>
      </c>
      <c r="ER31" s="1">
        <v>4.4033629699587902</v>
      </c>
      <c r="ES31" s="1">
        <v>11.4533420628233</v>
      </c>
      <c r="ET31" s="1" t="e">
        <v>#N/A</v>
      </c>
      <c r="EU31" s="1">
        <v>15.656182814261401</v>
      </c>
      <c r="EV31" s="1">
        <v>9.6832201625249397</v>
      </c>
      <c r="EW31" s="1">
        <v>4.9793475201076696</v>
      </c>
      <c r="EX31" s="1">
        <v>18.4792921760708</v>
      </c>
      <c r="EY31" s="1">
        <v>2.4497295695485599</v>
      </c>
      <c r="EZ31" s="1">
        <v>9.9791103192766801</v>
      </c>
      <c r="FA31" s="1">
        <v>7.91846549595473</v>
      </c>
      <c r="FB31" s="1">
        <v>10.7384497799017</v>
      </c>
      <c r="FO31"/>
      <c r="GB31"/>
      <c r="HB31"/>
    </row>
    <row r="32" spans="1:210">
      <c r="A32" s="13">
        <f t="shared" si="0"/>
        <v>45565</v>
      </c>
      <c r="N32"/>
      <c r="AB32"/>
      <c r="AC32" s="4">
        <v>45565</v>
      </c>
      <c r="AD32" s="1">
        <v>10.959579248446101</v>
      </c>
      <c r="AE32" s="1">
        <v>4.9534224584044999</v>
      </c>
      <c r="AF32" s="1">
        <v>16.5425211959687</v>
      </c>
      <c r="AG32" s="1">
        <v>10.3385979590864</v>
      </c>
      <c r="AH32" s="1">
        <v>17.949767767180699</v>
      </c>
      <c r="AI32" s="1">
        <v>12.2296835563178</v>
      </c>
      <c r="AJ32" s="1">
        <v>3.9519933510068501</v>
      </c>
      <c r="AK32" s="1">
        <v>20.5619373525135</v>
      </c>
      <c r="AL32" s="1">
        <v>3.0907477095062301</v>
      </c>
      <c r="AM32" s="1">
        <v>9.5571575042208394</v>
      </c>
      <c r="AN32" s="1">
        <v>12.151959269957599</v>
      </c>
      <c r="AO32" s="1">
        <v>71.370781956231795</v>
      </c>
      <c r="AP32"/>
      <c r="AQ32"/>
      <c r="AR32"/>
      <c r="AS32"/>
      <c r="AT32"/>
      <c r="AU32"/>
      <c r="AV32"/>
      <c r="AW32"/>
      <c r="AX32"/>
      <c r="AY32"/>
      <c r="AZ32"/>
      <c r="BA32"/>
      <c r="BB32"/>
      <c r="BO32"/>
      <c r="BQ32" s="1">
        <v>9.8709446296407499</v>
      </c>
      <c r="BR32" s="1">
        <v>7.6755799047355904</v>
      </c>
      <c r="BS32" s="1">
        <v>16.831880055921101</v>
      </c>
      <c r="BT32" s="1" t="e">
        <v>#N/A</v>
      </c>
      <c r="BU32" s="1">
        <v>18.1564585167595</v>
      </c>
      <c r="BV32" s="1">
        <v>15.843611224298099</v>
      </c>
      <c r="BW32" s="1">
        <v>7.09190138410447</v>
      </c>
      <c r="BX32" s="1">
        <v>22.802228018166002</v>
      </c>
      <c r="BY32" s="1">
        <v>5.9973556658004696</v>
      </c>
      <c r="BZ32" s="1">
        <v>9.2708664748926193</v>
      </c>
      <c r="CA32" s="1">
        <v>12.587602093276701</v>
      </c>
      <c r="CB32" s="1">
        <v>9.6596842915204206</v>
      </c>
      <c r="CC32"/>
      <c r="CD32"/>
      <c r="CE32"/>
      <c r="CF32"/>
      <c r="CG32"/>
      <c r="CH32"/>
      <c r="CI32"/>
      <c r="CJ32"/>
      <c r="CK32"/>
      <c r="CL32"/>
      <c r="CM32"/>
      <c r="CN32"/>
      <c r="CO32"/>
      <c r="DB32"/>
      <c r="DD32" s="1">
        <v>1.76727103970666</v>
      </c>
      <c r="DE32" s="1">
        <v>4.6016180327940797</v>
      </c>
      <c r="DF32" s="1">
        <v>6.2056803346124099</v>
      </c>
      <c r="DG32" s="1">
        <v>5.2746886177026999</v>
      </c>
      <c r="DH32" s="1">
        <v>5.5543995121238696</v>
      </c>
      <c r="DI32" s="1">
        <v>5.7683433571256604</v>
      </c>
      <c r="DJ32" s="1">
        <v>0.71751411006687904</v>
      </c>
      <c r="DK32" s="1">
        <v>12.7874602267672</v>
      </c>
      <c r="DL32" s="1">
        <v>1.3745738267285099</v>
      </c>
      <c r="DM32" s="1">
        <v>4.0220572733590902</v>
      </c>
      <c r="DN32" s="1">
        <v>6.8839929316497601</v>
      </c>
      <c r="DO32" s="1">
        <v>5.2697017944616897</v>
      </c>
      <c r="EB32"/>
      <c r="EO32"/>
      <c r="EQ32" s="1">
        <v>8.6276308276444293</v>
      </c>
      <c r="ER32" s="1">
        <v>4.4684177288284301</v>
      </c>
      <c r="ES32" s="1">
        <v>11.7400174731867</v>
      </c>
      <c r="ET32" s="1" t="e">
        <v>#N/A</v>
      </c>
      <c r="EU32" s="1">
        <v>15.0760259824408</v>
      </c>
      <c r="EV32" s="1">
        <v>9.2884850105880901</v>
      </c>
      <c r="EW32" s="1">
        <v>5.4492016916200496</v>
      </c>
      <c r="EX32" s="1">
        <v>18.595496485628701</v>
      </c>
      <c r="EY32" s="1">
        <v>2.4452709544409701</v>
      </c>
      <c r="EZ32" s="1">
        <v>9.7181470006992097</v>
      </c>
      <c r="FA32" s="1">
        <v>8.5713834715650794</v>
      </c>
      <c r="FB32" s="1">
        <v>10.9556505328878</v>
      </c>
      <c r="FO32"/>
      <c r="GB32"/>
      <c r="HB32"/>
    </row>
    <row r="33" spans="1:210">
      <c r="A33" s="13">
        <f t="shared" si="0"/>
        <v>45534</v>
      </c>
      <c r="N33"/>
      <c r="AB33"/>
      <c r="AC33" s="4">
        <v>45534</v>
      </c>
      <c r="AD33" s="1">
        <v>8.0209839004767591</v>
      </c>
      <c r="AE33" s="1">
        <v>4.7214373917376999</v>
      </c>
      <c r="AF33" s="1">
        <v>17.037159627967998</v>
      </c>
      <c r="AG33" s="1">
        <v>11.3944031401607</v>
      </c>
      <c r="AH33" s="1">
        <v>16.943668516281299</v>
      </c>
      <c r="AI33" s="1">
        <v>11.871943499865599</v>
      </c>
      <c r="AJ33" s="1">
        <v>5.10608873359556</v>
      </c>
      <c r="AK33" s="1">
        <v>20.7350801065745</v>
      </c>
      <c r="AL33" s="1">
        <v>4.1650661871458103</v>
      </c>
      <c r="AM33" s="1">
        <v>9.6670018282536798</v>
      </c>
      <c r="AN33" s="1">
        <v>11.400894148873901</v>
      </c>
      <c r="AO33" s="1">
        <v>61.028562063868598</v>
      </c>
      <c r="AP33"/>
      <c r="AQ33"/>
      <c r="AR33"/>
      <c r="AS33"/>
      <c r="AT33"/>
      <c r="AU33"/>
      <c r="AV33"/>
      <c r="AW33"/>
      <c r="AX33"/>
      <c r="AY33"/>
      <c r="AZ33"/>
      <c r="BA33"/>
      <c r="BB33"/>
      <c r="BO33"/>
      <c r="BQ33" s="1">
        <v>9.13418594422021</v>
      </c>
      <c r="BR33" s="1">
        <v>5.93025357731167</v>
      </c>
      <c r="BS33" s="1">
        <v>17.309162936924899</v>
      </c>
      <c r="BT33" s="1" t="e">
        <v>#N/A</v>
      </c>
      <c r="BU33" s="1">
        <v>16.154136066862801</v>
      </c>
      <c r="BV33" s="1">
        <v>14.1785287555749</v>
      </c>
      <c r="BW33" s="1">
        <v>7.0638088466533198</v>
      </c>
      <c r="BX33" s="1">
        <v>22.426233823929099</v>
      </c>
      <c r="BY33" s="1">
        <v>4.83136666898318</v>
      </c>
      <c r="BZ33" s="1">
        <v>8.8137601625663091</v>
      </c>
      <c r="CA33" s="1">
        <v>11.8368112404893</v>
      </c>
      <c r="CB33" s="1">
        <v>10.436099357783901</v>
      </c>
      <c r="CC33"/>
      <c r="CD33"/>
      <c r="CE33"/>
      <c r="CF33"/>
      <c r="CG33"/>
      <c r="CH33"/>
      <c r="CI33"/>
      <c r="CJ33"/>
      <c r="CK33"/>
      <c r="CL33"/>
      <c r="CM33"/>
      <c r="CN33"/>
      <c r="CO33"/>
      <c r="DB33"/>
      <c r="DD33" s="1">
        <v>1.5425406827892301</v>
      </c>
      <c r="DE33" s="1">
        <v>4.7149537953126401</v>
      </c>
      <c r="DF33" s="1">
        <v>6.1560751517197296</v>
      </c>
      <c r="DG33" s="1">
        <v>5.4522505372643604</v>
      </c>
      <c r="DH33" s="1">
        <v>5.73725250398057</v>
      </c>
      <c r="DI33" s="1">
        <v>5.5452499504610904</v>
      </c>
      <c r="DJ33" s="1">
        <v>2.0052350258696001</v>
      </c>
      <c r="DK33" s="1">
        <v>12.3615771376593</v>
      </c>
      <c r="DL33" s="1">
        <v>1.26663557329395</v>
      </c>
      <c r="DM33" s="1">
        <v>3.8360341845796402</v>
      </c>
      <c r="DN33" s="1">
        <v>6.7335533610263401</v>
      </c>
      <c r="DO33" s="1">
        <v>4.75338928683421</v>
      </c>
      <c r="EB33"/>
      <c r="EO33"/>
      <c r="EQ33" s="1">
        <v>7.4535118184267102</v>
      </c>
      <c r="ER33" s="1">
        <v>4.2522798163456397</v>
      </c>
      <c r="ES33" s="1">
        <v>11.880158175115801</v>
      </c>
      <c r="ET33" s="1" t="e">
        <v>#N/A</v>
      </c>
      <c r="EU33" s="1">
        <v>14.700149907490999</v>
      </c>
      <c r="EV33" s="1">
        <v>9.2057667464885498</v>
      </c>
      <c r="EW33" s="1">
        <v>7.1807585253325596</v>
      </c>
      <c r="EX33" s="1">
        <v>18.914891724026202</v>
      </c>
      <c r="EY33" s="1">
        <v>2.4337029496286</v>
      </c>
      <c r="EZ33" s="1">
        <v>9.40372931017151</v>
      </c>
      <c r="FA33" s="1">
        <v>7.9293284133579096</v>
      </c>
      <c r="FB33" s="1">
        <v>11.514370130933999</v>
      </c>
      <c r="FO33"/>
      <c r="GB33"/>
      <c r="HB33"/>
    </row>
    <row r="34" spans="1:210">
      <c r="A34" s="13">
        <f t="shared" si="0"/>
        <v>45504</v>
      </c>
      <c r="N34"/>
      <c r="AB34"/>
      <c r="AC34" s="4">
        <v>45504</v>
      </c>
      <c r="AD34" s="1">
        <v>6.3352406689809699</v>
      </c>
      <c r="AE34" s="1">
        <v>4.5113573158462597</v>
      </c>
      <c r="AF34" s="1">
        <v>18.185039080135699</v>
      </c>
      <c r="AG34" s="1">
        <v>11.864675559267701</v>
      </c>
      <c r="AH34" s="1">
        <v>15.6249874954474</v>
      </c>
      <c r="AI34" s="1">
        <v>11.3516875575352</v>
      </c>
      <c r="AJ34" s="1">
        <v>3.3459669109302501</v>
      </c>
      <c r="AK34" s="1">
        <v>20.3130313526271</v>
      </c>
      <c r="AL34" s="1">
        <v>3.9645772310645202</v>
      </c>
      <c r="AM34" s="1">
        <v>9.5204064562060395</v>
      </c>
      <c r="AN34" s="1">
        <v>11.0280146191946</v>
      </c>
      <c r="AO34" s="1">
        <v>36.188675337923698</v>
      </c>
      <c r="AP34"/>
      <c r="AQ34"/>
      <c r="AR34"/>
      <c r="AS34"/>
      <c r="AT34"/>
      <c r="AU34"/>
      <c r="AV34"/>
      <c r="AW34"/>
      <c r="AX34"/>
      <c r="AY34"/>
      <c r="AZ34"/>
      <c r="BA34"/>
      <c r="BB34"/>
      <c r="BO34"/>
      <c r="BQ34" s="1">
        <v>7.9199461506637601</v>
      </c>
      <c r="BR34" s="1">
        <v>5.7983480368878704</v>
      </c>
      <c r="BS34" s="1">
        <v>18.461027192385899</v>
      </c>
      <c r="BT34" s="1" t="e">
        <v>#N/A</v>
      </c>
      <c r="BU34" s="1">
        <v>14.073958662368801</v>
      </c>
      <c r="BV34" s="1">
        <v>11.6310651461975</v>
      </c>
      <c r="BW34" s="1">
        <v>6.2086287286545501</v>
      </c>
      <c r="BX34" s="1">
        <v>21.1267777137761</v>
      </c>
      <c r="BY34" s="1">
        <v>4.0796605245444697</v>
      </c>
      <c r="BZ34" s="1">
        <v>8.7735627747985507</v>
      </c>
      <c r="CA34" s="1">
        <v>11.7820303328223</v>
      </c>
      <c r="CB34" s="1">
        <v>11.671187890842001</v>
      </c>
      <c r="CC34"/>
      <c r="CD34"/>
      <c r="CE34"/>
      <c r="CF34"/>
      <c r="CG34"/>
      <c r="CH34"/>
      <c r="CI34"/>
      <c r="CJ34"/>
      <c r="CK34"/>
      <c r="CL34"/>
      <c r="CM34"/>
      <c r="CN34"/>
      <c r="CO34"/>
      <c r="DB34"/>
      <c r="DD34" s="1">
        <v>1.58597351731636</v>
      </c>
      <c r="DE34" s="1">
        <v>4.9422601509704904</v>
      </c>
      <c r="DF34" s="1">
        <v>6.1566339468227902</v>
      </c>
      <c r="DG34" s="1">
        <v>5.5168906747154596</v>
      </c>
      <c r="DH34" s="1">
        <v>5.6373926327951702</v>
      </c>
      <c r="DI34" s="1">
        <v>5.1233132975936897</v>
      </c>
      <c r="DJ34" s="1">
        <v>1.3541244876479099</v>
      </c>
      <c r="DK34" s="1">
        <v>11.871941238405</v>
      </c>
      <c r="DL34" s="1">
        <v>1.18272980521022</v>
      </c>
      <c r="DM34" s="1">
        <v>3.7367000280515499</v>
      </c>
      <c r="DN34" s="1">
        <v>6.9222106958880296</v>
      </c>
      <c r="DO34" s="1">
        <v>5.1275512873715101</v>
      </c>
      <c r="EB34"/>
      <c r="EO34"/>
      <c r="EQ34" s="1">
        <v>6.7031683948246004</v>
      </c>
      <c r="ER34" s="1">
        <v>4.1254593038802101</v>
      </c>
      <c r="ES34" s="1">
        <v>12.577630224669599</v>
      </c>
      <c r="ET34" s="1" t="e">
        <v>#N/A</v>
      </c>
      <c r="EU34" s="1">
        <v>13.6631645483728</v>
      </c>
      <c r="EV34" s="1">
        <v>9.1177680877368399</v>
      </c>
      <c r="EW34" s="1">
        <v>6.6759240401935402</v>
      </c>
      <c r="EX34" s="1">
        <v>18.185117084951099</v>
      </c>
      <c r="EY34" s="1">
        <v>2.39444649119118</v>
      </c>
      <c r="EZ34" s="1">
        <v>9.2532331467188396</v>
      </c>
      <c r="FA34" s="1">
        <v>8.0736955937107897</v>
      </c>
      <c r="FB34" s="1">
        <v>13.5255635324234</v>
      </c>
      <c r="FO34"/>
      <c r="GB34"/>
      <c r="HB34"/>
    </row>
    <row r="35" spans="1:210">
      <c r="A35" s="13">
        <f t="shared" si="0"/>
        <v>45471</v>
      </c>
      <c r="N35"/>
      <c r="AB35"/>
      <c r="AC35" s="4">
        <v>45471</v>
      </c>
      <c r="AD35" s="1">
        <v>4.08080855965017</v>
      </c>
      <c r="AE35" s="1">
        <v>4.2666038725144801</v>
      </c>
      <c r="AF35" s="1">
        <v>18.1983700785045</v>
      </c>
      <c r="AG35" s="1">
        <v>12.4855802965871</v>
      </c>
      <c r="AH35" s="1">
        <v>14.1057155747195</v>
      </c>
      <c r="AI35" s="1">
        <v>10.954714452746799</v>
      </c>
      <c r="AJ35" s="1">
        <v>2.3464962207510802</v>
      </c>
      <c r="AK35" s="1">
        <v>20.461704520535001</v>
      </c>
      <c r="AL35" s="1">
        <v>4.1591440448467702</v>
      </c>
      <c r="AM35" s="1">
        <v>9.4161277650776896</v>
      </c>
      <c r="AN35" s="1">
        <v>11.070777611104401</v>
      </c>
      <c r="AO35" s="1">
        <v>38.082109079187703</v>
      </c>
      <c r="AP35"/>
      <c r="AQ35"/>
      <c r="AR35"/>
      <c r="AS35"/>
      <c r="AT35"/>
      <c r="AU35"/>
      <c r="AV35"/>
      <c r="AW35"/>
      <c r="AX35"/>
      <c r="AY35"/>
      <c r="AZ35"/>
      <c r="BA35"/>
      <c r="BB35"/>
      <c r="BO35"/>
      <c r="BQ35" s="1">
        <v>6.6782233876386696</v>
      </c>
      <c r="BR35" s="1">
        <v>6.21261639499832</v>
      </c>
      <c r="BS35" s="1">
        <v>18.643574488985699</v>
      </c>
      <c r="BT35" s="1" t="e">
        <v>#N/A</v>
      </c>
      <c r="BU35" s="1">
        <v>13.6821977098279</v>
      </c>
      <c r="BV35" s="1">
        <v>10.6289569434835</v>
      </c>
      <c r="BW35" s="1">
        <v>5.48425255181757</v>
      </c>
      <c r="BX35" s="1">
        <v>21.629546403381301</v>
      </c>
      <c r="BY35" s="1">
        <v>3.17485130553262</v>
      </c>
      <c r="BZ35" s="1">
        <v>8.9017142435688204</v>
      </c>
      <c r="CA35" s="1">
        <v>12.6177385066827</v>
      </c>
      <c r="CB35" s="1">
        <v>10.5106647976456</v>
      </c>
      <c r="CC35"/>
      <c r="CD35"/>
      <c r="CE35"/>
      <c r="CF35"/>
      <c r="CG35"/>
      <c r="CH35"/>
      <c r="CI35"/>
      <c r="CJ35"/>
      <c r="CK35"/>
      <c r="CL35"/>
      <c r="CM35"/>
      <c r="CN35"/>
      <c r="CO35"/>
      <c r="DB35"/>
      <c r="DD35" s="1">
        <v>1.1524214963414201</v>
      </c>
      <c r="DE35" s="1">
        <v>4.9456236313656401</v>
      </c>
      <c r="DF35" s="1">
        <v>6.0687351446219999</v>
      </c>
      <c r="DG35" s="1">
        <v>5.6439003325226196</v>
      </c>
      <c r="DH35" s="1">
        <v>5.5603635177805399</v>
      </c>
      <c r="DI35" s="1">
        <v>4.5737214635886696</v>
      </c>
      <c r="DJ35" s="1">
        <v>1.4741815989128499</v>
      </c>
      <c r="DK35" s="1">
        <v>11.657854011287</v>
      </c>
      <c r="DL35" s="1">
        <v>1.1111943276295799</v>
      </c>
      <c r="DM35" s="1">
        <v>3.9703493083183199</v>
      </c>
      <c r="DN35" s="1">
        <v>7.30356337828362</v>
      </c>
      <c r="DO35" s="1">
        <v>5.0884284579673098</v>
      </c>
      <c r="EB35"/>
      <c r="EO35"/>
      <c r="EQ35" s="1">
        <v>5.5524419726032797</v>
      </c>
      <c r="ER35" s="1">
        <v>4.2248470076440903</v>
      </c>
      <c r="ES35" s="1">
        <v>12.3579762328187</v>
      </c>
      <c r="ET35" s="1" t="e">
        <v>#N/A</v>
      </c>
      <c r="EU35" s="1">
        <v>13.1344781932043</v>
      </c>
      <c r="EV35" s="1">
        <v>8.9498524002081705</v>
      </c>
      <c r="EW35" s="1">
        <v>5.7432471867421304</v>
      </c>
      <c r="EX35" s="1">
        <v>18.339306743993699</v>
      </c>
      <c r="EY35" s="1">
        <v>2.3704204338885102</v>
      </c>
      <c r="EZ35" s="1">
        <v>9.0134631324132997</v>
      </c>
      <c r="FA35" s="1">
        <v>9.2148095581151193</v>
      </c>
      <c r="FB35" s="1">
        <v>13.480171983093699</v>
      </c>
      <c r="FO35"/>
      <c r="GB35"/>
      <c r="HB35"/>
    </row>
    <row r="36" spans="1:210">
      <c r="A36" s="13">
        <f t="shared" si="0"/>
        <v>45443</v>
      </c>
      <c r="N36"/>
      <c r="AB36"/>
      <c r="AC36" s="4">
        <v>45443</v>
      </c>
      <c r="AD36" s="1">
        <v>4.2329479922655899</v>
      </c>
      <c r="AE36" s="1">
        <v>4.1051274330944496</v>
      </c>
      <c r="AF36" s="1">
        <v>18.0160242757315</v>
      </c>
      <c r="AG36" s="1">
        <v>12.6306693711444</v>
      </c>
      <c r="AH36" s="1">
        <v>13.415665398768899</v>
      </c>
      <c r="AI36" s="1">
        <v>10.372585719405199</v>
      </c>
      <c r="AJ36" s="1">
        <v>0.65958496257427002</v>
      </c>
      <c r="AK36" s="1">
        <v>20.300617755130201</v>
      </c>
      <c r="AL36" s="1">
        <v>4.2034881041249799</v>
      </c>
      <c r="AM36" s="1">
        <v>9.3149631372794097</v>
      </c>
      <c r="AN36" s="1">
        <v>10.4985105730741</v>
      </c>
      <c r="AO36" s="1">
        <v>38.583858555519903</v>
      </c>
      <c r="AP36"/>
      <c r="AQ36"/>
      <c r="AR36"/>
      <c r="AS36"/>
      <c r="AT36"/>
      <c r="AU36"/>
      <c r="AV36"/>
      <c r="AW36"/>
      <c r="AX36"/>
      <c r="AY36"/>
      <c r="AZ36"/>
      <c r="BA36"/>
      <c r="BB36"/>
      <c r="BO36"/>
      <c r="BQ36" s="1">
        <v>5.7141433856494999</v>
      </c>
      <c r="BR36" s="1">
        <v>5.7238495010091803</v>
      </c>
      <c r="BS36" s="1">
        <v>19.184202327519898</v>
      </c>
      <c r="BT36" s="1" t="e">
        <v>#N/A</v>
      </c>
      <c r="BU36" s="1">
        <v>14.0316579349922</v>
      </c>
      <c r="BV36" s="1">
        <v>9.9363314458361192</v>
      </c>
      <c r="BW36" s="1">
        <v>4.7316744036565899</v>
      </c>
      <c r="BX36" s="1">
        <v>21.451089760600901</v>
      </c>
      <c r="BY36" s="1">
        <v>2.9814235937348701</v>
      </c>
      <c r="BZ36" s="1">
        <v>8.7595572426527895</v>
      </c>
      <c r="CA36" s="1">
        <v>12.686228068261499</v>
      </c>
      <c r="CB36" s="1">
        <v>10.8445841068094</v>
      </c>
      <c r="CC36"/>
      <c r="CD36"/>
      <c r="CE36"/>
      <c r="CF36"/>
      <c r="CG36"/>
      <c r="CH36"/>
      <c r="CI36"/>
      <c r="CJ36"/>
      <c r="CK36"/>
      <c r="CL36"/>
      <c r="CM36"/>
      <c r="CN36"/>
      <c r="CO36"/>
      <c r="DB36"/>
      <c r="DD36" s="1">
        <v>1.0705327772692499</v>
      </c>
      <c r="DE36" s="1">
        <v>4.9776604389587904</v>
      </c>
      <c r="DF36" s="1">
        <v>5.9559713122972999</v>
      </c>
      <c r="DG36" s="1">
        <v>5.5494152761942201</v>
      </c>
      <c r="DH36" s="1">
        <v>5.6222516581298603</v>
      </c>
      <c r="DI36" s="1">
        <v>4.2297406432880802</v>
      </c>
      <c r="DJ36" s="1">
        <v>1.6354142341205899</v>
      </c>
      <c r="DK36" s="1">
        <v>11.3475848175338</v>
      </c>
      <c r="DL36" s="1">
        <v>1.0533501336728699</v>
      </c>
      <c r="DM36" s="1">
        <v>4.0025766443262496</v>
      </c>
      <c r="DN36" s="1">
        <v>7.4202147553995896</v>
      </c>
      <c r="DO36" s="1">
        <v>5.12852511917617</v>
      </c>
      <c r="EB36"/>
      <c r="EO36"/>
      <c r="EQ36" s="1">
        <v>5.4973384614589804</v>
      </c>
      <c r="ER36" s="1">
        <v>4.0866601374385398</v>
      </c>
      <c r="ES36" s="1">
        <v>12.3305633861993</v>
      </c>
      <c r="ET36" s="1" t="e">
        <v>#N/A</v>
      </c>
      <c r="EU36" s="1">
        <v>12.8889828360319</v>
      </c>
      <c r="EV36" s="1">
        <v>8.5781728851681294</v>
      </c>
      <c r="EW36" s="1">
        <v>4.7464775284812104</v>
      </c>
      <c r="EX36" s="1">
        <v>18.254803417526499</v>
      </c>
      <c r="EY36" s="1">
        <v>2.3917557928323601</v>
      </c>
      <c r="EZ36" s="1">
        <v>8.6255206539677491</v>
      </c>
      <c r="FA36" s="1">
        <v>9.3296345299672403</v>
      </c>
      <c r="FB36" s="1">
        <v>14.119707144891599</v>
      </c>
      <c r="FO36"/>
      <c r="GB36"/>
      <c r="HB36"/>
    </row>
    <row r="37" spans="1:210">
      <c r="A37" s="13">
        <f t="shared" si="0"/>
        <v>45412</v>
      </c>
      <c r="N37"/>
      <c r="AB37"/>
      <c r="AC37" s="4">
        <v>45412</v>
      </c>
      <c r="AD37" s="1">
        <v>2.2342432585888798</v>
      </c>
      <c r="AE37" s="1">
        <v>4.5338100865578896</v>
      </c>
      <c r="AF37" s="1">
        <v>15.579299295970401</v>
      </c>
      <c r="AG37" s="1">
        <v>12.4840837167482</v>
      </c>
      <c r="AH37" s="1">
        <v>12.636513724848999</v>
      </c>
      <c r="AI37" s="1">
        <v>9.9589936534390606</v>
      </c>
      <c r="AJ37" s="1">
        <v>-2.6316214130685802</v>
      </c>
      <c r="AK37" s="1">
        <v>19.552056290156798</v>
      </c>
      <c r="AL37" s="1">
        <v>4.6826269310971798</v>
      </c>
      <c r="AM37" s="1">
        <v>9.1340498442510203</v>
      </c>
      <c r="AN37" s="1">
        <v>10.6658021784014</v>
      </c>
      <c r="AO37" s="1">
        <v>43.060751228469897</v>
      </c>
      <c r="AP37"/>
      <c r="AQ37"/>
      <c r="AR37"/>
      <c r="AS37"/>
      <c r="AT37"/>
      <c r="AU37"/>
      <c r="AV37"/>
      <c r="AW37"/>
      <c r="AX37"/>
      <c r="AY37"/>
      <c r="AZ37"/>
      <c r="BA37"/>
      <c r="BB37"/>
      <c r="BO37"/>
      <c r="BQ37" s="1">
        <v>4.7647262536029702</v>
      </c>
      <c r="BR37" s="1">
        <v>6.0003796710776696</v>
      </c>
      <c r="BS37" s="1">
        <v>17.347262593936499</v>
      </c>
      <c r="BT37" s="1" t="e">
        <v>#N/A</v>
      </c>
      <c r="BU37" s="1">
        <v>15.389234928097199</v>
      </c>
      <c r="BV37" s="1">
        <v>9.3379417838081604</v>
      </c>
      <c r="BW37" s="1">
        <v>1.9740895881896701</v>
      </c>
      <c r="BX37" s="1">
        <v>21.120582828952699</v>
      </c>
      <c r="BY37" s="1">
        <v>1.93654731962501</v>
      </c>
      <c r="BZ37" s="1">
        <v>8.8450269901522294</v>
      </c>
      <c r="CA37" s="1">
        <v>13.113400206507301</v>
      </c>
      <c r="CB37" s="1">
        <v>9.6353196218248396</v>
      </c>
      <c r="CC37"/>
      <c r="CD37"/>
      <c r="CE37"/>
      <c r="CF37"/>
      <c r="CG37"/>
      <c r="CH37"/>
      <c r="CI37"/>
      <c r="CJ37"/>
      <c r="CK37"/>
      <c r="CL37"/>
      <c r="CM37"/>
      <c r="CN37"/>
      <c r="CO37"/>
      <c r="DB37"/>
      <c r="DD37" s="1">
        <v>0.99525189257116597</v>
      </c>
      <c r="DE37" s="1">
        <v>4.3325601826109201</v>
      </c>
      <c r="DF37" s="1">
        <v>5.9208526624564897</v>
      </c>
      <c r="DG37" s="1">
        <v>5.5523094997889197</v>
      </c>
      <c r="DH37" s="1">
        <v>6.4138135422066602</v>
      </c>
      <c r="DI37" s="1">
        <v>3.7898311011582302</v>
      </c>
      <c r="DJ37" s="1">
        <v>0.50044569128609995</v>
      </c>
      <c r="DK37" s="1">
        <v>10.882792103191701</v>
      </c>
      <c r="DL37" s="1">
        <v>0.95031624064447495</v>
      </c>
      <c r="DM37" s="1">
        <v>3.9483764633682701</v>
      </c>
      <c r="DN37" s="1">
        <v>7.7983634074313297</v>
      </c>
      <c r="DO37" s="1">
        <v>5.4217737327676003</v>
      </c>
      <c r="EB37"/>
      <c r="EO37"/>
      <c r="EQ37" s="1">
        <v>4.9501840522921103</v>
      </c>
      <c r="ER37" s="1">
        <v>4.5045871209035804</v>
      </c>
      <c r="ES37" s="1">
        <v>11.6985390425011</v>
      </c>
      <c r="ET37" s="1" t="e">
        <v>#N/A</v>
      </c>
      <c r="EU37" s="1">
        <v>12.3745158919081</v>
      </c>
      <c r="EV37" s="1">
        <v>8.4457463010542799</v>
      </c>
      <c r="EW37" s="1">
        <v>3.0624131728458202</v>
      </c>
      <c r="EX37" s="1">
        <v>17.497558545449699</v>
      </c>
      <c r="EY37" s="1">
        <v>2.2989854465947399</v>
      </c>
      <c r="EZ37" s="1">
        <v>8.6848914069324792</v>
      </c>
      <c r="FA37" s="1">
        <v>9.9566949097846305</v>
      </c>
      <c r="FB37" s="1">
        <v>14.6249563341515</v>
      </c>
      <c r="FO37"/>
      <c r="GB37"/>
      <c r="HB37"/>
    </row>
    <row r="38" spans="1:210">
      <c r="A38" s="13">
        <f t="shared" si="0"/>
        <v>45379</v>
      </c>
      <c r="N38"/>
      <c r="AB38"/>
      <c r="AC38" s="4">
        <v>45379</v>
      </c>
      <c r="AD38" s="1">
        <v>8.7107511320511297E-2</v>
      </c>
      <c r="AE38" s="1">
        <v>4.3985412149501499</v>
      </c>
      <c r="AF38" s="1">
        <v>15.2002648165201</v>
      </c>
      <c r="AG38" s="1">
        <v>11.8205118651703</v>
      </c>
      <c r="AH38" s="1">
        <v>15.356781841942199</v>
      </c>
      <c r="AI38" s="1">
        <v>10.7704877762036</v>
      </c>
      <c r="AJ38" s="1">
        <v>-5.4093375404501902</v>
      </c>
      <c r="AK38" s="1">
        <v>19.0123359837593</v>
      </c>
      <c r="AL38" s="1">
        <v>4.9689391854390701</v>
      </c>
      <c r="AM38" s="1">
        <v>9.1230151368931001</v>
      </c>
      <c r="AN38" s="1">
        <v>10.1403379036378</v>
      </c>
      <c r="AO38" s="1">
        <v>41.351658186008898</v>
      </c>
      <c r="AP38"/>
      <c r="AQ38"/>
      <c r="AR38"/>
      <c r="AS38"/>
      <c r="AT38"/>
      <c r="AU38"/>
      <c r="AV38"/>
      <c r="AW38"/>
      <c r="AX38"/>
      <c r="AY38"/>
      <c r="AZ38"/>
      <c r="BA38"/>
      <c r="BB38"/>
      <c r="BO38"/>
      <c r="BQ38" s="1">
        <v>3.6209429465130598</v>
      </c>
      <c r="BR38" s="1">
        <v>6.2198071261366001</v>
      </c>
      <c r="BS38" s="1">
        <v>18.539729202805599</v>
      </c>
      <c r="BT38" s="1" t="e">
        <v>#N/A</v>
      </c>
      <c r="BU38" s="1">
        <v>15.7101664678435</v>
      </c>
      <c r="BV38" s="1">
        <v>9.3462099309420896</v>
      </c>
      <c r="BW38" s="1">
        <v>1.0004433539024</v>
      </c>
      <c r="BX38" s="1">
        <v>20.884953281939801</v>
      </c>
      <c r="BY38" s="1">
        <v>2.2397012755035002</v>
      </c>
      <c r="BZ38" s="1">
        <v>10.6270740145373</v>
      </c>
      <c r="CA38" s="1">
        <v>14.246320153922399</v>
      </c>
      <c r="CB38" s="1">
        <v>7.19655016328604</v>
      </c>
      <c r="CC38"/>
      <c r="CD38"/>
      <c r="CE38"/>
      <c r="CF38"/>
      <c r="CG38"/>
      <c r="CH38"/>
      <c r="CI38"/>
      <c r="CJ38"/>
      <c r="CK38"/>
      <c r="CL38"/>
      <c r="CM38"/>
      <c r="CN38"/>
      <c r="CO38"/>
      <c r="DB38"/>
      <c r="DD38" s="1">
        <v>0.69267999318252105</v>
      </c>
      <c r="DE38" s="1">
        <v>4.2423754398033298</v>
      </c>
      <c r="DF38" s="1">
        <v>5.8281947675441703</v>
      </c>
      <c r="DG38" s="1">
        <v>5.0378573197706498</v>
      </c>
      <c r="DH38" s="1">
        <v>6.3889478385008998</v>
      </c>
      <c r="DI38" s="1">
        <v>5.2210070352849902</v>
      </c>
      <c r="DJ38" s="1">
        <v>-0.77798083809613305</v>
      </c>
      <c r="DK38" s="1">
        <v>10.6658637318844</v>
      </c>
      <c r="DL38" s="1">
        <v>1.1505578676094299</v>
      </c>
      <c r="DM38" s="1">
        <v>3.28895460460422</v>
      </c>
      <c r="DN38" s="1">
        <v>7.86481865088136</v>
      </c>
      <c r="DO38" s="1">
        <v>5.4000286714987604</v>
      </c>
      <c r="EB38"/>
      <c r="EO38"/>
      <c r="EQ38" s="1">
        <v>3.5368159115132198</v>
      </c>
      <c r="ER38" s="1">
        <v>4.55271551234142</v>
      </c>
      <c r="ES38" s="1">
        <v>11.4024577666578</v>
      </c>
      <c r="ET38" s="1" t="e">
        <v>#N/A</v>
      </c>
      <c r="EU38" s="1">
        <v>14.635566145760899</v>
      </c>
      <c r="EV38" s="1">
        <v>9.1247839341055705</v>
      </c>
      <c r="EW38" s="1">
        <v>0.98464166824112598</v>
      </c>
      <c r="EX38" s="1">
        <v>17.420637056045798</v>
      </c>
      <c r="EY38" s="1">
        <v>2.4728094942157299</v>
      </c>
      <c r="EZ38" s="1">
        <v>7.4660632264932696</v>
      </c>
      <c r="FA38" s="1">
        <v>10.061262453928</v>
      </c>
      <c r="FB38" s="1">
        <v>14.131688459835299</v>
      </c>
      <c r="FO38"/>
      <c r="GB38"/>
      <c r="HB38"/>
    </row>
    <row r="39" spans="1:210">
      <c r="A39" s="13">
        <f t="shared" si="0"/>
        <v>45351</v>
      </c>
      <c r="N39"/>
      <c r="AB39"/>
      <c r="AC39" s="4">
        <v>45351</v>
      </c>
      <c r="AD39" s="1">
        <v>-2.00269496775599</v>
      </c>
      <c r="AE39" s="1">
        <v>4.4779622942657502</v>
      </c>
      <c r="AF39" s="1">
        <v>15.2361652625638</v>
      </c>
      <c r="AG39" s="1">
        <v>11.704211271736799</v>
      </c>
      <c r="AH39" s="1">
        <v>15.5753710914311</v>
      </c>
      <c r="AI39" s="1">
        <v>10.5975120023977</v>
      </c>
      <c r="AJ39" s="1">
        <v>-7.9558147947155797</v>
      </c>
      <c r="AK39" s="1">
        <v>18.795763432171501</v>
      </c>
      <c r="AL39" s="1">
        <v>5.5599466615653501</v>
      </c>
      <c r="AM39" s="1">
        <v>8.9988032182915791</v>
      </c>
      <c r="AN39" s="1">
        <v>9.6465489220636407</v>
      </c>
      <c r="AO39" s="1">
        <v>43.290758372316901</v>
      </c>
      <c r="AP39"/>
      <c r="AQ39"/>
      <c r="AR39"/>
      <c r="AS39"/>
      <c r="AT39"/>
      <c r="AU39"/>
      <c r="AV39"/>
      <c r="AW39"/>
      <c r="AX39"/>
      <c r="AY39"/>
      <c r="AZ39"/>
      <c r="BA39"/>
      <c r="BB39"/>
      <c r="BO39"/>
      <c r="BQ39" s="1">
        <v>3.2010571569107902</v>
      </c>
      <c r="BR39" s="1">
        <v>7.5304652474953899</v>
      </c>
      <c r="BS39" s="1">
        <v>19.085907838784799</v>
      </c>
      <c r="BT39" s="1" t="e">
        <v>#N/A</v>
      </c>
      <c r="BU39" s="1">
        <v>16.146172174800299</v>
      </c>
      <c r="BV39" s="1">
        <v>9.5170858636593199</v>
      </c>
      <c r="BW39" s="1">
        <v>-0.66104898866829198</v>
      </c>
      <c r="BX39" s="1">
        <v>20.831630636877801</v>
      </c>
      <c r="BY39" s="1">
        <v>2.1857755019574099</v>
      </c>
      <c r="BZ39" s="1">
        <v>10.253808909495501</v>
      </c>
      <c r="CA39" s="1">
        <v>13.360348597754699</v>
      </c>
      <c r="CB39" s="1">
        <v>5.9275552230664497</v>
      </c>
      <c r="CC39"/>
      <c r="CD39"/>
      <c r="CE39"/>
      <c r="CF39"/>
      <c r="CG39"/>
      <c r="CH39"/>
      <c r="CI39"/>
      <c r="CJ39"/>
      <c r="CK39"/>
      <c r="CL39"/>
      <c r="CM39"/>
      <c r="CN39"/>
      <c r="CO39"/>
      <c r="DB39"/>
      <c r="DD39" s="1">
        <v>0.35683419615858197</v>
      </c>
      <c r="DE39" s="1">
        <v>4.2278724067911897</v>
      </c>
      <c r="DF39" s="1">
        <v>5.6970686971535196</v>
      </c>
      <c r="DG39" s="1">
        <v>4.8726023361368798</v>
      </c>
      <c r="DH39" s="1">
        <v>6.3749518796862903</v>
      </c>
      <c r="DI39" s="1">
        <v>5.0806736725513799</v>
      </c>
      <c r="DJ39" s="1">
        <v>-1.18032372174974</v>
      </c>
      <c r="DK39" s="1">
        <v>10.175234330174799</v>
      </c>
      <c r="DL39" s="1">
        <v>1.17534323262248</v>
      </c>
      <c r="DM39" s="1">
        <v>3.1005116330027001</v>
      </c>
      <c r="DN39" s="1">
        <v>7.3827959814380604</v>
      </c>
      <c r="DO39" s="1">
        <v>5.46472228227206</v>
      </c>
      <c r="EB39"/>
      <c r="EO39"/>
      <c r="EQ39" s="1">
        <v>2.82285129803422</v>
      </c>
      <c r="ER39" s="1">
        <v>4.4872341391758797</v>
      </c>
      <c r="ES39" s="1">
        <v>11.4257082724851</v>
      </c>
      <c r="ET39" s="1" t="e">
        <v>#N/A</v>
      </c>
      <c r="EU39" s="1">
        <v>15.163048684780099</v>
      </c>
      <c r="EV39" s="1">
        <v>9.0415479732888393</v>
      </c>
      <c r="EW39" s="1">
        <v>-0.95646031112291596</v>
      </c>
      <c r="EX39" s="1">
        <v>17.274401595071801</v>
      </c>
      <c r="EY39" s="1">
        <v>2.5552107642507802</v>
      </c>
      <c r="EZ39" s="1">
        <v>8.0714959122816108</v>
      </c>
      <c r="FA39" s="1">
        <v>9.8603807863039208</v>
      </c>
      <c r="FB39" s="1">
        <v>14.3529215886385</v>
      </c>
      <c r="FO39"/>
      <c r="GB39"/>
      <c r="HB39"/>
    </row>
    <row r="40" spans="1:210">
      <c r="A40" s="13">
        <f t="shared" si="0"/>
        <v>45322</v>
      </c>
      <c r="N40"/>
      <c r="AB40"/>
      <c r="AC40" s="4">
        <v>45322</v>
      </c>
      <c r="AD40" s="1">
        <v>-0.31833009901562298</v>
      </c>
      <c r="AE40" s="1">
        <v>4.8534619464609197</v>
      </c>
      <c r="AF40" s="1">
        <v>15.124508683022199</v>
      </c>
      <c r="AG40" s="1">
        <v>11.9560378331671</v>
      </c>
      <c r="AH40" s="1">
        <v>16.9100348395325</v>
      </c>
      <c r="AI40" s="1">
        <v>9.9636758070712492</v>
      </c>
      <c r="AJ40" s="1">
        <v>-7.8906110666478799</v>
      </c>
      <c r="AK40" s="1">
        <v>17.416012456338599</v>
      </c>
      <c r="AL40" s="1">
        <v>2.9865028779221801</v>
      </c>
      <c r="AM40" s="1">
        <v>8.1258236637180694</v>
      </c>
      <c r="AN40" s="1">
        <v>9.3566470769254693</v>
      </c>
      <c r="AO40" s="1">
        <v>43.292254681697202</v>
      </c>
      <c r="AP40"/>
      <c r="AQ40"/>
      <c r="AR40"/>
      <c r="AS40"/>
      <c r="AT40"/>
      <c r="AU40"/>
      <c r="AV40"/>
      <c r="AW40"/>
      <c r="AX40"/>
      <c r="AY40"/>
      <c r="AZ40"/>
      <c r="BA40"/>
      <c r="BB40"/>
      <c r="BO40"/>
      <c r="BQ40" s="1">
        <v>4.5834241498744204</v>
      </c>
      <c r="BR40" s="1">
        <v>9.3815331535622999</v>
      </c>
      <c r="BS40" s="1">
        <v>17.7085041434215</v>
      </c>
      <c r="BT40" s="1" t="e">
        <v>#N/A</v>
      </c>
      <c r="BU40" s="1">
        <v>16.547809481637099</v>
      </c>
      <c r="BV40" s="1">
        <v>10.333276661251499</v>
      </c>
      <c r="BW40" s="1">
        <v>-1.0752227856419301</v>
      </c>
      <c r="BX40" s="1">
        <v>20.985863395713199</v>
      </c>
      <c r="BY40" s="1">
        <v>2.6360892696740499</v>
      </c>
      <c r="BZ40" s="1">
        <v>10.2792176133207</v>
      </c>
      <c r="CA40" s="1">
        <v>11.3041254263561</v>
      </c>
      <c r="CB40" s="1">
        <v>6.7460821967995397</v>
      </c>
      <c r="CC40"/>
      <c r="CD40"/>
      <c r="CE40"/>
      <c r="CF40"/>
      <c r="CG40"/>
      <c r="CH40"/>
      <c r="CI40"/>
      <c r="CJ40"/>
      <c r="CK40"/>
      <c r="CL40"/>
      <c r="CM40"/>
      <c r="CN40"/>
      <c r="CO40"/>
      <c r="DB40"/>
      <c r="DD40" s="1">
        <v>1.4789304089863899</v>
      </c>
      <c r="DE40" s="1">
        <v>4.1750185933688497</v>
      </c>
      <c r="DF40" s="1">
        <v>5.5899292920914201</v>
      </c>
      <c r="DG40" s="1">
        <v>6.5289728733949897</v>
      </c>
      <c r="DH40" s="1">
        <v>6.2678597240987299</v>
      </c>
      <c r="DI40" s="1">
        <v>4.9596235285827399</v>
      </c>
      <c r="DJ40" s="1">
        <v>-0.41059341034171998</v>
      </c>
      <c r="DK40" s="1">
        <v>9.9734228509446208</v>
      </c>
      <c r="DL40" s="1">
        <v>1.34728221594331</v>
      </c>
      <c r="DM40" s="1">
        <v>2.6021074056864402</v>
      </c>
      <c r="DN40" s="1">
        <v>7.4938349298838798</v>
      </c>
      <c r="DO40" s="1">
        <v>5.5758717069778099</v>
      </c>
      <c r="EB40"/>
      <c r="EO40"/>
      <c r="EQ40" s="1">
        <v>3.5854286933343902</v>
      </c>
      <c r="ER40" s="1">
        <v>4.6770367079554598</v>
      </c>
      <c r="ES40" s="1">
        <v>10.180449503555</v>
      </c>
      <c r="ET40" s="1" t="e">
        <v>#N/A</v>
      </c>
      <c r="EU40" s="1">
        <v>15.389262305758001</v>
      </c>
      <c r="EV40" s="1">
        <v>8.5942086355731</v>
      </c>
      <c r="EW40" s="1">
        <v>-1.1273505278270599</v>
      </c>
      <c r="EX40" s="1">
        <v>15.7383127913547</v>
      </c>
      <c r="EY40" s="1">
        <v>2.9899257794633098</v>
      </c>
      <c r="EZ40" s="1">
        <v>7.98633035919738</v>
      </c>
      <c r="FA40" s="1">
        <v>10.0320341532427</v>
      </c>
      <c r="FB40" s="1">
        <v>14.485035749626199</v>
      </c>
      <c r="FO40"/>
      <c r="GB40"/>
      <c r="HB40"/>
    </row>
    <row r="41" spans="1:210">
      <c r="A41" s="13">
        <f t="shared" si="0"/>
        <v>45289</v>
      </c>
      <c r="N41"/>
      <c r="AB41"/>
      <c r="AC41" s="4">
        <v>45289</v>
      </c>
      <c r="AD41" s="1">
        <v>0.33819373587129498</v>
      </c>
      <c r="AE41" s="1">
        <v>4.8346883180059104</v>
      </c>
      <c r="AF41" s="1">
        <v>14.614730295841399</v>
      </c>
      <c r="AG41" s="1">
        <v>8.2613152344772693</v>
      </c>
      <c r="AH41" s="1">
        <v>18.814020739979401</v>
      </c>
      <c r="AI41" s="1">
        <v>10.8292842401217</v>
      </c>
      <c r="AJ41" s="1">
        <v>-3.4737342178390298</v>
      </c>
      <c r="AK41" s="1">
        <v>17.9768805778195</v>
      </c>
      <c r="AL41" s="1">
        <v>6.3826400912958903</v>
      </c>
      <c r="AM41" s="1">
        <v>8.2447148543205504</v>
      </c>
      <c r="AN41" s="1">
        <v>9.6863885290482798</v>
      </c>
      <c r="AO41" s="1">
        <v>41.9322681723824</v>
      </c>
      <c r="AP41"/>
      <c r="AQ41"/>
      <c r="AR41"/>
      <c r="AS41"/>
      <c r="AT41"/>
      <c r="AU41"/>
      <c r="AV41"/>
      <c r="AW41"/>
      <c r="AX41"/>
      <c r="AY41"/>
      <c r="AZ41"/>
      <c r="BA41"/>
      <c r="BB41"/>
      <c r="BO41"/>
      <c r="BQ41" s="1">
        <v>6.5887320890065997</v>
      </c>
      <c r="BR41" s="1">
        <v>10.5716425894172</v>
      </c>
      <c r="BS41" s="1">
        <v>18.143128716607301</v>
      </c>
      <c r="BT41" s="1" t="e">
        <v>#N/A</v>
      </c>
      <c r="BU41" s="1">
        <v>14.1376552013063</v>
      </c>
      <c r="BV41" s="1">
        <v>12.1946125341934</v>
      </c>
      <c r="BW41" s="1">
        <v>2.6357662380994902</v>
      </c>
      <c r="BX41" s="1">
        <v>19.802917195857798</v>
      </c>
      <c r="BY41" s="1">
        <v>2.1630766758956401</v>
      </c>
      <c r="BZ41" s="1">
        <v>10.445115859815701</v>
      </c>
      <c r="CA41" s="1">
        <v>10.959066986321901</v>
      </c>
      <c r="CB41" s="1">
        <v>8.1901273862296904</v>
      </c>
      <c r="CC41"/>
      <c r="CD41"/>
      <c r="CE41"/>
      <c r="CF41"/>
      <c r="CG41"/>
      <c r="CH41"/>
      <c r="CI41"/>
      <c r="CJ41"/>
      <c r="CK41"/>
      <c r="CL41"/>
      <c r="CM41"/>
      <c r="CN41"/>
      <c r="CO41"/>
      <c r="DB41"/>
      <c r="DD41" s="1">
        <v>1.2765834405762999</v>
      </c>
      <c r="DE41" s="1">
        <v>3.8489655793442901</v>
      </c>
      <c r="DF41" s="1">
        <v>5.4842713885919201</v>
      </c>
      <c r="DG41" s="1">
        <v>6.5905086960791603</v>
      </c>
      <c r="DH41" s="1">
        <v>6.2508145949899099</v>
      </c>
      <c r="DI41" s="1">
        <v>4.9705572970501199</v>
      </c>
      <c r="DJ41" s="1">
        <v>1.0981862573430901</v>
      </c>
      <c r="DK41" s="1">
        <v>10.2114427958176</v>
      </c>
      <c r="DL41" s="1">
        <v>1.5974898894955101</v>
      </c>
      <c r="DM41" s="1">
        <v>3.2914371724715799</v>
      </c>
      <c r="DN41" s="1">
        <v>7.6995565306208196</v>
      </c>
      <c r="DO41" s="1">
        <v>5.6517715639017103</v>
      </c>
      <c r="EB41"/>
      <c r="EO41"/>
      <c r="EQ41" s="1">
        <v>3.13565256246752</v>
      </c>
      <c r="ER41" s="1">
        <v>4.5237747158458799</v>
      </c>
      <c r="ES41" s="1">
        <v>10.014575858402599</v>
      </c>
      <c r="ET41" s="1" t="e">
        <v>#N/A</v>
      </c>
      <c r="EU41" s="1">
        <v>16.010421471687899</v>
      </c>
      <c r="EV41" s="1">
        <v>8.3598921269956303</v>
      </c>
      <c r="EW41" s="1">
        <v>1.43092354144046</v>
      </c>
      <c r="EX41" s="1">
        <v>15.8700276872739</v>
      </c>
      <c r="EY41" s="1">
        <v>2.9327936254284701</v>
      </c>
      <c r="EZ41" s="1">
        <v>8.3106299181707595</v>
      </c>
      <c r="FA41" s="1">
        <v>10.624487137314601</v>
      </c>
      <c r="FB41" s="1">
        <v>14.5132291415898</v>
      </c>
      <c r="FO41"/>
      <c r="GB41"/>
      <c r="HB41"/>
    </row>
    <row r="42" spans="1:210">
      <c r="A42" s="13">
        <f t="shared" si="0"/>
        <v>45260</v>
      </c>
      <c r="N42"/>
      <c r="AB42"/>
      <c r="AC42" s="4">
        <v>45260</v>
      </c>
      <c r="AD42" s="1">
        <v>-1.5298866065393</v>
      </c>
      <c r="AE42" s="1">
        <v>4.8529259672823004</v>
      </c>
      <c r="AF42" s="1">
        <v>16.374885188758501</v>
      </c>
      <c r="AG42" s="1">
        <v>6.9570451833086802</v>
      </c>
      <c r="AH42" s="1">
        <v>17.347739302674199</v>
      </c>
      <c r="AI42" s="1">
        <v>10.7322370268972</v>
      </c>
      <c r="AJ42" s="1">
        <v>-2.5401052415130598</v>
      </c>
      <c r="AK42" s="1">
        <v>17.1610377575713</v>
      </c>
      <c r="AL42" s="1">
        <v>5.8976304629232601</v>
      </c>
      <c r="AM42" s="1">
        <v>8.8715959785465195</v>
      </c>
      <c r="AN42" s="1">
        <v>19.022737736965802</v>
      </c>
      <c r="AO42" s="1">
        <v>42.059166794769901</v>
      </c>
      <c r="AP42"/>
      <c r="AQ42"/>
      <c r="AR42"/>
      <c r="AS42"/>
      <c r="AT42"/>
      <c r="AU42"/>
      <c r="AV42"/>
      <c r="AW42"/>
      <c r="AX42"/>
      <c r="AY42"/>
      <c r="AZ42"/>
      <c r="BA42"/>
      <c r="BB42"/>
      <c r="BO42"/>
      <c r="BQ42" s="1">
        <v>4.9437421265593198</v>
      </c>
      <c r="BR42" s="1">
        <v>11.4172997723935</v>
      </c>
      <c r="BS42" s="1">
        <v>20.0829911305016</v>
      </c>
      <c r="BT42" s="1" t="e">
        <v>#N/A</v>
      </c>
      <c r="BU42" s="1">
        <v>12.145411235809799</v>
      </c>
      <c r="BV42" s="1">
        <v>12.407933615657999</v>
      </c>
      <c r="BW42" s="1">
        <v>2.1176532588461798</v>
      </c>
      <c r="BX42" s="1">
        <v>18.9048998167113</v>
      </c>
      <c r="BY42" s="1">
        <v>3.0773135781662599</v>
      </c>
      <c r="BZ42" s="1">
        <v>12.608887958464599</v>
      </c>
      <c r="CA42" s="1">
        <v>13.100476944787101</v>
      </c>
      <c r="CB42" s="1">
        <v>13.464959572319501</v>
      </c>
      <c r="CC42"/>
      <c r="CD42"/>
      <c r="CE42"/>
      <c r="CF42"/>
      <c r="CG42"/>
      <c r="CH42"/>
      <c r="CI42"/>
      <c r="CJ42"/>
      <c r="CK42"/>
      <c r="CL42"/>
      <c r="CM42"/>
      <c r="CN42"/>
      <c r="CO42"/>
      <c r="DB42"/>
      <c r="DD42" s="1">
        <v>-1.3412890619843101E-2</v>
      </c>
      <c r="DE42" s="1">
        <v>3.0009329969979999</v>
      </c>
      <c r="DF42" s="1">
        <v>5.4492985977472497</v>
      </c>
      <c r="DG42" s="1">
        <v>6.5245036982483597</v>
      </c>
      <c r="DH42" s="1">
        <v>5.9325184845698002</v>
      </c>
      <c r="DI42" s="1">
        <v>4.9530869561379003</v>
      </c>
      <c r="DJ42" s="1">
        <v>8.3443354668003095E-2</v>
      </c>
      <c r="DK42" s="1">
        <v>9.1994339687611308</v>
      </c>
      <c r="DL42" s="1">
        <v>1.5137520598624401</v>
      </c>
      <c r="DM42" s="1">
        <v>3.3179126185454799</v>
      </c>
      <c r="DN42" s="1">
        <v>8.5103741436440696</v>
      </c>
      <c r="DO42" s="1">
        <v>5.5171839859510996</v>
      </c>
      <c r="EB42"/>
      <c r="EO42"/>
      <c r="EQ42" s="1">
        <v>0.84160953650771697</v>
      </c>
      <c r="ER42" s="1">
        <v>4.3935976703046302</v>
      </c>
      <c r="ES42" s="1">
        <v>10.450437056391999</v>
      </c>
      <c r="ET42" s="1" t="e">
        <v>#N/A</v>
      </c>
      <c r="EU42" s="1">
        <v>14.0549598196394</v>
      </c>
      <c r="EV42" s="1">
        <v>8.3499904063385095</v>
      </c>
      <c r="EW42" s="1">
        <v>-0.27941380077762201</v>
      </c>
      <c r="EX42" s="1">
        <v>14.578415960507201</v>
      </c>
      <c r="EY42" s="1">
        <v>3.0523477129530301</v>
      </c>
      <c r="EZ42" s="1">
        <v>8.4541674942734293</v>
      </c>
      <c r="FA42" s="1">
        <v>12.7243465099122</v>
      </c>
      <c r="FB42" s="1">
        <v>13.3568295472686</v>
      </c>
      <c r="FO42"/>
      <c r="GB42"/>
      <c r="HB42"/>
    </row>
    <row r="43" spans="1:210">
      <c r="A43" s="13">
        <f t="shared" si="0"/>
        <v>45230</v>
      </c>
      <c r="N43"/>
      <c r="AB43"/>
      <c r="AC43" s="4">
        <v>45230</v>
      </c>
      <c r="AD43" s="1">
        <v>-1.1812638704124501</v>
      </c>
      <c r="AE43" s="1">
        <v>5.0222801456543298</v>
      </c>
      <c r="AF43" s="1">
        <v>20.364538337902999</v>
      </c>
      <c r="AG43" s="1">
        <v>7.4646106751354999</v>
      </c>
      <c r="AH43" s="1">
        <v>13.3729762707736</v>
      </c>
      <c r="AI43" s="1">
        <v>11.4304677658756</v>
      </c>
      <c r="AJ43" s="1">
        <v>-3.5199368066582601</v>
      </c>
      <c r="AK43" s="1">
        <v>15.8970711968392</v>
      </c>
      <c r="AL43" s="1">
        <v>6.1522416162492704</v>
      </c>
      <c r="AM43" s="1">
        <v>8.51811716078935</v>
      </c>
      <c r="AN43" s="1">
        <v>31.8940069935732</v>
      </c>
      <c r="AO43" s="1">
        <v>48.712795225702997</v>
      </c>
      <c r="AP43"/>
      <c r="AQ43"/>
      <c r="AR43"/>
      <c r="AS43"/>
      <c r="AT43"/>
      <c r="AU43"/>
      <c r="AV43"/>
      <c r="AW43"/>
      <c r="AX43"/>
      <c r="AY43"/>
      <c r="AZ43"/>
      <c r="BA43"/>
      <c r="BB43"/>
      <c r="BO43"/>
      <c r="BQ43" s="1">
        <v>1.31480256785103</v>
      </c>
      <c r="BR43" s="1">
        <v>12.275724770502601</v>
      </c>
      <c r="BS43" s="1">
        <v>19.898605764033899</v>
      </c>
      <c r="BT43" s="1" t="e">
        <v>#N/A</v>
      </c>
      <c r="BU43" s="1">
        <v>9.2397802218560692</v>
      </c>
      <c r="BV43" s="1">
        <v>13.986138311381101</v>
      </c>
      <c r="BW43" s="1">
        <v>1.1866751215773601</v>
      </c>
      <c r="BX43" s="1">
        <v>17.539769020005998</v>
      </c>
      <c r="BY43" s="1">
        <v>4.0258887814396296</v>
      </c>
      <c r="BZ43" s="1">
        <v>12.1753085589867</v>
      </c>
      <c r="CA43" s="1">
        <v>16.881654513873599</v>
      </c>
      <c r="CB43" s="1">
        <v>18.660109450548202</v>
      </c>
      <c r="CC43"/>
      <c r="CD43"/>
      <c r="CE43"/>
      <c r="CF43"/>
      <c r="CG43"/>
      <c r="CH43"/>
      <c r="CI43"/>
      <c r="CJ43"/>
      <c r="CK43"/>
      <c r="CL43"/>
      <c r="CM43"/>
      <c r="CN43"/>
      <c r="CO43"/>
      <c r="DB43"/>
      <c r="DD43" s="1">
        <v>-0.69573423283695102</v>
      </c>
      <c r="DE43" s="1">
        <v>3.0596464173369502</v>
      </c>
      <c r="DF43" s="1">
        <v>5.7154096047879497</v>
      </c>
      <c r="DG43" s="1">
        <v>6.5249807636561803</v>
      </c>
      <c r="DH43" s="1">
        <v>5.7031007090569403</v>
      </c>
      <c r="DI43" s="1">
        <v>5.1617492773341001</v>
      </c>
      <c r="DJ43" s="1">
        <v>-1.4746208213382599</v>
      </c>
      <c r="DK43" s="1">
        <v>8.8897394576227295</v>
      </c>
      <c r="DL43" s="1">
        <v>1.7120019145034899</v>
      </c>
      <c r="DM43" s="1">
        <v>3.2477315888028402</v>
      </c>
      <c r="DN43" s="1">
        <v>9.3369049031964195</v>
      </c>
      <c r="DO43" s="1">
        <v>5.7817893188002296</v>
      </c>
      <c r="EB43"/>
      <c r="EO43"/>
      <c r="EQ43" s="1">
        <v>1.1766271364785501</v>
      </c>
      <c r="ER43" s="1">
        <v>4.5162954493248</v>
      </c>
      <c r="ES43" s="1">
        <v>11.603330779853501</v>
      </c>
      <c r="ET43" s="1" t="e">
        <v>#N/A</v>
      </c>
      <c r="EU43" s="1">
        <v>10.315286620192699</v>
      </c>
      <c r="EV43" s="1">
        <v>8.6885148443953995</v>
      </c>
      <c r="EW43" s="1">
        <v>-2.2150983630691901</v>
      </c>
      <c r="EX43" s="1">
        <v>13.420476807510401</v>
      </c>
      <c r="EY43" s="1">
        <v>3.5495387234820801</v>
      </c>
      <c r="EZ43" s="1">
        <v>9.0218234597149003</v>
      </c>
      <c r="FA43" s="1">
        <v>15.2402919786498</v>
      </c>
      <c r="FB43" s="1">
        <v>14.9226162090761</v>
      </c>
      <c r="FO43"/>
      <c r="GB43"/>
      <c r="HB43"/>
    </row>
    <row r="44" spans="1:210">
      <c r="A44" s="13">
        <f t="shared" si="0"/>
        <v>45198</v>
      </c>
      <c r="N44"/>
      <c r="AB44"/>
      <c r="AC44" s="4">
        <v>45198</v>
      </c>
      <c r="AD44" s="1">
        <v>-3.3011052613235501</v>
      </c>
      <c r="AE44" s="1">
        <v>5.5917690177072803</v>
      </c>
      <c r="AF44" s="1">
        <v>22.631589239531401</v>
      </c>
      <c r="AG44" s="1">
        <v>8.8151501489566897</v>
      </c>
      <c r="AH44" s="1">
        <v>6.7412104835315603</v>
      </c>
      <c r="AI44" s="1">
        <v>11.4444879488967</v>
      </c>
      <c r="AJ44" s="1">
        <v>-6.55932524169536</v>
      </c>
      <c r="AK44" s="1">
        <v>15.521650419676799</v>
      </c>
      <c r="AL44" s="1">
        <v>5.9491167236898699</v>
      </c>
      <c r="AM44" s="1">
        <v>8.4795728790768496</v>
      </c>
      <c r="AN44" s="1">
        <v>42.622909744196399</v>
      </c>
      <c r="AO44" s="1">
        <v>53.4104435969953</v>
      </c>
      <c r="AP44"/>
      <c r="AQ44"/>
      <c r="AR44"/>
      <c r="AS44"/>
      <c r="AT44"/>
      <c r="AU44"/>
      <c r="AV44"/>
      <c r="AW44"/>
      <c r="AX44"/>
      <c r="AY44"/>
      <c r="AZ44"/>
      <c r="BA44"/>
      <c r="BB44"/>
      <c r="BO44"/>
      <c r="BQ44" s="1">
        <v>1.7454938791146599</v>
      </c>
      <c r="BR44" s="1">
        <v>12.7657515027865</v>
      </c>
      <c r="BS44" s="1">
        <v>22.6639684845826</v>
      </c>
      <c r="BT44" s="1" t="e">
        <v>#N/A</v>
      </c>
      <c r="BU44" s="1">
        <v>5.3205143437306504</v>
      </c>
      <c r="BV44" s="1">
        <v>15.331922206874999</v>
      </c>
      <c r="BW44" s="1">
        <v>-0.61145275571431601</v>
      </c>
      <c r="BX44" s="1">
        <v>17.675232004089601</v>
      </c>
      <c r="BY44" s="1">
        <v>5.4379900437100801</v>
      </c>
      <c r="BZ44" s="1">
        <v>13.4858068363709</v>
      </c>
      <c r="CA44" s="1">
        <v>21.281336847783901</v>
      </c>
      <c r="CB44" s="1">
        <v>23.219131759399499</v>
      </c>
      <c r="CC44"/>
      <c r="CD44"/>
      <c r="CE44"/>
      <c r="CF44"/>
      <c r="CG44"/>
      <c r="CH44"/>
      <c r="CI44"/>
      <c r="CJ44"/>
      <c r="CK44"/>
      <c r="CL44"/>
      <c r="CM44"/>
      <c r="CN44"/>
      <c r="CO44"/>
      <c r="DB44"/>
      <c r="DD44" s="1">
        <v>-1.51655190972106</v>
      </c>
      <c r="DE44" s="1">
        <v>3.56136337975218</v>
      </c>
      <c r="DF44" s="1">
        <v>5.7334745017337401</v>
      </c>
      <c r="DG44" s="1">
        <v>6.4421503662587503</v>
      </c>
      <c r="DH44" s="1">
        <v>5.5494779918841504</v>
      </c>
      <c r="DI44" s="1">
        <v>4.9767663656850596</v>
      </c>
      <c r="DJ44" s="1">
        <v>-3.8491106700736202</v>
      </c>
      <c r="DK44" s="1">
        <v>8.2172194902995699</v>
      </c>
      <c r="DL44" s="1">
        <v>1.6964994649815099</v>
      </c>
      <c r="DM44" s="1">
        <v>3.53643075067041</v>
      </c>
      <c r="DN44" s="1">
        <v>10.895020861546399</v>
      </c>
      <c r="DO44" s="1">
        <v>5.7795280162876699</v>
      </c>
      <c r="EB44"/>
      <c r="EO44"/>
      <c r="EQ44" s="1">
        <v>-1.5386184450496601</v>
      </c>
      <c r="ER44" s="1">
        <v>5.3819249569310896</v>
      </c>
      <c r="ES44" s="1">
        <v>11.0591169260969</v>
      </c>
      <c r="ET44" s="1" t="e">
        <v>#N/A</v>
      </c>
      <c r="EU44" s="1">
        <v>5.9151474430320796</v>
      </c>
      <c r="EV44" s="1">
        <v>8.8560862134770293</v>
      </c>
      <c r="EW44" s="1">
        <v>-5.1452485645052999</v>
      </c>
      <c r="EX44" s="1">
        <v>12.3351516998289</v>
      </c>
      <c r="EY44" s="1">
        <v>3.3874376428531598</v>
      </c>
      <c r="EZ44" s="1">
        <v>9.25408884966245</v>
      </c>
      <c r="FA44" s="1">
        <v>18.764362595768802</v>
      </c>
      <c r="FB44" s="1">
        <v>13.9440817480692</v>
      </c>
      <c r="FO44"/>
      <c r="GB44"/>
      <c r="HB44"/>
    </row>
    <row r="45" spans="1:210">
      <c r="A45" s="13">
        <f t="shared" si="0"/>
        <v>45169</v>
      </c>
      <c r="N45"/>
      <c r="AB45"/>
      <c r="AC45" s="4">
        <v>45169</v>
      </c>
      <c r="AD45" s="1">
        <v>-6.6957046978161703</v>
      </c>
      <c r="AE45" s="1">
        <v>5.4140874454534398</v>
      </c>
      <c r="AF45" s="1">
        <v>23.463805556484999</v>
      </c>
      <c r="AG45" s="1">
        <v>8.8703435683351906</v>
      </c>
      <c r="AH45" s="1">
        <v>4.5027232182839603</v>
      </c>
      <c r="AI45" s="1">
        <v>11.2059065135573</v>
      </c>
      <c r="AJ45" s="1">
        <v>-9.4913126479253194</v>
      </c>
      <c r="AK45" s="1">
        <v>14.955075537040999</v>
      </c>
      <c r="AL45" s="1">
        <v>5.1047437201292096</v>
      </c>
      <c r="AM45" s="1">
        <v>8.5439074712187093</v>
      </c>
      <c r="AN45" s="1">
        <v>50.727610429564102</v>
      </c>
      <c r="AO45" s="1">
        <v>57.6337924519392</v>
      </c>
      <c r="AP45"/>
      <c r="AQ45"/>
      <c r="AR45"/>
      <c r="AS45"/>
      <c r="AT45"/>
      <c r="AU45"/>
      <c r="AV45"/>
      <c r="AW45"/>
      <c r="AX45"/>
      <c r="AY45"/>
      <c r="AZ45"/>
      <c r="BA45"/>
      <c r="BB45"/>
      <c r="BO45"/>
      <c r="BQ45" s="1">
        <v>0.15849369246734701</v>
      </c>
      <c r="BR45" s="1">
        <v>12.524626664930899</v>
      </c>
      <c r="BS45" s="1">
        <v>24.0731838869097</v>
      </c>
      <c r="BT45" s="1" t="e">
        <v>#N/A</v>
      </c>
      <c r="BU45" s="1">
        <v>4.8439514923524296</v>
      </c>
      <c r="BV45" s="1">
        <v>15.0907045887203</v>
      </c>
      <c r="BW45" s="1">
        <v>-3.66441221827011</v>
      </c>
      <c r="BX45" s="1">
        <v>17.373956339050199</v>
      </c>
      <c r="BY45" s="1">
        <v>6.0719251232829503</v>
      </c>
      <c r="BZ45" s="1">
        <v>14.4121483585728</v>
      </c>
      <c r="CA45" s="1">
        <v>22.362439506389499</v>
      </c>
      <c r="CB45" s="1">
        <v>24.135739652205299</v>
      </c>
      <c r="CC45"/>
      <c r="CD45"/>
      <c r="CE45"/>
      <c r="CF45"/>
      <c r="CG45"/>
      <c r="CH45"/>
      <c r="CI45"/>
      <c r="CJ45"/>
      <c r="CK45"/>
      <c r="CL45"/>
      <c r="CM45"/>
      <c r="CN45"/>
      <c r="CO45"/>
      <c r="DB45"/>
      <c r="DD45" s="1">
        <v>-2.4630514743165701</v>
      </c>
      <c r="DE45" s="1">
        <v>3.7929028719382001</v>
      </c>
      <c r="DF45" s="1">
        <v>5.6994086424805799</v>
      </c>
      <c r="DG45" s="1">
        <v>6.3217561699452096</v>
      </c>
      <c r="DH45" s="1">
        <v>5.1904284805329501</v>
      </c>
      <c r="DI45" s="1">
        <v>4.9690156659565998</v>
      </c>
      <c r="DJ45" s="1">
        <v>-5.3786316526283304</v>
      </c>
      <c r="DK45" s="1">
        <v>7.7118950270269897</v>
      </c>
      <c r="DL45" s="1">
        <v>1.56038733256749</v>
      </c>
      <c r="DM45" s="1">
        <v>3.14731974802244</v>
      </c>
      <c r="DN45" s="1">
        <v>11.6204060177703</v>
      </c>
      <c r="DO45" s="1">
        <v>5.4793373826380103</v>
      </c>
      <c r="EB45"/>
      <c r="EO45"/>
      <c r="EQ45" s="1">
        <v>-3.46704145369447</v>
      </c>
      <c r="ER45" s="1">
        <v>5.3634013895254702</v>
      </c>
      <c r="ES45" s="1">
        <v>11.2221493252885</v>
      </c>
      <c r="ET45" s="1" t="e">
        <v>#N/A</v>
      </c>
      <c r="EU45" s="1">
        <v>3.9127363581294801</v>
      </c>
      <c r="EV45" s="1">
        <v>9.0993006004912704</v>
      </c>
      <c r="EW45" s="1">
        <v>-7.5050560974776204</v>
      </c>
      <c r="EX45" s="1">
        <v>11.775510587150899</v>
      </c>
      <c r="EY45" s="1">
        <v>3.2051715126777101</v>
      </c>
      <c r="EZ45" s="1">
        <v>9.3609327624738707</v>
      </c>
      <c r="FA45" s="1">
        <v>21.029375996252199</v>
      </c>
      <c r="FB45" s="1">
        <v>13.808160304396299</v>
      </c>
      <c r="FO45"/>
      <c r="GB45"/>
      <c r="HB45"/>
    </row>
    <row r="46" spans="1:210">
      <c r="A46" s="13">
        <f t="shared" si="0"/>
        <v>45138</v>
      </c>
      <c r="N46"/>
      <c r="AB46"/>
      <c r="AC46" s="4">
        <v>45138</v>
      </c>
      <c r="AD46" s="1">
        <v>-8.5614158747835791</v>
      </c>
      <c r="AE46" s="1">
        <v>5.4686013037306997</v>
      </c>
      <c r="AF46" s="1">
        <v>24.0486848418027</v>
      </c>
      <c r="AG46" s="1">
        <v>8.9235821734453804</v>
      </c>
      <c r="AH46" s="1">
        <v>2.5136506134882</v>
      </c>
      <c r="AI46" s="1">
        <v>10.7282788166599</v>
      </c>
      <c r="AJ46" s="1">
        <v>-12.0414456581011</v>
      </c>
      <c r="AK46" s="1">
        <v>12.940334001644899</v>
      </c>
      <c r="AL46" s="1">
        <v>4.49238746180791</v>
      </c>
      <c r="AM46" s="1">
        <v>8.5274986048947596</v>
      </c>
      <c r="AN46" s="1">
        <v>58.148415216585903</v>
      </c>
      <c r="AO46" s="1">
        <v>61.196170213914002</v>
      </c>
      <c r="AP46"/>
      <c r="AQ46"/>
      <c r="AR46"/>
      <c r="AS46"/>
      <c r="AT46"/>
      <c r="AU46"/>
      <c r="AV46"/>
      <c r="AW46"/>
      <c r="AX46"/>
      <c r="AY46"/>
      <c r="AZ46"/>
      <c r="BA46"/>
      <c r="BB46"/>
      <c r="BO46"/>
      <c r="BQ46" s="1">
        <v>-1.67560621472044</v>
      </c>
      <c r="BR46" s="1">
        <v>12.6816720128543</v>
      </c>
      <c r="BS46" s="1">
        <v>24.730017014467901</v>
      </c>
      <c r="BT46" s="1" t="e">
        <v>#N/A</v>
      </c>
      <c r="BU46" s="1">
        <v>3.44394155414785</v>
      </c>
      <c r="BV46" s="1">
        <v>14.3965553554319</v>
      </c>
      <c r="BW46" s="1">
        <v>-5.3321745563251799</v>
      </c>
      <c r="BX46" s="1">
        <v>15.3278140703119</v>
      </c>
      <c r="BY46" s="1">
        <v>7.0514810619025603</v>
      </c>
      <c r="BZ46" s="1">
        <v>15.894455326470601</v>
      </c>
      <c r="CA46" s="1">
        <v>25.3500834973016</v>
      </c>
      <c r="CB46" s="1">
        <v>25.387905752784999</v>
      </c>
      <c r="CC46"/>
      <c r="CD46"/>
      <c r="CE46"/>
      <c r="CF46"/>
      <c r="CG46"/>
      <c r="CH46"/>
      <c r="CI46"/>
      <c r="CJ46"/>
      <c r="CK46"/>
      <c r="CL46"/>
      <c r="CM46"/>
      <c r="CN46"/>
      <c r="CO46"/>
      <c r="DB46"/>
      <c r="DD46" s="1">
        <v>-3.2750498662269498</v>
      </c>
      <c r="DE46" s="1">
        <v>3.6793836927980998</v>
      </c>
      <c r="DF46" s="1">
        <v>5.18053205669466</v>
      </c>
      <c r="DG46" s="1">
        <v>5.3768353050554403</v>
      </c>
      <c r="DH46" s="1">
        <v>5.1020918176683203</v>
      </c>
      <c r="DI46" s="1">
        <v>4.7677520474962902</v>
      </c>
      <c r="DJ46" s="1">
        <v>-7.41838560156335</v>
      </c>
      <c r="DK46" s="1">
        <v>6.7220387557854702</v>
      </c>
      <c r="DL46" s="1">
        <v>1.5159073792397399</v>
      </c>
      <c r="DM46" s="1">
        <v>2.8808150907089298</v>
      </c>
      <c r="DN46" s="1">
        <v>12.2383552690823</v>
      </c>
      <c r="DO46" s="1">
        <v>5.5311196598654897</v>
      </c>
      <c r="EB46"/>
      <c r="EO46"/>
      <c r="EQ46" s="1">
        <v>-4.9582133255353398</v>
      </c>
      <c r="ER46" s="1">
        <v>5.3678218678184004</v>
      </c>
      <c r="ES46" s="1">
        <v>9.7660495060375592</v>
      </c>
      <c r="ET46" s="1" t="e">
        <v>#N/A</v>
      </c>
      <c r="EU46" s="1">
        <v>2.4099753990028101</v>
      </c>
      <c r="EV46" s="1">
        <v>9.0300114584638997</v>
      </c>
      <c r="EW46" s="1">
        <v>-9.8261872558154995</v>
      </c>
      <c r="EX46" s="1">
        <v>9.8329520028169508</v>
      </c>
      <c r="EY46" s="1">
        <v>3.15851215778684</v>
      </c>
      <c r="EZ46" s="1">
        <v>9.50238396900812</v>
      </c>
      <c r="FA46" s="1">
        <v>22.335567577429</v>
      </c>
      <c r="FB46" s="1">
        <v>13.5568753892362</v>
      </c>
      <c r="FO46"/>
      <c r="GB46"/>
      <c r="HB46"/>
    </row>
    <row r="47" spans="1:210">
      <c r="A47" s="13">
        <f t="shared" si="0"/>
        <v>45107</v>
      </c>
      <c r="N47"/>
      <c r="AB47"/>
      <c r="AC47" s="4">
        <v>45107</v>
      </c>
      <c r="AD47" s="1">
        <v>-9.2843888378685495</v>
      </c>
      <c r="AE47" s="1">
        <v>5.1085322933600699</v>
      </c>
      <c r="AF47" s="1">
        <v>24.753316342447899</v>
      </c>
      <c r="AG47" s="1">
        <v>9.4642987097045204</v>
      </c>
      <c r="AH47" s="1">
        <v>8.5535336113443897E-2</v>
      </c>
      <c r="AI47" s="1">
        <v>10.3811320022643</v>
      </c>
      <c r="AJ47" s="1">
        <v>-12.973745218661101</v>
      </c>
      <c r="AK47" s="1">
        <v>11.087697340350701</v>
      </c>
      <c r="AL47" s="1">
        <v>3.7424596484553398</v>
      </c>
      <c r="AM47" s="1">
        <v>8.4421204601787903</v>
      </c>
      <c r="AN47" s="1">
        <v>64.443974123980794</v>
      </c>
      <c r="AO47" s="1">
        <v>64.722147370557295</v>
      </c>
      <c r="AP47"/>
      <c r="AQ47"/>
      <c r="AR47"/>
      <c r="AS47"/>
      <c r="AT47"/>
      <c r="AU47"/>
      <c r="AV47"/>
      <c r="AW47"/>
      <c r="AX47"/>
      <c r="AY47"/>
      <c r="AZ47"/>
      <c r="BA47"/>
      <c r="BB47"/>
      <c r="BO47"/>
      <c r="BQ47" s="1">
        <v>-1.55565532775952</v>
      </c>
      <c r="BR47" s="1">
        <v>12.462040962769599</v>
      </c>
      <c r="BS47" s="1">
        <v>25.918564516499501</v>
      </c>
      <c r="BT47" s="1" t="e">
        <v>#N/A</v>
      </c>
      <c r="BU47" s="1">
        <v>2.6897636209600799</v>
      </c>
      <c r="BV47" s="1">
        <v>14.8473713215683</v>
      </c>
      <c r="BW47" s="1">
        <v>-7.2500596231522199</v>
      </c>
      <c r="BX47" s="1">
        <v>13.5493729676343</v>
      </c>
      <c r="BY47" s="1">
        <v>7.1409145211346399</v>
      </c>
      <c r="BZ47" s="1">
        <v>17.217154212996199</v>
      </c>
      <c r="CA47" s="1">
        <v>27.9005252852109</v>
      </c>
      <c r="CB47" s="1">
        <v>26.334546244472101</v>
      </c>
      <c r="CC47"/>
      <c r="CD47"/>
      <c r="CE47"/>
      <c r="CF47"/>
      <c r="CG47"/>
      <c r="CH47"/>
      <c r="CI47"/>
      <c r="CJ47"/>
      <c r="CK47"/>
      <c r="CL47"/>
      <c r="CM47"/>
      <c r="CN47"/>
      <c r="CO47"/>
      <c r="DB47"/>
      <c r="DD47" s="1">
        <v>-3.3855047027551</v>
      </c>
      <c r="DE47" s="1">
        <v>3.9038570909377901</v>
      </c>
      <c r="DF47" s="1">
        <v>4.9970184799418202</v>
      </c>
      <c r="DG47" s="1">
        <v>5.5201988400000701</v>
      </c>
      <c r="DH47" s="1">
        <v>4.80898930826877</v>
      </c>
      <c r="DI47" s="1">
        <v>4.4825080152553696</v>
      </c>
      <c r="DJ47" s="1">
        <v>-8.1665133317365601</v>
      </c>
      <c r="DK47" s="1">
        <v>5.6887184242970097</v>
      </c>
      <c r="DL47" s="1">
        <v>1.54440863444627</v>
      </c>
      <c r="DM47" s="1">
        <v>2.41168847773814</v>
      </c>
      <c r="DN47" s="1">
        <v>12.802643257770301</v>
      </c>
      <c r="DO47" s="1">
        <v>5.4092966631330297</v>
      </c>
      <c r="EB47"/>
      <c r="EO47"/>
      <c r="EQ47" s="1">
        <v>-5.4789236403101098</v>
      </c>
      <c r="ER47" s="1">
        <v>5.05455314292844</v>
      </c>
      <c r="ES47" s="1">
        <v>9.5815145903536507</v>
      </c>
      <c r="ET47" s="1" t="e">
        <v>#N/A</v>
      </c>
      <c r="EU47" s="1">
        <v>0.63043183970608696</v>
      </c>
      <c r="EV47" s="1">
        <v>8.7366705465406405</v>
      </c>
      <c r="EW47" s="1">
        <v>-10.863873185704801</v>
      </c>
      <c r="EX47" s="1">
        <v>7.9518460728257896</v>
      </c>
      <c r="EY47" s="1">
        <v>2.89487096330206</v>
      </c>
      <c r="EZ47" s="1">
        <v>9.8680214629385006</v>
      </c>
      <c r="FA47" s="1">
        <v>24.0968791224205</v>
      </c>
      <c r="FB47" s="1">
        <v>12.608755648007699</v>
      </c>
      <c r="FO47"/>
      <c r="GB47"/>
      <c r="HB47"/>
    </row>
    <row r="48" spans="1:210">
      <c r="A48" s="13">
        <f t="shared" si="0"/>
        <v>45077</v>
      </c>
      <c r="N48"/>
      <c r="AB48"/>
      <c r="AC48" s="4">
        <v>45077</v>
      </c>
      <c r="AD48" s="1">
        <v>-11.6489125593463</v>
      </c>
      <c r="AE48" s="1">
        <v>4.9653780545293902</v>
      </c>
      <c r="AF48" s="1">
        <v>25.267529153784</v>
      </c>
      <c r="AG48" s="1">
        <v>10.128678599990501</v>
      </c>
      <c r="AH48" s="1">
        <v>-1.2522819347029199</v>
      </c>
      <c r="AI48" s="1">
        <v>9.9196295987832599</v>
      </c>
      <c r="AJ48" s="1">
        <v>-14.0367144465684</v>
      </c>
      <c r="AK48" s="1">
        <v>9.8083115838598296</v>
      </c>
      <c r="AL48" s="1">
        <v>3.2192539528478101</v>
      </c>
      <c r="AM48" s="1">
        <v>8.2629392155518993</v>
      </c>
      <c r="AN48" s="1">
        <v>68.685063001372498</v>
      </c>
      <c r="AO48" s="1">
        <v>78.013409555838393</v>
      </c>
      <c r="AP48"/>
      <c r="AQ48"/>
      <c r="AR48"/>
      <c r="AS48"/>
      <c r="AT48"/>
      <c r="AU48"/>
      <c r="AV48"/>
      <c r="AW48"/>
      <c r="AX48"/>
      <c r="AY48"/>
      <c r="AZ48"/>
      <c r="BA48"/>
      <c r="BB48"/>
      <c r="BO48"/>
      <c r="BQ48" s="1">
        <v>-1.7684564820114901</v>
      </c>
      <c r="BR48" s="1">
        <v>12.490763358490801</v>
      </c>
      <c r="BS48" s="1">
        <v>27.1087491610505</v>
      </c>
      <c r="BT48" s="1" t="e">
        <v>#N/A</v>
      </c>
      <c r="BU48" s="1">
        <v>1.59530210351659</v>
      </c>
      <c r="BV48" s="1">
        <v>15.507097579935399</v>
      </c>
      <c r="BW48" s="1">
        <v>-7.8707129660000099</v>
      </c>
      <c r="BX48" s="1">
        <v>12.462049148515501</v>
      </c>
      <c r="BY48" s="1">
        <v>6.9746399619107304</v>
      </c>
      <c r="BZ48" s="1">
        <v>18.3747942260241</v>
      </c>
      <c r="CA48" s="1">
        <v>28.9501429231243</v>
      </c>
      <c r="CB48" s="1">
        <v>23.913911866566998</v>
      </c>
      <c r="CC48"/>
      <c r="CD48"/>
      <c r="CE48"/>
      <c r="CF48"/>
      <c r="CG48"/>
      <c r="CH48"/>
      <c r="CI48"/>
      <c r="CJ48"/>
      <c r="CK48"/>
      <c r="CL48"/>
      <c r="CM48"/>
      <c r="CN48"/>
      <c r="CO48"/>
      <c r="DB48"/>
      <c r="DD48" s="1">
        <v>-3.9114768034266398</v>
      </c>
      <c r="DE48" s="1">
        <v>4.1268876867226298</v>
      </c>
      <c r="DF48" s="1">
        <v>4.83567820237778</v>
      </c>
      <c r="DG48" s="1">
        <v>5.8999610245906497</v>
      </c>
      <c r="DH48" s="1">
        <v>4.2903469002941801</v>
      </c>
      <c r="DI48" s="1">
        <v>4.2512836500645399</v>
      </c>
      <c r="DJ48" s="1">
        <v>-9.2535966439256505</v>
      </c>
      <c r="DK48" s="1">
        <v>4.9097951077198996</v>
      </c>
      <c r="DL48" s="1">
        <v>1.52312719311266</v>
      </c>
      <c r="DM48" s="1">
        <v>1.99183404673103</v>
      </c>
      <c r="DN48" s="1">
        <v>13.355864434725801</v>
      </c>
      <c r="DO48" s="1">
        <v>5.4000655991581299</v>
      </c>
      <c r="EB48"/>
      <c r="EO48"/>
      <c r="EQ48" s="1">
        <v>-7.1345358436000197</v>
      </c>
      <c r="ER48" s="1">
        <v>5.0714631795302196</v>
      </c>
      <c r="ES48" s="1">
        <v>9.0373116880790096</v>
      </c>
      <c r="ET48" s="1" t="e">
        <v>#N/A</v>
      </c>
      <c r="EU48" s="1">
        <v>-0.62082972085486099</v>
      </c>
      <c r="EV48" s="1">
        <v>8.3488579589514504</v>
      </c>
      <c r="EW48" s="1">
        <v>-12.0070813030427</v>
      </c>
      <c r="EX48" s="1">
        <v>6.7755631243582499</v>
      </c>
      <c r="EY48" s="1">
        <v>2.8489047834565802</v>
      </c>
      <c r="EZ48" s="1">
        <v>9.9946026688602103</v>
      </c>
      <c r="FA48" s="1">
        <v>25.292984748533499</v>
      </c>
      <c r="FB48" s="1">
        <v>12.5022587917164</v>
      </c>
      <c r="FO48"/>
      <c r="GB48"/>
      <c r="HB48"/>
    </row>
    <row r="49" spans="1:210">
      <c r="A49" s="13">
        <f t="shared" si="0"/>
        <v>45044</v>
      </c>
      <c r="N49"/>
      <c r="AB49"/>
      <c r="AC49" s="4">
        <v>45044</v>
      </c>
      <c r="AD49" s="1">
        <v>-12.722751985038901</v>
      </c>
      <c r="AE49" s="1">
        <v>4.7080548810024601</v>
      </c>
      <c r="AF49" s="1">
        <v>27.453821754461298</v>
      </c>
      <c r="AG49" s="1">
        <v>9.9523248656401506</v>
      </c>
      <c r="AH49" s="1">
        <v>-2.7992056487997501</v>
      </c>
      <c r="AI49" s="1">
        <v>9.0611032596569103</v>
      </c>
      <c r="AJ49" s="1">
        <v>-14.5585389351856</v>
      </c>
      <c r="AK49" s="1">
        <v>7.5320460843748904</v>
      </c>
      <c r="AL49" s="1">
        <v>2.7057083334518399</v>
      </c>
      <c r="AM49" s="1">
        <v>7.5176718463548502</v>
      </c>
      <c r="AN49" s="1">
        <v>70.909140758634393</v>
      </c>
      <c r="AO49" s="1">
        <v>88.431824412963095</v>
      </c>
      <c r="AP49"/>
      <c r="AQ49"/>
      <c r="AR49"/>
      <c r="AS49"/>
      <c r="AT49"/>
      <c r="AU49"/>
      <c r="AV49"/>
      <c r="AW49"/>
      <c r="AX49"/>
      <c r="AY49"/>
      <c r="AZ49"/>
      <c r="BA49"/>
      <c r="BB49"/>
      <c r="BO49"/>
      <c r="BQ49" s="1">
        <v>-2.2434021455287199</v>
      </c>
      <c r="BR49" s="1">
        <v>13.0471281079178</v>
      </c>
      <c r="BS49" s="1">
        <v>29.410553951255402</v>
      </c>
      <c r="BT49" s="1" t="e">
        <v>#N/A</v>
      </c>
      <c r="BU49" s="1">
        <v>0.134122782891582</v>
      </c>
      <c r="BV49" s="1">
        <v>17.240645458325901</v>
      </c>
      <c r="BW49" s="1">
        <v>-8.4495631010795798</v>
      </c>
      <c r="BX49" s="1">
        <v>11.2064730422547</v>
      </c>
      <c r="BY49" s="1">
        <v>7.2152648570999096</v>
      </c>
      <c r="BZ49" s="1">
        <v>22.2296606945931</v>
      </c>
      <c r="CA49" s="1">
        <v>28.187294913231199</v>
      </c>
      <c r="CB49" s="1">
        <v>23.759807554673301</v>
      </c>
      <c r="CC49"/>
      <c r="CD49"/>
      <c r="CE49"/>
      <c r="CF49"/>
      <c r="CG49"/>
      <c r="CH49"/>
      <c r="CI49"/>
      <c r="CJ49"/>
      <c r="CK49"/>
      <c r="CL49"/>
      <c r="CM49"/>
      <c r="CN49"/>
      <c r="CO49"/>
      <c r="DB49"/>
      <c r="DD49" s="1">
        <v>-4.0789949870388904</v>
      </c>
      <c r="DE49" s="1">
        <v>3.4003145831740902</v>
      </c>
      <c r="DF49" s="1">
        <v>5.05659685741331</v>
      </c>
      <c r="DG49" s="1">
        <v>6.7854704942983401</v>
      </c>
      <c r="DH49" s="1">
        <v>3.8612139138240398</v>
      </c>
      <c r="DI49" s="1">
        <v>3.8514992022316199</v>
      </c>
      <c r="DJ49" s="1">
        <v>-9.1596106685664704</v>
      </c>
      <c r="DK49" s="1">
        <v>4.1045125498098498</v>
      </c>
      <c r="DL49" s="1">
        <v>1.4564403800347601</v>
      </c>
      <c r="DM49" s="1">
        <v>-0.53447018449221495</v>
      </c>
      <c r="DN49" s="1">
        <v>13.480357948198501</v>
      </c>
      <c r="DO49" s="1">
        <v>5.6626401625934601</v>
      </c>
      <c r="EB49"/>
      <c r="EO49"/>
      <c r="EQ49" s="1">
        <v>-8.1661438235961992</v>
      </c>
      <c r="ER49" s="1">
        <v>5.1037068698512096</v>
      </c>
      <c r="ES49" s="1">
        <v>9.0411853303492205</v>
      </c>
      <c r="ET49" s="1" t="e">
        <v>#N/A</v>
      </c>
      <c r="EU49" s="1">
        <v>-1.8903434650017901</v>
      </c>
      <c r="EV49" s="1">
        <v>7.8441706836383798</v>
      </c>
      <c r="EW49" s="1">
        <v>-13.228018129166999</v>
      </c>
      <c r="EX49" s="1">
        <v>5.0430827001366598</v>
      </c>
      <c r="EY49" s="1">
        <v>2.9261588831592902</v>
      </c>
      <c r="EZ49" s="1">
        <v>9.9204950629271096</v>
      </c>
      <c r="FA49" s="1">
        <v>27.443441887827301</v>
      </c>
      <c r="FB49" s="1">
        <v>12.6669945315269</v>
      </c>
      <c r="FO49"/>
      <c r="GB49"/>
      <c r="HB49"/>
    </row>
    <row r="50" spans="1:210">
      <c r="A50" s="13">
        <f t="shared" si="0"/>
        <v>45016</v>
      </c>
      <c r="N50"/>
      <c r="AB50"/>
      <c r="AC50" s="4">
        <v>45016</v>
      </c>
      <c r="AD50" s="1">
        <v>-13.514930365306199</v>
      </c>
      <c r="AE50" s="1">
        <v>4.1851930315245101</v>
      </c>
      <c r="AF50" s="1">
        <v>27.410591890452299</v>
      </c>
      <c r="AG50" s="1">
        <v>12.0631337678855</v>
      </c>
      <c r="AH50" s="1">
        <v>-4.3139889809587597</v>
      </c>
      <c r="AI50" s="1">
        <v>8.7523215141319408</v>
      </c>
      <c r="AJ50" s="1">
        <v>-14.715517839424599</v>
      </c>
      <c r="AK50" s="1">
        <v>5.6989704467172801</v>
      </c>
      <c r="AL50" s="1">
        <v>2.2400381111558301</v>
      </c>
      <c r="AM50" s="1">
        <v>7.5125966706093203</v>
      </c>
      <c r="AN50" s="1">
        <v>73.897728031612303</v>
      </c>
      <c r="AO50" s="1">
        <v>94.878175570099003</v>
      </c>
      <c r="AP50"/>
      <c r="AQ50"/>
      <c r="AR50"/>
      <c r="AS50"/>
      <c r="AT50"/>
      <c r="AU50"/>
      <c r="AV50"/>
      <c r="AW50"/>
      <c r="AX50"/>
      <c r="AY50"/>
      <c r="AZ50"/>
      <c r="BA50"/>
      <c r="BB50"/>
      <c r="BO50"/>
      <c r="BQ50" s="1">
        <v>-2.2880046510069398</v>
      </c>
      <c r="BR50" s="1">
        <v>12.7243086940771</v>
      </c>
      <c r="BS50" s="1">
        <v>33.344146339897001</v>
      </c>
      <c r="BT50" s="1" t="e">
        <v>#N/A</v>
      </c>
      <c r="BU50" s="1">
        <v>-0.116552661293292</v>
      </c>
      <c r="BV50" s="1">
        <v>17.755907905493299</v>
      </c>
      <c r="BW50" s="1">
        <v>-8.5240503357525803</v>
      </c>
      <c r="BX50" s="1">
        <v>10.979454205612001</v>
      </c>
      <c r="BY50" s="1">
        <v>8.4293156291269007</v>
      </c>
      <c r="BZ50" s="1">
        <v>24.288582300237</v>
      </c>
      <c r="CA50" s="1">
        <v>29.001996474443999</v>
      </c>
      <c r="CB50" s="1">
        <v>21.206728029541502</v>
      </c>
      <c r="CC50"/>
      <c r="CD50"/>
      <c r="CE50"/>
      <c r="CF50"/>
      <c r="CG50"/>
      <c r="CH50"/>
      <c r="CI50"/>
      <c r="CJ50"/>
      <c r="CK50"/>
      <c r="CL50"/>
      <c r="CM50"/>
      <c r="CN50"/>
      <c r="CO50"/>
      <c r="DB50"/>
      <c r="DD50" s="1">
        <v>-3.6119330344963401</v>
      </c>
      <c r="DE50" s="1">
        <v>3.4217574325614701</v>
      </c>
      <c r="DF50" s="1">
        <v>4.82757224227898</v>
      </c>
      <c r="DG50" s="1">
        <v>7.0098283835777799</v>
      </c>
      <c r="DH50" s="1">
        <v>3.2741280271772402</v>
      </c>
      <c r="DI50" s="1">
        <v>3.6259474299419101</v>
      </c>
      <c r="DJ50" s="1">
        <v>-9.8274324844146506</v>
      </c>
      <c r="DK50" s="1">
        <v>3.5233564709884502</v>
      </c>
      <c r="DL50" s="1">
        <v>1.73370732626173</v>
      </c>
      <c r="DM50" s="1">
        <v>-1.86999270649382</v>
      </c>
      <c r="DN50" s="1">
        <v>13.6634465118913</v>
      </c>
      <c r="DO50" s="1">
        <v>5.8405281876468997</v>
      </c>
      <c r="EB50"/>
      <c r="EO50"/>
      <c r="EQ50" s="1">
        <v>-8.8506307874077006</v>
      </c>
      <c r="ER50" s="1">
        <v>4.5981533397824403</v>
      </c>
      <c r="ES50" s="1">
        <v>8.2179518495236401</v>
      </c>
      <c r="ET50" s="1" t="e">
        <v>#N/A</v>
      </c>
      <c r="EU50" s="1">
        <v>-2.9420739944607899</v>
      </c>
      <c r="EV50" s="1">
        <v>7.4847524300427803</v>
      </c>
      <c r="EW50" s="1">
        <v>-13.4387657580462</v>
      </c>
      <c r="EX50" s="1">
        <v>3.8885923791147601</v>
      </c>
      <c r="EY50" s="1">
        <v>2.78931574587721</v>
      </c>
      <c r="EZ50" s="1">
        <v>10.085741885784699</v>
      </c>
      <c r="FA50" s="1">
        <v>28.2306043339408</v>
      </c>
      <c r="FB50" s="1">
        <v>12.659612351129599</v>
      </c>
      <c r="FO50"/>
      <c r="GB50"/>
      <c r="HB50"/>
    </row>
    <row r="51" spans="1:210">
      <c r="A51" s="13">
        <f t="shared" si="0"/>
        <v>44985</v>
      </c>
      <c r="N51"/>
      <c r="AB51"/>
      <c r="AC51" s="4">
        <v>44985</v>
      </c>
      <c r="AD51" s="1">
        <v>-16.7361011308532</v>
      </c>
      <c r="AE51" s="1">
        <v>3.6897110591906399</v>
      </c>
      <c r="AF51" s="1">
        <v>29.7255075222001</v>
      </c>
      <c r="AG51" s="1">
        <v>13.5722029959579</v>
      </c>
      <c r="AH51" s="1">
        <v>-6.0018474182953803</v>
      </c>
      <c r="AI51" s="1">
        <v>8.1693210453681093</v>
      </c>
      <c r="AJ51" s="1">
        <v>-14.6163067811601</v>
      </c>
      <c r="AK51" s="1">
        <v>4.4037756256488798</v>
      </c>
      <c r="AL51" s="1">
        <v>-2.7992253455331699</v>
      </c>
      <c r="AM51" s="1">
        <v>7.62743165976336</v>
      </c>
      <c r="AN51" s="1">
        <v>79.571024116049102</v>
      </c>
      <c r="AO51" s="1">
        <v>113.695233436282</v>
      </c>
      <c r="AP51"/>
      <c r="AQ51"/>
      <c r="AR51"/>
      <c r="AS51"/>
      <c r="AT51"/>
      <c r="AU51"/>
      <c r="AV51"/>
      <c r="AW51"/>
      <c r="AX51"/>
      <c r="AY51"/>
      <c r="AZ51"/>
      <c r="BA51"/>
      <c r="BB51"/>
      <c r="BO51"/>
      <c r="BQ51" s="1">
        <v>-5.58444985864244</v>
      </c>
      <c r="BR51" s="1">
        <v>13.504602272974299</v>
      </c>
      <c r="BS51" s="1">
        <v>33.543762776135701</v>
      </c>
      <c r="BT51" s="1" t="e">
        <v>#N/A</v>
      </c>
      <c r="BU51" s="1">
        <v>-1.08751413001029</v>
      </c>
      <c r="BV51" s="1">
        <v>18.341113385028301</v>
      </c>
      <c r="BW51" s="1">
        <v>-8.4919639025167708</v>
      </c>
      <c r="BX51" s="1">
        <v>10.3009221517095</v>
      </c>
      <c r="BY51" s="1">
        <v>6.7526063868083703</v>
      </c>
      <c r="BZ51" s="1">
        <v>17.0464206283078</v>
      </c>
      <c r="CA51" s="1">
        <v>28.706656603542701</v>
      </c>
      <c r="CB51" s="1">
        <v>22.121684635017299</v>
      </c>
      <c r="CC51"/>
      <c r="CD51"/>
      <c r="CE51"/>
      <c r="CF51"/>
      <c r="CG51"/>
      <c r="CH51"/>
      <c r="CI51"/>
      <c r="CJ51"/>
      <c r="CK51"/>
      <c r="CL51"/>
      <c r="CM51"/>
      <c r="CN51"/>
      <c r="CO51"/>
      <c r="DB51"/>
      <c r="DD51" s="1">
        <v>-4.8748651898234696</v>
      </c>
      <c r="DE51" s="1">
        <v>3.5269438050075701</v>
      </c>
      <c r="DF51" s="1">
        <v>4.7339492842348898</v>
      </c>
      <c r="DG51" s="1">
        <v>7.2007922299392604</v>
      </c>
      <c r="DH51" s="1">
        <v>2.89438594781954</v>
      </c>
      <c r="DI51" s="1">
        <v>3.4017775687657301</v>
      </c>
      <c r="DJ51" s="1">
        <v>-10.580573891702601</v>
      </c>
      <c r="DK51" s="1">
        <v>2.9681140244252902</v>
      </c>
      <c r="DL51" s="1">
        <v>1.23088024774668</v>
      </c>
      <c r="DM51" s="1">
        <v>-1.96205824262937</v>
      </c>
      <c r="DN51" s="1">
        <v>14.020510508305501</v>
      </c>
      <c r="DO51" s="1">
        <v>5.8434424616322103</v>
      </c>
      <c r="EB51"/>
      <c r="EO51"/>
      <c r="EQ51" s="1">
        <v>-10.906216954101801</v>
      </c>
      <c r="ER51" s="1">
        <v>4.16795436397644</v>
      </c>
      <c r="ES51" s="1">
        <v>8.0070862447740208</v>
      </c>
      <c r="ET51" s="1" t="e">
        <v>#N/A</v>
      </c>
      <c r="EU51" s="1">
        <v>-5.0005411538556901</v>
      </c>
      <c r="EV51" s="1">
        <v>7.0913399335576504</v>
      </c>
      <c r="EW51" s="1">
        <v>-14.017544383195601</v>
      </c>
      <c r="EX51" s="1">
        <v>2.5581992032161902</v>
      </c>
      <c r="EY51" s="1">
        <v>1.30991916830866</v>
      </c>
      <c r="EZ51" s="1">
        <v>11.115501837208701</v>
      </c>
      <c r="FA51" s="1">
        <v>29.633774462738799</v>
      </c>
      <c r="FB51" s="1">
        <v>12.331607656432</v>
      </c>
      <c r="FO51"/>
      <c r="GB51"/>
      <c r="HB51"/>
    </row>
    <row r="52" spans="1:210">
      <c r="A52" s="13">
        <f t="shared" si="0"/>
        <v>44957</v>
      </c>
      <c r="N52"/>
      <c r="AB52"/>
      <c r="AC52" s="4">
        <v>44957</v>
      </c>
      <c r="AD52" s="1">
        <v>-17.237115039890199</v>
      </c>
      <c r="AE52" s="1">
        <v>3.4921234226203</v>
      </c>
      <c r="AF52" s="1">
        <v>35.680120119789002</v>
      </c>
      <c r="AG52" s="1">
        <v>13.639293888529901</v>
      </c>
      <c r="AH52" s="1">
        <v>-5.8281555284420801</v>
      </c>
      <c r="AI52" s="1">
        <v>8.0024493225577196</v>
      </c>
      <c r="AJ52" s="1">
        <v>-14.0692816598593</v>
      </c>
      <c r="AK52" s="1">
        <v>2.46245756969302</v>
      </c>
      <c r="AL52" s="1">
        <v>-3.9731897708365298</v>
      </c>
      <c r="AM52" s="1">
        <v>7.5037073674916197</v>
      </c>
      <c r="AN52" s="1">
        <v>82.352295654912993</v>
      </c>
      <c r="AO52" s="1">
        <v>50.878683588021097</v>
      </c>
      <c r="AP52"/>
      <c r="AQ52"/>
      <c r="AR52"/>
      <c r="AS52"/>
      <c r="AT52"/>
      <c r="AU52"/>
      <c r="AV52"/>
      <c r="AW52"/>
      <c r="AX52"/>
      <c r="AY52"/>
      <c r="AZ52"/>
      <c r="BA52"/>
      <c r="BB52"/>
      <c r="BO52"/>
      <c r="BQ52" s="1">
        <v>-5.7890065892185403</v>
      </c>
      <c r="BR52" s="1">
        <v>16.378047286509201</v>
      </c>
      <c r="BS52" s="1">
        <v>30.347818622773101</v>
      </c>
      <c r="BT52" s="1" t="e">
        <v>#N/A</v>
      </c>
      <c r="BU52" s="1">
        <v>-2.1500490416945599</v>
      </c>
      <c r="BV52" s="1">
        <v>16.357057393762599</v>
      </c>
      <c r="BW52" s="1">
        <v>-9.3711048013613496</v>
      </c>
      <c r="BX52" s="1">
        <v>8.5588510953314696</v>
      </c>
      <c r="BY52" s="1">
        <v>6.8750686350122097</v>
      </c>
      <c r="BZ52" s="1">
        <v>12.207467022334299</v>
      </c>
      <c r="CA52" s="1">
        <v>39.823969100121502</v>
      </c>
      <c r="CB52" s="1">
        <v>23.718701595237501</v>
      </c>
      <c r="CC52"/>
      <c r="CD52"/>
      <c r="CE52"/>
      <c r="CF52"/>
      <c r="CG52"/>
      <c r="CH52"/>
      <c r="CI52"/>
      <c r="CJ52"/>
      <c r="CK52"/>
      <c r="CL52"/>
      <c r="CM52"/>
      <c r="CN52"/>
      <c r="CO52"/>
      <c r="DB52"/>
      <c r="DD52" s="1">
        <v>-5.1185738713303603</v>
      </c>
      <c r="DE52" s="1">
        <v>3.2920861634971299</v>
      </c>
      <c r="DF52" s="1">
        <v>4.9359914643615896</v>
      </c>
      <c r="DG52" s="1">
        <v>7.8489003199129597</v>
      </c>
      <c r="DH52" s="1">
        <v>2.4587384872909701</v>
      </c>
      <c r="DI52" s="1">
        <v>2.9396133713838699</v>
      </c>
      <c r="DJ52" s="1">
        <v>-10.908780195813501</v>
      </c>
      <c r="DK52" s="1">
        <v>3.3623277703939398</v>
      </c>
      <c r="DL52" s="1">
        <v>1.0107462868413399</v>
      </c>
      <c r="DM52" s="1">
        <v>1.6162618384457099</v>
      </c>
      <c r="DN52" s="1">
        <v>14.0076461448414</v>
      </c>
      <c r="DO52" s="1">
        <v>5.6950041025639999</v>
      </c>
      <c r="EB52"/>
      <c r="EO52"/>
      <c r="EQ52" s="1">
        <v>-11.697686191775601</v>
      </c>
      <c r="ER52" s="1">
        <v>4.02258900946177</v>
      </c>
      <c r="ES52" s="1">
        <v>8.7954058277839504</v>
      </c>
      <c r="ET52" s="1" t="e">
        <v>#N/A</v>
      </c>
      <c r="EU52" s="1">
        <v>-3.6646183133533099</v>
      </c>
      <c r="EV52" s="1">
        <v>6.8455378777171099</v>
      </c>
      <c r="EW52" s="1">
        <v>-15.0621325603821</v>
      </c>
      <c r="EX52" s="1">
        <v>2.0407370543644401</v>
      </c>
      <c r="EY52" s="1">
        <v>0.809994884004831</v>
      </c>
      <c r="EZ52" s="1">
        <v>9.2104782498264708</v>
      </c>
      <c r="FA52" s="1">
        <v>30.320201151750901</v>
      </c>
      <c r="FB52" s="1">
        <v>11.439332916828601</v>
      </c>
      <c r="FO52"/>
      <c r="GB52"/>
      <c r="HB52"/>
    </row>
    <row r="53" spans="1:210">
      <c r="A53" s="13">
        <f t="shared" si="0"/>
        <v>44925</v>
      </c>
      <c r="N53"/>
      <c r="AB53"/>
      <c r="AC53" s="4">
        <v>44925</v>
      </c>
      <c r="AD53" s="1">
        <v>-17.333592022560101</v>
      </c>
      <c r="AE53" s="1">
        <v>3.0376452648463901</v>
      </c>
      <c r="AF53" s="1">
        <v>37.976690048104203</v>
      </c>
      <c r="AG53" s="1">
        <v>14.7218784953649</v>
      </c>
      <c r="AH53" s="1">
        <v>-3.5140354373304201</v>
      </c>
      <c r="AI53" s="1">
        <v>10.27212846456</v>
      </c>
      <c r="AJ53" s="1">
        <v>-12.0856865649729</v>
      </c>
      <c r="AK53" s="1">
        <v>3.1843296382386899</v>
      </c>
      <c r="AL53" s="1">
        <v>-2.2066450194768601</v>
      </c>
      <c r="AM53" s="1">
        <v>7.9931331016388603</v>
      </c>
      <c r="AN53" s="1">
        <v>87.711727716042802</v>
      </c>
      <c r="AO53" s="1">
        <v>45.5531894585367</v>
      </c>
      <c r="AP53"/>
      <c r="AQ53"/>
      <c r="AR53"/>
      <c r="AS53"/>
      <c r="AT53"/>
      <c r="AU53"/>
      <c r="AV53"/>
      <c r="AW53"/>
      <c r="AX53"/>
      <c r="AY53"/>
      <c r="AZ53"/>
      <c r="BA53"/>
      <c r="BB53"/>
      <c r="BO53"/>
      <c r="BQ53" s="1">
        <v>-5.1510883341068796</v>
      </c>
      <c r="BR53" s="1">
        <v>11.676234791002599</v>
      </c>
      <c r="BS53" s="1">
        <v>30.8680428966161</v>
      </c>
      <c r="BT53" s="1" t="e">
        <v>#N/A</v>
      </c>
      <c r="BU53" s="1">
        <v>-3.7270911696544999</v>
      </c>
      <c r="BV53" s="1">
        <v>16.474609557816699</v>
      </c>
      <c r="BW53" s="1">
        <v>-7.19340236500316</v>
      </c>
      <c r="BX53" s="1">
        <v>9.6464573503244697</v>
      </c>
      <c r="BY53" s="1">
        <v>8.7333742725794696</v>
      </c>
      <c r="BZ53" s="1">
        <v>9.7468551633861598</v>
      </c>
      <c r="CA53" s="1">
        <v>45.187889788363798</v>
      </c>
      <c r="CB53" s="1">
        <v>30.444326271480801</v>
      </c>
      <c r="CC53"/>
      <c r="CD53"/>
      <c r="CE53"/>
      <c r="CF53"/>
      <c r="CG53"/>
      <c r="CH53"/>
      <c r="CI53"/>
      <c r="CJ53"/>
      <c r="CK53"/>
      <c r="CL53"/>
      <c r="CM53"/>
      <c r="CN53"/>
      <c r="CO53"/>
      <c r="DB53"/>
      <c r="DD53" s="1">
        <v>-5.8415346918221198</v>
      </c>
      <c r="DE53" s="1">
        <v>3.1411425860153899</v>
      </c>
      <c r="DF53" s="1">
        <v>4.9094919076233801</v>
      </c>
      <c r="DG53" s="1">
        <v>7.8938391294456496</v>
      </c>
      <c r="DH53" s="1">
        <v>2.3614096456370302</v>
      </c>
      <c r="DI53" s="1">
        <v>4.1989136925050499</v>
      </c>
      <c r="DJ53" s="1">
        <v>-9.0803784063859005</v>
      </c>
      <c r="DK53" s="1">
        <v>3.7979980354343401</v>
      </c>
      <c r="DL53" s="1">
        <v>1.1411493732573901</v>
      </c>
      <c r="DM53" s="1">
        <v>2.3933749246736302</v>
      </c>
      <c r="DN53" s="1">
        <v>13.6557491790005</v>
      </c>
      <c r="DO53" s="1">
        <v>5.5570511075466502</v>
      </c>
      <c r="EB53"/>
      <c r="EO53"/>
      <c r="EQ53" s="1">
        <v>-12.6708644888854</v>
      </c>
      <c r="ER53" s="1">
        <v>3.1636387574806499</v>
      </c>
      <c r="ES53" s="1">
        <v>8.8981209958049607</v>
      </c>
      <c r="ET53" s="1" t="e">
        <v>#N/A</v>
      </c>
      <c r="EU53" s="1">
        <v>-3.0578884625800602</v>
      </c>
      <c r="EV53" s="1">
        <v>8.2899239321587501</v>
      </c>
      <c r="EW53" s="1">
        <v>-13.6250352308743</v>
      </c>
      <c r="EX53" s="1">
        <v>2.82963916734565</v>
      </c>
      <c r="EY53" s="1">
        <v>1.82585557915441</v>
      </c>
      <c r="EZ53" s="1">
        <v>9.6972149743985696</v>
      </c>
      <c r="FA53" s="1">
        <v>29.371414711427299</v>
      </c>
      <c r="FB53" s="1">
        <v>10.310265622002399</v>
      </c>
      <c r="FO53"/>
      <c r="GB53"/>
      <c r="HB53"/>
    </row>
    <row r="54" spans="1:210">
      <c r="A54" s="13">
        <f t="shared" si="0"/>
        <v>44895</v>
      </c>
      <c r="N54"/>
      <c r="AB54"/>
      <c r="AC54" s="4">
        <v>44895</v>
      </c>
      <c r="AD54" s="1">
        <v>-14.8971672435654</v>
      </c>
      <c r="AE54" s="1">
        <v>3.1608994912453299</v>
      </c>
      <c r="AF54" s="1">
        <v>32.266384602883797</v>
      </c>
      <c r="AG54" s="1">
        <v>12.6659076629713</v>
      </c>
      <c r="AH54" s="1">
        <v>-2.7028428712652901</v>
      </c>
      <c r="AI54" s="1">
        <v>9.9184264198295296</v>
      </c>
      <c r="AJ54" s="1">
        <v>3.6656714974313398</v>
      </c>
      <c r="AK54" s="1">
        <v>3.2924425651668798</v>
      </c>
      <c r="AL54" s="1">
        <v>-2.4097721889121102</v>
      </c>
      <c r="AM54" s="1">
        <v>7.6029089574651998</v>
      </c>
      <c r="AN54" s="1">
        <v>177.74615136289401</v>
      </c>
      <c r="AO54" s="1">
        <v>41.507630637422103</v>
      </c>
      <c r="AP54"/>
      <c r="AQ54"/>
      <c r="AR54"/>
      <c r="AS54"/>
      <c r="AT54"/>
      <c r="AU54"/>
      <c r="AV54"/>
      <c r="AW54"/>
      <c r="AX54"/>
      <c r="AY54"/>
      <c r="AZ54"/>
      <c r="BA54"/>
      <c r="BB54"/>
      <c r="BO54"/>
      <c r="BQ54" s="1">
        <v>-3.5046555980283598</v>
      </c>
      <c r="BR54" s="1">
        <v>9.3507158595977593</v>
      </c>
      <c r="BS54" s="1">
        <v>27.8805536422899</v>
      </c>
      <c r="BT54" s="1" t="e">
        <v>#N/A</v>
      </c>
      <c r="BU54" s="1">
        <v>-1.6634962749672899</v>
      </c>
      <c r="BV54" s="1">
        <v>15.2818128328923</v>
      </c>
      <c r="BW54" s="1">
        <v>-0.76871674991154304</v>
      </c>
      <c r="BX54" s="1">
        <v>9.5172536381268493</v>
      </c>
      <c r="BY54" s="1">
        <v>6.7014810439637902</v>
      </c>
      <c r="BZ54" s="1">
        <v>11.4295520909284</v>
      </c>
      <c r="CA54" s="1">
        <v>45.049632243422103</v>
      </c>
      <c r="CB54" s="1">
        <v>29.804591270904599</v>
      </c>
      <c r="CC54"/>
      <c r="CD54"/>
      <c r="CE54"/>
      <c r="CF54"/>
      <c r="CG54"/>
      <c r="CH54"/>
      <c r="CI54"/>
      <c r="CJ54"/>
      <c r="CK54"/>
      <c r="CL54"/>
      <c r="CM54"/>
      <c r="CN54"/>
      <c r="CO54"/>
      <c r="DB54"/>
      <c r="DD54" s="1">
        <v>-3.9151664228640102</v>
      </c>
      <c r="DE54" s="1">
        <v>3.4756670442859301</v>
      </c>
      <c r="DF54" s="1">
        <v>5.4611259701491903</v>
      </c>
      <c r="DG54" s="1">
        <v>7.3872135552291702</v>
      </c>
      <c r="DH54" s="1">
        <v>2.8917944585368698</v>
      </c>
      <c r="DI54" s="1">
        <v>4.4047920933846996</v>
      </c>
      <c r="DJ54" s="1">
        <v>-4.3445011488414398</v>
      </c>
      <c r="DK54" s="1">
        <v>4.3089385521330801</v>
      </c>
      <c r="DL54" s="1">
        <v>0.51845793454846301</v>
      </c>
      <c r="DM54" s="1">
        <v>2.01667891464212</v>
      </c>
      <c r="DN54" s="1">
        <v>15.4043614786984</v>
      </c>
      <c r="DO54" s="1">
        <v>7.56582253221797</v>
      </c>
      <c r="EB54"/>
      <c r="EO54"/>
      <c r="EQ54" s="1">
        <v>-11.298578230666701</v>
      </c>
      <c r="ER54" s="1">
        <v>3.17841114959622</v>
      </c>
      <c r="ES54" s="1">
        <v>8.9770890342807999</v>
      </c>
      <c r="ET54" s="1" t="e">
        <v>#N/A</v>
      </c>
      <c r="EU54" s="1">
        <v>-1.9134552567919201</v>
      </c>
      <c r="EV54" s="1">
        <v>8.5189541220740796</v>
      </c>
      <c r="EW54" s="1">
        <v>-4.22450284623143</v>
      </c>
      <c r="EX54" s="1">
        <v>3.1218972474279898</v>
      </c>
      <c r="EY54" s="1">
        <v>1.21744064762851</v>
      </c>
      <c r="EZ54" s="1">
        <v>9.3625214037570199</v>
      </c>
      <c r="FA54" s="1">
        <v>31.657909931441999</v>
      </c>
      <c r="FB54" s="1">
        <v>11.5173326715112</v>
      </c>
      <c r="FO54"/>
      <c r="GB54"/>
      <c r="HB54"/>
    </row>
    <row r="55" spans="1:210">
      <c r="A55" s="13">
        <f t="shared" si="0"/>
        <v>44865</v>
      </c>
      <c r="N55"/>
      <c r="AB55"/>
      <c r="AC55" s="4">
        <v>44865</v>
      </c>
      <c r="AD55" s="1">
        <v>-13.0412604830959</v>
      </c>
      <c r="AE55" s="1">
        <v>3.6052570863226299</v>
      </c>
      <c r="AF55" s="1">
        <v>26.065946966764201</v>
      </c>
      <c r="AG55" s="1">
        <v>10.626466312759201</v>
      </c>
      <c r="AH55" s="1">
        <v>-1.0676333058391401</v>
      </c>
      <c r="AI55" s="1">
        <v>10.183711182318399</v>
      </c>
      <c r="AJ55" s="1">
        <v>15.779646557485901</v>
      </c>
      <c r="AK55" s="1">
        <v>3.7217124416877798</v>
      </c>
      <c r="AL55" s="1">
        <v>-2.1568554323800702</v>
      </c>
      <c r="AM55" s="1">
        <v>8.0632774879967197</v>
      </c>
      <c r="AN55" s="1">
        <v>275.110390512891</v>
      </c>
      <c r="AO55" s="1">
        <v>36.897243273901502</v>
      </c>
      <c r="AP55"/>
      <c r="AQ55"/>
      <c r="AR55"/>
      <c r="AS55"/>
      <c r="AT55"/>
      <c r="AU55"/>
      <c r="AV55"/>
      <c r="AW55"/>
      <c r="AX55"/>
      <c r="AY55"/>
      <c r="AZ55"/>
      <c r="BA55"/>
      <c r="BB55"/>
      <c r="BO55"/>
      <c r="BQ55" s="1">
        <v>-2.4581271876918001</v>
      </c>
      <c r="BR55" s="1">
        <v>7.8125228259417803</v>
      </c>
      <c r="BS55" s="1">
        <v>24.882605462632402</v>
      </c>
      <c r="BT55" s="1" t="e">
        <v>#N/A</v>
      </c>
      <c r="BU55" s="1">
        <v>-0.32946369737363501</v>
      </c>
      <c r="BV55" s="1">
        <v>14.4937473744664</v>
      </c>
      <c r="BW55" s="1">
        <v>5.3028004344568904</v>
      </c>
      <c r="BX55" s="1">
        <v>8.61813365165923</v>
      </c>
      <c r="BY55" s="1">
        <v>5.8602454163459798</v>
      </c>
      <c r="BZ55" s="1">
        <v>12.909410258506099</v>
      </c>
      <c r="CA55" s="1">
        <v>42.305070566110402</v>
      </c>
      <c r="CB55" s="1">
        <v>38.360430825121298</v>
      </c>
      <c r="CC55"/>
      <c r="CD55"/>
      <c r="CE55"/>
      <c r="CF55"/>
      <c r="CG55"/>
      <c r="CH55"/>
      <c r="CI55"/>
      <c r="CJ55"/>
      <c r="CK55"/>
      <c r="CL55"/>
      <c r="CM55"/>
      <c r="CN55"/>
      <c r="CO55"/>
      <c r="DB55"/>
      <c r="DD55" s="1">
        <v>-3.2147905425648902</v>
      </c>
      <c r="DE55" s="1">
        <v>3.6154509776852999</v>
      </c>
      <c r="DF55" s="1">
        <v>5.8829422011799704</v>
      </c>
      <c r="DG55" s="1">
        <v>7.4145018775259901</v>
      </c>
      <c r="DH55" s="1">
        <v>3.3026370773076001</v>
      </c>
      <c r="DI55" s="1">
        <v>5.2599924587278304</v>
      </c>
      <c r="DJ55" s="1">
        <v>1.95202339797014</v>
      </c>
      <c r="DK55" s="1">
        <v>5.4782626233537304</v>
      </c>
      <c r="DL55" s="1">
        <v>-0.12646828634922899</v>
      </c>
      <c r="DM55" s="1">
        <v>2.1794321982006002</v>
      </c>
      <c r="DN55" s="1">
        <v>17.500204895344499</v>
      </c>
      <c r="DO55" s="1">
        <v>10.044095374731601</v>
      </c>
      <c r="EB55"/>
      <c r="EO55"/>
      <c r="EQ55" s="1">
        <v>-10.289825782633899</v>
      </c>
      <c r="ER55" s="1">
        <v>3.1653498313430699</v>
      </c>
      <c r="ES55" s="1">
        <v>8.8528153364554196</v>
      </c>
      <c r="ET55" s="1" t="e">
        <v>#N/A</v>
      </c>
      <c r="EU55" s="1">
        <v>-1.73038071408225</v>
      </c>
      <c r="EV55" s="1">
        <v>8.9020363500612394</v>
      </c>
      <c r="EW55" s="1">
        <v>3.5680914526267902</v>
      </c>
      <c r="EX55" s="1">
        <v>3.9702734536291899</v>
      </c>
      <c r="EY55" s="1">
        <v>0.69189126328504702</v>
      </c>
      <c r="EZ55" s="1">
        <v>9.9881885499565595</v>
      </c>
      <c r="FA55" s="1">
        <v>34.801485945096701</v>
      </c>
      <c r="FB55" s="1">
        <v>16.3823682013157</v>
      </c>
      <c r="FO55"/>
      <c r="GB55"/>
      <c r="HB55"/>
    </row>
    <row r="56" spans="1:210">
      <c r="A56" s="13">
        <f t="shared" si="0"/>
        <v>44834</v>
      </c>
      <c r="N56"/>
      <c r="AB56"/>
      <c r="AC56" s="4">
        <v>44834</v>
      </c>
      <c r="AD56" s="1">
        <v>-7.7892283154428599</v>
      </c>
      <c r="AE56" s="1">
        <v>5.0093715970254697</v>
      </c>
      <c r="AF56" s="1">
        <v>23.893974835936898</v>
      </c>
      <c r="AG56" s="1">
        <v>7.9335708708936297</v>
      </c>
      <c r="AH56" s="1">
        <v>0.69320484253976</v>
      </c>
      <c r="AI56" s="1">
        <v>11.6307914194382</v>
      </c>
      <c r="AJ56" s="1">
        <v>30.0712018571956</v>
      </c>
      <c r="AK56" s="1">
        <v>7.0731417130069296</v>
      </c>
      <c r="AL56" s="1">
        <v>-2.01279572224067</v>
      </c>
      <c r="AM56" s="1">
        <v>8.2713363101701898</v>
      </c>
      <c r="AN56" s="1">
        <v>391.65265665459202</v>
      </c>
      <c r="AO56" s="1">
        <v>31.8356033003835</v>
      </c>
      <c r="AP56"/>
      <c r="AQ56"/>
      <c r="AR56"/>
      <c r="AS56"/>
      <c r="AT56"/>
      <c r="AU56"/>
      <c r="AV56"/>
      <c r="AW56"/>
      <c r="AX56"/>
      <c r="AY56"/>
      <c r="AZ56"/>
      <c r="BA56"/>
      <c r="BB56"/>
      <c r="BO56"/>
      <c r="BQ56" s="1">
        <v>1.2168923113719099</v>
      </c>
      <c r="BR56" s="1">
        <v>6.8446392599744001</v>
      </c>
      <c r="BS56" s="1">
        <v>23.229939787187899</v>
      </c>
      <c r="BT56" s="1" t="e">
        <v>#N/A</v>
      </c>
      <c r="BU56" s="1">
        <v>0.195306543303678</v>
      </c>
      <c r="BV56" s="1">
        <v>16.173075332122099</v>
      </c>
      <c r="BW56" s="1">
        <v>10.305247328922</v>
      </c>
      <c r="BX56" s="1">
        <v>10.783254914832099</v>
      </c>
      <c r="BY56" s="1">
        <v>5.1566014175267298</v>
      </c>
      <c r="BZ56" s="1">
        <v>15.3174387457421</v>
      </c>
      <c r="CA56" s="1">
        <v>42.681874887224197</v>
      </c>
      <c r="CB56" s="1">
        <v>33.739042935119201</v>
      </c>
      <c r="CC56"/>
      <c r="CD56"/>
      <c r="CE56"/>
      <c r="CF56"/>
      <c r="CG56"/>
      <c r="CH56"/>
      <c r="CI56"/>
      <c r="CJ56"/>
      <c r="CK56"/>
      <c r="CL56"/>
      <c r="CM56"/>
      <c r="CN56"/>
      <c r="CO56"/>
      <c r="DB56"/>
      <c r="DD56" s="1">
        <v>-7.4943323282116794E-2</v>
      </c>
      <c r="DE56" s="1">
        <v>4.0087244179448804</v>
      </c>
      <c r="DF56" s="1">
        <v>7.0343771385629603</v>
      </c>
      <c r="DG56" s="1">
        <v>6.9173269046786396</v>
      </c>
      <c r="DH56" s="1">
        <v>3.83741437453804</v>
      </c>
      <c r="DI56" s="1">
        <v>6.4315490636811798</v>
      </c>
      <c r="DJ56" s="1">
        <v>6.7299926501849399</v>
      </c>
      <c r="DK56" s="1">
        <v>7.4719402757815896</v>
      </c>
      <c r="DL56" s="1">
        <v>-1.47927687150971</v>
      </c>
      <c r="DM56" s="1">
        <v>2.80000019288171</v>
      </c>
      <c r="DN56" s="1">
        <v>19.478651432145998</v>
      </c>
      <c r="DO56" s="1">
        <v>12.3603497978809</v>
      </c>
      <c r="EB56"/>
      <c r="EO56"/>
      <c r="EQ56" s="1">
        <v>-6.3145634868798499</v>
      </c>
      <c r="ER56" s="1">
        <v>3.75405324770969</v>
      </c>
      <c r="ES56" s="1">
        <v>10.0672812944768</v>
      </c>
      <c r="ET56" s="1" t="e">
        <v>#N/A</v>
      </c>
      <c r="EU56" s="1">
        <v>0.212020513691169</v>
      </c>
      <c r="EV56" s="1">
        <v>9.7836090446699409</v>
      </c>
      <c r="EW56" s="1">
        <v>10.866469266617599</v>
      </c>
      <c r="EX56" s="1">
        <v>6.8207585174921004</v>
      </c>
      <c r="EY56" s="1">
        <v>0.60098832773823996</v>
      </c>
      <c r="EZ56" s="1">
        <v>10.096396279407999</v>
      </c>
      <c r="FA56" s="1">
        <v>37.179200281700403</v>
      </c>
      <c r="FB56" s="1">
        <v>18.320723271977101</v>
      </c>
      <c r="FO56"/>
      <c r="GB56"/>
      <c r="HB56"/>
    </row>
    <row r="57" spans="1:210">
      <c r="A57" s="13">
        <f t="shared" si="0"/>
        <v>44804</v>
      </c>
      <c r="N57"/>
      <c r="AB57"/>
      <c r="AC57" s="4">
        <v>44804</v>
      </c>
      <c r="AD57" s="1">
        <v>-6.0079322040702303</v>
      </c>
      <c r="AE57" s="1">
        <v>4.9991290230080603</v>
      </c>
      <c r="AF57" s="1">
        <v>18.322108710310001</v>
      </c>
      <c r="AG57" s="1">
        <v>5.8445366867614501</v>
      </c>
      <c r="AH57" s="1">
        <v>2.3480420294335098</v>
      </c>
      <c r="AI57" s="1">
        <v>11.9138799216593</v>
      </c>
      <c r="AJ57" s="1">
        <v>43.0738438834153</v>
      </c>
      <c r="AK57" s="1">
        <v>7.0902401037117597</v>
      </c>
      <c r="AL57" s="1">
        <v>-2.33417566604636</v>
      </c>
      <c r="AM57" s="1">
        <v>8.2979213209698592</v>
      </c>
      <c r="AN57" s="1">
        <v>1042.3885993024301</v>
      </c>
      <c r="AO57" s="1">
        <v>27.5913198028991</v>
      </c>
      <c r="AP57"/>
      <c r="AQ57"/>
      <c r="AR57"/>
      <c r="AS57"/>
      <c r="AT57"/>
      <c r="AU57"/>
      <c r="AV57"/>
      <c r="AW57"/>
      <c r="AX57"/>
      <c r="AY57"/>
      <c r="AZ57"/>
      <c r="BA57"/>
      <c r="BB57"/>
      <c r="BO57"/>
      <c r="BQ57" s="1">
        <v>1.50023786576635</v>
      </c>
      <c r="BR57" s="1">
        <v>5.4690768030411396</v>
      </c>
      <c r="BS57" s="1">
        <v>22.280136858290899</v>
      </c>
      <c r="BT57" s="1" t="e">
        <v>#N/A</v>
      </c>
      <c r="BU57" s="1">
        <v>1.1741512639413301</v>
      </c>
      <c r="BV57" s="1">
        <v>16.1206875397591</v>
      </c>
      <c r="BW57" s="1">
        <v>15.9776604033966</v>
      </c>
      <c r="BX57" s="1">
        <v>11.1749501974676</v>
      </c>
      <c r="BY57" s="1">
        <v>3.9671379629267598</v>
      </c>
      <c r="BZ57" s="1">
        <v>16.798774743544701</v>
      </c>
      <c r="CA57" s="1">
        <v>47.191744214000501</v>
      </c>
      <c r="CB57" s="1">
        <v>33.161880831280797</v>
      </c>
      <c r="CC57"/>
      <c r="CD57"/>
      <c r="CE57"/>
      <c r="CF57"/>
      <c r="CG57"/>
      <c r="CH57"/>
      <c r="CI57"/>
      <c r="CJ57"/>
      <c r="CK57"/>
      <c r="CL57"/>
      <c r="CM57"/>
      <c r="CN57"/>
      <c r="CO57"/>
      <c r="DB57"/>
      <c r="DD57" s="1">
        <v>1.9082431537073701</v>
      </c>
      <c r="DE57" s="1">
        <v>4.2671831202305999</v>
      </c>
      <c r="DF57" s="1">
        <v>7.1660353821349103</v>
      </c>
      <c r="DG57" s="1">
        <v>6.2146423370972297</v>
      </c>
      <c r="DH57" s="1">
        <v>4.3288245076953702</v>
      </c>
      <c r="DI57" s="1">
        <v>6.8307286735879904</v>
      </c>
      <c r="DJ57" s="1">
        <v>10.5683531831635</v>
      </c>
      <c r="DK57" s="1">
        <v>7.9503844731704101</v>
      </c>
      <c r="DL57" s="1">
        <v>-1.8094214598537199</v>
      </c>
      <c r="DM57" s="1">
        <v>2.8644382830926798</v>
      </c>
      <c r="DN57" s="1">
        <v>20.1328817070357</v>
      </c>
      <c r="DO57" s="1">
        <v>14.277332369773699</v>
      </c>
      <c r="EB57"/>
      <c r="EO57"/>
      <c r="EQ57" s="1">
        <v>-4.45824247861316</v>
      </c>
      <c r="ER57" s="1">
        <v>3.64263400547609</v>
      </c>
      <c r="ES57" s="1">
        <v>9.2303899761507004</v>
      </c>
      <c r="ET57" s="1" t="e">
        <v>#N/A</v>
      </c>
      <c r="EU57" s="1">
        <v>0.78827731088074504</v>
      </c>
      <c r="EV57" s="1">
        <v>10.254050787787801</v>
      </c>
      <c r="EW57" s="1">
        <v>17.6592431457026</v>
      </c>
      <c r="EX57" s="1">
        <v>7.2913395395310001</v>
      </c>
      <c r="EY57" s="1">
        <v>-2.48424592569534E-2</v>
      </c>
      <c r="EZ57" s="1">
        <v>10.198401253586701</v>
      </c>
      <c r="FA57" s="1">
        <v>40.249845565680403</v>
      </c>
      <c r="FB57" s="1">
        <v>19.491652776599501</v>
      </c>
      <c r="FO57"/>
      <c r="GB57"/>
      <c r="HB57"/>
    </row>
    <row r="58" spans="1:210">
      <c r="A58" s="13">
        <f t="shared" si="0"/>
        <v>44771</v>
      </c>
      <c r="N58"/>
      <c r="AB58"/>
      <c r="AC58" s="4">
        <v>44771</v>
      </c>
      <c r="AD58" s="1">
        <v>-3.6631550544932399</v>
      </c>
      <c r="AE58" s="1">
        <v>4.8381476554020004</v>
      </c>
      <c r="AF58" s="1">
        <v>12.317404796567899</v>
      </c>
      <c r="AG58" s="1">
        <v>3.6229384266414701</v>
      </c>
      <c r="AH58" s="1">
        <v>2.4317525523199501</v>
      </c>
      <c r="AI58" s="1">
        <v>11.8024373007498</v>
      </c>
      <c r="AJ58" s="1">
        <v>55.880665180653899</v>
      </c>
      <c r="AK58" s="1">
        <v>7.2674865729744198</v>
      </c>
      <c r="AL58" s="1">
        <v>-3.8333068033002302</v>
      </c>
      <c r="AM58" s="1">
        <v>8.4077179384720999</v>
      </c>
      <c r="AN58" s="1">
        <v>8294.5536433163397</v>
      </c>
      <c r="AO58" s="1">
        <v>23.885248682144201</v>
      </c>
      <c r="AP58"/>
      <c r="AQ58"/>
      <c r="AR58"/>
      <c r="AS58"/>
      <c r="AT58"/>
      <c r="AU58"/>
      <c r="AV58"/>
      <c r="AW58"/>
      <c r="AX58"/>
      <c r="AY58"/>
      <c r="AZ58"/>
      <c r="BA58"/>
      <c r="BB58"/>
      <c r="BO58"/>
      <c r="BQ58" s="1">
        <v>2.6669737112181702</v>
      </c>
      <c r="BR58" s="1">
        <v>3.4980263088813999</v>
      </c>
      <c r="BS58" s="1">
        <v>22.134056721039201</v>
      </c>
      <c r="BT58" s="1" t="e">
        <v>#N/A</v>
      </c>
      <c r="BU58" s="1">
        <v>2.2688343440841501</v>
      </c>
      <c r="BV58" s="1">
        <v>15.3873874405732</v>
      </c>
      <c r="BW58" s="1">
        <v>21.7033462355739</v>
      </c>
      <c r="BX58" s="1">
        <v>11.563584631035599</v>
      </c>
      <c r="BY58" s="1">
        <v>2.5651193194428199</v>
      </c>
      <c r="BZ58" s="1">
        <v>18.435348005795301</v>
      </c>
      <c r="CA58" s="1">
        <v>46.471923943372701</v>
      </c>
      <c r="CB58" s="1">
        <v>47.483982899424703</v>
      </c>
      <c r="CC58"/>
      <c r="CD58"/>
      <c r="CE58"/>
      <c r="CF58"/>
      <c r="CG58"/>
      <c r="CH58"/>
      <c r="CI58"/>
      <c r="CJ58"/>
      <c r="CK58"/>
      <c r="CL58"/>
      <c r="CM58"/>
      <c r="CN58"/>
      <c r="CO58"/>
      <c r="DB58"/>
      <c r="DD58" s="1">
        <v>3.1170181197743898</v>
      </c>
      <c r="DE58" s="1">
        <v>4.2600767203744097</v>
      </c>
      <c r="DF58" s="1">
        <v>7.4689109568873704</v>
      </c>
      <c r="DG58" s="1">
        <v>5.0481488020346701</v>
      </c>
      <c r="DH58" s="1">
        <v>4.6115864212812898</v>
      </c>
      <c r="DI58" s="1">
        <v>7.1753434989727998</v>
      </c>
      <c r="DJ58" s="1">
        <v>13.2023287457229</v>
      </c>
      <c r="DK58" s="1">
        <v>8.8677044215004592</v>
      </c>
      <c r="DL58" s="1">
        <v>-2.2754309252155598</v>
      </c>
      <c r="DM58" s="1">
        <v>2.8756005697868798</v>
      </c>
      <c r="DN58" s="1">
        <v>22.1682999416273</v>
      </c>
      <c r="DO58" s="1">
        <v>16.921858001558</v>
      </c>
      <c r="EB58"/>
      <c r="EO58"/>
      <c r="EQ58" s="1">
        <v>-3.0588419284956299</v>
      </c>
      <c r="ER58" s="1">
        <v>3.7032983785638698</v>
      </c>
      <c r="ES58" s="1">
        <v>8.2882391574137007</v>
      </c>
      <c r="ET58" s="1" t="e">
        <v>#N/A</v>
      </c>
      <c r="EU58" s="1">
        <v>1.59545241456854</v>
      </c>
      <c r="EV58" s="1">
        <v>10.456964805763301</v>
      </c>
      <c r="EW58" s="1">
        <v>24.227196562474699</v>
      </c>
      <c r="EX58" s="1">
        <v>7.9934983719244403</v>
      </c>
      <c r="EY58" s="1">
        <v>-0.66319204127947995</v>
      </c>
      <c r="EZ58" s="1">
        <v>10.200347905692301</v>
      </c>
      <c r="FA58" s="1">
        <v>43.985036830839</v>
      </c>
      <c r="FB58" s="1">
        <v>21.029139176920701</v>
      </c>
      <c r="FO58"/>
      <c r="GB58"/>
      <c r="HB58"/>
    </row>
    <row r="59" spans="1:210">
      <c r="A59" s="13">
        <f t="shared" si="0"/>
        <v>44742</v>
      </c>
      <c r="N59"/>
      <c r="AB59"/>
      <c r="AC59" s="4">
        <v>44742</v>
      </c>
      <c r="AD59" s="1">
        <v>1.09076182931702</v>
      </c>
      <c r="AE59" s="1">
        <v>5.0245458419245796</v>
      </c>
      <c r="AF59" s="1">
        <v>5.9375055328103201</v>
      </c>
      <c r="AG59" s="1">
        <v>2.27895852870817</v>
      </c>
      <c r="AH59" s="1">
        <v>3.2284520628444202</v>
      </c>
      <c r="AI59" s="1">
        <v>12.6927325880346</v>
      </c>
      <c r="AJ59" s="1">
        <v>59.045191752389201</v>
      </c>
      <c r="AK59" s="1">
        <v>9.8844045719990792</v>
      </c>
      <c r="AL59" s="1">
        <v>-4.41394872723808</v>
      </c>
      <c r="AM59" s="1">
        <v>8.7359943477417801</v>
      </c>
      <c r="AN59" s="1">
        <v>5675.8666879274497</v>
      </c>
      <c r="AO59" s="1">
        <v>26.878930116128199</v>
      </c>
      <c r="AP59"/>
      <c r="AQ59"/>
      <c r="AR59"/>
      <c r="AS59"/>
      <c r="AT59"/>
      <c r="AU59"/>
      <c r="AV59"/>
      <c r="AW59"/>
      <c r="AX59"/>
      <c r="AY59"/>
      <c r="AZ59"/>
      <c r="BA59"/>
      <c r="BB59"/>
      <c r="BO59"/>
      <c r="BQ59" s="1">
        <v>7.1328260749736598</v>
      </c>
      <c r="BR59" s="1">
        <v>2.47263274621824</v>
      </c>
      <c r="BS59" s="1">
        <v>24.579300964595099</v>
      </c>
      <c r="BT59" s="1" t="e">
        <v>#N/A</v>
      </c>
      <c r="BU59" s="1">
        <v>3.7295161234415399</v>
      </c>
      <c r="BV59" s="1">
        <v>16.559406299443701</v>
      </c>
      <c r="BW59" s="1">
        <v>24.674100801366102</v>
      </c>
      <c r="BX59" s="1">
        <v>14.085558420465899</v>
      </c>
      <c r="BY59" s="1">
        <v>2.58869369997173</v>
      </c>
      <c r="BZ59" s="1">
        <v>20.426677294701999</v>
      </c>
      <c r="CA59" s="1">
        <v>48.7610110667502</v>
      </c>
      <c r="CB59" s="1">
        <v>46.633602310986497</v>
      </c>
      <c r="CC59"/>
      <c r="CD59"/>
      <c r="CE59"/>
      <c r="CF59"/>
      <c r="CG59"/>
      <c r="CH59"/>
      <c r="CI59"/>
      <c r="CJ59"/>
      <c r="CK59"/>
      <c r="CL59"/>
      <c r="CM59"/>
      <c r="CN59"/>
      <c r="CO59"/>
      <c r="DB59"/>
      <c r="DD59" s="1">
        <v>5.2739874251784098</v>
      </c>
      <c r="DE59" s="1">
        <v>4.5434841878411998</v>
      </c>
      <c r="DF59" s="1">
        <v>7.7619542399033703</v>
      </c>
      <c r="DG59" s="1">
        <v>4.8921715729848598</v>
      </c>
      <c r="DH59" s="1">
        <v>5.1571944971866603</v>
      </c>
      <c r="DI59" s="1">
        <v>7.8294162146818502</v>
      </c>
      <c r="DJ59" s="1">
        <v>14.587744942142599</v>
      </c>
      <c r="DK59" s="1">
        <v>10.757289397252899</v>
      </c>
      <c r="DL59" s="1">
        <v>-2.40902138082307</v>
      </c>
      <c r="DM59" s="1">
        <v>2.6638665866139202</v>
      </c>
      <c r="DN59" s="1">
        <v>24.279695126633499</v>
      </c>
      <c r="DO59" s="1">
        <v>19.321771161739601</v>
      </c>
      <c r="EB59"/>
      <c r="EO59"/>
      <c r="EQ59" s="1">
        <v>1.44280503424235</v>
      </c>
      <c r="ER59" s="1">
        <v>3.9828427222098002</v>
      </c>
      <c r="ES59" s="1">
        <v>7.9102289073120602</v>
      </c>
      <c r="ET59" s="1" t="e">
        <v>#N/A</v>
      </c>
      <c r="EU59" s="1">
        <v>2.7886403511751801</v>
      </c>
      <c r="EV59" s="1">
        <v>11.2997738979467</v>
      </c>
      <c r="EW59" s="1">
        <v>26.317516735097399</v>
      </c>
      <c r="EX59" s="1">
        <v>10.2064591633726</v>
      </c>
      <c r="EY59" s="1">
        <v>-0.28514958096888599</v>
      </c>
      <c r="EZ59" s="1">
        <v>10.1220030835884</v>
      </c>
      <c r="FA59" s="1">
        <v>47.1898397157685</v>
      </c>
      <c r="FB59" s="1">
        <v>24.4967092834335</v>
      </c>
      <c r="FO59"/>
      <c r="GB59"/>
      <c r="HB59"/>
    </row>
    <row r="60" spans="1:210">
      <c r="A60" s="13">
        <f t="shared" si="0"/>
        <v>44712</v>
      </c>
      <c r="N60"/>
      <c r="AB60"/>
      <c r="AC60" s="4">
        <v>44712</v>
      </c>
      <c r="AD60" s="1">
        <v>4.1363871239255596</v>
      </c>
      <c r="AE60" s="1">
        <v>4.8852862101605403</v>
      </c>
      <c r="AF60" s="1">
        <v>1.5106643169585401</v>
      </c>
      <c r="AG60" s="1">
        <v>0.48452942157968298</v>
      </c>
      <c r="AH60" s="1">
        <v>3.0698835062650001</v>
      </c>
      <c r="AI60" s="1">
        <v>12.533993323853499</v>
      </c>
      <c r="AJ60" s="1">
        <v>62.950391112933701</v>
      </c>
      <c r="AK60" s="1">
        <v>10.476693411967601</v>
      </c>
      <c r="AL60" s="1">
        <v>-6.3819027162406901</v>
      </c>
      <c r="AM60" s="1">
        <v>8.8178261712011405</v>
      </c>
      <c r="AN60" s="1">
        <v>13066.905088343299</v>
      </c>
      <c r="AO60" s="1">
        <v>29.511102347592299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O60"/>
      <c r="BQ60" s="1">
        <v>9.5280884642747292</v>
      </c>
      <c r="BR60" s="1">
        <v>1.8143357337103301</v>
      </c>
      <c r="BS60" s="1">
        <v>24.1542585589591</v>
      </c>
      <c r="BT60" s="1" t="e">
        <v>#N/A</v>
      </c>
      <c r="BU60" s="1">
        <v>4.58749539357364</v>
      </c>
      <c r="BV60" s="1">
        <v>16.4045525806456</v>
      </c>
      <c r="BW60" s="1">
        <v>27.784307151847699</v>
      </c>
      <c r="BX60" s="1">
        <v>14.7848299917354</v>
      </c>
      <c r="BY60" s="1">
        <v>2.1677301016642399</v>
      </c>
      <c r="BZ60" s="1">
        <v>23.227168718653299</v>
      </c>
      <c r="CA60" s="1">
        <v>49.870091973067098</v>
      </c>
      <c r="CB60" s="1">
        <v>50.5794358781068</v>
      </c>
      <c r="CC60"/>
      <c r="CD60"/>
      <c r="CE60"/>
      <c r="CF60"/>
      <c r="CG60"/>
      <c r="CH60"/>
      <c r="CI60"/>
      <c r="CJ60"/>
      <c r="CK60"/>
      <c r="CL60"/>
      <c r="CM60"/>
      <c r="CN60"/>
      <c r="CO60"/>
      <c r="DB60"/>
      <c r="DD60" s="1">
        <v>6.6870678490268398</v>
      </c>
      <c r="DE60" s="1">
        <v>4.6647736359368297</v>
      </c>
      <c r="DF60" s="1">
        <v>7.7087136257902804</v>
      </c>
      <c r="DG60" s="1">
        <v>4.6404108599444198</v>
      </c>
      <c r="DH60" s="1">
        <v>5.5375680002283296</v>
      </c>
      <c r="DI60" s="1">
        <v>8.0072320829848795</v>
      </c>
      <c r="DJ60" s="1">
        <v>16.263863999514498</v>
      </c>
      <c r="DK60" s="1">
        <v>10.911991865536899</v>
      </c>
      <c r="DL60" s="1">
        <v>-2.83288547891808</v>
      </c>
      <c r="DM60" s="1">
        <v>2.2004075354024999</v>
      </c>
      <c r="DN60" s="1">
        <v>25.796552192762299</v>
      </c>
      <c r="DO60" s="1">
        <v>20.438846510422501</v>
      </c>
      <c r="EB60"/>
      <c r="EO60"/>
      <c r="EQ60" s="1">
        <v>3.4210468759680102</v>
      </c>
      <c r="ER60" s="1">
        <v>3.8952051819240801</v>
      </c>
      <c r="ES60" s="1">
        <v>7.1557800361626303</v>
      </c>
      <c r="ET60" s="1" t="e">
        <v>#N/A</v>
      </c>
      <c r="EU60" s="1">
        <v>3.3155701803959698</v>
      </c>
      <c r="EV60" s="1">
        <v>11.2776888250142</v>
      </c>
      <c r="EW60" s="1">
        <v>29.941799821176701</v>
      </c>
      <c r="EX60" s="1">
        <v>10.7671946148897</v>
      </c>
      <c r="EY60" s="1">
        <v>-0.82301874709338796</v>
      </c>
      <c r="EZ60" s="1">
        <v>10.7103548790051</v>
      </c>
      <c r="FA60" s="1">
        <v>49.868572358205697</v>
      </c>
      <c r="FB60" s="1">
        <v>25.454968512927199</v>
      </c>
      <c r="FO60"/>
      <c r="GB60"/>
      <c r="HB60"/>
    </row>
    <row r="61" spans="1:210">
      <c r="A61" s="13">
        <f t="shared" si="0"/>
        <v>44680</v>
      </c>
      <c r="N61"/>
      <c r="AB61"/>
      <c r="AC61" s="4">
        <v>44680</v>
      </c>
      <c r="AD61" s="1">
        <v>4.1697309564485696</v>
      </c>
      <c r="AE61" s="1">
        <v>4.5513510795630898</v>
      </c>
      <c r="AF61" s="1">
        <v>-1.30886238629129</v>
      </c>
      <c r="AG61" s="1">
        <v>-1.6513352963074099</v>
      </c>
      <c r="AH61" s="1">
        <v>3.63643222000962</v>
      </c>
      <c r="AI61" s="1">
        <v>12.6398885011545</v>
      </c>
      <c r="AJ61" s="1">
        <v>66.673660815635202</v>
      </c>
      <c r="AK61" s="1">
        <v>9.6308974997653305</v>
      </c>
      <c r="AL61" s="1">
        <v>-8.3193218487836607</v>
      </c>
      <c r="AM61" s="1">
        <v>8.4149885334274099</v>
      </c>
      <c r="AN61" s="1">
        <v>2739.6781253631002</v>
      </c>
      <c r="AO61" s="1">
        <v>33.728736590995503</v>
      </c>
      <c r="AP61"/>
      <c r="AQ61"/>
      <c r="AR61"/>
      <c r="AS61"/>
      <c r="AT61"/>
      <c r="AU61"/>
      <c r="AV61"/>
      <c r="AW61"/>
      <c r="AX61"/>
      <c r="AY61"/>
      <c r="AZ61"/>
      <c r="BA61"/>
      <c r="BB61"/>
      <c r="BO61"/>
      <c r="BQ61" s="1">
        <v>9.5697010835959695</v>
      </c>
      <c r="BR61" s="1">
        <v>0.318965221341517</v>
      </c>
      <c r="BS61" s="1">
        <v>26.158212867556401</v>
      </c>
      <c r="BT61" s="1" t="e">
        <v>#N/A</v>
      </c>
      <c r="BU61" s="1">
        <v>4.9775538519786</v>
      </c>
      <c r="BV61" s="1">
        <v>16.570316981955202</v>
      </c>
      <c r="BW61" s="1">
        <v>30.450340174454301</v>
      </c>
      <c r="BX61" s="1">
        <v>14.6820830711152</v>
      </c>
      <c r="BY61" s="1">
        <v>1.18063573969777</v>
      </c>
      <c r="BZ61" s="1">
        <v>26.382465671803899</v>
      </c>
      <c r="CA61" s="1">
        <v>51.554792943983998</v>
      </c>
      <c r="CB61" s="1">
        <v>55.822484567781501</v>
      </c>
      <c r="CC61"/>
      <c r="CD61"/>
      <c r="CE61"/>
      <c r="CF61"/>
      <c r="CG61"/>
      <c r="CH61"/>
      <c r="CI61"/>
      <c r="CJ61"/>
      <c r="CK61"/>
      <c r="CL61"/>
      <c r="CM61"/>
      <c r="CN61"/>
      <c r="CO61"/>
      <c r="DB61"/>
      <c r="DD61" s="1">
        <v>6.6839915144132203</v>
      </c>
      <c r="DE61" s="1">
        <v>4.3506597890751504</v>
      </c>
      <c r="DF61" s="1">
        <v>7.6252768070384898</v>
      </c>
      <c r="DG61" s="1">
        <v>4.2660551220028999</v>
      </c>
      <c r="DH61" s="1">
        <v>6.0283348269205703</v>
      </c>
      <c r="DI61" s="1">
        <v>8.1325356565534204</v>
      </c>
      <c r="DJ61" s="1">
        <v>18.013458329665401</v>
      </c>
      <c r="DK61" s="1">
        <v>10.827034012177</v>
      </c>
      <c r="DL61" s="1">
        <v>-3.1181184933750101</v>
      </c>
      <c r="DM61" s="1">
        <v>-0.26380226104494298</v>
      </c>
      <c r="DN61" s="1">
        <v>27.420630619025498</v>
      </c>
      <c r="DO61" s="1">
        <v>22.3944902838311</v>
      </c>
      <c r="EB61"/>
      <c r="EO61"/>
      <c r="EQ61" s="1">
        <v>3.270873851303</v>
      </c>
      <c r="ER61" s="1">
        <v>3.7215717206837202</v>
      </c>
      <c r="ES61" s="1">
        <v>7.4824566641638102</v>
      </c>
      <c r="ET61" s="1" t="e">
        <v>#N/A</v>
      </c>
      <c r="EU61" s="1">
        <v>4.4101397052755296</v>
      </c>
      <c r="EV61" s="1">
        <v>11.536862104594301</v>
      </c>
      <c r="EW61" s="1">
        <v>33.390869152720597</v>
      </c>
      <c r="EX61" s="1">
        <v>10.438294039962299</v>
      </c>
      <c r="EY61" s="1">
        <v>-1.14438195444357</v>
      </c>
      <c r="EZ61" s="1">
        <v>11.206558328166601</v>
      </c>
      <c r="FA61" s="1">
        <v>52.567837044042001</v>
      </c>
      <c r="FB61" s="1">
        <v>24.622331925883</v>
      </c>
      <c r="FO61"/>
      <c r="GB61"/>
      <c r="HB61"/>
    </row>
    <row r="62" spans="1:210">
      <c r="A62" s="13">
        <f t="shared" si="0"/>
        <v>44651</v>
      </c>
      <c r="N62"/>
      <c r="AB62"/>
      <c r="AC62" s="4">
        <v>44651</v>
      </c>
      <c r="AD62" s="1">
        <v>0.25816425022190598</v>
      </c>
      <c r="AE62" s="1">
        <v>4.6288285637927498</v>
      </c>
      <c r="AF62" s="1">
        <v>3.1632571850292899</v>
      </c>
      <c r="AG62" s="1">
        <v>-4.2658691995575504</v>
      </c>
      <c r="AH62" s="1">
        <v>6.07401507364981</v>
      </c>
      <c r="AI62" s="1">
        <v>13.4340319449951</v>
      </c>
      <c r="AJ62" s="1">
        <v>53.940655846654103</v>
      </c>
      <c r="AK62" s="1">
        <v>10.0032288515118</v>
      </c>
      <c r="AL62" s="1">
        <v>-6.6335611093205697</v>
      </c>
      <c r="AM62" s="1">
        <v>8.0310298134808598</v>
      </c>
      <c r="AN62" s="1">
        <v>3220.1884263342599</v>
      </c>
      <c r="AO62" s="1">
        <v>23.778157481288801</v>
      </c>
      <c r="AP62"/>
      <c r="AQ62"/>
      <c r="AR62"/>
      <c r="AS62"/>
      <c r="AT62"/>
      <c r="AU62"/>
      <c r="AV62"/>
      <c r="AW62"/>
      <c r="AX62"/>
      <c r="AY62"/>
      <c r="AZ62"/>
      <c r="BA62"/>
      <c r="BB62"/>
      <c r="BO62"/>
      <c r="BQ62" s="1">
        <v>8.2239633237730505</v>
      </c>
      <c r="BR62" s="1">
        <v>0.116694276378081</v>
      </c>
      <c r="BS62" s="1">
        <v>31.4434037864945</v>
      </c>
      <c r="BT62" s="1" t="e">
        <v>#N/A</v>
      </c>
      <c r="BU62" s="1">
        <v>7.0144533627772301</v>
      </c>
      <c r="BV62" s="1">
        <v>17.4501056144383</v>
      </c>
      <c r="BW62" s="1">
        <v>25.298248409906599</v>
      </c>
      <c r="BX62" s="1">
        <v>14.617271595655501</v>
      </c>
      <c r="BY62" s="1">
        <v>0.78873662719511395</v>
      </c>
      <c r="BZ62" s="1">
        <v>18.551672230077699</v>
      </c>
      <c r="CA62" s="1">
        <v>52.156855340974502</v>
      </c>
      <c r="CB62" s="1">
        <v>26.064815401456201</v>
      </c>
      <c r="CC62"/>
      <c r="CD62"/>
      <c r="CE62"/>
      <c r="CF62"/>
      <c r="CG62"/>
      <c r="CH62"/>
      <c r="CI62"/>
      <c r="CJ62"/>
      <c r="CK62"/>
      <c r="CL62"/>
      <c r="CM62"/>
      <c r="CN62"/>
      <c r="CO62"/>
      <c r="DB62"/>
      <c r="DD62" s="1">
        <v>4.9378213272075602</v>
      </c>
      <c r="DE62" s="1">
        <v>4.1169498103017199</v>
      </c>
      <c r="DF62" s="1">
        <v>8.1143388151593303</v>
      </c>
      <c r="DG62" s="1">
        <v>3.6886471832955499</v>
      </c>
      <c r="DH62" s="1">
        <v>6.5003522201227897</v>
      </c>
      <c r="DI62" s="1">
        <v>8.4788386308056793</v>
      </c>
      <c r="DJ62" s="1">
        <v>13.6776176590466</v>
      </c>
      <c r="DK62" s="1">
        <v>11.374934002571299</v>
      </c>
      <c r="DL62" s="1">
        <v>0.21946179127579499</v>
      </c>
      <c r="DM62" s="1">
        <v>-1.9285753273041899</v>
      </c>
      <c r="DN62" s="1">
        <v>28.877114238901999</v>
      </c>
      <c r="DO62" s="1">
        <v>12.3799356729614</v>
      </c>
      <c r="EB62"/>
      <c r="EO62"/>
      <c r="EQ62" s="1">
        <v>0.76369660792906402</v>
      </c>
      <c r="ER62" s="1">
        <v>3.8837244723011</v>
      </c>
      <c r="ES62" s="1">
        <v>9.6778767021617895</v>
      </c>
      <c r="ET62" s="1" t="e">
        <v>#N/A</v>
      </c>
      <c r="EU62" s="1">
        <v>6.2532553295362501</v>
      </c>
      <c r="EV62" s="1">
        <v>12.6923552916028</v>
      </c>
      <c r="EW62" s="1">
        <v>24.5780814361542</v>
      </c>
      <c r="EX62" s="1">
        <v>10.9942036537593</v>
      </c>
      <c r="EY62" s="1">
        <v>-7.2606050981355294E-2</v>
      </c>
      <c r="EZ62" s="1">
        <v>9.8733933169486097</v>
      </c>
      <c r="FA62" s="1">
        <v>55.247525624960097</v>
      </c>
      <c r="FB62" s="1">
        <v>17.495399402119599</v>
      </c>
      <c r="FO62"/>
      <c r="GB62"/>
      <c r="HB62"/>
    </row>
    <row r="63" spans="1:210">
      <c r="A63" s="13">
        <f t="shared" si="0"/>
        <v>44620</v>
      </c>
      <c r="N63"/>
      <c r="AB63"/>
      <c r="AC63" s="4">
        <v>44620</v>
      </c>
      <c r="AD63" s="1">
        <v>-1.77253139150317</v>
      </c>
      <c r="AE63" s="1">
        <v>4.51022905314022</v>
      </c>
      <c r="AF63" s="1">
        <v>1.6604658100605001</v>
      </c>
      <c r="AG63" s="1">
        <v>-5.8221673956681697</v>
      </c>
      <c r="AH63" s="1">
        <v>6.9019910557633004</v>
      </c>
      <c r="AI63" s="1">
        <v>13.686760894853601</v>
      </c>
      <c r="AJ63" s="1">
        <v>35.425995017495403</v>
      </c>
      <c r="AK63" s="1">
        <v>9.5405024602386597</v>
      </c>
      <c r="AL63" s="1">
        <v>-7.8376691278161097</v>
      </c>
      <c r="AM63" s="1">
        <v>7.4942430022024196</v>
      </c>
      <c r="AN63" s="1">
        <v>1582.3078547714099</v>
      </c>
      <c r="AO63" s="1">
        <v>25.4558763762372</v>
      </c>
      <c r="AP63"/>
      <c r="AQ63"/>
      <c r="AR63"/>
      <c r="AS63"/>
      <c r="AT63"/>
      <c r="AU63"/>
      <c r="AV63"/>
      <c r="AW63"/>
      <c r="AX63"/>
      <c r="AY63"/>
      <c r="AZ63"/>
      <c r="BA63"/>
      <c r="BB63"/>
      <c r="BO63"/>
      <c r="BQ63" s="1">
        <v>3.0640078769504799</v>
      </c>
      <c r="BR63" s="1">
        <v>0.36699963207290198</v>
      </c>
      <c r="BS63" s="1">
        <v>31.003662235676199</v>
      </c>
      <c r="BT63" s="1" t="e">
        <v>#N/A</v>
      </c>
      <c r="BU63" s="1">
        <v>7.1377596656755902</v>
      </c>
      <c r="BV63" s="1">
        <v>18.334771436250801</v>
      </c>
      <c r="BW63" s="1">
        <v>16.425944403847598</v>
      </c>
      <c r="BX63" s="1">
        <v>14.146006392420899</v>
      </c>
      <c r="BY63" s="1">
        <v>0.89303386600786705</v>
      </c>
      <c r="BZ63" s="1">
        <v>7.5354529871912304</v>
      </c>
      <c r="CA63" s="1">
        <v>57.194844663820497</v>
      </c>
      <c r="CB63" s="1">
        <v>24.340903007613299</v>
      </c>
      <c r="CC63"/>
      <c r="CD63"/>
      <c r="CE63"/>
      <c r="CF63"/>
      <c r="CG63"/>
      <c r="CH63"/>
      <c r="CI63"/>
      <c r="CJ63"/>
      <c r="CK63"/>
      <c r="CL63"/>
      <c r="CM63"/>
      <c r="CN63"/>
      <c r="CO63"/>
      <c r="DB63"/>
      <c r="DD63" s="1">
        <v>3.1246049440625399</v>
      </c>
      <c r="DE63" s="1">
        <v>4.0035034295152103</v>
      </c>
      <c r="DF63" s="1">
        <v>7.8030657764510503</v>
      </c>
      <c r="DG63" s="1">
        <v>2.9830761512423098</v>
      </c>
      <c r="DH63" s="1">
        <v>6.6944394273247401</v>
      </c>
      <c r="DI63" s="1">
        <v>8.6880639110949307</v>
      </c>
      <c r="DJ63" s="1">
        <v>7.8555751418352697</v>
      </c>
      <c r="DK63" s="1">
        <v>11.770511757163501</v>
      </c>
      <c r="DL63" s="1">
        <v>0.101136137982067</v>
      </c>
      <c r="DM63" s="1">
        <v>-2.40581319068832</v>
      </c>
      <c r="DN63" s="1">
        <v>30.0719568579952</v>
      </c>
      <c r="DO63" s="1">
        <v>12.571195898771</v>
      </c>
      <c r="EB63"/>
      <c r="EO63"/>
      <c r="EQ63" s="1">
        <v>-1.6098872740769601</v>
      </c>
      <c r="ER63" s="1">
        <v>4.1116750554713404</v>
      </c>
      <c r="ES63" s="1">
        <v>8.4262726910294408</v>
      </c>
      <c r="ET63" s="1" t="e">
        <v>#N/A</v>
      </c>
      <c r="EU63" s="1">
        <v>6.8621562082484502</v>
      </c>
      <c r="EV63" s="1">
        <v>13.0902267966325</v>
      </c>
      <c r="EW63" s="1">
        <v>17.3944657892003</v>
      </c>
      <c r="EX63" s="1">
        <v>11.0775857406511</v>
      </c>
      <c r="EY63" s="1">
        <v>0.23308465673550499</v>
      </c>
      <c r="EZ63" s="1">
        <v>9.3610109724346398</v>
      </c>
      <c r="FA63" s="1">
        <v>59.532456819179401</v>
      </c>
      <c r="FB63" s="1">
        <v>18.2236689854826</v>
      </c>
      <c r="FO63"/>
      <c r="GB63"/>
      <c r="HB63"/>
    </row>
    <row r="64" spans="1:210">
      <c r="A64" s="13">
        <f t="shared" si="0"/>
        <v>44592</v>
      </c>
      <c r="N64"/>
      <c r="AB64"/>
      <c r="AC64" s="4">
        <v>44592</v>
      </c>
      <c r="AD64" s="1">
        <v>-1.24328820652689</v>
      </c>
      <c r="AE64" s="1">
        <v>4.5572710328454997</v>
      </c>
      <c r="AF64" s="1">
        <v>12.216275866872801</v>
      </c>
      <c r="AG64" s="1">
        <v>-6.5623126219881804</v>
      </c>
      <c r="AH64" s="1">
        <v>8.7166707664172893</v>
      </c>
      <c r="AI64" s="1">
        <v>14.385359482770699</v>
      </c>
      <c r="AJ64" s="1">
        <v>33.459479803658702</v>
      </c>
      <c r="AK64" s="1">
        <v>9.0271670510305206</v>
      </c>
      <c r="AL64" s="1">
        <v>-7.3440961981952499</v>
      </c>
      <c r="AM64" s="1">
        <v>8.2966127743401508</v>
      </c>
      <c r="AN64" s="1">
        <v>5828.1035454133198</v>
      </c>
      <c r="AO64" s="1">
        <v>26.174933251363001</v>
      </c>
      <c r="AP64"/>
      <c r="AQ64"/>
      <c r="AR64"/>
      <c r="AS64"/>
      <c r="AT64"/>
      <c r="AU64"/>
      <c r="AV64"/>
      <c r="AW64"/>
      <c r="AX64"/>
      <c r="AY64"/>
      <c r="AZ64"/>
      <c r="BA64"/>
      <c r="BB64"/>
      <c r="BO64"/>
      <c r="BQ64" s="1">
        <v>8.7396676007930996</v>
      </c>
      <c r="BR64" s="1">
        <v>4.3116565904673099</v>
      </c>
      <c r="BS64" s="1">
        <v>8.3570633299866106</v>
      </c>
      <c r="BT64" s="1" t="e">
        <v>#N/A</v>
      </c>
      <c r="BU64" s="1">
        <v>11.9289435671331</v>
      </c>
      <c r="BV64" s="1">
        <v>18.562999887334701</v>
      </c>
      <c r="BW64" s="1">
        <v>17.192195830991601</v>
      </c>
      <c r="BX64" s="1">
        <v>14.4825614718756</v>
      </c>
      <c r="BY64" s="1">
        <v>2.2321874960376502</v>
      </c>
      <c r="BZ64" s="1">
        <v>15.598124557811101</v>
      </c>
      <c r="CA64" s="1">
        <v>69.834743735357605</v>
      </c>
      <c r="CB64" s="1">
        <v>36.064908643319903</v>
      </c>
      <c r="CC64"/>
      <c r="CD64"/>
      <c r="CE64"/>
      <c r="CF64"/>
      <c r="CG64"/>
      <c r="CH64"/>
      <c r="CI64"/>
      <c r="CJ64"/>
      <c r="CK64"/>
      <c r="CL64"/>
      <c r="CM64"/>
      <c r="CN64"/>
      <c r="CO64"/>
      <c r="DB64"/>
      <c r="DD64" s="1">
        <v>2.69255162088165</v>
      </c>
      <c r="DE64" s="1">
        <v>3.83475489113028</v>
      </c>
      <c r="DF64" s="1">
        <v>8.2348932309981695</v>
      </c>
      <c r="DG64" s="1">
        <v>2.22140173610646</v>
      </c>
      <c r="DH64" s="1">
        <v>7.3573244723308804</v>
      </c>
      <c r="DI64" s="1">
        <v>8.7649412106548201</v>
      </c>
      <c r="DJ64" s="1">
        <v>6.8365497191680902</v>
      </c>
      <c r="DK64" s="1">
        <v>11.0233758588057</v>
      </c>
      <c r="DL64" s="1">
        <v>8.3277656637211997E-2</v>
      </c>
      <c r="DM64" s="1">
        <v>0.330733437872333</v>
      </c>
      <c r="DN64" s="1">
        <v>31.9819830811355</v>
      </c>
      <c r="DO64" s="1">
        <v>12.3203014536955</v>
      </c>
      <c r="EB64"/>
      <c r="EO64"/>
      <c r="EQ64" s="1">
        <v>-1.1220742510464099</v>
      </c>
      <c r="ER64" s="1">
        <v>4.0452278184499404</v>
      </c>
      <c r="ES64" s="1">
        <v>9.9670338692721607</v>
      </c>
      <c r="ET64" s="1" t="e">
        <v>#N/A</v>
      </c>
      <c r="EU64" s="1">
        <v>6.9493009614080297</v>
      </c>
      <c r="EV64" s="1">
        <v>13.4371134413022</v>
      </c>
      <c r="EW64" s="1">
        <v>17.391917726179301</v>
      </c>
      <c r="EX64" s="1">
        <v>10.3774706247577</v>
      </c>
      <c r="EY64" s="1">
        <v>1.29260714497902</v>
      </c>
      <c r="EZ64" s="1">
        <v>8.6150651232571995</v>
      </c>
      <c r="FA64" s="1">
        <v>68.746679931610103</v>
      </c>
      <c r="FB64" s="1">
        <v>18.966579236522001</v>
      </c>
      <c r="FO64"/>
      <c r="GB64"/>
      <c r="HB64"/>
    </row>
    <row r="65" spans="1:210">
      <c r="A65" s="13">
        <f t="shared" si="0"/>
        <v>44561</v>
      </c>
      <c r="N65"/>
      <c r="AB65"/>
      <c r="AC65" s="4">
        <v>44561</v>
      </c>
      <c r="AD65" s="1">
        <v>-3.12417745339223</v>
      </c>
      <c r="AE65" s="1">
        <v>4.9985217074573702</v>
      </c>
      <c r="AF65" s="1">
        <v>12.3076765812052</v>
      </c>
      <c r="AG65" s="1">
        <v>-7.11118755868055</v>
      </c>
      <c r="AH65" s="1">
        <v>8.8176433715461897</v>
      </c>
      <c r="AI65" s="1">
        <v>13.5962101957911</v>
      </c>
      <c r="AJ65" s="1">
        <v>30.074780103320801</v>
      </c>
      <c r="AK65" s="1">
        <v>7.6451418555247201</v>
      </c>
      <c r="AL65" s="1">
        <v>-6.80331774911647</v>
      </c>
      <c r="AM65" s="1">
        <v>8.6511586177305198</v>
      </c>
      <c r="AN65" s="1">
        <v>7093.0423608656001</v>
      </c>
      <c r="AO65" s="1">
        <v>35.486156590000498</v>
      </c>
      <c r="AP65"/>
      <c r="AQ65"/>
      <c r="AR65"/>
      <c r="AS65"/>
      <c r="AT65"/>
      <c r="AU65"/>
      <c r="AV65"/>
      <c r="AW65"/>
      <c r="AX65"/>
      <c r="AY65"/>
      <c r="AZ65"/>
      <c r="BA65"/>
      <c r="BB65"/>
      <c r="BO65"/>
      <c r="BQ65" s="1">
        <v>10.3862513847088</v>
      </c>
      <c r="BR65" s="1">
        <v>5.3526307656796597</v>
      </c>
      <c r="BS65" s="1">
        <v>11.431173494774299</v>
      </c>
      <c r="BT65" s="1" t="e">
        <v>#N/A</v>
      </c>
      <c r="BU65" s="1">
        <v>11.8871209517535</v>
      </c>
      <c r="BV65" s="1">
        <v>19.143328196797199</v>
      </c>
      <c r="BW65" s="1">
        <v>16.218190397331199</v>
      </c>
      <c r="BX65" s="1">
        <v>13.348283122256399</v>
      </c>
      <c r="BY65" s="1">
        <v>3.5797936114144302</v>
      </c>
      <c r="BZ65" s="1">
        <v>15.962969209188101</v>
      </c>
      <c r="CA65" s="1">
        <v>99.347077866614597</v>
      </c>
      <c r="CB65" s="1">
        <v>38.450448304602503</v>
      </c>
      <c r="CC65"/>
      <c r="CD65"/>
      <c r="CE65"/>
      <c r="CF65"/>
      <c r="CG65"/>
      <c r="CH65"/>
      <c r="CI65"/>
      <c r="CJ65"/>
      <c r="CK65"/>
      <c r="CL65"/>
      <c r="CM65"/>
      <c r="CN65"/>
      <c r="CO65"/>
      <c r="DB65"/>
      <c r="DD65" s="1">
        <v>0.99573386817461196</v>
      </c>
      <c r="DE65" s="1">
        <v>3.8162259519825401</v>
      </c>
      <c r="DF65" s="1">
        <v>8.2665204786711897</v>
      </c>
      <c r="DG65" s="1">
        <v>1.6560208069598801</v>
      </c>
      <c r="DH65" s="1">
        <v>7.2756319472129398</v>
      </c>
      <c r="DI65" s="1">
        <v>8.9794278397401506</v>
      </c>
      <c r="DJ65" s="1">
        <v>5.3416514055617998</v>
      </c>
      <c r="DK65" s="1">
        <v>9.6081584391801407</v>
      </c>
      <c r="DL65" s="1">
        <v>-0.32860577581700301</v>
      </c>
      <c r="DM65" s="1">
        <v>1.64489711397826</v>
      </c>
      <c r="DN65" s="1">
        <v>35.1145923170576</v>
      </c>
      <c r="DO65" s="1">
        <v>13.1041670778315</v>
      </c>
      <c r="EB65"/>
      <c r="EO65"/>
      <c r="EQ65" s="1">
        <v>-1.6172476962169</v>
      </c>
      <c r="ER65" s="1">
        <v>4.21322098224827</v>
      </c>
      <c r="ES65" s="1">
        <v>10.6188192315196</v>
      </c>
      <c r="ET65" s="1" t="e">
        <v>#N/A</v>
      </c>
      <c r="EU65" s="1">
        <v>7.8229100103745202</v>
      </c>
      <c r="EV65" s="1">
        <v>12.833826309388099</v>
      </c>
      <c r="EW65" s="1">
        <v>15.5073595250891</v>
      </c>
      <c r="EX65" s="1">
        <v>9.6003820956580608</v>
      </c>
      <c r="EY65" s="1">
        <v>1.90100859144926</v>
      </c>
      <c r="EZ65" s="1">
        <v>10.3913177313367</v>
      </c>
      <c r="FA65" s="1">
        <v>78.219466989221303</v>
      </c>
      <c r="FB65" s="1">
        <v>23.362595021162502</v>
      </c>
      <c r="FO65"/>
      <c r="GB65"/>
      <c r="HB65"/>
    </row>
    <row r="66" spans="1:210">
      <c r="A66" s="13">
        <f t="shared" si="0"/>
        <v>44530</v>
      </c>
      <c r="N66"/>
      <c r="AB66"/>
      <c r="AC66" s="4">
        <v>44530</v>
      </c>
      <c r="AD66" s="1">
        <v>5.0973837603915602</v>
      </c>
      <c r="AE66" s="1">
        <v>5.5524031030746199</v>
      </c>
      <c r="AF66" s="1">
        <v>13.3035586338248</v>
      </c>
      <c r="AG66" s="1">
        <v>-1.9145003992235801</v>
      </c>
      <c r="AH66" s="1">
        <v>6.3156460773186502</v>
      </c>
      <c r="AI66" s="1">
        <v>16.089508985056899</v>
      </c>
      <c r="AJ66" s="1">
        <v>174.596053495738</v>
      </c>
      <c r="AK66" s="1">
        <v>9.9252509333811698</v>
      </c>
      <c r="AL66" s="1">
        <v>-3.8604849298235302</v>
      </c>
      <c r="AM66" s="1">
        <v>7.9749052345924403</v>
      </c>
      <c r="AN66" s="1">
        <v>19882.192834424</v>
      </c>
      <c r="AO66" s="1">
        <v>177.86650173258201</v>
      </c>
      <c r="AP66"/>
      <c r="AQ66"/>
      <c r="AR66"/>
      <c r="AS66"/>
      <c r="AT66"/>
      <c r="AU66"/>
      <c r="AV66"/>
      <c r="AW66"/>
      <c r="AX66"/>
      <c r="AY66"/>
      <c r="AZ66"/>
      <c r="BA66"/>
      <c r="BB66"/>
      <c r="BO66"/>
      <c r="BQ66" s="1">
        <v>10.2118406582746</v>
      </c>
      <c r="BR66" s="1">
        <v>7.3615683878858897</v>
      </c>
      <c r="BS66" s="1">
        <v>16.597373616611598</v>
      </c>
      <c r="BT66" s="1" t="e">
        <v>#N/A</v>
      </c>
      <c r="BU66" s="1">
        <v>12.3779904969509</v>
      </c>
      <c r="BV66" s="1">
        <v>19.540438828353199</v>
      </c>
      <c r="BW66" s="1">
        <v>25.230920286107899</v>
      </c>
      <c r="BX66" s="1">
        <v>13.745229789434701</v>
      </c>
      <c r="BY66" s="1">
        <v>2.8737852364104799</v>
      </c>
      <c r="BZ66" s="1">
        <v>16.627871518002301</v>
      </c>
      <c r="CA66" s="1">
        <v>124.434355381193</v>
      </c>
      <c r="CB66" s="1">
        <v>40.616304044123702</v>
      </c>
      <c r="CC66"/>
      <c r="CD66"/>
      <c r="CE66"/>
      <c r="CF66"/>
      <c r="CG66"/>
      <c r="CH66"/>
      <c r="CI66"/>
      <c r="CJ66"/>
      <c r="CK66"/>
      <c r="CL66"/>
      <c r="CM66"/>
      <c r="CN66"/>
      <c r="CO66"/>
      <c r="DB66"/>
      <c r="DD66" s="1">
        <v>3.5920776906080998</v>
      </c>
      <c r="DE66" s="1">
        <v>4.2251211912692499</v>
      </c>
      <c r="DF66" s="1">
        <v>8.6363595018874193</v>
      </c>
      <c r="DG66" s="1">
        <v>1.9633942744001101</v>
      </c>
      <c r="DH66" s="1">
        <v>6.8149854343209197</v>
      </c>
      <c r="DI66" s="1">
        <v>8.9765643798338104</v>
      </c>
      <c r="DJ66" s="1">
        <v>9.3741896827306803</v>
      </c>
      <c r="DK66" s="1">
        <v>11.0712633703865</v>
      </c>
      <c r="DL66" s="1">
        <v>-0.106387942512642</v>
      </c>
      <c r="DM66" s="1">
        <v>2.2691103741596299</v>
      </c>
      <c r="DN66" s="1">
        <v>35.0135130211833</v>
      </c>
      <c r="DO66" s="1">
        <v>12.9034729818681</v>
      </c>
      <c r="EB66"/>
      <c r="EO66"/>
      <c r="EQ66" s="1">
        <v>3.4117457825587501</v>
      </c>
      <c r="ER66" s="1">
        <v>4.5869438103489601</v>
      </c>
      <c r="ES66" s="1">
        <v>11.538923333133299</v>
      </c>
      <c r="ET66" s="1" t="e">
        <v>#N/A</v>
      </c>
      <c r="EU66" s="1">
        <v>5.8999312527646302</v>
      </c>
      <c r="EV66" s="1">
        <v>13.530221465763599</v>
      </c>
      <c r="EW66" s="1">
        <v>24.898804211440702</v>
      </c>
      <c r="EX66" s="1">
        <v>11.030454008915401</v>
      </c>
      <c r="EY66" s="1">
        <v>1.9536063898129801</v>
      </c>
      <c r="EZ66" s="1">
        <v>9.4367311781191408</v>
      </c>
      <c r="FA66" s="1">
        <v>89.735491407445394</v>
      </c>
      <c r="FB66" s="1">
        <v>22.833325767083199</v>
      </c>
      <c r="FO66"/>
      <c r="GB66"/>
      <c r="HB66"/>
    </row>
    <row r="67" spans="1:210">
      <c r="A67" s="13">
        <f t="shared" si="0"/>
        <v>44498</v>
      </c>
      <c r="N67"/>
      <c r="AB67"/>
      <c r="AC67" s="4">
        <v>44498</v>
      </c>
      <c r="AD67" s="1">
        <v>13.4979507987644</v>
      </c>
      <c r="AE67" s="1">
        <v>6.1263319987723701</v>
      </c>
      <c r="AF67" s="1">
        <v>15.296665514235601</v>
      </c>
      <c r="AG67" s="1">
        <v>3.6320351863154001</v>
      </c>
      <c r="AH67" s="1">
        <v>7.2396113811679603</v>
      </c>
      <c r="AI67" s="1">
        <v>19.0881153476961</v>
      </c>
      <c r="AJ67" s="1">
        <v>311.97027315269997</v>
      </c>
      <c r="AK67" s="1">
        <v>12.079739503865801</v>
      </c>
      <c r="AL67" s="1">
        <v>-0.85844553571287197</v>
      </c>
      <c r="AM67" s="1">
        <v>7.2907262956461798</v>
      </c>
      <c r="AN67" s="1">
        <v>10070.371408467499</v>
      </c>
      <c r="AO67" s="1">
        <v>339.09053360278</v>
      </c>
      <c r="AP67"/>
      <c r="AQ67"/>
      <c r="AR67"/>
      <c r="AS67"/>
      <c r="AT67"/>
      <c r="AU67"/>
      <c r="AV67"/>
      <c r="AW67"/>
      <c r="AX67"/>
      <c r="AY67"/>
      <c r="AZ67"/>
      <c r="BA67"/>
      <c r="BB67"/>
      <c r="BO67"/>
      <c r="BQ67" s="1">
        <v>11.5692056674756</v>
      </c>
      <c r="BR67" s="1">
        <v>7.2658014026311504</v>
      </c>
      <c r="BS67" s="1">
        <v>11.2438087476735</v>
      </c>
      <c r="BT67" s="1" t="e">
        <v>#N/A</v>
      </c>
      <c r="BU67" s="1">
        <v>13.0643096244295</v>
      </c>
      <c r="BV67" s="1">
        <v>20.5100877508164</v>
      </c>
      <c r="BW67" s="1">
        <v>33.188872942336403</v>
      </c>
      <c r="BX67" s="1">
        <v>14.4306901925814</v>
      </c>
      <c r="BY67" s="1">
        <v>2.6658475382001399</v>
      </c>
      <c r="BZ67" s="1">
        <v>16.363323451733901</v>
      </c>
      <c r="CA67" s="1">
        <v>159.327959829626</v>
      </c>
      <c r="CB67" s="1">
        <v>45.726129756939798</v>
      </c>
      <c r="CC67"/>
      <c r="CD67"/>
      <c r="CE67"/>
      <c r="CF67"/>
      <c r="CG67"/>
      <c r="CH67"/>
      <c r="CI67"/>
      <c r="CJ67"/>
      <c r="CK67"/>
      <c r="CL67"/>
      <c r="CM67"/>
      <c r="CN67"/>
      <c r="CO67"/>
      <c r="DB67"/>
      <c r="DD67" s="1">
        <v>5.2220823425973197</v>
      </c>
      <c r="DE67" s="1">
        <v>4.6038494001384302</v>
      </c>
      <c r="DF67" s="1">
        <v>8.7945039345772198</v>
      </c>
      <c r="DG67" s="1">
        <v>2.4174782762399301</v>
      </c>
      <c r="DH67" s="1">
        <v>6.6789748688975399</v>
      </c>
      <c r="DI67" s="1">
        <v>8.9924678312947997</v>
      </c>
      <c r="DJ67" s="1">
        <v>12.820960679962999</v>
      </c>
      <c r="DK67" s="1">
        <v>11.841677245837699</v>
      </c>
      <c r="DL67" s="1">
        <v>0.34573862733282201</v>
      </c>
      <c r="DM67" s="1">
        <v>3.4428766367744101</v>
      </c>
      <c r="DN67" s="1">
        <v>35.351721559109599</v>
      </c>
      <c r="DO67" s="1">
        <v>12.707638251724701</v>
      </c>
      <c r="EB67"/>
      <c r="EO67"/>
      <c r="EQ67" s="1">
        <v>8.6647206850002494</v>
      </c>
      <c r="ER67" s="1">
        <v>4.8649187981957098</v>
      </c>
      <c r="ES67" s="1">
        <v>12.8176659806944</v>
      </c>
      <c r="ET67" s="1" t="e">
        <v>#N/A</v>
      </c>
      <c r="EU67" s="1">
        <v>6.4208327232224702</v>
      </c>
      <c r="EV67" s="1">
        <v>14.6137237567035</v>
      </c>
      <c r="EW67" s="1">
        <v>32.818630196394899</v>
      </c>
      <c r="EX67" s="1">
        <v>12.577670539882099</v>
      </c>
      <c r="EY67" s="1">
        <v>2.2010681770212202</v>
      </c>
      <c r="EZ67" s="1">
        <v>9.2181756139307893</v>
      </c>
      <c r="FA67" s="1">
        <v>98.944275266316197</v>
      </c>
      <c r="FB67" s="1">
        <v>23.775640609083698</v>
      </c>
      <c r="FO67"/>
      <c r="GB67"/>
      <c r="HB67"/>
    </row>
    <row r="68" spans="1:210">
      <c r="A68" s="13">
        <f t="shared" si="0"/>
        <v>44469</v>
      </c>
      <c r="N68"/>
      <c r="AB68"/>
      <c r="AC68" s="4">
        <v>44469</v>
      </c>
      <c r="AD68" s="1">
        <v>23.153789807187401</v>
      </c>
      <c r="AE68" s="1">
        <v>7.2427340310774904</v>
      </c>
      <c r="AF68" s="1">
        <v>18.156320498788102</v>
      </c>
      <c r="AG68" s="1">
        <v>9.03779214594522</v>
      </c>
      <c r="AH68" s="1">
        <v>9.8403631070387192</v>
      </c>
      <c r="AI68" s="1">
        <v>22.001664437521701</v>
      </c>
      <c r="AJ68" s="1">
        <v>399.45001746112598</v>
      </c>
      <c r="AK68" s="1">
        <v>15.3320150465495</v>
      </c>
      <c r="AL68" s="1">
        <v>3.03652871446526</v>
      </c>
      <c r="AM68" s="1">
        <v>6.5101798629392302</v>
      </c>
      <c r="AN68" s="1">
        <v>1501.6355508226</v>
      </c>
      <c r="AO68" s="1">
        <v>473.032483721375</v>
      </c>
      <c r="AP68"/>
      <c r="AQ68"/>
      <c r="AR68"/>
      <c r="AS68"/>
      <c r="AT68"/>
      <c r="AU68"/>
      <c r="AV68"/>
      <c r="AW68"/>
      <c r="AX68"/>
      <c r="AY68"/>
      <c r="AZ68"/>
      <c r="BA68"/>
      <c r="BB68"/>
      <c r="BO68"/>
      <c r="BQ68" s="1">
        <v>14.266985665875801</v>
      </c>
      <c r="BR68" s="1">
        <v>7.64104855448028</v>
      </c>
      <c r="BS68" s="1">
        <v>11.136401544156399</v>
      </c>
      <c r="BT68" s="1" t="e">
        <v>#N/A</v>
      </c>
      <c r="BU68" s="1">
        <v>13.517528755351901</v>
      </c>
      <c r="BV68" s="1">
        <v>19.969192426674098</v>
      </c>
      <c r="BW68" s="1">
        <v>34.576715214802</v>
      </c>
      <c r="BX68" s="1">
        <v>15.335872709252699</v>
      </c>
      <c r="BY68" s="1">
        <v>4.68581745645493</v>
      </c>
      <c r="BZ68" s="1">
        <v>16.4712179031022</v>
      </c>
      <c r="CA68" s="1">
        <v>191.69483626091201</v>
      </c>
      <c r="CB68" s="1">
        <v>44.991015675686199</v>
      </c>
      <c r="CC68"/>
      <c r="CD68"/>
      <c r="CE68"/>
      <c r="CF68"/>
      <c r="CG68"/>
      <c r="CH68"/>
      <c r="CI68"/>
      <c r="CJ68"/>
      <c r="CK68"/>
      <c r="CL68"/>
      <c r="CM68"/>
      <c r="CN68"/>
      <c r="CO68"/>
      <c r="DB68"/>
      <c r="DD68" s="1">
        <v>8.6664302305768395</v>
      </c>
      <c r="DE68" s="1">
        <v>4.9018007108243804</v>
      </c>
      <c r="DF68" s="1">
        <v>9.2507962798057406</v>
      </c>
      <c r="DG68" s="1">
        <v>2.8277486398628899</v>
      </c>
      <c r="DH68" s="1">
        <v>7.3451909959949102</v>
      </c>
      <c r="DI68" s="1">
        <v>8.9552214232470995</v>
      </c>
      <c r="DJ68" s="1">
        <v>15.323126959068</v>
      </c>
      <c r="DK68" s="1">
        <v>12.3452074835534</v>
      </c>
      <c r="DL68" s="1">
        <v>1.08774677550116E-2</v>
      </c>
      <c r="DM68" s="1">
        <v>3.5741180446538601</v>
      </c>
      <c r="DN68" s="1">
        <v>34.438481430963698</v>
      </c>
      <c r="DO68" s="1">
        <v>12.3665544448672</v>
      </c>
      <c r="EB68"/>
      <c r="EO68"/>
      <c r="EQ68" s="1">
        <v>14.475394027884301</v>
      </c>
      <c r="ER68" s="1">
        <v>5.4970121663086902</v>
      </c>
      <c r="ES68" s="1">
        <v>14.7390884027096</v>
      </c>
      <c r="ET68" s="1" t="e">
        <v>#N/A</v>
      </c>
      <c r="EU68" s="1">
        <v>7.7283736266119698</v>
      </c>
      <c r="EV68" s="1">
        <v>15.5533543062236</v>
      </c>
      <c r="EW68" s="1">
        <v>36.389016230203801</v>
      </c>
      <c r="EX68" s="1">
        <v>14.448708881865899</v>
      </c>
      <c r="EY68" s="1">
        <v>2.8547809564454898</v>
      </c>
      <c r="EZ68" s="1">
        <v>8.3535014280466999</v>
      </c>
      <c r="FA68" s="1">
        <v>108.023519516512</v>
      </c>
      <c r="FB68" s="1">
        <v>22.800479419049399</v>
      </c>
      <c r="FO68"/>
      <c r="GB68"/>
      <c r="HB68"/>
    </row>
    <row r="69" spans="1:210">
      <c r="A69" s="13">
        <f t="shared" si="0"/>
        <v>44439</v>
      </c>
      <c r="N69"/>
      <c r="AB69"/>
      <c r="AC69" s="4">
        <v>44439</v>
      </c>
      <c r="AD69" s="1">
        <v>31.774471376413501</v>
      </c>
      <c r="AE69" s="1">
        <v>7.4139417931525404</v>
      </c>
      <c r="AF69" s="1">
        <v>19.571187743910201</v>
      </c>
      <c r="AG69" s="1">
        <v>13.6784086740475</v>
      </c>
      <c r="AH69" s="1">
        <v>10.890051430829899</v>
      </c>
      <c r="AI69" s="1">
        <v>24.336417612974799</v>
      </c>
      <c r="AJ69" s="1">
        <v>502.63823365366102</v>
      </c>
      <c r="AK69" s="1">
        <v>17.708143324744</v>
      </c>
      <c r="AL69" s="1">
        <v>8.1293178403066104</v>
      </c>
      <c r="AM69" s="1">
        <v>5.7546188848503803</v>
      </c>
      <c r="AN69" s="1">
        <v>736.12678768650801</v>
      </c>
      <c r="AO69" s="1">
        <v>34.610641696373399</v>
      </c>
      <c r="AP69"/>
      <c r="AQ69"/>
      <c r="AR69"/>
      <c r="AS69"/>
      <c r="AT69"/>
      <c r="AU69"/>
      <c r="AV69"/>
      <c r="AW69"/>
      <c r="AX69"/>
      <c r="AY69"/>
      <c r="AZ69"/>
      <c r="BA69"/>
      <c r="BB69"/>
      <c r="BO69"/>
      <c r="BQ69" s="1">
        <v>15.2384150003342</v>
      </c>
      <c r="BR69" s="1">
        <v>7.1862687904164897</v>
      </c>
      <c r="BS69" s="1">
        <v>10.0312589190704</v>
      </c>
      <c r="BT69" s="1" t="e">
        <v>#N/A</v>
      </c>
      <c r="BU69" s="1">
        <v>13.9486564051881</v>
      </c>
      <c r="BV69" s="1">
        <v>21.353222133974299</v>
      </c>
      <c r="BW69" s="1">
        <v>39.536399190461303</v>
      </c>
      <c r="BX69" s="1">
        <v>16.4380439328249</v>
      </c>
      <c r="BY69" s="1">
        <v>3.6987471830893299</v>
      </c>
      <c r="BZ69" s="1">
        <v>16.9378443156419</v>
      </c>
      <c r="CA69" s="1">
        <v>222.22164893207599</v>
      </c>
      <c r="CB69" s="1">
        <v>19.678352664147901</v>
      </c>
      <c r="CC69"/>
      <c r="CD69"/>
      <c r="CE69"/>
      <c r="CF69"/>
      <c r="CG69"/>
      <c r="CH69"/>
      <c r="CI69"/>
      <c r="CJ69"/>
      <c r="CK69"/>
      <c r="CL69"/>
      <c r="CM69"/>
      <c r="CN69"/>
      <c r="CO69"/>
      <c r="DB69"/>
      <c r="DD69" s="1">
        <v>11.2263899540101</v>
      </c>
      <c r="DE69" s="1">
        <v>5.1039387608516797</v>
      </c>
      <c r="DF69" s="1">
        <v>9.6732168491451205</v>
      </c>
      <c r="DG69" s="1">
        <v>3.27684754847485</v>
      </c>
      <c r="DH69" s="1">
        <v>7.6533708445950603</v>
      </c>
      <c r="DI69" s="1">
        <v>9.0636035343001602</v>
      </c>
      <c r="DJ69" s="1">
        <v>18.619713190374</v>
      </c>
      <c r="DK69" s="1">
        <v>13.0395468662981</v>
      </c>
      <c r="DL69" s="1">
        <v>0.89739731416536905</v>
      </c>
      <c r="DM69" s="1">
        <v>4.1998847590172801</v>
      </c>
      <c r="DN69" s="1">
        <v>34.3365797216874</v>
      </c>
      <c r="DO69" s="1">
        <v>11.2818092469153</v>
      </c>
      <c r="EB69"/>
      <c r="EO69"/>
      <c r="EQ69" s="1">
        <v>20.655659251504499</v>
      </c>
      <c r="ER69" s="1">
        <v>5.6346612622821697</v>
      </c>
      <c r="ES69" s="1">
        <v>15.949078368429699</v>
      </c>
      <c r="ET69" s="1" t="e">
        <v>#N/A</v>
      </c>
      <c r="EU69" s="1">
        <v>8.6543838267067201</v>
      </c>
      <c r="EV69" s="1">
        <v>16.391463255990601</v>
      </c>
      <c r="EW69" s="1">
        <v>41.851756276550802</v>
      </c>
      <c r="EX69" s="1">
        <v>16.069678539895602</v>
      </c>
      <c r="EY69" s="1">
        <v>3.1512493284863599</v>
      </c>
      <c r="EZ69" s="1">
        <v>7.5631359990259401</v>
      </c>
      <c r="FA69" s="1">
        <v>118.974002063724</v>
      </c>
      <c r="FB69" s="1">
        <v>19.464289926497699</v>
      </c>
      <c r="FO69"/>
      <c r="GB69"/>
      <c r="HB69"/>
    </row>
    <row r="70" spans="1:210">
      <c r="A70" s="13">
        <f t="shared" si="0"/>
        <v>44407</v>
      </c>
      <c r="N70"/>
      <c r="AB70"/>
      <c r="AC70" s="4">
        <v>44407</v>
      </c>
      <c r="AD70" s="1">
        <v>40.1898918246577</v>
      </c>
      <c r="AE70" s="1">
        <v>7.6412036505876397</v>
      </c>
      <c r="AF70" s="1">
        <v>20.807218028152601</v>
      </c>
      <c r="AG70" s="1">
        <v>18.253393492105999</v>
      </c>
      <c r="AH70" s="1">
        <v>11.756319888741199</v>
      </c>
      <c r="AI70" s="1">
        <v>26.634146378283798</v>
      </c>
      <c r="AJ70" s="1">
        <v>615.20899602335498</v>
      </c>
      <c r="AK70" s="1">
        <v>19.605070552189702</v>
      </c>
      <c r="AL70" s="1">
        <v>8.5738828481903493</v>
      </c>
      <c r="AM70" s="1">
        <v>4.4577610099324998</v>
      </c>
      <c r="AN70" s="1">
        <v>460.90777526757603</v>
      </c>
      <c r="AO70" s="1">
        <v>36.300740122724598</v>
      </c>
      <c r="AP70"/>
      <c r="AQ70"/>
      <c r="AR70"/>
      <c r="AS70"/>
      <c r="AT70"/>
      <c r="AU70"/>
      <c r="AV70"/>
      <c r="AW70"/>
      <c r="AX70"/>
      <c r="AY70"/>
      <c r="AZ70"/>
      <c r="BA70"/>
      <c r="BB70"/>
      <c r="BO70"/>
      <c r="BQ70" s="1">
        <v>17.047500280785499</v>
      </c>
      <c r="BR70" s="1">
        <v>6.8477941986557402</v>
      </c>
      <c r="BS70" s="1">
        <v>8.4589136854841307</v>
      </c>
      <c r="BT70" s="1" t="e">
        <v>#N/A</v>
      </c>
      <c r="BU70" s="1">
        <v>13.917049742741099</v>
      </c>
      <c r="BV70" s="1">
        <v>21.488238156000101</v>
      </c>
      <c r="BW70" s="1">
        <v>45.653682725987203</v>
      </c>
      <c r="BX70" s="1">
        <v>16.284619763438801</v>
      </c>
      <c r="BY70" s="1">
        <v>2.7150189126063098</v>
      </c>
      <c r="BZ70" s="1">
        <v>17.718907747604799</v>
      </c>
      <c r="CA70" s="1">
        <v>268.10455532336499</v>
      </c>
      <c r="CB70" s="1">
        <v>12.987483759377801</v>
      </c>
      <c r="CC70"/>
      <c r="CD70"/>
      <c r="CE70"/>
      <c r="CF70"/>
      <c r="CG70"/>
      <c r="CH70"/>
      <c r="CI70"/>
      <c r="CJ70"/>
      <c r="CK70"/>
      <c r="CL70"/>
      <c r="CM70"/>
      <c r="CN70"/>
      <c r="CO70"/>
      <c r="DB70"/>
      <c r="DD70" s="1">
        <v>13.231864532555999</v>
      </c>
      <c r="DE70" s="1">
        <v>5.0387946755166597</v>
      </c>
      <c r="DF70" s="1">
        <v>9.6389393722027403</v>
      </c>
      <c r="DG70" s="1">
        <v>3.5752044265593201</v>
      </c>
      <c r="DH70" s="1">
        <v>8.0033990851463308</v>
      </c>
      <c r="DI70" s="1">
        <v>9.4788905701092201</v>
      </c>
      <c r="DJ70" s="1">
        <v>22.1716695473391</v>
      </c>
      <c r="DK70" s="1">
        <v>13.700900552662</v>
      </c>
      <c r="DL70" s="1">
        <v>3.6508952536936201</v>
      </c>
      <c r="DM70" s="1">
        <v>4.6503479838209296</v>
      </c>
      <c r="DN70" s="1">
        <v>33.946789209776803</v>
      </c>
      <c r="DO70" s="1">
        <v>10.8757757137989</v>
      </c>
      <c r="EB70"/>
      <c r="EO70"/>
      <c r="EQ70" s="1">
        <v>26.0309216916061</v>
      </c>
      <c r="ER70" s="1">
        <v>5.8953133917672904</v>
      </c>
      <c r="ES70" s="1">
        <v>16.356033580247299</v>
      </c>
      <c r="ET70" s="1" t="e">
        <v>#N/A</v>
      </c>
      <c r="EU70" s="1">
        <v>9.2637630852579296</v>
      </c>
      <c r="EV70" s="1">
        <v>17.291809050927998</v>
      </c>
      <c r="EW70" s="1">
        <v>48.823855157604001</v>
      </c>
      <c r="EX70" s="1">
        <v>17.209554393982899</v>
      </c>
      <c r="EY70" s="1">
        <v>3.1028853652299899</v>
      </c>
      <c r="EZ70" s="1">
        <v>6.7083879143851304</v>
      </c>
      <c r="FA70" s="1">
        <v>130.971169658793</v>
      </c>
      <c r="FB70" s="1">
        <v>17.866566763363601</v>
      </c>
      <c r="FO70"/>
      <c r="GB70"/>
      <c r="HB70"/>
    </row>
    <row r="71" spans="1:210">
      <c r="A71" s="13">
        <f t="shared" si="0"/>
        <v>44377</v>
      </c>
      <c r="N71"/>
      <c r="AB71"/>
      <c r="AC71" s="4">
        <v>44377</v>
      </c>
      <c r="AD71" s="1">
        <v>43.611980586014099</v>
      </c>
      <c r="AE71" s="1">
        <v>7.5171424638346203</v>
      </c>
      <c r="AF71" s="1">
        <v>23.014075327934801</v>
      </c>
      <c r="AG71" s="1">
        <v>21.107729806487001</v>
      </c>
      <c r="AH71" s="1">
        <v>12.696845474123601</v>
      </c>
      <c r="AI71" s="1">
        <v>27.939021310305801</v>
      </c>
      <c r="AJ71" s="1">
        <v>667.885800835699</v>
      </c>
      <c r="AK71" s="1">
        <v>19.564558626474</v>
      </c>
      <c r="AL71" s="1">
        <v>7.49846877083134</v>
      </c>
      <c r="AM71" s="1">
        <v>4.3635339005806104</v>
      </c>
      <c r="AN71" s="1">
        <v>539.16085354647396</v>
      </c>
      <c r="AO71" s="1">
        <v>36.254601703368301</v>
      </c>
      <c r="AP71"/>
      <c r="AQ71"/>
      <c r="AR71"/>
      <c r="AS71"/>
      <c r="AT71"/>
      <c r="AU71"/>
      <c r="AV71"/>
      <c r="AW71"/>
      <c r="AX71"/>
      <c r="AY71"/>
      <c r="AZ71"/>
      <c r="BA71"/>
      <c r="BB71"/>
      <c r="BO71"/>
      <c r="BQ71" s="1">
        <v>17.263900528486602</v>
      </c>
      <c r="BR71" s="1">
        <v>6.4551833308843296</v>
      </c>
      <c r="BS71" s="1">
        <v>11.120249550090801</v>
      </c>
      <c r="BT71" s="1" t="e">
        <v>#N/A</v>
      </c>
      <c r="BU71" s="1">
        <v>14.9509778945493</v>
      </c>
      <c r="BV71" s="1">
        <v>21.976381750747901</v>
      </c>
      <c r="BW71" s="1">
        <v>47.596322602063303</v>
      </c>
      <c r="BX71" s="1">
        <v>16.1065872716248</v>
      </c>
      <c r="BY71" s="1">
        <v>2.0986541519744502</v>
      </c>
      <c r="BZ71" s="1">
        <v>18.5366731341289</v>
      </c>
      <c r="CA71" s="1">
        <v>284.51873490462202</v>
      </c>
      <c r="CB71" s="1">
        <v>12.225361535332601</v>
      </c>
      <c r="CC71"/>
      <c r="CD71"/>
      <c r="CE71"/>
      <c r="CF71"/>
      <c r="CG71"/>
      <c r="CH71"/>
      <c r="CI71"/>
      <c r="CJ71"/>
      <c r="CK71"/>
      <c r="CL71"/>
      <c r="CM71"/>
      <c r="CN71"/>
      <c r="CO71"/>
      <c r="DB71"/>
      <c r="DD71" s="1">
        <v>14.397529866063101</v>
      </c>
      <c r="DE71" s="1">
        <v>4.61531815024117</v>
      </c>
      <c r="DF71" s="1">
        <v>10.393394592748701</v>
      </c>
      <c r="DG71" s="1">
        <v>3.1417246875708602</v>
      </c>
      <c r="DH71" s="1">
        <v>8.12157777764941</v>
      </c>
      <c r="DI71" s="1">
        <v>9.2983267747240195</v>
      </c>
      <c r="DJ71" s="1">
        <v>21.652063775675899</v>
      </c>
      <c r="DK71" s="1">
        <v>13.537058636872599</v>
      </c>
      <c r="DL71" s="1">
        <v>3.98791036363161</v>
      </c>
      <c r="DM71" s="1">
        <v>5.0659583129470498</v>
      </c>
      <c r="DN71" s="1">
        <v>32.860828374769703</v>
      </c>
      <c r="DO71" s="1">
        <v>10.5435218861889</v>
      </c>
      <c r="EB71"/>
      <c r="EO71"/>
      <c r="EQ71" s="1">
        <v>29.282769961870301</v>
      </c>
      <c r="ER71" s="1">
        <v>5.7594764262204796</v>
      </c>
      <c r="ES71" s="1">
        <v>17.4323439317691</v>
      </c>
      <c r="ET71" s="1" t="e">
        <v>#N/A</v>
      </c>
      <c r="EU71" s="1">
        <v>10.0432495577029</v>
      </c>
      <c r="EV71" s="1">
        <v>17.967214356785099</v>
      </c>
      <c r="EW71" s="1">
        <v>49.840390283966599</v>
      </c>
      <c r="EX71" s="1">
        <v>17.271252064255499</v>
      </c>
      <c r="EY71" s="1">
        <v>2.9397875311015098</v>
      </c>
      <c r="EZ71" s="1">
        <v>6.45965778506371</v>
      </c>
      <c r="FA71" s="1">
        <v>139.432773679192</v>
      </c>
      <c r="FB71" s="1">
        <v>16.2202797690808</v>
      </c>
      <c r="FO71"/>
      <c r="GB71"/>
      <c r="HB71"/>
    </row>
    <row r="72" spans="1:210">
      <c r="A72" s="13">
        <f t="shared" ref="A72:A135" si="1">AC72</f>
        <v>44344</v>
      </c>
      <c r="N72"/>
      <c r="AB72"/>
      <c r="AC72" s="4">
        <v>44344</v>
      </c>
      <c r="AD72" s="1">
        <v>45.427259821919499</v>
      </c>
      <c r="AE72" s="1">
        <v>7.3847725692021102</v>
      </c>
      <c r="AF72" s="1">
        <v>23.058440994113798</v>
      </c>
      <c r="AG72" s="1">
        <v>24.565891792695201</v>
      </c>
      <c r="AH72" s="1">
        <v>13.8755210816537</v>
      </c>
      <c r="AI72" s="1">
        <v>29.971121094744099</v>
      </c>
      <c r="AJ72" s="1">
        <v>741.90748175022395</v>
      </c>
      <c r="AK72" s="1">
        <v>20.854576699072801</v>
      </c>
      <c r="AL72" s="1">
        <v>7.8132383585084799</v>
      </c>
      <c r="AM72" s="1">
        <v>3.6285053862335199</v>
      </c>
      <c r="AN72" s="1">
        <v>292.40515610991798</v>
      </c>
      <c r="AO72" s="1">
        <v>37.134685723788799</v>
      </c>
      <c r="AP72"/>
      <c r="AQ72"/>
      <c r="AR72"/>
      <c r="AS72"/>
      <c r="AT72"/>
      <c r="AU72"/>
      <c r="AV72"/>
      <c r="AW72"/>
      <c r="AX72"/>
      <c r="AY72"/>
      <c r="AZ72"/>
      <c r="BA72"/>
      <c r="BB72"/>
      <c r="BO72"/>
      <c r="BQ72" s="1">
        <v>16.164316386053098</v>
      </c>
      <c r="BR72" s="1">
        <v>6.6292719916660596</v>
      </c>
      <c r="BS72" s="1">
        <v>10.5299755271755</v>
      </c>
      <c r="BT72" s="1" t="e">
        <v>#N/A</v>
      </c>
      <c r="BU72" s="1">
        <v>15.6321963498076</v>
      </c>
      <c r="BV72" s="1">
        <v>22.664584803417</v>
      </c>
      <c r="BW72" s="1">
        <v>51.685124595544103</v>
      </c>
      <c r="BX72" s="1">
        <v>16.267992383632599</v>
      </c>
      <c r="BY72" s="1">
        <v>1.6003057193297601</v>
      </c>
      <c r="BZ72" s="1">
        <v>18.718131134744599</v>
      </c>
      <c r="CA72" s="1">
        <v>387.75517176140301</v>
      </c>
      <c r="CB72" s="1">
        <v>10.638205636431399</v>
      </c>
      <c r="CC72"/>
      <c r="CD72"/>
      <c r="CE72"/>
      <c r="CF72"/>
      <c r="CG72"/>
      <c r="CH72"/>
      <c r="CI72"/>
      <c r="CJ72"/>
      <c r="CK72"/>
      <c r="CL72"/>
      <c r="CM72"/>
      <c r="CN72"/>
      <c r="CO72"/>
      <c r="DB72"/>
      <c r="DD72" s="1">
        <v>15.0204232414468</v>
      </c>
      <c r="DE72" s="1">
        <v>4.2758842781887596</v>
      </c>
      <c r="DF72" s="1">
        <v>10.569759446780999</v>
      </c>
      <c r="DG72" s="1">
        <v>3.1335518847173098</v>
      </c>
      <c r="DH72" s="1">
        <v>8.8774634542430704</v>
      </c>
      <c r="DI72" s="1">
        <v>9.2436697281227893</v>
      </c>
      <c r="DJ72" s="1">
        <v>23.974369870941501</v>
      </c>
      <c r="DK72" s="1">
        <v>14.0245271298005</v>
      </c>
      <c r="DL72" s="1">
        <v>4.2455350736145503</v>
      </c>
      <c r="DM72" s="1">
        <v>5.4947415599930203</v>
      </c>
      <c r="DN72" s="1">
        <v>31.764471046549598</v>
      </c>
      <c r="DO72" s="1">
        <v>10.149383990567401</v>
      </c>
      <c r="EB72"/>
      <c r="EO72"/>
      <c r="EQ72" s="1">
        <v>31.085161410516299</v>
      </c>
      <c r="ER72" s="1">
        <v>5.6131148406436902</v>
      </c>
      <c r="ES72" s="1">
        <v>18.151590565925598</v>
      </c>
      <c r="ET72" s="1" t="e">
        <v>#N/A</v>
      </c>
      <c r="EU72" s="1">
        <v>11.373200351755299</v>
      </c>
      <c r="EV72" s="1">
        <v>18.253635175340801</v>
      </c>
      <c r="EW72" s="1">
        <v>54.245450117330698</v>
      </c>
      <c r="EX72" s="1">
        <v>18.156617606805501</v>
      </c>
      <c r="EY72" s="1">
        <v>3.5079612687046802</v>
      </c>
      <c r="EZ72" s="1">
        <v>6.54103822859821</v>
      </c>
      <c r="FA72" s="1">
        <v>141.23960865352399</v>
      </c>
      <c r="FB72" s="1">
        <v>15.1401418865238</v>
      </c>
      <c r="FO72"/>
      <c r="GB72"/>
      <c r="HB72"/>
    </row>
    <row r="73" spans="1:210">
      <c r="A73" s="13">
        <f t="shared" si="1"/>
        <v>44316</v>
      </c>
      <c r="N73"/>
      <c r="AB73"/>
      <c r="AC73" s="4">
        <v>44316</v>
      </c>
      <c r="AD73" s="1">
        <v>46.589040588488601</v>
      </c>
      <c r="AE73" s="1">
        <v>6.9436498725239399</v>
      </c>
      <c r="AF73" s="1">
        <v>19.285081379479799</v>
      </c>
      <c r="AG73" s="1">
        <v>26.6946343057128</v>
      </c>
      <c r="AH73" s="1">
        <v>14.000221636152</v>
      </c>
      <c r="AI73" s="1">
        <v>30.427966001431599</v>
      </c>
      <c r="AJ73" s="1">
        <v>785.32882356917105</v>
      </c>
      <c r="AK73" s="1">
        <v>21.3011716954218</v>
      </c>
      <c r="AL73" s="1">
        <v>8.0120516666065793</v>
      </c>
      <c r="AM73" s="1">
        <v>2.3909476515718602</v>
      </c>
      <c r="AN73" s="1">
        <v>250.840942225459</v>
      </c>
      <c r="AO73" s="1">
        <v>36.6731435146582</v>
      </c>
      <c r="AP73"/>
      <c r="AQ73"/>
      <c r="AR73"/>
      <c r="AS73"/>
      <c r="AT73"/>
      <c r="AU73"/>
      <c r="AV73"/>
      <c r="AW73"/>
      <c r="AX73"/>
      <c r="AY73"/>
      <c r="AZ73"/>
      <c r="BA73"/>
      <c r="BB73"/>
      <c r="BO73"/>
      <c r="BQ73" s="1">
        <v>16.050670790126802</v>
      </c>
      <c r="BR73" s="1">
        <v>6.4505219906430096</v>
      </c>
      <c r="BS73" s="1">
        <v>5.9514502246982701</v>
      </c>
      <c r="BT73" s="1" t="e">
        <v>#N/A</v>
      </c>
      <c r="BU73" s="1">
        <v>16.0266038601738</v>
      </c>
      <c r="BV73" s="1">
        <v>22.348312331688799</v>
      </c>
      <c r="BW73" s="1">
        <v>52.8735959007643</v>
      </c>
      <c r="BX73" s="1">
        <v>15.741877244911899</v>
      </c>
      <c r="BY73" s="1">
        <v>0.87393449215285401</v>
      </c>
      <c r="BZ73" s="1">
        <v>19.956579224158201</v>
      </c>
      <c r="CA73" s="1">
        <v>425.20334034597698</v>
      </c>
      <c r="CB73" s="1">
        <v>7.9928216238443897</v>
      </c>
      <c r="CC73"/>
      <c r="CD73"/>
      <c r="CE73"/>
      <c r="CF73"/>
      <c r="CG73"/>
      <c r="CH73"/>
      <c r="CI73"/>
      <c r="CJ73"/>
      <c r="CK73"/>
      <c r="CL73"/>
      <c r="CM73"/>
      <c r="CN73"/>
      <c r="CO73"/>
      <c r="DB73"/>
      <c r="DD73" s="1">
        <v>16.143075811393199</v>
      </c>
      <c r="DE73" s="1">
        <v>3.8714726616213602</v>
      </c>
      <c r="DF73" s="1">
        <v>9.2971124433816303</v>
      </c>
      <c r="DG73" s="1">
        <v>2.69448428728619</v>
      </c>
      <c r="DH73" s="1">
        <v>8.9786657650622193</v>
      </c>
      <c r="DI73" s="1">
        <v>8.6565071419404003</v>
      </c>
      <c r="DJ73" s="1">
        <v>23.911711269932201</v>
      </c>
      <c r="DK73" s="1">
        <v>14.062715960786299</v>
      </c>
      <c r="DL73" s="1">
        <v>4.3114327503741503</v>
      </c>
      <c r="DM73" s="1">
        <v>5.1823141115848896</v>
      </c>
      <c r="DN73" s="1">
        <v>31.207484628521001</v>
      </c>
      <c r="DO73" s="1">
        <v>10.0476025881862</v>
      </c>
      <c r="EB73"/>
      <c r="EO73"/>
      <c r="EQ73" s="1">
        <v>31.786700728446299</v>
      </c>
      <c r="ER73" s="1">
        <v>5.2296392691705904</v>
      </c>
      <c r="ES73" s="1">
        <v>15.7456627297466</v>
      </c>
      <c r="ET73" s="1" t="e">
        <v>#N/A</v>
      </c>
      <c r="EU73" s="1">
        <v>11.1683586767692</v>
      </c>
      <c r="EV73" s="1">
        <v>18.131804435241499</v>
      </c>
      <c r="EW73" s="1">
        <v>56.829652774815997</v>
      </c>
      <c r="EX73" s="1">
        <v>18.523302322570199</v>
      </c>
      <c r="EY73" s="1">
        <v>3.4713920808928198</v>
      </c>
      <c r="EZ73" s="1">
        <v>6.9463783470435496</v>
      </c>
      <c r="FA73" s="1">
        <v>148.848122542933</v>
      </c>
      <c r="FB73" s="1">
        <v>13.105101204155099</v>
      </c>
      <c r="FO73"/>
      <c r="GB73"/>
      <c r="HB73"/>
    </row>
    <row r="74" spans="1:210">
      <c r="A74" s="13">
        <f t="shared" si="1"/>
        <v>44286</v>
      </c>
      <c r="N74"/>
      <c r="AB74"/>
      <c r="AC74" s="4">
        <v>44286</v>
      </c>
      <c r="AD74" s="1">
        <v>40.091960772056702</v>
      </c>
      <c r="AE74" s="1">
        <v>6.6512111024219003</v>
      </c>
      <c r="AF74" s="1">
        <v>16.1863872384213</v>
      </c>
      <c r="AG74" s="1">
        <v>20.461380097767599</v>
      </c>
      <c r="AH74" s="1">
        <v>14.3349327009429</v>
      </c>
      <c r="AI74" s="1">
        <v>28.295623549190299</v>
      </c>
      <c r="AJ74" s="1">
        <v>782.34544371930303</v>
      </c>
      <c r="AK74" s="1">
        <v>17.413554034720299</v>
      </c>
      <c r="AL74" s="1">
        <v>7.1720009443526598</v>
      </c>
      <c r="AM74" s="1">
        <v>2.16156909433565</v>
      </c>
      <c r="AN74" s="1">
        <v>191.41350253412801</v>
      </c>
      <c r="AO74" s="1">
        <v>33.990868583931601</v>
      </c>
      <c r="AP74"/>
      <c r="AQ74"/>
      <c r="AR74"/>
      <c r="AS74"/>
      <c r="AT74"/>
      <c r="AU74"/>
      <c r="AV74"/>
      <c r="AW74"/>
      <c r="AX74"/>
      <c r="AY74"/>
      <c r="AZ74"/>
      <c r="BA74"/>
      <c r="BB74"/>
      <c r="BO74"/>
      <c r="BQ74" s="1">
        <v>13.537321759611</v>
      </c>
      <c r="BR74" s="1">
        <v>5.95807494899028</v>
      </c>
      <c r="BS74" s="1">
        <v>0.20267304866781699</v>
      </c>
      <c r="BT74" s="1" t="e">
        <v>#N/A</v>
      </c>
      <c r="BU74" s="1">
        <v>16.014351036703701</v>
      </c>
      <c r="BV74" s="1">
        <v>20.766781309598802</v>
      </c>
      <c r="BW74" s="1">
        <v>52.433494667316801</v>
      </c>
      <c r="BX74" s="1">
        <v>12.8532460351393</v>
      </c>
      <c r="BY74" s="1">
        <v>0.51125854956236705</v>
      </c>
      <c r="BZ74" s="1">
        <v>45.915572510557503</v>
      </c>
      <c r="CA74" s="1">
        <v>548.67378665103899</v>
      </c>
      <c r="CB74" s="1">
        <v>3.6458361095213698</v>
      </c>
      <c r="CC74"/>
      <c r="CD74"/>
      <c r="CE74"/>
      <c r="CF74"/>
      <c r="CG74"/>
      <c r="CH74"/>
      <c r="CI74"/>
      <c r="CJ74"/>
      <c r="CK74"/>
      <c r="CL74"/>
      <c r="CM74"/>
      <c r="CN74"/>
      <c r="CO74"/>
      <c r="DB74"/>
      <c r="DD74" s="1">
        <v>14.7179927120347</v>
      </c>
      <c r="DE74" s="1">
        <v>3.64654566053383</v>
      </c>
      <c r="DF74" s="1">
        <v>8.4611877495415797</v>
      </c>
      <c r="DG74" s="1">
        <v>1.3875278727321601</v>
      </c>
      <c r="DH74" s="1">
        <v>9.0007236886957198</v>
      </c>
      <c r="DI74" s="1">
        <v>7.85356030530252</v>
      </c>
      <c r="DJ74" s="1">
        <v>23.091584911700899</v>
      </c>
      <c r="DK74" s="1">
        <v>12.6489355975552</v>
      </c>
      <c r="DL74" s="1">
        <v>4.0727412101783402</v>
      </c>
      <c r="DM74" s="1">
        <v>5.2979035525287701</v>
      </c>
      <c r="DN74" s="1">
        <v>30.776957654317599</v>
      </c>
      <c r="DO74" s="1">
        <v>9.3974598017152093</v>
      </c>
      <c r="EB74"/>
      <c r="EO74"/>
      <c r="EQ74" s="1">
        <v>28.563916406635901</v>
      </c>
      <c r="ER74" s="1">
        <v>5.2840320863516999</v>
      </c>
      <c r="ES74" s="1">
        <v>13.773394708334999</v>
      </c>
      <c r="ET74" s="1" t="e">
        <v>#N/A</v>
      </c>
      <c r="EU74" s="1">
        <v>11.5404345762405</v>
      </c>
      <c r="EV74" s="1">
        <v>17.139338896278499</v>
      </c>
      <c r="EW74" s="1">
        <v>58.0271001787222</v>
      </c>
      <c r="EX74" s="1">
        <v>15.897168791472399</v>
      </c>
      <c r="EY74" s="1">
        <v>3.57133407986271</v>
      </c>
      <c r="EZ74" s="1">
        <v>6.8152964396803704</v>
      </c>
      <c r="FA74" s="1">
        <v>164.15557219996001</v>
      </c>
      <c r="FB74" s="1">
        <v>11.4252665816699</v>
      </c>
      <c r="FO74"/>
      <c r="GB74"/>
      <c r="HB74"/>
    </row>
    <row r="75" spans="1:210">
      <c r="A75" s="13">
        <f t="shared" si="1"/>
        <v>44253</v>
      </c>
      <c r="N75"/>
      <c r="AB75"/>
      <c r="AC75" s="4">
        <v>44253</v>
      </c>
      <c r="AD75" s="1">
        <v>34.824484614832301</v>
      </c>
      <c r="AE75" s="1">
        <v>14.6747479413952</v>
      </c>
      <c r="AF75" s="1">
        <v>20.4223049480693</v>
      </c>
      <c r="AG75" s="1">
        <v>18.509057866405399</v>
      </c>
      <c r="AH75" s="1">
        <v>15.300962456690399</v>
      </c>
      <c r="AI75" s="1">
        <v>28.006242312799799</v>
      </c>
      <c r="AJ75" s="1">
        <v>734.27852994770103</v>
      </c>
      <c r="AK75" s="1">
        <v>17.045964483942601</v>
      </c>
      <c r="AL75" s="1">
        <v>1.2951943356328599</v>
      </c>
      <c r="AM75" s="1">
        <v>3.6021106683943098</v>
      </c>
      <c r="AN75" s="1">
        <v>177.64239105446299</v>
      </c>
      <c r="AO75" s="1">
        <v>26.420582119234599</v>
      </c>
      <c r="AP75"/>
      <c r="AQ75"/>
      <c r="AR75"/>
      <c r="AS75"/>
      <c r="AT75"/>
      <c r="AU75"/>
      <c r="AV75"/>
      <c r="AW75"/>
      <c r="AX75"/>
      <c r="AY75"/>
      <c r="AZ75"/>
      <c r="BA75"/>
      <c r="BB75"/>
      <c r="BO75"/>
      <c r="BQ75" s="1">
        <v>10.953863289208501</v>
      </c>
      <c r="BR75" s="1">
        <v>8.9868434787882592</v>
      </c>
      <c r="BS75" s="1">
        <v>3.8041320325455499</v>
      </c>
      <c r="BT75" s="1">
        <v>9.6528202373886298</v>
      </c>
      <c r="BU75" s="1">
        <v>24.512419827057901</v>
      </c>
      <c r="BV75" s="1">
        <v>20.5161642559728</v>
      </c>
      <c r="BW75" s="1">
        <v>47.044470614655999</v>
      </c>
      <c r="BX75" s="1">
        <v>11.9563815376326</v>
      </c>
      <c r="BY75" s="1">
        <v>-2.0610857420126698</v>
      </c>
      <c r="BZ75" s="1">
        <v>9.6273915273687098</v>
      </c>
      <c r="CA75" s="1">
        <v>766.25823780891801</v>
      </c>
      <c r="CB75" s="1">
        <v>6.0640820997419</v>
      </c>
      <c r="CC75"/>
      <c r="CD75"/>
      <c r="CE75"/>
      <c r="CF75"/>
      <c r="CG75"/>
      <c r="CH75"/>
      <c r="CI75"/>
      <c r="CJ75"/>
      <c r="CK75"/>
      <c r="CL75"/>
      <c r="CM75"/>
      <c r="CN75"/>
      <c r="CO75"/>
      <c r="DB75"/>
      <c r="DD75" s="1">
        <v>14.4570035677382</v>
      </c>
      <c r="DE75" s="1">
        <v>10.142959927680799</v>
      </c>
      <c r="DF75" s="1">
        <v>8.6604669262605807</v>
      </c>
      <c r="DG75" s="1">
        <v>3.5290888291070299</v>
      </c>
      <c r="DH75" s="1">
        <v>9.4576363941336705</v>
      </c>
      <c r="DI75" s="1">
        <v>7.9367764968434003</v>
      </c>
      <c r="DJ75" s="1">
        <v>20.136115718895901</v>
      </c>
      <c r="DK75" s="1">
        <v>12.478388241637001</v>
      </c>
      <c r="DL75" s="1">
        <v>2.5221750143663599</v>
      </c>
      <c r="DM75" s="1">
        <v>5.4382197860928896</v>
      </c>
      <c r="DN75" s="1">
        <v>29.1321272319997</v>
      </c>
      <c r="DO75" s="1">
        <v>8.43248689872655</v>
      </c>
      <c r="EB75"/>
      <c r="EO75"/>
      <c r="EQ75" s="1">
        <v>26.139402036471001</v>
      </c>
      <c r="ER75" s="1">
        <v>14.081741133673299</v>
      </c>
      <c r="ES75" s="1">
        <v>15.4301701034834</v>
      </c>
      <c r="ET75" s="1">
        <v>9.8608701220576709</v>
      </c>
      <c r="EU75" s="1">
        <v>11.7355441010547</v>
      </c>
      <c r="EV75" s="1">
        <v>17.677067945326701</v>
      </c>
      <c r="EW75" s="1">
        <v>49.181315107216797</v>
      </c>
      <c r="EX75" s="1">
        <v>15.079281444208799</v>
      </c>
      <c r="EY75" s="1">
        <v>2.2115784137843599</v>
      </c>
      <c r="EZ75" s="1">
        <v>5.9771212950677999</v>
      </c>
      <c r="FA75" s="1">
        <v>168.38080865787501</v>
      </c>
      <c r="FB75" s="1">
        <v>8.0641639208153393</v>
      </c>
      <c r="FO75"/>
      <c r="GB75"/>
      <c r="HB75"/>
    </row>
    <row r="76" spans="1:210">
      <c r="A76" s="13">
        <f t="shared" si="1"/>
        <v>44225</v>
      </c>
      <c r="N76"/>
      <c r="AB76"/>
      <c r="AC76" s="4">
        <v>44225</v>
      </c>
      <c r="AD76" s="1">
        <v>37.6174760513886</v>
      </c>
      <c r="AE76" s="1">
        <v>17.910876379836299</v>
      </c>
      <c r="AF76" s="1">
        <v>24.291482116686399</v>
      </c>
      <c r="AG76" s="1">
        <v>19.421893177499701</v>
      </c>
      <c r="AH76" s="1">
        <v>13.0820027210272</v>
      </c>
      <c r="AI76" s="1">
        <v>28.4998491314138</v>
      </c>
      <c r="AJ76" s="1">
        <v>738.78608438464403</v>
      </c>
      <c r="AK76" s="1">
        <v>16.894951573397499</v>
      </c>
      <c r="AL76" s="1">
        <v>1.31618218962093</v>
      </c>
      <c r="AM76" s="1">
        <v>4.8879590584196402</v>
      </c>
      <c r="AN76" s="1">
        <v>183.21986564180401</v>
      </c>
      <c r="AO76" s="1">
        <v>21.175938413492499</v>
      </c>
      <c r="AP76"/>
      <c r="AQ76"/>
      <c r="AR76"/>
      <c r="AS76"/>
      <c r="AT76"/>
      <c r="AU76"/>
      <c r="AV76"/>
      <c r="AW76"/>
      <c r="AX76"/>
      <c r="AY76"/>
      <c r="AZ76"/>
      <c r="BA76"/>
      <c r="BB76"/>
      <c r="BO76"/>
      <c r="BQ76" s="1">
        <v>13.471071638914999</v>
      </c>
      <c r="BR76" s="1">
        <v>16.4957053987291</v>
      </c>
      <c r="BS76" s="1">
        <v>14.3094015983812</v>
      </c>
      <c r="BT76" s="1">
        <v>8.5934814335325598</v>
      </c>
      <c r="BU76" s="1">
        <v>16.8191515427783</v>
      </c>
      <c r="BV76" s="1">
        <v>24.333850677887099</v>
      </c>
      <c r="BW76" s="1">
        <v>47.235363396932897</v>
      </c>
      <c r="BX76" s="1">
        <v>10.753859935515001</v>
      </c>
      <c r="BY76" s="1">
        <v>0.88755681932348396</v>
      </c>
      <c r="BZ76" s="1">
        <v>6.00726775901573</v>
      </c>
      <c r="CA76" s="1">
        <v>636.36244455490703</v>
      </c>
      <c r="CB76" s="1">
        <v>6.4351636076766701</v>
      </c>
      <c r="CC76"/>
      <c r="CD76"/>
      <c r="CE76"/>
      <c r="CF76"/>
      <c r="CG76"/>
      <c r="CH76"/>
      <c r="CI76"/>
      <c r="CJ76"/>
      <c r="CK76"/>
      <c r="CL76"/>
      <c r="CM76"/>
      <c r="CN76"/>
      <c r="CO76"/>
      <c r="DB76"/>
      <c r="DD76" s="1">
        <v>14.686974239863201</v>
      </c>
      <c r="DE76" s="1">
        <v>10.1484760730666</v>
      </c>
      <c r="DF76" s="1">
        <v>7.9552073048611698</v>
      </c>
      <c r="DG76" s="1">
        <v>3.6562876276356202</v>
      </c>
      <c r="DH76" s="1">
        <v>8.8490706731742907</v>
      </c>
      <c r="DI76" s="1">
        <v>7.3391147639037104</v>
      </c>
      <c r="DJ76" s="1">
        <v>18.0315993464597</v>
      </c>
      <c r="DK76" s="1">
        <v>11.8434533393504</v>
      </c>
      <c r="DL76" s="1">
        <v>2.72469857279415</v>
      </c>
      <c r="DM76" s="1">
        <v>4.4795423864169104</v>
      </c>
      <c r="DN76" s="1">
        <v>31.197314141423501</v>
      </c>
      <c r="DO76" s="1">
        <v>8.9523643396236707</v>
      </c>
      <c r="EB76"/>
      <c r="EO76"/>
      <c r="EQ76" s="1">
        <v>27.255148445937198</v>
      </c>
      <c r="ER76" s="1">
        <v>15.2068024375472</v>
      </c>
      <c r="ES76" s="1">
        <v>15.795516729120401</v>
      </c>
      <c r="ET76" s="1">
        <v>11.7164962619263</v>
      </c>
      <c r="EU76" s="1">
        <v>12.9311134978552</v>
      </c>
      <c r="EV76" s="1">
        <v>17.676103015948101</v>
      </c>
      <c r="EW76" s="1">
        <v>43.891405456033297</v>
      </c>
      <c r="EX76" s="1">
        <v>14.368548630361699</v>
      </c>
      <c r="EY76" s="1">
        <v>2.3480861180207602</v>
      </c>
      <c r="EZ76" s="1">
        <v>6.9022339482769599</v>
      </c>
      <c r="FA76" s="1">
        <v>196.11787771674599</v>
      </c>
      <c r="FB76" s="1">
        <v>8.2164350988591508</v>
      </c>
      <c r="FO76"/>
      <c r="GB76"/>
      <c r="HB76"/>
    </row>
    <row r="77" spans="1:210">
      <c r="A77" s="13">
        <f t="shared" si="1"/>
        <v>44196</v>
      </c>
      <c r="N77"/>
      <c r="AB77"/>
      <c r="AC77" s="4">
        <v>44196</v>
      </c>
      <c r="AD77" s="1">
        <v>35.575850895575599</v>
      </c>
      <c r="AE77" s="1">
        <v>17.504324888794098</v>
      </c>
      <c r="AF77" s="1">
        <v>24.331843267434699</v>
      </c>
      <c r="AG77" s="1">
        <v>19.545851070165401</v>
      </c>
      <c r="AH77" s="1">
        <v>12.536102696573099</v>
      </c>
      <c r="AI77" s="1">
        <v>21.957701246423301</v>
      </c>
      <c r="AJ77" s="1">
        <v>1159.45396717165</v>
      </c>
      <c r="AK77" s="1">
        <v>15.1988284672255</v>
      </c>
      <c r="AL77" s="1">
        <v>1.65006488871281</v>
      </c>
      <c r="AM77" s="1">
        <v>4.3203002864065603</v>
      </c>
      <c r="AN77" s="1">
        <v>198.92389244533001</v>
      </c>
      <c r="AO77" s="1">
        <v>23.833200933712799</v>
      </c>
      <c r="AP77"/>
      <c r="AQ77"/>
      <c r="AR77"/>
      <c r="AS77"/>
      <c r="AT77"/>
      <c r="AU77"/>
      <c r="AV77"/>
      <c r="AW77"/>
      <c r="AX77"/>
      <c r="AY77"/>
      <c r="AZ77"/>
      <c r="BA77"/>
      <c r="BB77"/>
      <c r="BO77"/>
      <c r="BQ77" s="1">
        <v>13.1701545309911</v>
      </c>
      <c r="BR77" s="1">
        <v>16.941472179911099</v>
      </c>
      <c r="BS77" s="1">
        <v>14.4058152253339</v>
      </c>
      <c r="BT77" s="1" t="e">
        <v>#N/A</v>
      </c>
      <c r="BU77" s="1">
        <v>18.182571713666601</v>
      </c>
      <c r="BV77" s="1">
        <v>21.149896016962099</v>
      </c>
      <c r="BW77" s="1">
        <v>39.133865715396801</v>
      </c>
      <c r="BX77" s="1">
        <v>10.4445635941604</v>
      </c>
      <c r="BY77" s="1">
        <v>4.0241916773315403</v>
      </c>
      <c r="BZ77" s="1">
        <v>6.0853611916752302</v>
      </c>
      <c r="CA77" s="1">
        <v>863.73768666379101</v>
      </c>
      <c r="CB77" s="1">
        <v>7.61580004016127</v>
      </c>
      <c r="CC77"/>
      <c r="CD77"/>
      <c r="CE77"/>
      <c r="CF77"/>
      <c r="CG77"/>
      <c r="CH77"/>
      <c r="CI77"/>
      <c r="CJ77"/>
      <c r="CK77"/>
      <c r="CL77"/>
      <c r="CM77"/>
      <c r="CN77"/>
      <c r="CO77"/>
      <c r="DB77"/>
      <c r="DD77" s="1">
        <v>10.5972819574508</v>
      </c>
      <c r="DE77" s="1">
        <v>9.2435529419771107</v>
      </c>
      <c r="DF77" s="1">
        <v>7.8430889831577701</v>
      </c>
      <c r="DG77" s="1">
        <v>3.4273084744269098</v>
      </c>
      <c r="DH77" s="1">
        <v>7.7986830910137597</v>
      </c>
      <c r="DI77" s="1">
        <v>7.2209114051773504</v>
      </c>
      <c r="DJ77" s="1">
        <v>15.2924368087928</v>
      </c>
      <c r="DK77" s="1">
        <v>10.661886974217101</v>
      </c>
      <c r="DL77" s="1">
        <v>3.0700583978988201</v>
      </c>
      <c r="DM77" s="1">
        <v>4.09716936517784</v>
      </c>
      <c r="DN77" s="1">
        <v>32.839911012486198</v>
      </c>
      <c r="DO77" s="1">
        <v>7.9785352826208502</v>
      </c>
      <c r="EB77"/>
      <c r="EO77"/>
      <c r="EQ77" s="1">
        <v>24.1567737069998</v>
      </c>
      <c r="ER77" s="1">
        <v>14.3474184828064</v>
      </c>
      <c r="ES77" s="1">
        <v>15.671657611853201</v>
      </c>
      <c r="ET77" s="1">
        <v>11.0215075556372</v>
      </c>
      <c r="EU77" s="1">
        <v>12.2497351191271</v>
      </c>
      <c r="EV77" s="1">
        <v>15.6707337622704</v>
      </c>
      <c r="EW77" s="1">
        <v>35.933959139154801</v>
      </c>
      <c r="EX77" s="1">
        <v>13.0849881974423</v>
      </c>
      <c r="EY77" s="1">
        <v>3.1842022070098501</v>
      </c>
      <c r="EZ77" s="1">
        <v>6.0104950731971396</v>
      </c>
      <c r="FA77" s="1">
        <v>217.24458485594801</v>
      </c>
      <c r="FB77" s="1">
        <v>7.8300544786675399</v>
      </c>
      <c r="FO77"/>
      <c r="GB77"/>
      <c r="HB77"/>
    </row>
    <row r="78" spans="1:210">
      <c r="A78" s="13">
        <f t="shared" si="1"/>
        <v>44165</v>
      </c>
      <c r="N78"/>
      <c r="AB78"/>
      <c r="AC78" s="4">
        <v>44165</v>
      </c>
      <c r="AD78" s="1">
        <v>30.7337953411356</v>
      </c>
      <c r="AE78" s="1">
        <v>15.6338036120637</v>
      </c>
      <c r="AF78" s="1">
        <v>23.683580869061501</v>
      </c>
      <c r="AG78" s="1">
        <v>15.6061769276851</v>
      </c>
      <c r="AH78" s="1">
        <v>11.773708028272701</v>
      </c>
      <c r="AI78" s="1">
        <v>18.824558782021899</v>
      </c>
      <c r="AJ78" s="1">
        <v>855.90418315423597</v>
      </c>
      <c r="AK78" s="1">
        <v>14.582281686344301</v>
      </c>
      <c r="AL78" s="1">
        <v>1.3833450994852701</v>
      </c>
      <c r="AM78" s="1">
        <v>4.10232353974608</v>
      </c>
      <c r="AN78" s="1">
        <v>180.71158564411499</v>
      </c>
      <c r="AO78" s="1">
        <v>19.012043911981799</v>
      </c>
      <c r="AP78"/>
      <c r="AQ78"/>
      <c r="AR78"/>
      <c r="AS78"/>
      <c r="AT78"/>
      <c r="AU78"/>
      <c r="AV78"/>
      <c r="AW78"/>
      <c r="AX78"/>
      <c r="AY78"/>
      <c r="AZ78"/>
      <c r="BA78"/>
      <c r="BB78"/>
      <c r="BO78"/>
      <c r="BQ78" s="1">
        <v>11.588057883341699</v>
      </c>
      <c r="BR78" s="1">
        <v>16.526692594353101</v>
      </c>
      <c r="BS78" s="1">
        <v>14.580322136161</v>
      </c>
      <c r="BT78" s="1">
        <v>9.7039708010616597</v>
      </c>
      <c r="BU78" s="1">
        <v>16.398051525487801</v>
      </c>
      <c r="BV78" s="1">
        <v>19.075556378864299</v>
      </c>
      <c r="BW78" s="1">
        <v>29.556355832949301</v>
      </c>
      <c r="BX78" s="1">
        <v>10.400129198423899</v>
      </c>
      <c r="BY78" s="1">
        <v>3.3770532045022099</v>
      </c>
      <c r="BZ78" s="1">
        <v>6.5664359590337202</v>
      </c>
      <c r="CA78" s="1">
        <v>909.82227002978595</v>
      </c>
      <c r="CB78" s="1">
        <v>6.6495390846998701</v>
      </c>
      <c r="CC78"/>
      <c r="CD78"/>
      <c r="CE78"/>
      <c r="CF78"/>
      <c r="CG78"/>
      <c r="CH78"/>
      <c r="CI78"/>
      <c r="CJ78"/>
      <c r="CK78"/>
      <c r="CL78"/>
      <c r="CM78"/>
      <c r="CN78"/>
      <c r="CO78"/>
      <c r="DB78"/>
      <c r="DD78" s="1">
        <v>7.7510678817080603</v>
      </c>
      <c r="DE78" s="1">
        <v>8.2511521547613196</v>
      </c>
      <c r="DF78" s="1">
        <v>8.0611531166041406</v>
      </c>
      <c r="DG78" s="1">
        <v>3.0843489987492498</v>
      </c>
      <c r="DH78" s="1">
        <v>7.90497982968248</v>
      </c>
      <c r="DI78" s="1">
        <v>5.9845585125883298</v>
      </c>
      <c r="DJ78" s="1">
        <v>9.7329357483180896</v>
      </c>
      <c r="DK78" s="1">
        <v>10.2044976401887</v>
      </c>
      <c r="DL78" s="1">
        <v>2.57116938406452</v>
      </c>
      <c r="DM78" s="1">
        <v>3.5776748659570101</v>
      </c>
      <c r="DN78" s="1">
        <v>26.620445952120601</v>
      </c>
      <c r="DO78" s="1">
        <v>6.9017396688043204</v>
      </c>
      <c r="EB78"/>
      <c r="EO78"/>
      <c r="EQ78" s="1">
        <v>20.124374882336902</v>
      </c>
      <c r="ER78" s="1">
        <v>13.0674848481771</v>
      </c>
      <c r="ES78" s="1">
        <v>14.912715433491901</v>
      </c>
      <c r="ET78" s="1">
        <v>10.172791039024</v>
      </c>
      <c r="EU78" s="1">
        <v>11.088214324535</v>
      </c>
      <c r="EV78" s="1">
        <v>13.2598105932351</v>
      </c>
      <c r="EW78" s="1">
        <v>25.399375671221801</v>
      </c>
      <c r="EX78" s="1">
        <v>12.3099331721449</v>
      </c>
      <c r="EY78" s="1">
        <v>3.1769924608598799</v>
      </c>
      <c r="EZ78" s="1">
        <v>5.9981437629915</v>
      </c>
      <c r="FA78" s="1">
        <v>190.75511395021999</v>
      </c>
      <c r="FB78" s="1">
        <v>6.9779390363653002</v>
      </c>
      <c r="FO78"/>
      <c r="GB78"/>
      <c r="HB78"/>
    </row>
    <row r="79" spans="1:210">
      <c r="A79" s="13">
        <f t="shared" si="1"/>
        <v>44134</v>
      </c>
      <c r="N79"/>
      <c r="AB79"/>
      <c r="AC79" s="4">
        <v>44134</v>
      </c>
      <c r="AD79" s="1">
        <v>26.680156147672001</v>
      </c>
      <c r="AE79" s="1">
        <v>14.5676342476079</v>
      </c>
      <c r="AF79" s="1">
        <v>25.333893905656002</v>
      </c>
      <c r="AG79" s="1">
        <v>11.9864205356344</v>
      </c>
      <c r="AH79" s="1">
        <v>11.3119769434484</v>
      </c>
      <c r="AI79" s="1">
        <v>15.752302141848499</v>
      </c>
      <c r="AJ79" s="1">
        <v>634.69388712147304</v>
      </c>
      <c r="AK79" s="1">
        <v>13.657706774882501</v>
      </c>
      <c r="AL79" s="1">
        <v>0.46996463975928199</v>
      </c>
      <c r="AM79" s="1">
        <v>4.3378790319138201</v>
      </c>
      <c r="AN79" s="1">
        <v>175.15522513613101</v>
      </c>
      <c r="AO79" s="1">
        <v>19.421683621462201</v>
      </c>
      <c r="AP79"/>
      <c r="AQ79"/>
      <c r="AR79"/>
      <c r="AS79"/>
      <c r="AT79"/>
      <c r="AU79"/>
      <c r="AV79"/>
      <c r="AW79"/>
      <c r="AX79"/>
      <c r="AY79"/>
      <c r="AZ79"/>
      <c r="BA79"/>
      <c r="BB79"/>
      <c r="BO79"/>
      <c r="BQ79" s="1">
        <v>11.0118130776762</v>
      </c>
      <c r="BR79" s="1">
        <v>16.9251447538363</v>
      </c>
      <c r="BS79" s="1">
        <v>19.012749205185301</v>
      </c>
      <c r="BT79" s="1">
        <v>8.8618152999537205</v>
      </c>
      <c r="BU79" s="1">
        <v>16.357719525210602</v>
      </c>
      <c r="BV79" s="1">
        <v>16.922019089404198</v>
      </c>
      <c r="BW79" s="1">
        <v>23.168119871647299</v>
      </c>
      <c r="BX79" s="1">
        <v>10.122994644324301</v>
      </c>
      <c r="BY79" s="1">
        <v>2.6762915412096802</v>
      </c>
      <c r="BZ79" s="1">
        <v>7.0903209696759202</v>
      </c>
      <c r="CA79" s="1">
        <v>1037.27747755983</v>
      </c>
      <c r="CB79" s="1">
        <v>6.9480953387950999</v>
      </c>
      <c r="CC79"/>
      <c r="CD79"/>
      <c r="CE79"/>
      <c r="CF79"/>
      <c r="CG79"/>
      <c r="CH79"/>
      <c r="CI79"/>
      <c r="CJ79"/>
      <c r="CK79"/>
      <c r="CL79"/>
      <c r="CM79"/>
      <c r="CN79"/>
      <c r="CO79"/>
      <c r="DB79"/>
      <c r="DD79" s="1">
        <v>6.1754216418271799</v>
      </c>
      <c r="DE79" s="1">
        <v>6.4592025647315001</v>
      </c>
      <c r="DF79" s="1">
        <v>8.6831432323175797</v>
      </c>
      <c r="DG79" s="1">
        <v>3.2062713739056301</v>
      </c>
      <c r="DH79" s="1">
        <v>7.6658677211952604</v>
      </c>
      <c r="DI79" s="1">
        <v>4.6111599889774304</v>
      </c>
      <c r="DJ79" s="1">
        <v>6.5099578736853401</v>
      </c>
      <c r="DK79" s="1">
        <v>9.5742373193087396</v>
      </c>
      <c r="DL79" s="1">
        <v>2.1962619275191502</v>
      </c>
      <c r="DM79" s="1">
        <v>3.14754960604796</v>
      </c>
      <c r="DN79" s="1">
        <v>22.894757170265098</v>
      </c>
      <c r="DO79" s="1">
        <v>6.2440687884604698</v>
      </c>
      <c r="EB79"/>
      <c r="EO79"/>
      <c r="EQ79" s="1">
        <v>17.539705706711199</v>
      </c>
      <c r="ER79" s="1">
        <v>11.8347103898511</v>
      </c>
      <c r="ES79" s="1">
        <v>15.494145165558001</v>
      </c>
      <c r="ET79" s="1">
        <v>8.8658001238277304</v>
      </c>
      <c r="EU79" s="1">
        <v>9.0450390055371308</v>
      </c>
      <c r="EV79" s="1">
        <v>11.345929805350799</v>
      </c>
      <c r="EW79" s="1">
        <v>19.020110673150199</v>
      </c>
      <c r="EX79" s="1">
        <v>11.463249266943301</v>
      </c>
      <c r="EY79" s="1">
        <v>2.3999063358190602</v>
      </c>
      <c r="EZ79" s="1">
        <v>6.0209262085724804</v>
      </c>
      <c r="FA79" s="1">
        <v>181.515999696769</v>
      </c>
      <c r="FB79" s="1">
        <v>7.3884733004480703</v>
      </c>
      <c r="FO79"/>
      <c r="GB79"/>
      <c r="HB79"/>
    </row>
    <row r="80" spans="1:210">
      <c r="A80" s="13">
        <f t="shared" si="1"/>
        <v>44104</v>
      </c>
      <c r="N80"/>
      <c r="AB80"/>
      <c r="AC80" s="4">
        <v>44104</v>
      </c>
      <c r="AD80" s="1">
        <v>22.871050387698102</v>
      </c>
      <c r="AE80" s="1">
        <v>13.3522872325657</v>
      </c>
      <c r="AF80" s="1">
        <v>25.799097657877201</v>
      </c>
      <c r="AG80" s="1">
        <v>12.1508877264283</v>
      </c>
      <c r="AH80" s="1">
        <v>12.2463593584005</v>
      </c>
      <c r="AI80" s="1">
        <v>15.47164107379</v>
      </c>
      <c r="AJ80" s="1">
        <v>1249.5098924553699</v>
      </c>
      <c r="AK80" s="1">
        <v>13.214159598233501</v>
      </c>
      <c r="AL80" s="1">
        <v>-0.75545422184432498</v>
      </c>
      <c r="AM80" s="1">
        <v>3.8611235505428398</v>
      </c>
      <c r="AN80" s="1">
        <v>168.16476535112201</v>
      </c>
      <c r="AO80" s="1">
        <v>18.111100065239</v>
      </c>
      <c r="AP80"/>
      <c r="AQ80"/>
      <c r="AR80"/>
      <c r="AS80"/>
      <c r="AT80"/>
      <c r="AU80"/>
      <c r="AV80"/>
      <c r="AW80"/>
      <c r="AX80"/>
      <c r="AY80"/>
      <c r="AZ80"/>
      <c r="BA80"/>
      <c r="BB80"/>
      <c r="BO80"/>
      <c r="BQ80" s="1">
        <v>10.5678271743782</v>
      </c>
      <c r="BR80" s="1">
        <v>18.966385961260301</v>
      </c>
      <c r="BS80" s="1">
        <v>19.3298523929517</v>
      </c>
      <c r="BT80" s="1">
        <v>5.96294774392919</v>
      </c>
      <c r="BU80" s="1">
        <v>14.3849193422319</v>
      </c>
      <c r="BV80" s="1">
        <v>17.4288400808469</v>
      </c>
      <c r="BW80" s="1">
        <v>14.4536348172342</v>
      </c>
      <c r="BX80" s="1">
        <v>12.0408881195698</v>
      </c>
      <c r="BY80" s="1">
        <v>4.0520022791354897</v>
      </c>
      <c r="BZ80" s="1">
        <v>7.1334237280946899</v>
      </c>
      <c r="CA80" s="1">
        <v>8470.2098483213395</v>
      </c>
      <c r="CB80" s="1">
        <v>6.4668518289199</v>
      </c>
      <c r="CC80"/>
      <c r="CD80"/>
      <c r="CE80"/>
      <c r="CF80"/>
      <c r="CG80"/>
      <c r="CH80"/>
      <c r="CI80"/>
      <c r="CJ80"/>
      <c r="CK80"/>
      <c r="CL80"/>
      <c r="CM80"/>
      <c r="CN80"/>
      <c r="CO80"/>
      <c r="DB80"/>
      <c r="DD80" s="1">
        <v>4.2170568902019898</v>
      </c>
      <c r="DE80" s="1">
        <v>5.1207897951425601</v>
      </c>
      <c r="DF80" s="1">
        <v>8.6913319083221197</v>
      </c>
      <c r="DG80" s="1">
        <v>2.6740673845490699</v>
      </c>
      <c r="DH80" s="1">
        <v>7.9976550116926397</v>
      </c>
      <c r="DI80" s="1">
        <v>3.5906290721323599</v>
      </c>
      <c r="DJ80" s="1">
        <v>7.2862910990455099</v>
      </c>
      <c r="DK80" s="1">
        <v>8.9331095475645501</v>
      </c>
      <c r="DL80" s="1">
        <v>1.49386473704385</v>
      </c>
      <c r="DM80" s="1">
        <v>2.6180767242832799</v>
      </c>
      <c r="DN80" s="1">
        <v>18.291107551357101</v>
      </c>
      <c r="DO80" s="1">
        <v>5.5973826371409903</v>
      </c>
      <c r="EB80"/>
      <c r="EO80"/>
      <c r="EQ80" s="1">
        <v>14.177286499774199</v>
      </c>
      <c r="ER80" s="1">
        <v>11.032797718276999</v>
      </c>
      <c r="ES80" s="1">
        <v>15.2311200446791</v>
      </c>
      <c r="ET80" s="1">
        <v>6.0191001108757298</v>
      </c>
      <c r="EU80" s="1">
        <v>10.944482360333399</v>
      </c>
      <c r="EV80" s="1">
        <v>10.0429132117986</v>
      </c>
      <c r="EW80" s="1">
        <v>13.018779661315101</v>
      </c>
      <c r="EX80" s="1">
        <v>10.4163808981532</v>
      </c>
      <c r="EY80" s="1">
        <v>1.7961100933230101</v>
      </c>
      <c r="EZ80" s="1">
        <v>6.1004006986790404</v>
      </c>
      <c r="FA80" s="1">
        <v>157.672092189067</v>
      </c>
      <c r="FB80" s="1">
        <v>6.6703313269049396</v>
      </c>
      <c r="FO80"/>
      <c r="GB80"/>
      <c r="HB80"/>
    </row>
    <row r="81" spans="1:210">
      <c r="A81" s="13">
        <f t="shared" si="1"/>
        <v>44074</v>
      </c>
      <c r="N81"/>
      <c r="AB81"/>
      <c r="AC81" s="4">
        <v>44074</v>
      </c>
      <c r="AD81" s="1">
        <v>17.8458460241614</v>
      </c>
      <c r="AE81" s="1">
        <v>10.7916359381419</v>
      </c>
      <c r="AF81" s="1">
        <v>25.293220489405002</v>
      </c>
      <c r="AG81" s="1">
        <v>8.5718943111737307</v>
      </c>
      <c r="AH81" s="1">
        <v>10.778665095820401</v>
      </c>
      <c r="AI81" s="1">
        <v>11.079446722633101</v>
      </c>
      <c r="AJ81" s="1">
        <v>530.95233658447398</v>
      </c>
      <c r="AK81" s="1">
        <v>12.103922036755399</v>
      </c>
      <c r="AL81" s="1">
        <v>-1.3692043159324501</v>
      </c>
      <c r="AM81" s="1">
        <v>2.9920250352167099</v>
      </c>
      <c r="AN81" s="1">
        <v>113.23909283868301</v>
      </c>
      <c r="AO81" s="1">
        <v>14.787499950508099</v>
      </c>
      <c r="AP81"/>
      <c r="AQ81"/>
      <c r="AR81"/>
      <c r="AS81"/>
      <c r="AT81"/>
      <c r="AU81"/>
      <c r="AV81"/>
      <c r="AW81"/>
      <c r="AX81"/>
      <c r="AY81"/>
      <c r="AZ81"/>
      <c r="BA81"/>
      <c r="BB81"/>
      <c r="BO81"/>
      <c r="BQ81" s="1">
        <v>7.9459221194373999</v>
      </c>
      <c r="BR81" s="1">
        <v>15.574496686840501</v>
      </c>
      <c r="BS81" s="1">
        <v>21.100552350762101</v>
      </c>
      <c r="BT81" s="1">
        <v>5.5231481587828002</v>
      </c>
      <c r="BU81" s="1">
        <v>13.295945811095701</v>
      </c>
      <c r="BV81" s="1">
        <v>12.3025105481663</v>
      </c>
      <c r="BW81" s="1">
        <v>6.9193959058113697</v>
      </c>
      <c r="BX81" s="1">
        <v>11.421288784616801</v>
      </c>
      <c r="BY81" s="1">
        <v>2.8816323546853599</v>
      </c>
      <c r="BZ81" s="1">
        <v>10.234793421541699</v>
      </c>
      <c r="CA81" s="1">
        <v>731.307944157409</v>
      </c>
      <c r="CB81" s="1">
        <v>6.0365842808678201</v>
      </c>
      <c r="CC81"/>
      <c r="CD81"/>
      <c r="CE81"/>
      <c r="CF81"/>
      <c r="CG81"/>
      <c r="CH81"/>
      <c r="CI81"/>
      <c r="CJ81"/>
      <c r="CK81"/>
      <c r="CL81"/>
      <c r="CM81"/>
      <c r="CN81"/>
      <c r="CO81"/>
      <c r="DB81"/>
      <c r="DD81" s="1">
        <v>1.72945987628574</v>
      </c>
      <c r="DE81" s="1">
        <v>3.6731010692663202</v>
      </c>
      <c r="DF81" s="1">
        <v>8.2879829619735208</v>
      </c>
      <c r="DG81" s="1">
        <v>2.0027932050060899</v>
      </c>
      <c r="DH81" s="1">
        <v>8.0121121277045209</v>
      </c>
      <c r="DI81" s="1">
        <v>2.08805899002772</v>
      </c>
      <c r="DJ81" s="1">
        <v>2.2143261054937402</v>
      </c>
      <c r="DK81" s="1">
        <v>8.2444180347848004</v>
      </c>
      <c r="DL81" s="1">
        <v>1.1030321710722599</v>
      </c>
      <c r="DM81" s="1">
        <v>2.3649320894997898</v>
      </c>
      <c r="DN81" s="1">
        <v>12.4493146269351</v>
      </c>
      <c r="DO81" s="1">
        <v>4.79762589327117</v>
      </c>
      <c r="EB81"/>
      <c r="EO81"/>
      <c r="EQ81" s="1">
        <v>10.487643303877199</v>
      </c>
      <c r="ER81" s="1">
        <v>8.9402929237944999</v>
      </c>
      <c r="ES81" s="1">
        <v>14.331740559407701</v>
      </c>
      <c r="ET81" s="1">
        <v>4.4727285391131897</v>
      </c>
      <c r="EU81" s="1">
        <v>9.8816708893874594</v>
      </c>
      <c r="EV81" s="1">
        <v>6.9656133962295197</v>
      </c>
      <c r="EW81" s="1">
        <v>4.5598919662342698</v>
      </c>
      <c r="EX81" s="1">
        <v>9.5461156129093894</v>
      </c>
      <c r="EY81" s="1">
        <v>1.76493995960914</v>
      </c>
      <c r="EZ81" s="1">
        <v>5.9941798045428101</v>
      </c>
      <c r="FA81" s="1">
        <v>150.16546854907099</v>
      </c>
      <c r="FB81" s="1">
        <v>4.8385841616644596</v>
      </c>
      <c r="FO81"/>
      <c r="GB81"/>
      <c r="HB81"/>
    </row>
    <row r="82" spans="1:210">
      <c r="A82" s="13">
        <f t="shared" si="1"/>
        <v>44043</v>
      </c>
      <c r="N82"/>
      <c r="AB82"/>
      <c r="AC82" s="4">
        <v>44043</v>
      </c>
      <c r="AD82" s="1">
        <v>12.0198951881627</v>
      </c>
      <c r="AE82" s="1">
        <v>7.5425732122296898</v>
      </c>
      <c r="AF82" s="1">
        <v>22.608282721266701</v>
      </c>
      <c r="AG82" s="1">
        <v>3.9272618943397601</v>
      </c>
      <c r="AH82" s="1">
        <v>9.9795546533924906</v>
      </c>
      <c r="AI82" s="1">
        <v>6.8433658848277004</v>
      </c>
      <c r="AJ82" s="1">
        <v>646.91581374574002</v>
      </c>
      <c r="AK82" s="1">
        <v>10.9397150003925</v>
      </c>
      <c r="AL82" s="1">
        <v>-1.6175675715248301</v>
      </c>
      <c r="AM82" s="1">
        <v>2.79490758493532</v>
      </c>
      <c r="AN82" s="1">
        <v>117.39076864156701</v>
      </c>
      <c r="AO82" s="1">
        <v>12.371159904489501</v>
      </c>
      <c r="AP82"/>
      <c r="AQ82"/>
      <c r="AR82"/>
      <c r="AS82"/>
      <c r="AT82"/>
      <c r="AU82"/>
      <c r="AV82"/>
      <c r="AW82"/>
      <c r="AX82"/>
      <c r="AY82"/>
      <c r="AZ82"/>
      <c r="BA82"/>
      <c r="BB82"/>
      <c r="BO82"/>
      <c r="BQ82" s="1">
        <v>5.1731837454333203</v>
      </c>
      <c r="BR82" s="1">
        <v>11.7319261611228</v>
      </c>
      <c r="BS82" s="1">
        <v>15.7387128725035</v>
      </c>
      <c r="BT82" s="1">
        <v>4.7267082456853098</v>
      </c>
      <c r="BU82" s="1">
        <v>11.628944700182499</v>
      </c>
      <c r="BV82" s="1">
        <v>9.5762932273416599</v>
      </c>
      <c r="BW82" s="1">
        <v>-0.68770747070437099</v>
      </c>
      <c r="BX82" s="1">
        <v>10.572874385815901</v>
      </c>
      <c r="BY82" s="1">
        <v>2.4838884345724201</v>
      </c>
      <c r="BZ82" s="1">
        <v>7.4761446326415504</v>
      </c>
      <c r="CA82" s="1">
        <v>2994.45604556429</v>
      </c>
      <c r="CB82" s="1">
        <v>4.5026225232025503</v>
      </c>
      <c r="CC82"/>
      <c r="CD82"/>
      <c r="CE82"/>
      <c r="CF82"/>
      <c r="CG82"/>
      <c r="CH82"/>
      <c r="CI82"/>
      <c r="CJ82"/>
      <c r="CK82"/>
      <c r="CL82"/>
      <c r="CM82"/>
      <c r="CN82"/>
      <c r="CO82"/>
      <c r="DB82"/>
      <c r="DD82" s="1">
        <v>-0.188651760238397</v>
      </c>
      <c r="DE82" s="1">
        <v>2.35840203666864</v>
      </c>
      <c r="DF82" s="1">
        <v>7.9063087378675503</v>
      </c>
      <c r="DG82" s="1">
        <v>1.2609359169349801</v>
      </c>
      <c r="DH82" s="1">
        <v>8.0369332734384908</v>
      </c>
      <c r="DI82" s="1">
        <v>0.90458428936189705</v>
      </c>
      <c r="DJ82" s="1">
        <v>-0.51774280024368802</v>
      </c>
      <c r="DK82" s="1">
        <v>7.8056983220934999</v>
      </c>
      <c r="DL82" s="1">
        <v>0.677422624086498</v>
      </c>
      <c r="DM82" s="1">
        <v>1.57343778666617</v>
      </c>
      <c r="DN82" s="1">
        <v>7.4618981692320103</v>
      </c>
      <c r="DO82" s="1">
        <v>4.2870425551708502</v>
      </c>
      <c r="EB82"/>
      <c r="EO82"/>
      <c r="EQ82" s="1">
        <v>7.1270332752557302</v>
      </c>
      <c r="ER82" s="1">
        <v>6.89249993250455</v>
      </c>
      <c r="ES82" s="1">
        <v>11.9379907958403</v>
      </c>
      <c r="ET82" s="1">
        <v>3.1541965138751</v>
      </c>
      <c r="EU82" s="1">
        <v>9.7270754043315204</v>
      </c>
      <c r="EV82" s="1">
        <v>4.3731172185935501</v>
      </c>
      <c r="EW82" s="1">
        <v>-1.7319958628422001</v>
      </c>
      <c r="EX82" s="1">
        <v>8.7593852850324598</v>
      </c>
      <c r="EY82" s="1">
        <v>1.1587429526028801</v>
      </c>
      <c r="EZ82" s="1">
        <v>5.7304076589599999</v>
      </c>
      <c r="FA82" s="1">
        <v>113.697221416031</v>
      </c>
      <c r="FB82" s="1">
        <v>3.1666177358526202</v>
      </c>
      <c r="FO82"/>
      <c r="GB82"/>
      <c r="HB82"/>
    </row>
    <row r="83" spans="1:210">
      <c r="A83" s="13">
        <f t="shared" si="1"/>
        <v>44012</v>
      </c>
      <c r="N83"/>
      <c r="AB83"/>
      <c r="AC83" s="4">
        <v>44012</v>
      </c>
      <c r="AD83" s="1">
        <v>5.53657179703157</v>
      </c>
      <c r="AE83" s="1">
        <v>3.6760795218713</v>
      </c>
      <c r="AF83" s="1">
        <v>19.988933600434901</v>
      </c>
      <c r="AG83" s="1">
        <v>0.55445372980876195</v>
      </c>
      <c r="AH83" s="1">
        <v>8.5052186557084308</v>
      </c>
      <c r="AI83" s="1">
        <v>2.4595303935986199</v>
      </c>
      <c r="AJ83" s="1">
        <v>249.23767576569401</v>
      </c>
      <c r="AK83" s="1">
        <v>9.1235795733310603</v>
      </c>
      <c r="AL83" s="1">
        <v>-2.2726387285604401</v>
      </c>
      <c r="AM83" s="1">
        <v>2.9918768822687301</v>
      </c>
      <c r="AN83" s="1">
        <v>125.02767321326699</v>
      </c>
      <c r="AO83" s="1">
        <v>6.7147195409269296</v>
      </c>
      <c r="AP83"/>
      <c r="AQ83"/>
      <c r="AR83"/>
      <c r="AS83"/>
      <c r="AT83"/>
      <c r="AU83"/>
      <c r="AV83"/>
      <c r="AW83"/>
      <c r="AX83"/>
      <c r="AY83"/>
      <c r="AZ83"/>
      <c r="BA83"/>
      <c r="BB83"/>
      <c r="BO83"/>
      <c r="BQ83" s="1">
        <v>2.3884949998972398</v>
      </c>
      <c r="BR83" s="1">
        <v>8.52454010911379</v>
      </c>
      <c r="BS83" s="1">
        <v>14.2610993410572</v>
      </c>
      <c r="BT83" s="1">
        <v>2.9393091282769199</v>
      </c>
      <c r="BU83" s="1">
        <v>9.0787542836539394</v>
      </c>
      <c r="BV83" s="1">
        <v>5.3398740729036298</v>
      </c>
      <c r="BW83" s="1">
        <v>-5.7398256740732503</v>
      </c>
      <c r="BX83" s="1">
        <v>9.1412843137785806</v>
      </c>
      <c r="BY83" s="1">
        <v>2.2989527249586201</v>
      </c>
      <c r="BZ83" s="1">
        <v>4.7367918370752999</v>
      </c>
      <c r="CA83" s="1">
        <v>856.77933765564501</v>
      </c>
      <c r="CB83" s="1">
        <v>2.2851108856332401</v>
      </c>
      <c r="CC83"/>
      <c r="CD83"/>
      <c r="CE83"/>
      <c r="CF83"/>
      <c r="CG83"/>
      <c r="CH83"/>
      <c r="CI83"/>
      <c r="CJ83"/>
      <c r="CK83"/>
      <c r="CL83"/>
      <c r="CM83"/>
      <c r="CN83"/>
      <c r="CO83"/>
      <c r="DB83"/>
      <c r="DD83" s="1">
        <v>-1.50502345186815</v>
      </c>
      <c r="DE83" s="1">
        <v>7.2358411000002398E-2</v>
      </c>
      <c r="DF83" s="1">
        <v>6.9994252348432902</v>
      </c>
      <c r="DG83" s="1">
        <v>0.54232649658583698</v>
      </c>
      <c r="DH83" s="1">
        <v>7.8853788168293297</v>
      </c>
      <c r="DI83" s="1">
        <v>-0.76101711152950402</v>
      </c>
      <c r="DJ83" s="1">
        <v>-6.1218509813377704</v>
      </c>
      <c r="DK83" s="1">
        <v>7.0073016222874402</v>
      </c>
      <c r="DL83" s="1">
        <v>0.47271652708062201</v>
      </c>
      <c r="DM83" s="1">
        <v>1.72626551828518</v>
      </c>
      <c r="DN83" s="1">
        <v>1.1326250708019301</v>
      </c>
      <c r="DO83" s="1">
        <v>3.5193573823667901</v>
      </c>
      <c r="EB83"/>
      <c r="EO83"/>
      <c r="EQ83" s="1">
        <v>3.95577981971954</v>
      </c>
      <c r="ER83" s="1">
        <v>3.77277063445705</v>
      </c>
      <c r="ES83" s="1">
        <v>9.4817894226380002</v>
      </c>
      <c r="ET83" s="1">
        <v>1.3044028693609899</v>
      </c>
      <c r="EU83" s="1">
        <v>8.4179000268428208</v>
      </c>
      <c r="EV83" s="1">
        <v>1.3310236994393301</v>
      </c>
      <c r="EW83" s="1">
        <v>-10.271558509650299</v>
      </c>
      <c r="EX83" s="1">
        <v>7.2309041973717703</v>
      </c>
      <c r="EY83" s="1">
        <v>1.2738150087009199</v>
      </c>
      <c r="EZ83" s="1">
        <v>6.2273342315658704</v>
      </c>
      <c r="FA83" s="1">
        <v>60.137979085936799</v>
      </c>
      <c r="FB83" s="1">
        <v>1.4559010833345101</v>
      </c>
      <c r="FO83"/>
      <c r="GB83"/>
      <c r="HB83"/>
    </row>
    <row r="84" spans="1:210">
      <c r="A84" s="13">
        <f t="shared" si="1"/>
        <v>43980</v>
      </c>
      <c r="N84"/>
      <c r="AB84"/>
      <c r="AC84" s="4">
        <v>43980</v>
      </c>
      <c r="AD84" s="1">
        <v>-0.46413487978163198</v>
      </c>
      <c r="AE84" s="1">
        <v>-1.07098750696264</v>
      </c>
      <c r="AF84" s="1">
        <v>10.732390753712901</v>
      </c>
      <c r="AG84" s="1">
        <v>-5.2308854886103999</v>
      </c>
      <c r="AH84" s="1">
        <v>7.1364174112200001</v>
      </c>
      <c r="AI84" s="1">
        <v>-1.67622879195848</v>
      </c>
      <c r="AJ84" s="1">
        <v>106.257749444076</v>
      </c>
      <c r="AK84" s="1">
        <v>7.66621984008541</v>
      </c>
      <c r="AL84" s="1">
        <v>-2.9034886570808598</v>
      </c>
      <c r="AM84" s="1">
        <v>3.3012158503695002</v>
      </c>
      <c r="AN84" s="1">
        <v>196.48692724098399</v>
      </c>
      <c r="AO84" s="1">
        <v>1.68278879470687</v>
      </c>
      <c r="AP84"/>
      <c r="AQ84"/>
      <c r="AR84"/>
      <c r="AS84"/>
      <c r="AT84"/>
      <c r="AU84"/>
      <c r="AV84"/>
      <c r="AW84"/>
      <c r="AX84"/>
      <c r="AY84"/>
      <c r="AZ84"/>
      <c r="BA84"/>
      <c r="BB84"/>
      <c r="BO84"/>
      <c r="BQ84" s="1">
        <v>1.0377087971899399</v>
      </c>
      <c r="BR84" s="1">
        <v>4.9308096002780903</v>
      </c>
      <c r="BS84" s="1">
        <v>9.8981791519950004</v>
      </c>
      <c r="BT84" s="1">
        <v>1.18363329988013</v>
      </c>
      <c r="BU84" s="1">
        <v>7.0789326221692104</v>
      </c>
      <c r="BV84" s="1">
        <v>1.97693466098221</v>
      </c>
      <c r="BW84" s="1">
        <v>-13.133487476573499</v>
      </c>
      <c r="BX84" s="1">
        <v>7.7846485901149398</v>
      </c>
      <c r="BY84" s="1">
        <v>0.65388890314661297</v>
      </c>
      <c r="BZ84" s="1">
        <v>2.48381652216914</v>
      </c>
      <c r="CA84" s="1">
        <v>250.32102859959201</v>
      </c>
      <c r="CB84" s="1">
        <v>1.06016757691596</v>
      </c>
      <c r="CC84"/>
      <c r="CD84"/>
      <c r="CE84"/>
      <c r="CF84"/>
      <c r="CG84"/>
      <c r="CH84"/>
      <c r="CI84"/>
      <c r="CJ84"/>
      <c r="CK84"/>
      <c r="CL84"/>
      <c r="CM84"/>
      <c r="CN84"/>
      <c r="CO84"/>
      <c r="DB84"/>
      <c r="DD84" s="1">
        <v>-3.1996642851580499</v>
      </c>
      <c r="DE84" s="1">
        <v>-1.25803262431554</v>
      </c>
      <c r="DF84" s="1">
        <v>6.5265604520574598</v>
      </c>
      <c r="DG84" s="1">
        <v>-0.72890044453346103</v>
      </c>
      <c r="DH84" s="1">
        <v>7.9830912287416398</v>
      </c>
      <c r="DI84" s="1">
        <v>-1.87922433166211</v>
      </c>
      <c r="DJ84" s="1">
        <v>-9.7278759428049799</v>
      </c>
      <c r="DK84" s="1">
        <v>6.5905219795995</v>
      </c>
      <c r="DL84" s="1">
        <v>-0.62889106525565797</v>
      </c>
      <c r="DM84" s="1">
        <v>1.7059958445922401</v>
      </c>
      <c r="DN84" s="1">
        <v>-4.7785864699187401</v>
      </c>
      <c r="DO84" s="1">
        <v>2.6293109901000502</v>
      </c>
      <c r="EB84"/>
      <c r="EO84"/>
      <c r="EQ84" s="1">
        <v>0.27707764831739801</v>
      </c>
      <c r="ER84" s="1">
        <v>0.85607359458699195</v>
      </c>
      <c r="ES84" s="1">
        <v>5.9405456961952599</v>
      </c>
      <c r="ET84" s="1">
        <v>-0.22565238367551099</v>
      </c>
      <c r="EU84" s="1">
        <v>7.5482596863445002</v>
      </c>
      <c r="EV84" s="1">
        <v>-1.31792762370017</v>
      </c>
      <c r="EW84" s="1">
        <v>-15.813403842855299</v>
      </c>
      <c r="EX84" s="1">
        <v>6.1821177241762904</v>
      </c>
      <c r="EY84" s="1">
        <v>0.34635693265577</v>
      </c>
      <c r="EZ84" s="1">
        <v>6.1565005459539597</v>
      </c>
      <c r="FA84" s="1">
        <v>28.054608660043201</v>
      </c>
      <c r="FB84" s="1">
        <v>-0.80950164237830402</v>
      </c>
      <c r="FO84"/>
      <c r="GB84"/>
      <c r="HB84"/>
    </row>
    <row r="85" spans="1:210">
      <c r="A85" s="13">
        <f t="shared" si="1"/>
        <v>43951</v>
      </c>
      <c r="N85"/>
      <c r="AB85"/>
      <c r="AC85" s="4">
        <v>43951</v>
      </c>
      <c r="AD85" s="1">
        <v>-3.0905588571010201</v>
      </c>
      <c r="AE85" s="1">
        <v>-3.08715130930507</v>
      </c>
      <c r="AF85" s="1">
        <v>9.6707312931142297</v>
      </c>
      <c r="AG85" s="1">
        <v>-8.7094538203357992</v>
      </c>
      <c r="AH85" s="1">
        <v>4.6120421011469697</v>
      </c>
      <c r="AI85" s="1">
        <v>-3.5381192854145298</v>
      </c>
      <c r="AJ85" s="1">
        <v>39.497251948782797</v>
      </c>
      <c r="AK85" s="1">
        <v>7.0914295063618402</v>
      </c>
      <c r="AL85" s="1">
        <v>-1.49436762269141</v>
      </c>
      <c r="AM85" s="1">
        <v>3.2031059559508299</v>
      </c>
      <c r="AN85" s="1">
        <v>70.376060875430497</v>
      </c>
      <c r="AO85" s="1">
        <v>0.102517795000686</v>
      </c>
      <c r="AP85"/>
      <c r="AQ85"/>
      <c r="AR85"/>
      <c r="AS85"/>
      <c r="AT85"/>
      <c r="AU85"/>
      <c r="AV85"/>
      <c r="AW85"/>
      <c r="AX85"/>
      <c r="AY85"/>
      <c r="AZ85"/>
      <c r="BA85"/>
      <c r="BB85"/>
      <c r="BO85"/>
      <c r="BQ85" s="1">
        <v>2.3236572911237801</v>
      </c>
      <c r="BR85" s="1">
        <v>1.2499480475896201</v>
      </c>
      <c r="BS85" s="1">
        <v>10.7382821685786</v>
      </c>
      <c r="BT85" s="1">
        <v>-0.16290773322767799</v>
      </c>
      <c r="BU85" s="1">
        <v>5.1263923357886796</v>
      </c>
      <c r="BV85" s="1">
        <v>0.252971248372866</v>
      </c>
      <c r="BW85" s="1">
        <v>-18.668885544744899</v>
      </c>
      <c r="BX85" s="1">
        <v>6.4615785958786596</v>
      </c>
      <c r="BY85" s="1">
        <v>7.5114140481568697E-2</v>
      </c>
      <c r="BZ85" s="1">
        <v>2.4417025856210501</v>
      </c>
      <c r="CA85" s="1">
        <v>27.6214473482454</v>
      </c>
      <c r="CB85" s="1">
        <v>2.4376226454596202</v>
      </c>
      <c r="CC85"/>
      <c r="CD85"/>
      <c r="CE85"/>
      <c r="CF85"/>
      <c r="CG85"/>
      <c r="CH85"/>
      <c r="CI85"/>
      <c r="CJ85"/>
      <c r="CK85"/>
      <c r="CL85"/>
      <c r="CM85"/>
      <c r="CN85"/>
      <c r="CO85"/>
      <c r="DB85"/>
      <c r="DD85" s="1">
        <v>-3.6985420572463301</v>
      </c>
      <c r="DE85" s="1">
        <v>-1.6304867326064001</v>
      </c>
      <c r="DF85" s="1">
        <v>5.6483098942546004</v>
      </c>
      <c r="DG85" s="1">
        <v>-0.450833253093469</v>
      </c>
      <c r="DH85" s="1">
        <v>7.5500751853739096</v>
      </c>
      <c r="DI85" s="1">
        <v>-2.2572075742206001</v>
      </c>
      <c r="DJ85" s="1">
        <v>-13.4213957241373</v>
      </c>
      <c r="DK85" s="1">
        <v>6.5677801098200703</v>
      </c>
      <c r="DL85" s="1">
        <v>-2.18284487236114</v>
      </c>
      <c r="DM85" s="1">
        <v>2.2260207071169602</v>
      </c>
      <c r="DN85" s="1">
        <v>-7.7829309603682404</v>
      </c>
      <c r="DO85" s="1">
        <v>2.7801239101642801</v>
      </c>
      <c r="EB85"/>
      <c r="EO85"/>
      <c r="EQ85" s="1">
        <v>-1.4306022627804</v>
      </c>
      <c r="ER85" s="1">
        <v>-0.29421481617365303</v>
      </c>
      <c r="ES85" s="1">
        <v>5.3306081710713</v>
      </c>
      <c r="ET85" s="1">
        <v>3.42062688341409E-2</v>
      </c>
      <c r="EU85" s="1">
        <v>5.6338788707829002</v>
      </c>
      <c r="EV85" s="1">
        <v>-2.4887515120653698</v>
      </c>
      <c r="EW85" s="1">
        <v>-20.1241039897326</v>
      </c>
      <c r="EX85" s="1">
        <v>5.5142133485720004</v>
      </c>
      <c r="EY85" s="1">
        <v>-1.0592382776359599</v>
      </c>
      <c r="EZ85" s="1">
        <v>6.0579242021217103</v>
      </c>
      <c r="FA85" s="1">
        <v>-4.0940042876380298</v>
      </c>
      <c r="FB85" s="1">
        <v>-1.2680770794930201</v>
      </c>
      <c r="FO85"/>
      <c r="GB85"/>
      <c r="HB85"/>
    </row>
    <row r="86" spans="1:210">
      <c r="A86" s="13">
        <f t="shared" si="1"/>
        <v>43921</v>
      </c>
      <c r="N86"/>
      <c r="AB86"/>
      <c r="AC86" s="4">
        <v>43921</v>
      </c>
      <c r="AD86" s="1">
        <v>0.121786825148217</v>
      </c>
      <c r="AE86" s="1">
        <v>2.1888914344658401</v>
      </c>
      <c r="AF86" s="1">
        <v>13.9028013923197</v>
      </c>
      <c r="AG86" s="1">
        <v>3.1058283072639599</v>
      </c>
      <c r="AH86" s="1">
        <v>7.59517267867645</v>
      </c>
      <c r="AI86" s="1">
        <v>4.6000501782350902</v>
      </c>
      <c r="AJ86" s="1">
        <v>-3.5607321250400599</v>
      </c>
      <c r="AK86" s="1">
        <v>10.2050204526935</v>
      </c>
      <c r="AL86" s="1">
        <v>2.6435849105296798</v>
      </c>
      <c r="AM86" s="1">
        <v>3.4181325417145301</v>
      </c>
      <c r="AN86" s="1">
        <v>-8.3734031934461903</v>
      </c>
      <c r="AO86" s="1">
        <v>8.9707744405710006</v>
      </c>
      <c r="AP86"/>
      <c r="AQ86"/>
      <c r="AR86"/>
      <c r="AS86"/>
      <c r="AT86"/>
      <c r="AU86"/>
      <c r="AV86"/>
      <c r="AW86"/>
      <c r="AX86"/>
      <c r="AY86"/>
      <c r="AZ86"/>
      <c r="BA86"/>
      <c r="BB86"/>
      <c r="BO86"/>
      <c r="BQ86" s="1">
        <v>5.7829784633907497</v>
      </c>
      <c r="BR86" s="1">
        <v>8.0065932644935494</v>
      </c>
      <c r="BS86" s="1">
        <v>14.321307314833801</v>
      </c>
      <c r="BT86" s="1">
        <v>5.2942602200345696</v>
      </c>
      <c r="BU86" s="1">
        <v>7.1063347863696498</v>
      </c>
      <c r="BV86" s="1">
        <v>5.0800978172506399</v>
      </c>
      <c r="BW86" s="1">
        <v>-16.602689558932099</v>
      </c>
      <c r="BX86" s="1">
        <v>7.1111824055022996</v>
      </c>
      <c r="BY86" s="1">
        <v>2.2024433879507801</v>
      </c>
      <c r="BZ86" s="1">
        <v>5.3273014158491998</v>
      </c>
      <c r="CA86" s="1">
        <v>-6.0186805576757996</v>
      </c>
      <c r="CB86" s="1">
        <v>8.4434197023110897</v>
      </c>
      <c r="CC86"/>
      <c r="CD86"/>
      <c r="CE86"/>
      <c r="CF86"/>
      <c r="CG86"/>
      <c r="CH86"/>
      <c r="CI86"/>
      <c r="CJ86"/>
      <c r="CK86"/>
      <c r="CL86"/>
      <c r="CM86"/>
      <c r="CN86"/>
      <c r="CO86"/>
      <c r="DB86"/>
      <c r="DD86" s="1">
        <v>-1.88301709445501</v>
      </c>
      <c r="DE86" s="1">
        <v>0.81125644475243697</v>
      </c>
      <c r="DF86" s="1">
        <v>6.5535463132118004</v>
      </c>
      <c r="DG86" s="1">
        <v>2.3679904812661898</v>
      </c>
      <c r="DH86" s="1">
        <v>8.8764880721498596</v>
      </c>
      <c r="DI86" s="1">
        <v>1.4146042732450399</v>
      </c>
      <c r="DJ86" s="1">
        <v>-10.892765821042699</v>
      </c>
      <c r="DK86" s="1">
        <v>8.6150476382728804</v>
      </c>
      <c r="DL86" s="1">
        <v>0.57757536109180496</v>
      </c>
      <c r="DM86" s="1">
        <v>2.8803935742034299</v>
      </c>
      <c r="DN86" s="1">
        <v>-3.6959205098018102</v>
      </c>
      <c r="DO86" s="1">
        <v>6.3761565671749398</v>
      </c>
      <c r="EB86"/>
      <c r="EO86"/>
      <c r="EQ86" s="1">
        <v>0.216209766219635</v>
      </c>
      <c r="ER86" s="1">
        <v>3.7914735769909198</v>
      </c>
      <c r="ES86" s="1">
        <v>7.2001740463969197</v>
      </c>
      <c r="ET86" s="1">
        <v>2.1622234702509999</v>
      </c>
      <c r="EU86" s="1">
        <v>9.7667986302743302</v>
      </c>
      <c r="EV86" s="1">
        <v>3.77278549035114</v>
      </c>
      <c r="EW86" s="1">
        <v>-20.322345939153099</v>
      </c>
      <c r="EX86" s="1">
        <v>6.9388934619734997</v>
      </c>
      <c r="EY86" s="1">
        <v>0.74202723957677696</v>
      </c>
      <c r="EZ86" s="1">
        <v>6.6888602792279501</v>
      </c>
      <c r="FA86" s="1">
        <v>-5.5475189919836501</v>
      </c>
      <c r="FB86" s="1">
        <v>4.5263470993308097</v>
      </c>
      <c r="FO86"/>
      <c r="GB86"/>
      <c r="HB86"/>
    </row>
    <row r="87" spans="1:210">
      <c r="A87" s="13">
        <f t="shared" si="1"/>
        <v>43889</v>
      </c>
      <c r="N87"/>
      <c r="AB87"/>
      <c r="AC87" s="4">
        <v>43889</v>
      </c>
      <c r="AD87" s="1">
        <v>7.2619366984770499</v>
      </c>
      <c r="AE87" s="1">
        <v>7.5225359178186499</v>
      </c>
      <c r="AF87" s="1">
        <v>18.429475131087099</v>
      </c>
      <c r="AG87" s="1">
        <v>6.8133535312848501</v>
      </c>
      <c r="AH87" s="1">
        <v>7.4089710300644498</v>
      </c>
      <c r="AI87" s="1">
        <v>9.8390246634388507</v>
      </c>
      <c r="AJ87" s="1">
        <v>12.4617313954243</v>
      </c>
      <c r="AK87" s="1">
        <v>12.202015373785001</v>
      </c>
      <c r="AL87" s="1">
        <v>3.1502506946677302</v>
      </c>
      <c r="AM87" s="1">
        <v>3.23845879891419</v>
      </c>
      <c r="AN87" s="1">
        <v>5.9508183072882304</v>
      </c>
      <c r="AO87" s="1">
        <v>13.2371486919382</v>
      </c>
      <c r="AP87"/>
      <c r="AQ87"/>
      <c r="AR87"/>
      <c r="AS87"/>
      <c r="AT87"/>
      <c r="AU87"/>
      <c r="AV87"/>
      <c r="AW87"/>
      <c r="AX87"/>
      <c r="AY87"/>
      <c r="AZ87"/>
      <c r="BA87"/>
      <c r="BB87"/>
      <c r="BO87"/>
      <c r="BQ87" s="1">
        <v>8.9727828036109898</v>
      </c>
      <c r="BR87" s="1">
        <v>11.7215048379806</v>
      </c>
      <c r="BS87" s="1">
        <v>17.983516439053801</v>
      </c>
      <c r="BT87" s="1" t="e">
        <v>#N/A</v>
      </c>
      <c r="BU87" s="1">
        <v>6.7339774799362599</v>
      </c>
      <c r="BV87" s="1">
        <v>10.959072254872</v>
      </c>
      <c r="BW87" s="1">
        <v>7.4953513350543197</v>
      </c>
      <c r="BX87" s="1">
        <v>9.0978018699795609</v>
      </c>
      <c r="BY87" s="1">
        <v>1.68145133840063</v>
      </c>
      <c r="BZ87" s="1">
        <v>4.6449071560762096</v>
      </c>
      <c r="CA87" s="1">
        <v>8.0988329667215506</v>
      </c>
      <c r="CB87" s="1">
        <v>12.3798753502913</v>
      </c>
      <c r="CC87"/>
      <c r="CD87"/>
      <c r="CE87"/>
      <c r="CF87"/>
      <c r="CG87"/>
      <c r="CH87"/>
      <c r="CI87"/>
      <c r="CJ87"/>
      <c r="CK87"/>
      <c r="CL87"/>
      <c r="CM87"/>
      <c r="CN87"/>
      <c r="CO87"/>
      <c r="DB87"/>
      <c r="DD87" s="1">
        <v>1.1638125732283</v>
      </c>
      <c r="DE87" s="1">
        <v>3.0216661720747702</v>
      </c>
      <c r="DF87" s="1">
        <v>7.0049260279703196</v>
      </c>
      <c r="DG87" s="1">
        <v>3.54027875580045</v>
      </c>
      <c r="DH87" s="1">
        <v>9.2605699691145293</v>
      </c>
      <c r="DI87" s="1">
        <v>3.53316896340564</v>
      </c>
      <c r="DJ87" s="1">
        <v>2.2437260672394599</v>
      </c>
      <c r="DK87" s="1">
        <v>9.6991977929940401</v>
      </c>
      <c r="DL87" s="1">
        <v>1.0677991948335199</v>
      </c>
      <c r="DM87" s="1">
        <v>4.0669157372880003</v>
      </c>
      <c r="DN87" s="1">
        <v>3.9217915277891402</v>
      </c>
      <c r="DO87" s="1">
        <v>6.7519375651192499</v>
      </c>
      <c r="EB87"/>
      <c r="EO87"/>
      <c r="EQ87" s="1">
        <v>5.2505005464988601</v>
      </c>
      <c r="ER87" s="1">
        <v>7.0424699589634301</v>
      </c>
      <c r="ES87" s="1">
        <v>8.3643419767204694</v>
      </c>
      <c r="ET87" s="1">
        <v>4.69781331818991</v>
      </c>
      <c r="EU87" s="1">
        <v>10.170010421194799</v>
      </c>
      <c r="EV87" s="1">
        <v>7.4562872503514397</v>
      </c>
      <c r="EW87" s="1">
        <v>4.7233734295972596</v>
      </c>
      <c r="EX87" s="1">
        <v>8.9556565659062901</v>
      </c>
      <c r="EY87" s="1">
        <v>1.1230323419141299</v>
      </c>
      <c r="EZ87" s="1">
        <v>8.7685288011329607</v>
      </c>
      <c r="FA87" s="1">
        <v>3.9396533624247798</v>
      </c>
      <c r="FB87" s="1">
        <v>4.8279215191027802</v>
      </c>
      <c r="FO87"/>
      <c r="GB87"/>
      <c r="HB87"/>
    </row>
    <row r="88" spans="1:210">
      <c r="A88" s="13">
        <f t="shared" si="1"/>
        <v>43861</v>
      </c>
      <c r="N88"/>
      <c r="AB88"/>
      <c r="AC88" s="4">
        <v>43861</v>
      </c>
      <c r="AD88" s="1">
        <v>8.8095543080688596</v>
      </c>
      <c r="AE88" s="1">
        <v>9.5667499606953008</v>
      </c>
      <c r="AF88" s="1">
        <v>18.962376161733999</v>
      </c>
      <c r="AG88" s="1">
        <v>6.7608979376834597</v>
      </c>
      <c r="AH88" s="1">
        <v>8.3780640244551208</v>
      </c>
      <c r="AI88" s="1">
        <v>10.3540834223505</v>
      </c>
      <c r="AJ88" s="1">
        <v>21.6928304781154</v>
      </c>
      <c r="AK88" s="1">
        <v>12.786612935241701</v>
      </c>
      <c r="AL88" s="1">
        <v>3.0760587119411502</v>
      </c>
      <c r="AM88" s="1">
        <v>4.7393110068109499</v>
      </c>
      <c r="AN88" s="1">
        <v>10.1009523918277</v>
      </c>
      <c r="AO88" s="1">
        <v>12.590706895348299</v>
      </c>
      <c r="AP88"/>
      <c r="AQ88"/>
      <c r="AR88"/>
      <c r="AS88"/>
      <c r="AT88"/>
      <c r="AU88"/>
      <c r="AV88"/>
      <c r="AW88"/>
      <c r="AX88"/>
      <c r="AY88"/>
      <c r="AZ88"/>
      <c r="BA88"/>
      <c r="BB88"/>
      <c r="BO88"/>
      <c r="BQ88" s="1">
        <v>6.3466181631667098</v>
      </c>
      <c r="BR88" s="1">
        <v>14.9635041734388</v>
      </c>
      <c r="BS88" s="1">
        <v>16.858119480997999</v>
      </c>
      <c r="BT88" s="1" t="e">
        <v>#N/A</v>
      </c>
      <c r="BU88" s="1">
        <v>8.7036047963935594</v>
      </c>
      <c r="BV88" s="1">
        <v>11.638141140991101</v>
      </c>
      <c r="BW88" s="1">
        <v>10.8338774035214</v>
      </c>
      <c r="BX88" s="1">
        <v>10.283810221929199</v>
      </c>
      <c r="BY88" s="1">
        <v>2.3232184540780101</v>
      </c>
      <c r="BZ88" s="1">
        <v>3.16172395012872</v>
      </c>
      <c r="CA88" s="1">
        <v>10.574530025303901</v>
      </c>
      <c r="CB88" s="1">
        <v>11.2572843885926</v>
      </c>
      <c r="CC88"/>
      <c r="CD88"/>
      <c r="CE88"/>
      <c r="CF88"/>
      <c r="CG88"/>
      <c r="CH88"/>
      <c r="CI88"/>
      <c r="CJ88"/>
      <c r="CK88"/>
      <c r="CL88"/>
      <c r="CM88"/>
      <c r="CN88"/>
      <c r="CO88"/>
      <c r="DB88"/>
      <c r="DD88" s="1">
        <v>1.5175903781448501</v>
      </c>
      <c r="DE88" s="1">
        <v>3.2580981722267</v>
      </c>
      <c r="DF88" s="1">
        <v>7.1513197421966597</v>
      </c>
      <c r="DG88" s="1">
        <v>1.84165944634805</v>
      </c>
      <c r="DH88" s="1">
        <v>7.5730330809556801</v>
      </c>
      <c r="DI88" s="1">
        <v>3.3125920800559698</v>
      </c>
      <c r="DJ88" s="1">
        <v>3.1901520835719199</v>
      </c>
      <c r="DK88" s="1">
        <v>9.6035807652214693</v>
      </c>
      <c r="DL88" s="1">
        <v>0.94329944335893601</v>
      </c>
      <c r="DM88" s="1">
        <v>3.47002551964902</v>
      </c>
      <c r="DN88" s="1">
        <v>5.5488740436357498</v>
      </c>
      <c r="DO88" s="1">
        <v>7.0822261341762403</v>
      </c>
      <c r="EB88"/>
      <c r="EO88"/>
      <c r="EQ88" s="1">
        <v>5.6376424761136601</v>
      </c>
      <c r="ER88" s="1">
        <v>7.9141127230508701</v>
      </c>
      <c r="ES88" s="1">
        <v>8.5232847410619605</v>
      </c>
      <c r="ET88" s="1">
        <v>5.0273632871862803</v>
      </c>
      <c r="EU88" s="1">
        <v>9.2610552869931393</v>
      </c>
      <c r="EV88" s="1">
        <v>8.3701988755054195</v>
      </c>
      <c r="EW88" s="1">
        <v>7.0235213347223997</v>
      </c>
      <c r="EX88" s="1">
        <v>8.9593948566789106</v>
      </c>
      <c r="EY88" s="1">
        <v>1.0276773354065201</v>
      </c>
      <c r="EZ88" s="1">
        <v>6.63878819978952</v>
      </c>
      <c r="FA88" s="1">
        <v>6.6929552331711202</v>
      </c>
      <c r="FB88" s="1">
        <v>5.0321685502426297</v>
      </c>
      <c r="FO88"/>
      <c r="GB88"/>
      <c r="HB88"/>
    </row>
    <row r="89" spans="1:210">
      <c r="A89" s="13">
        <f t="shared" si="1"/>
        <v>43830</v>
      </c>
      <c r="N89"/>
      <c r="AB89"/>
      <c r="AC89" s="4">
        <v>43830</v>
      </c>
      <c r="AD89" s="1">
        <v>13.920948550739899</v>
      </c>
      <c r="AE89" s="1">
        <v>9.8308886327970804</v>
      </c>
      <c r="AF89" s="1">
        <v>20.851705383244798</v>
      </c>
      <c r="AG89" s="1">
        <v>6.9110609885227996</v>
      </c>
      <c r="AH89" s="1">
        <v>8.9682066695926803</v>
      </c>
      <c r="AI89" s="1">
        <v>14.999689990809999</v>
      </c>
      <c r="AJ89" s="1">
        <v>21.518463506542101</v>
      </c>
      <c r="AK89" s="1">
        <v>11.6011428914652</v>
      </c>
      <c r="AL89" s="1">
        <v>2.7556260232715002</v>
      </c>
      <c r="AM89" s="1">
        <v>5.1197289129968402</v>
      </c>
      <c r="AN89" s="1">
        <v>10.595403485341199</v>
      </c>
      <c r="AO89" s="1">
        <v>14.3064479864851</v>
      </c>
      <c r="AP89"/>
      <c r="AQ89"/>
      <c r="AR89"/>
      <c r="AS89"/>
      <c r="AT89"/>
      <c r="AU89"/>
      <c r="AV89"/>
      <c r="AW89"/>
      <c r="AX89"/>
      <c r="AY89"/>
      <c r="AZ89"/>
      <c r="BA89"/>
      <c r="BB89"/>
      <c r="BO89"/>
      <c r="BQ89" s="1">
        <v>15.1876013144719</v>
      </c>
      <c r="BR89" s="1">
        <v>17.526614412783299</v>
      </c>
      <c r="BS89" s="1">
        <v>16.566524904799799</v>
      </c>
      <c r="BT89" s="1" t="e">
        <v>#N/A</v>
      </c>
      <c r="BU89" s="1">
        <v>8.5347275924284105</v>
      </c>
      <c r="BV89" s="1">
        <v>16.5168428001782</v>
      </c>
      <c r="BW89" s="1">
        <v>13.4303706847325</v>
      </c>
      <c r="BX89" s="1">
        <v>11.2343753546364</v>
      </c>
      <c r="BY89" s="1">
        <v>2.9037020694546398</v>
      </c>
      <c r="BZ89" s="1">
        <v>4.2267299272917302</v>
      </c>
      <c r="CA89" s="1">
        <v>12.753741744345801</v>
      </c>
      <c r="CB89" s="1">
        <v>10.946961706271299</v>
      </c>
      <c r="CC89"/>
      <c r="CD89"/>
      <c r="CE89"/>
      <c r="CF89"/>
      <c r="CG89"/>
      <c r="CH89"/>
      <c r="CI89"/>
      <c r="CJ89"/>
      <c r="CK89"/>
      <c r="CL89"/>
      <c r="CM89"/>
      <c r="CN89"/>
      <c r="CO89"/>
      <c r="DB89"/>
      <c r="DD89" s="1">
        <v>2.2755195237519001</v>
      </c>
      <c r="DE89" s="1">
        <v>3.0406767002562001</v>
      </c>
      <c r="DF89" s="1">
        <v>7.1549452220198901</v>
      </c>
      <c r="DG89" s="1">
        <v>2.0037362352525401</v>
      </c>
      <c r="DH89" s="1">
        <v>7.6210887999777102</v>
      </c>
      <c r="DI89" s="1">
        <v>5.0398973473036497</v>
      </c>
      <c r="DJ89" s="1">
        <v>4.9404811974485598</v>
      </c>
      <c r="DK89" s="1">
        <v>9.0583487131025997</v>
      </c>
      <c r="DL89" s="1">
        <v>0.61278840615863905</v>
      </c>
      <c r="DM89" s="1">
        <v>3.17066688453074</v>
      </c>
      <c r="DN89" s="1">
        <v>5.5953734384352298</v>
      </c>
      <c r="DO89" s="1">
        <v>7.5059661617089501</v>
      </c>
      <c r="EB89"/>
      <c r="EO89"/>
      <c r="EQ89" s="1">
        <v>8.5599672456098794</v>
      </c>
      <c r="ER89" s="1">
        <v>8.1464004779942893</v>
      </c>
      <c r="ES89" s="1">
        <v>9.0036840608558304</v>
      </c>
      <c r="ET89" s="1">
        <v>5.0116446962515999</v>
      </c>
      <c r="EU89" s="1">
        <v>9.3952050975737098</v>
      </c>
      <c r="EV89" s="1">
        <v>11.4541621771168</v>
      </c>
      <c r="EW89" s="1">
        <v>9.2308179067756999</v>
      </c>
      <c r="EX89" s="1">
        <v>8.3342973570408994</v>
      </c>
      <c r="EY89" s="1">
        <v>1.1124589378719001</v>
      </c>
      <c r="EZ89" s="1">
        <v>7.3371128083042496</v>
      </c>
      <c r="FA89" s="1">
        <v>7.2835475663006903</v>
      </c>
      <c r="FB89" s="1">
        <v>5.9253335102033802</v>
      </c>
      <c r="FO89"/>
      <c r="GB89"/>
      <c r="HB89"/>
    </row>
    <row r="90" spans="1:210">
      <c r="A90" s="13">
        <f t="shared" si="1"/>
        <v>43798</v>
      </c>
      <c r="N90"/>
      <c r="AB90"/>
      <c r="AC90" s="4">
        <v>43798</v>
      </c>
      <c r="AD90" s="1">
        <v>10.843422424679201</v>
      </c>
      <c r="AE90" s="1">
        <v>8.7785416499256392</v>
      </c>
      <c r="AF90" s="1">
        <v>13.6940437150301</v>
      </c>
      <c r="AG90" s="1">
        <v>6.4658736130031196</v>
      </c>
      <c r="AH90" s="1">
        <v>9.3040276249050393</v>
      </c>
      <c r="AI90" s="1">
        <v>14.619956508569</v>
      </c>
      <c r="AJ90" s="1">
        <v>17.094851448513499</v>
      </c>
      <c r="AK90" s="1">
        <v>10.3239253924989</v>
      </c>
      <c r="AL90" s="1">
        <v>2.88148023144432</v>
      </c>
      <c r="AM90" s="1">
        <v>5.1459014670678203</v>
      </c>
      <c r="AN90" s="1">
        <v>10.046127106193801</v>
      </c>
      <c r="AO90" s="1">
        <v>14.2894694239498</v>
      </c>
      <c r="AP90"/>
      <c r="AQ90"/>
      <c r="AR90"/>
      <c r="AS90"/>
      <c r="AT90"/>
      <c r="AU90"/>
      <c r="AV90"/>
      <c r="AW90"/>
      <c r="AX90"/>
      <c r="AY90"/>
      <c r="AZ90"/>
      <c r="BA90"/>
      <c r="BB90"/>
      <c r="BO90"/>
      <c r="BQ90" s="1">
        <v>12.825436579519099</v>
      </c>
      <c r="BR90" s="1">
        <v>14.958896847776201</v>
      </c>
      <c r="BS90" s="1">
        <v>15.5608727176892</v>
      </c>
      <c r="BT90" s="1" t="e">
        <v>#N/A</v>
      </c>
      <c r="BU90" s="1">
        <v>10.6291424935593</v>
      </c>
      <c r="BV90" s="1">
        <v>13.2520321967357</v>
      </c>
      <c r="BW90" s="1">
        <v>11.175006820831999</v>
      </c>
      <c r="BX90" s="1">
        <v>11.0219935140227</v>
      </c>
      <c r="BY90" s="1">
        <v>3.1838458681456698</v>
      </c>
      <c r="BZ90" s="1">
        <v>4.6999760583767696</v>
      </c>
      <c r="CA90" s="1">
        <v>11.467506841346299</v>
      </c>
      <c r="CB90" s="1">
        <v>7.8855208988969201</v>
      </c>
      <c r="CC90"/>
      <c r="CD90"/>
      <c r="CE90"/>
      <c r="CF90"/>
      <c r="CG90"/>
      <c r="CH90"/>
      <c r="CI90"/>
      <c r="CJ90"/>
      <c r="CK90"/>
      <c r="CL90"/>
      <c r="CM90"/>
      <c r="CN90"/>
      <c r="CO90"/>
      <c r="DB90"/>
      <c r="DD90" s="1">
        <v>0.46225181219935801</v>
      </c>
      <c r="DE90" s="1">
        <v>2.8810012903059898</v>
      </c>
      <c r="DF90" s="1">
        <v>7.17397587564398</v>
      </c>
      <c r="DG90" s="1">
        <v>2.2143393104392599</v>
      </c>
      <c r="DH90" s="1">
        <v>8.0692641678199806</v>
      </c>
      <c r="DI90" s="1">
        <v>4.9755972459238098</v>
      </c>
      <c r="DJ90" s="1">
        <v>4.5114955219194597</v>
      </c>
      <c r="DK90" s="1">
        <v>8.5059470773996697</v>
      </c>
      <c r="DL90" s="1">
        <v>0.88816712638607498</v>
      </c>
      <c r="DM90" s="1">
        <v>3.20815314250419</v>
      </c>
      <c r="DN90" s="1">
        <v>5.6281246757415504</v>
      </c>
      <c r="DO90" s="1">
        <v>6.7999590095053399</v>
      </c>
      <c r="EB90"/>
      <c r="EO90"/>
      <c r="EQ90" s="1">
        <v>6.2901929136955896</v>
      </c>
      <c r="ER90" s="1">
        <v>7.5335909405802903</v>
      </c>
      <c r="ES90" s="1">
        <v>9.6511631092812404</v>
      </c>
      <c r="ET90" s="1">
        <v>5.4466949411521801</v>
      </c>
      <c r="EU90" s="1">
        <v>8.8132338045794505</v>
      </c>
      <c r="EV90" s="1">
        <v>11.169698804726201</v>
      </c>
      <c r="EW90" s="1">
        <v>7.2856856178703904</v>
      </c>
      <c r="EX90" s="1">
        <v>7.7192467197828902</v>
      </c>
      <c r="EY90" s="1">
        <v>1.1343942158331199</v>
      </c>
      <c r="EZ90" s="1">
        <v>7.4976994253158802</v>
      </c>
      <c r="FA90" s="1">
        <v>7.1881143329477704</v>
      </c>
      <c r="FB90" s="1">
        <v>5.6976129498869801</v>
      </c>
      <c r="FO90"/>
      <c r="GB90"/>
      <c r="HB90"/>
    </row>
    <row r="91" spans="1:210">
      <c r="A91" s="13">
        <f t="shared" si="1"/>
        <v>43769</v>
      </c>
      <c r="N91"/>
      <c r="AB91"/>
      <c r="AC91" s="4">
        <v>43769</v>
      </c>
      <c r="AD91" s="1">
        <v>7.66841902570469</v>
      </c>
      <c r="AE91" s="1">
        <v>7.9417993581570299</v>
      </c>
      <c r="AF91" s="1">
        <v>12.7666070862021</v>
      </c>
      <c r="AG91" s="1">
        <v>6.1699207290503102</v>
      </c>
      <c r="AH91" s="1">
        <v>8.3012992613568493</v>
      </c>
      <c r="AI91" s="1">
        <v>13.4176289023028</v>
      </c>
      <c r="AJ91" s="1">
        <v>13.914857826443001</v>
      </c>
      <c r="AK91" s="1">
        <v>9.5568364715966894</v>
      </c>
      <c r="AL91" s="1">
        <v>2.72030494139285</v>
      </c>
      <c r="AM91" s="1">
        <v>5.6575493475570502</v>
      </c>
      <c r="AN91" s="1">
        <v>10.1468515736697</v>
      </c>
      <c r="AO91" s="1">
        <v>13.3165018561278</v>
      </c>
      <c r="AP91"/>
      <c r="AQ91"/>
      <c r="AR91"/>
      <c r="AS91"/>
      <c r="AT91"/>
      <c r="AU91"/>
      <c r="AV91"/>
      <c r="AW91"/>
      <c r="AX91"/>
      <c r="AY91"/>
      <c r="AZ91"/>
      <c r="BA91"/>
      <c r="BB91"/>
      <c r="BO91"/>
      <c r="BQ91" s="1">
        <v>8.6800329030221608</v>
      </c>
      <c r="BR91" s="1">
        <v>12.3593415410192</v>
      </c>
      <c r="BS91" s="1">
        <v>15.4495702476035</v>
      </c>
      <c r="BT91" s="1" t="e">
        <v>#N/A</v>
      </c>
      <c r="BU91" s="1">
        <v>11.2413700575277</v>
      </c>
      <c r="BV91" s="1">
        <v>7.4591655106932899</v>
      </c>
      <c r="BW91" s="1">
        <v>9.6054368120794607</v>
      </c>
      <c r="BX91" s="1">
        <v>11.114725387937</v>
      </c>
      <c r="BY91" s="1">
        <v>0.196992357673407</v>
      </c>
      <c r="BZ91" s="1">
        <v>4.3855089080831702</v>
      </c>
      <c r="CA91" s="1">
        <v>11.0782834400275</v>
      </c>
      <c r="CB91" s="1">
        <v>6.7331982699130597</v>
      </c>
      <c r="CC91"/>
      <c r="CD91"/>
      <c r="CE91"/>
      <c r="CF91"/>
      <c r="CG91"/>
      <c r="CH91"/>
      <c r="CI91"/>
      <c r="CJ91"/>
      <c r="CK91"/>
      <c r="CL91"/>
      <c r="CM91"/>
      <c r="CN91"/>
      <c r="CO91"/>
      <c r="DB91"/>
      <c r="DD91" s="1">
        <v>-1.0958492475234101</v>
      </c>
      <c r="DE91" s="1">
        <v>2.7614032660953698</v>
      </c>
      <c r="DF91" s="1">
        <v>7.1471439987252703</v>
      </c>
      <c r="DG91" s="1">
        <v>2.7041021248319801</v>
      </c>
      <c r="DH91" s="1">
        <v>8.4590752230128494</v>
      </c>
      <c r="DI91" s="1">
        <v>4.5756409023583702</v>
      </c>
      <c r="DJ91" s="1">
        <v>2.6865413109824301</v>
      </c>
      <c r="DK91" s="1">
        <v>8.2250881678726593</v>
      </c>
      <c r="DL91" s="1">
        <v>1.1093846399768601</v>
      </c>
      <c r="DM91" s="1">
        <v>3.0452670273487099</v>
      </c>
      <c r="DN91" s="1">
        <v>5.7296741436634697</v>
      </c>
      <c r="DO91" s="1">
        <v>7.1382905383334503</v>
      </c>
      <c r="EB91"/>
      <c r="EO91"/>
      <c r="EQ91" s="1">
        <v>3.85465916414317</v>
      </c>
      <c r="ER91" s="1">
        <v>6.5315570022741696</v>
      </c>
      <c r="ES91" s="1">
        <v>9.4121503269522595</v>
      </c>
      <c r="ET91" s="1">
        <v>6.1672685359627097</v>
      </c>
      <c r="EU91" s="1">
        <v>8.6121988526764692</v>
      </c>
      <c r="EV91" s="1">
        <v>10.580172232629</v>
      </c>
      <c r="EW91" s="1">
        <v>6.6059329076629698</v>
      </c>
      <c r="EX91" s="1">
        <v>7.6397623860274004</v>
      </c>
      <c r="EY91" s="1">
        <v>1.5008215633769599</v>
      </c>
      <c r="EZ91" s="1">
        <v>7.7146153704808702</v>
      </c>
      <c r="FA91" s="1">
        <v>7.3452675249207502</v>
      </c>
      <c r="FB91" s="1">
        <v>6.2897576979086898</v>
      </c>
      <c r="FO91"/>
      <c r="GB91"/>
      <c r="HB91"/>
    </row>
    <row r="92" spans="1:210">
      <c r="A92" s="13">
        <f t="shared" si="1"/>
        <v>43738</v>
      </c>
      <c r="N92"/>
      <c r="AB92"/>
      <c r="AC92" s="4">
        <v>43738</v>
      </c>
      <c r="AD92" s="1">
        <v>5.0788682095654103</v>
      </c>
      <c r="AE92" s="1">
        <v>6.8386412692510401</v>
      </c>
      <c r="AF92" s="1">
        <v>13.910503717037701</v>
      </c>
      <c r="AG92" s="1">
        <v>6.6060029744922497</v>
      </c>
      <c r="AH92" s="1">
        <v>9.0425880867868305</v>
      </c>
      <c r="AI92" s="1">
        <v>13.1657611797184</v>
      </c>
      <c r="AJ92" s="1">
        <v>12.7262601667362</v>
      </c>
      <c r="AK92" s="1">
        <v>8.6463983601267405</v>
      </c>
      <c r="AL92" s="1">
        <v>2.7327433804158399</v>
      </c>
      <c r="AM92" s="1">
        <v>6.0307125778267503</v>
      </c>
      <c r="AN92" s="1">
        <v>10.6140177015569</v>
      </c>
      <c r="AO92" s="1">
        <v>14.7670196984137</v>
      </c>
      <c r="AP92"/>
      <c r="AQ92"/>
      <c r="AR92"/>
      <c r="AS92"/>
      <c r="AT92"/>
      <c r="AU92"/>
      <c r="AV92"/>
      <c r="AW92"/>
      <c r="AX92"/>
      <c r="AY92"/>
      <c r="AZ92"/>
      <c r="BA92"/>
      <c r="BB92"/>
      <c r="BO92"/>
      <c r="BQ92" s="1">
        <v>6.4013490382329197</v>
      </c>
      <c r="BR92" s="1">
        <v>5.8050769773464896</v>
      </c>
      <c r="BS92" s="1">
        <v>14.902803257015201</v>
      </c>
      <c r="BT92" s="1" t="e">
        <v>#N/A</v>
      </c>
      <c r="BU92" s="1">
        <v>14.2261558808916</v>
      </c>
      <c r="BV92" s="1">
        <v>14.799060382606401</v>
      </c>
      <c r="BW92" s="1">
        <v>11.198390405523201</v>
      </c>
      <c r="BX92" s="1">
        <v>11.001946084535399</v>
      </c>
      <c r="BY92" s="1">
        <v>1.1119195782331099</v>
      </c>
      <c r="BZ92" s="1">
        <v>4.8786240717310703</v>
      </c>
      <c r="CA92" s="1">
        <v>10.1638641052045</v>
      </c>
      <c r="CB92" s="1">
        <v>6.58605576036953</v>
      </c>
      <c r="CC92"/>
      <c r="CD92"/>
      <c r="CE92"/>
      <c r="CF92"/>
      <c r="CG92"/>
      <c r="CH92"/>
      <c r="CI92"/>
      <c r="CJ92"/>
      <c r="CK92"/>
      <c r="CL92"/>
      <c r="CM92"/>
      <c r="CN92"/>
      <c r="CO92"/>
      <c r="DB92"/>
      <c r="DD92" s="1">
        <v>-2.2554521491641299</v>
      </c>
      <c r="DE92" s="1">
        <v>2.5102430459601002</v>
      </c>
      <c r="DF92" s="1">
        <v>7.1553451824088796</v>
      </c>
      <c r="DG92" s="1">
        <v>3.27384909151065</v>
      </c>
      <c r="DH92" s="1">
        <v>8.8408211846012694</v>
      </c>
      <c r="DI92" s="1">
        <v>5.1235897400144204</v>
      </c>
      <c r="DJ92" s="1">
        <v>2.8389341615784298</v>
      </c>
      <c r="DK92" s="1">
        <v>7.6717754461777403</v>
      </c>
      <c r="DL92" s="1">
        <v>1.2852759281602499</v>
      </c>
      <c r="DM92" s="1">
        <v>3.2390613817128502</v>
      </c>
      <c r="DN92" s="1">
        <v>5.8519883564548598</v>
      </c>
      <c r="DO92" s="1">
        <v>7.5383722799008996</v>
      </c>
      <c r="EB92"/>
      <c r="EO92"/>
      <c r="EQ92" s="1">
        <v>1.4170669241220699</v>
      </c>
      <c r="ER92" s="1">
        <v>5.2678829953839301</v>
      </c>
      <c r="ES92" s="1">
        <v>10.4885334789374</v>
      </c>
      <c r="ET92" s="1">
        <v>7.0818298938097701</v>
      </c>
      <c r="EU92" s="1">
        <v>9.3743684561927303</v>
      </c>
      <c r="EV92" s="1">
        <v>10.266646705944201</v>
      </c>
      <c r="EW92" s="1">
        <v>6.5313030511003998</v>
      </c>
      <c r="EX92" s="1">
        <v>7.7494748677116903</v>
      </c>
      <c r="EY92" s="1">
        <v>2.0319862756918101</v>
      </c>
      <c r="EZ92" s="1">
        <v>7.7535994266283197</v>
      </c>
      <c r="FA92" s="1">
        <v>7.80263632204103</v>
      </c>
      <c r="FB92" s="1">
        <v>6.3885424612648496</v>
      </c>
      <c r="FO92"/>
      <c r="GB92"/>
      <c r="HB92"/>
    </row>
    <row r="93" spans="1:210">
      <c r="A93" s="13">
        <f t="shared" si="1"/>
        <v>43707</v>
      </c>
      <c r="N93"/>
      <c r="AB93"/>
      <c r="AC93" s="4">
        <v>43707</v>
      </c>
      <c r="AD93" s="1">
        <v>1.6638989669933599</v>
      </c>
      <c r="AE93" s="1">
        <v>6.0350752448807103</v>
      </c>
      <c r="AF93" s="1">
        <v>13.057665226318001</v>
      </c>
      <c r="AG93" s="1">
        <v>7.05761785236857</v>
      </c>
      <c r="AH93" s="1">
        <v>8.1553928601385692</v>
      </c>
      <c r="AI93" s="1">
        <v>12.0941422664065</v>
      </c>
      <c r="AJ93" s="1">
        <v>9.5367672934098398</v>
      </c>
      <c r="AK93" s="1">
        <v>7.5220842649761597</v>
      </c>
      <c r="AL93" s="1">
        <v>2.51770115594725</v>
      </c>
      <c r="AM93" s="1">
        <v>6.1396009217983103</v>
      </c>
      <c r="AN93" s="1">
        <v>10.576495848569101</v>
      </c>
      <c r="AO93" s="1">
        <v>14.6512993329673</v>
      </c>
      <c r="AP93"/>
      <c r="AQ93"/>
      <c r="AR93"/>
      <c r="AS93"/>
      <c r="AT93"/>
      <c r="AU93"/>
      <c r="AV93"/>
      <c r="AW93"/>
      <c r="AX93"/>
      <c r="AY93"/>
      <c r="AZ93"/>
      <c r="BA93"/>
      <c r="BB93"/>
      <c r="BO93"/>
      <c r="BQ93" s="1">
        <v>4.4940467103142803</v>
      </c>
      <c r="BR93" s="1">
        <v>5.0016984415102401</v>
      </c>
      <c r="BS93" s="1">
        <v>14.5307465076302</v>
      </c>
      <c r="BT93" s="1" t="e">
        <v>#N/A</v>
      </c>
      <c r="BU93" s="1">
        <v>13.2600021025785</v>
      </c>
      <c r="BV93" s="1">
        <v>14.1324973370542</v>
      </c>
      <c r="BW93" s="1">
        <v>10.0783899332059</v>
      </c>
      <c r="BX93" s="1">
        <v>10.2883780495787</v>
      </c>
      <c r="BY93" s="1">
        <v>0.88737674154688695</v>
      </c>
      <c r="BZ93" s="1">
        <v>4.9232235519582197</v>
      </c>
      <c r="CA93" s="1">
        <v>9.5379824996944809</v>
      </c>
      <c r="CB93" s="1">
        <v>6.7320937698322796</v>
      </c>
      <c r="CC93"/>
      <c r="CD93"/>
      <c r="CE93"/>
      <c r="CF93"/>
      <c r="CG93"/>
      <c r="CH93"/>
      <c r="CI93"/>
      <c r="CJ93"/>
      <c r="CK93"/>
      <c r="CL93"/>
      <c r="CM93"/>
      <c r="CN93"/>
      <c r="CO93"/>
      <c r="DB93"/>
      <c r="DD93" s="1">
        <v>-4.0872015194459497</v>
      </c>
      <c r="DE93" s="1">
        <v>2.3744770514295999</v>
      </c>
      <c r="DF93" s="1">
        <v>7.0505151730855902</v>
      </c>
      <c r="DG93" s="1">
        <v>3.5437715694576899</v>
      </c>
      <c r="DH93" s="1">
        <v>9.2277724874289699</v>
      </c>
      <c r="DI93" s="1">
        <v>4.4019773617328104</v>
      </c>
      <c r="DJ93" s="1">
        <v>3.1095960757991699</v>
      </c>
      <c r="DK93" s="1">
        <v>7.2015057320202001</v>
      </c>
      <c r="DL93" s="1">
        <v>1.60251111344094</v>
      </c>
      <c r="DM93" s="1">
        <v>3.48658352031633</v>
      </c>
      <c r="DN93" s="1">
        <v>5.8164059036182802</v>
      </c>
      <c r="DO93" s="1">
        <v>7.9654550665898904</v>
      </c>
      <c r="EB93"/>
      <c r="EO93"/>
      <c r="EQ93" s="1">
        <v>-1.68030479916246</v>
      </c>
      <c r="ER93" s="1">
        <v>4.9084111258572598</v>
      </c>
      <c r="ES93" s="1">
        <v>10.2003841605692</v>
      </c>
      <c r="ET93" s="1">
        <v>7.6388123168105597</v>
      </c>
      <c r="EU93" s="1">
        <v>6.18458700093489</v>
      </c>
      <c r="EV93" s="1">
        <v>9.6410564735600293</v>
      </c>
      <c r="EW93" s="1">
        <v>5.0046448348602803</v>
      </c>
      <c r="EX93" s="1">
        <v>7.2657936961268197</v>
      </c>
      <c r="EY93" s="1">
        <v>2.0259897921011301</v>
      </c>
      <c r="EZ93" s="1">
        <v>7.9461357193285398</v>
      </c>
      <c r="FA93" s="1">
        <v>7.8404402797610704</v>
      </c>
      <c r="FB93" s="1">
        <v>6.6282872607720096</v>
      </c>
      <c r="FO93"/>
      <c r="GB93"/>
      <c r="HB93"/>
    </row>
    <row r="94" spans="1:210">
      <c r="A94" s="13">
        <f t="shared" si="1"/>
        <v>43677</v>
      </c>
      <c r="N94"/>
      <c r="AB94"/>
      <c r="AC94" s="4">
        <v>43677</v>
      </c>
      <c r="AD94" s="1">
        <v>-2.0521336297152599</v>
      </c>
      <c r="AE94" s="1">
        <v>5.2333415195651503</v>
      </c>
      <c r="AF94" s="1">
        <v>12.109662243979001</v>
      </c>
      <c r="AG94" s="1">
        <v>7.0784637476209502</v>
      </c>
      <c r="AH94" s="1">
        <v>8.08171301917832</v>
      </c>
      <c r="AI94" s="1">
        <v>11.122521234548</v>
      </c>
      <c r="AJ94" s="1">
        <v>7.8166364519924496</v>
      </c>
      <c r="AK94" s="1">
        <v>6.8580954801893999</v>
      </c>
      <c r="AL94" s="1">
        <v>2.3174553416781301</v>
      </c>
      <c r="AM94" s="1">
        <v>6.2442420208730498</v>
      </c>
      <c r="AN94" s="1">
        <v>10.089418827528499</v>
      </c>
      <c r="AO94" s="1">
        <v>15.772911185238501</v>
      </c>
      <c r="AP94"/>
      <c r="AQ94"/>
      <c r="AR94"/>
      <c r="AS94"/>
      <c r="AT94"/>
      <c r="AU94"/>
      <c r="AV94"/>
      <c r="AW94"/>
      <c r="AX94"/>
      <c r="AY94"/>
      <c r="AZ94"/>
      <c r="BA94"/>
      <c r="BB94"/>
      <c r="BO94"/>
      <c r="BQ94" s="1">
        <v>2.61721519228526</v>
      </c>
      <c r="BR94" s="1">
        <v>5.4462560662861703</v>
      </c>
      <c r="BS94" s="1">
        <v>13.5524115515859</v>
      </c>
      <c r="BT94" s="1" t="e">
        <v>#N/A</v>
      </c>
      <c r="BU94" s="1">
        <v>13.9941845454314</v>
      </c>
      <c r="BV94" s="1">
        <v>13.9874183246495</v>
      </c>
      <c r="BW94" s="1">
        <v>8.6901975686774495</v>
      </c>
      <c r="BX94" s="1">
        <v>10.541231790504099</v>
      </c>
      <c r="BY94" s="1">
        <v>1.75058541724042</v>
      </c>
      <c r="BZ94" s="1">
        <v>4.8309366590795397</v>
      </c>
      <c r="CA94" s="1">
        <v>9.0777908005788603</v>
      </c>
      <c r="CB94" s="1">
        <v>7.8869109278160998</v>
      </c>
      <c r="CC94"/>
      <c r="CD94"/>
      <c r="CE94"/>
      <c r="CF94"/>
      <c r="CG94"/>
      <c r="CH94"/>
      <c r="CI94"/>
      <c r="CJ94"/>
      <c r="CK94"/>
      <c r="CL94"/>
      <c r="CM94"/>
      <c r="CN94"/>
      <c r="CO94"/>
      <c r="DB94"/>
      <c r="DD94" s="1">
        <v>-5.9865174846305704</v>
      </c>
      <c r="DE94" s="1">
        <v>2.36879759941545</v>
      </c>
      <c r="DF94" s="1">
        <v>7.0992859241805997</v>
      </c>
      <c r="DG94" s="1">
        <v>3.9650556814995199</v>
      </c>
      <c r="DH94" s="1">
        <v>9.4517779719193804</v>
      </c>
      <c r="DI94" s="1">
        <v>4.0631529718209203</v>
      </c>
      <c r="DJ94" s="1">
        <v>1.8349263778751601</v>
      </c>
      <c r="DK94" s="1">
        <v>6.7745375112356001</v>
      </c>
      <c r="DL94" s="1">
        <v>1.9056545672073699</v>
      </c>
      <c r="DM94" s="1">
        <v>3.5238589246478802</v>
      </c>
      <c r="DN94" s="1">
        <v>5.8608568603799602</v>
      </c>
      <c r="DO94" s="1">
        <v>8.4096889123586394</v>
      </c>
      <c r="EB94"/>
      <c r="EO94"/>
      <c r="EQ94" s="1">
        <v>-4.4074575565974197</v>
      </c>
      <c r="ER94" s="1">
        <v>4.3088987718361604</v>
      </c>
      <c r="ES94" s="1">
        <v>10.021482092328499</v>
      </c>
      <c r="ET94" s="1">
        <v>8.4052451244378705</v>
      </c>
      <c r="EU94" s="1">
        <v>5.9073932652897501</v>
      </c>
      <c r="EV94" s="1">
        <v>8.3961635729498898</v>
      </c>
      <c r="EW94" s="1">
        <v>4.9308089395184203</v>
      </c>
      <c r="EX94" s="1">
        <v>6.8643300518065704</v>
      </c>
      <c r="EY94" s="1">
        <v>2.45102364755145</v>
      </c>
      <c r="EZ94" s="1">
        <v>8.2659292628321808</v>
      </c>
      <c r="FA94" s="1">
        <v>7.6882294582998201</v>
      </c>
      <c r="FB94" s="1">
        <v>6.6941167402727002</v>
      </c>
      <c r="FO94"/>
      <c r="GB94"/>
      <c r="HB94"/>
    </row>
    <row r="95" spans="1:210">
      <c r="A95" s="13">
        <f t="shared" si="1"/>
        <v>43644</v>
      </c>
      <c r="N95"/>
      <c r="AB95"/>
      <c r="AC95" s="4">
        <v>43644</v>
      </c>
      <c r="AD95" s="1">
        <v>-5.4287151254235901</v>
      </c>
      <c r="AE95" s="1">
        <v>4.4940819803812904</v>
      </c>
      <c r="AF95" s="1">
        <v>12.8736337261956</v>
      </c>
      <c r="AG95" s="1">
        <v>8.2354909062800008</v>
      </c>
      <c r="AH95" s="1">
        <v>8.1426897733720001</v>
      </c>
      <c r="AI95" s="1">
        <v>9.4285593228426592</v>
      </c>
      <c r="AJ95" s="1">
        <v>7.2290084583774403</v>
      </c>
      <c r="AK95" s="1">
        <v>5.7337797415373304</v>
      </c>
      <c r="AL95" s="1">
        <v>2.1297376724576602</v>
      </c>
      <c r="AM95" s="1">
        <v>6.2372637065176999</v>
      </c>
      <c r="AN95" s="1">
        <v>9.8554321115057295</v>
      </c>
      <c r="AO95" s="1">
        <v>16.4090572362439</v>
      </c>
      <c r="AP95"/>
      <c r="AQ95"/>
      <c r="AR95"/>
      <c r="AS95"/>
      <c r="AT95"/>
      <c r="AU95"/>
      <c r="AV95"/>
      <c r="AW95"/>
      <c r="AX95"/>
      <c r="AY95"/>
      <c r="AZ95"/>
      <c r="BA95"/>
      <c r="BB95"/>
      <c r="BO95"/>
      <c r="BQ95" s="1">
        <v>1.21139602405127</v>
      </c>
      <c r="BR95" s="1">
        <v>4.7150685546101396</v>
      </c>
      <c r="BS95" s="1">
        <v>12.797660610990301</v>
      </c>
      <c r="BT95" s="1" t="e">
        <v>#N/A</v>
      </c>
      <c r="BU95" s="1">
        <v>14.1538534320779</v>
      </c>
      <c r="BV95" s="1">
        <v>9.9531219009234704</v>
      </c>
      <c r="BW95" s="1">
        <v>8.0746946534477892</v>
      </c>
      <c r="BX95" s="1">
        <v>9.4719680180955397</v>
      </c>
      <c r="BY95" s="1">
        <v>2.6453588492515698</v>
      </c>
      <c r="BZ95" s="1">
        <v>5.8132808631063799</v>
      </c>
      <c r="CA95" s="1">
        <v>9.1672937881881893</v>
      </c>
      <c r="CB95" s="1">
        <v>8.7537010128890191</v>
      </c>
      <c r="CC95"/>
      <c r="CD95"/>
      <c r="CE95"/>
      <c r="CF95"/>
      <c r="CG95"/>
      <c r="CH95"/>
      <c r="CI95"/>
      <c r="CJ95"/>
      <c r="CK95"/>
      <c r="CL95"/>
      <c r="CM95"/>
      <c r="CN95"/>
      <c r="CO95"/>
      <c r="DB95"/>
      <c r="DD95" s="1">
        <v>-7.4995659602121503</v>
      </c>
      <c r="DE95" s="1">
        <v>2.2268190432772399</v>
      </c>
      <c r="DF95" s="1">
        <v>6.8554737350833301</v>
      </c>
      <c r="DG95" s="1">
        <v>4.2595107035925697</v>
      </c>
      <c r="DH95" s="1">
        <v>9.4054929794605897</v>
      </c>
      <c r="DI95" s="1">
        <v>4.0628936239403499</v>
      </c>
      <c r="DJ95" s="1">
        <v>1.3336955555521299</v>
      </c>
      <c r="DK95" s="1">
        <v>5.7486975067382398</v>
      </c>
      <c r="DL95" s="1">
        <v>2.1714290603208899</v>
      </c>
      <c r="DM95" s="1">
        <v>3.76964678273835</v>
      </c>
      <c r="DN95" s="1">
        <v>5.8274221729862496</v>
      </c>
      <c r="DO95" s="1">
        <v>8.9672654034670796</v>
      </c>
      <c r="EB95"/>
      <c r="EO95"/>
      <c r="EQ95" s="1">
        <v>-6.5439299528772796</v>
      </c>
      <c r="ER95" s="1">
        <v>4.05611577879694</v>
      </c>
      <c r="ES95" s="1">
        <v>10.3082041229528</v>
      </c>
      <c r="ET95" s="1">
        <v>9.1750631509172909</v>
      </c>
      <c r="EU95" s="1">
        <v>6.5972806963983199</v>
      </c>
      <c r="EV95" s="1">
        <v>7.2040890135887299</v>
      </c>
      <c r="EW95" s="1">
        <v>4.2942552007379904</v>
      </c>
      <c r="EX95" s="1">
        <v>5.7587658045510404</v>
      </c>
      <c r="EY95" s="1">
        <v>2.6828947120281499</v>
      </c>
      <c r="EZ95" s="1">
        <v>8.7042639243221593</v>
      </c>
      <c r="FA95" s="1">
        <v>7.2029485531831199</v>
      </c>
      <c r="FB95" s="1">
        <v>6.7510176384811098</v>
      </c>
      <c r="FO95"/>
      <c r="GB95"/>
      <c r="HB95"/>
    </row>
    <row r="96" spans="1:210">
      <c r="A96" s="13">
        <f t="shared" si="1"/>
        <v>43616</v>
      </c>
      <c r="N96"/>
      <c r="AB96"/>
      <c r="AC96" s="4">
        <v>43616</v>
      </c>
      <c r="AD96" s="1">
        <v>-5.4860390193627504</v>
      </c>
      <c r="AE96" s="1">
        <v>3.8765391009074701</v>
      </c>
      <c r="AF96" s="1">
        <v>12.0121498004976</v>
      </c>
      <c r="AG96" s="1">
        <v>8.3710501636065899</v>
      </c>
      <c r="AH96" s="1">
        <v>7.9404704680357403</v>
      </c>
      <c r="AI96" s="1">
        <v>9.0630754168104399</v>
      </c>
      <c r="AJ96" s="1">
        <v>6.3283065120305197</v>
      </c>
      <c r="AK96" s="1">
        <v>5.2363469117674999</v>
      </c>
      <c r="AL96" s="1">
        <v>2.0247473773263098</v>
      </c>
      <c r="AM96" s="1">
        <v>6.22876994847518</v>
      </c>
      <c r="AN96" s="1">
        <v>9.6264313875314294</v>
      </c>
      <c r="AO96" s="1">
        <v>16.9622156593285</v>
      </c>
      <c r="AP96"/>
      <c r="AQ96"/>
      <c r="AR96"/>
      <c r="AS96"/>
      <c r="AT96"/>
      <c r="AU96"/>
      <c r="AV96"/>
      <c r="AW96"/>
      <c r="AX96"/>
      <c r="AY96"/>
      <c r="AZ96"/>
      <c r="BA96"/>
      <c r="BB96"/>
      <c r="BO96"/>
      <c r="BQ96" s="1">
        <v>1.5686332333258901</v>
      </c>
      <c r="BR96" s="1">
        <v>3.7737363355809399</v>
      </c>
      <c r="BS96" s="1">
        <v>12.191974536841</v>
      </c>
      <c r="BT96" s="1" t="e">
        <v>#N/A</v>
      </c>
      <c r="BU96" s="1">
        <v>13.578445661827599</v>
      </c>
      <c r="BV96" s="1">
        <v>10.0846492800503</v>
      </c>
      <c r="BW96" s="1">
        <v>7.83499090419238</v>
      </c>
      <c r="BX96" s="1">
        <v>9.1611670629373503</v>
      </c>
      <c r="BY96" s="1">
        <v>3.2152542848108299</v>
      </c>
      <c r="BZ96" s="1">
        <v>5.9411066174828298</v>
      </c>
      <c r="CA96" s="1">
        <v>8.4049548322834706</v>
      </c>
      <c r="CB96" s="1">
        <v>10.567227582871601</v>
      </c>
      <c r="CC96"/>
      <c r="CD96"/>
      <c r="CE96"/>
      <c r="CF96"/>
      <c r="CG96"/>
      <c r="CH96"/>
      <c r="CI96"/>
      <c r="CJ96"/>
      <c r="CK96"/>
      <c r="CL96"/>
      <c r="CM96"/>
      <c r="CN96"/>
      <c r="CO96"/>
      <c r="DB96"/>
      <c r="DD96" s="1">
        <v>-6.8715814978520902</v>
      </c>
      <c r="DE96" s="1">
        <v>2.15184202877915</v>
      </c>
      <c r="DF96" s="1">
        <v>6.55208138850168</v>
      </c>
      <c r="DG96" s="1">
        <v>4.2045285649932902</v>
      </c>
      <c r="DH96" s="1">
        <v>10.0025197438536</v>
      </c>
      <c r="DI96" s="1">
        <v>3.95315814850249</v>
      </c>
      <c r="DJ96" s="1">
        <v>1.6138392939945401</v>
      </c>
      <c r="DK96" s="1">
        <v>5.5225447252201896</v>
      </c>
      <c r="DL96" s="1">
        <v>2.5203864591091301</v>
      </c>
      <c r="DM96" s="1">
        <v>3.77062439863758</v>
      </c>
      <c r="DN96" s="1">
        <v>5.8211110426454997</v>
      </c>
      <c r="DO96" s="1">
        <v>9.0535921025477997</v>
      </c>
      <c r="EB96"/>
      <c r="EO96"/>
      <c r="EQ96" s="1">
        <v>-6.6405941410649501</v>
      </c>
      <c r="ER96" s="1">
        <v>3.92931514037299</v>
      </c>
      <c r="ES96" s="1">
        <v>9.8392606828483498</v>
      </c>
      <c r="ET96" s="1">
        <v>9.6369433002703708</v>
      </c>
      <c r="EU96" s="1">
        <v>6.5318867302800099</v>
      </c>
      <c r="EV96" s="1">
        <v>7.0711130792556496</v>
      </c>
      <c r="EW96" s="1">
        <v>4.7214415127810101</v>
      </c>
      <c r="EX96" s="1">
        <v>5.5673949924803496</v>
      </c>
      <c r="EY96" s="1">
        <v>2.8563778199941701</v>
      </c>
      <c r="EZ96" s="1">
        <v>9.0579060146804196</v>
      </c>
      <c r="FA96" s="1">
        <v>7.1673634293291002</v>
      </c>
      <c r="FB96" s="1">
        <v>6.7021075810760298</v>
      </c>
      <c r="FO96"/>
      <c r="GB96"/>
      <c r="HB96"/>
    </row>
    <row r="97" spans="1:210">
      <c r="A97" s="13">
        <f t="shared" si="1"/>
        <v>43585</v>
      </c>
      <c r="N97"/>
      <c r="AB97"/>
      <c r="AC97" s="4">
        <v>43585</v>
      </c>
      <c r="AD97" s="1">
        <v>-6.8952928866498899</v>
      </c>
      <c r="AE97" s="1">
        <v>3.6405135264250701</v>
      </c>
      <c r="AF97" s="1">
        <v>11.6273572659856</v>
      </c>
      <c r="AG97" s="1">
        <v>8.3441929039045508</v>
      </c>
      <c r="AH97" s="1">
        <v>7.8138575405718296</v>
      </c>
      <c r="AI97" s="1">
        <v>8.4979686681556306</v>
      </c>
      <c r="AJ97" s="1">
        <v>3.0935768304109201</v>
      </c>
      <c r="AK97" s="1">
        <v>4.5792062850934103</v>
      </c>
      <c r="AL97" s="1">
        <v>1.72829489545518</v>
      </c>
      <c r="AM97" s="1">
        <v>6.3160278264570504</v>
      </c>
      <c r="AN97" s="1">
        <v>9.3950936988015403</v>
      </c>
      <c r="AO97" s="1">
        <v>18.573014550825999</v>
      </c>
      <c r="AP97"/>
      <c r="AQ97"/>
      <c r="AR97"/>
      <c r="AS97"/>
      <c r="AT97"/>
      <c r="AU97"/>
      <c r="AV97"/>
      <c r="AW97"/>
      <c r="AX97"/>
      <c r="AY97"/>
      <c r="AZ97"/>
      <c r="BA97"/>
      <c r="BB97"/>
      <c r="BO97"/>
      <c r="BQ97" s="1">
        <v>1.9999825799804201</v>
      </c>
      <c r="BR97" s="1">
        <v>3.3527294803052801</v>
      </c>
      <c r="BS97" s="1">
        <v>11.819166360136499</v>
      </c>
      <c r="BT97" s="1" t="e">
        <v>#N/A</v>
      </c>
      <c r="BU97" s="1">
        <v>14.004950118931999</v>
      </c>
      <c r="BV97" s="1">
        <v>10.111452385731999</v>
      </c>
      <c r="BW97" s="1">
        <v>6.7132334098021502</v>
      </c>
      <c r="BX97" s="1">
        <v>9.4992595189295503</v>
      </c>
      <c r="BY97" s="1">
        <v>3.4313671887762101</v>
      </c>
      <c r="BZ97" s="1">
        <v>6.3760196698257898</v>
      </c>
      <c r="CA97" s="1">
        <v>8.0914525672607702</v>
      </c>
      <c r="CB97" s="1">
        <v>11.9263438526144</v>
      </c>
      <c r="CC97"/>
      <c r="CD97"/>
      <c r="CE97"/>
      <c r="CF97"/>
      <c r="CG97"/>
      <c r="CH97"/>
      <c r="CI97"/>
      <c r="CJ97"/>
      <c r="CK97"/>
      <c r="CL97"/>
      <c r="CM97"/>
      <c r="CN97"/>
      <c r="CO97"/>
      <c r="DB97"/>
      <c r="DD97" s="1">
        <v>-7.27848519463803</v>
      </c>
      <c r="DE97" s="1">
        <v>2.3329104279402202</v>
      </c>
      <c r="DF97" s="1">
        <v>6.5113753139564698</v>
      </c>
      <c r="DG97" s="1">
        <v>4.0979558699845402</v>
      </c>
      <c r="DH97" s="1">
        <v>10.483055071223101</v>
      </c>
      <c r="DI97" s="1">
        <v>3.9722653077816998</v>
      </c>
      <c r="DJ97" s="1">
        <v>1.0662777669575201</v>
      </c>
      <c r="DK97" s="1">
        <v>5.2003848321634703</v>
      </c>
      <c r="DL97" s="1">
        <v>2.9288971701645501</v>
      </c>
      <c r="DM97" s="1">
        <v>3.8808252222223398</v>
      </c>
      <c r="DN97" s="1">
        <v>5.9522666672299902</v>
      </c>
      <c r="DO97" s="1">
        <v>9.2791083403250596</v>
      </c>
      <c r="EB97"/>
      <c r="EO97"/>
      <c r="EQ97" s="1">
        <v>-7.8517162091589503</v>
      </c>
      <c r="ER97" s="1">
        <v>3.5752970235969799</v>
      </c>
      <c r="ES97" s="1">
        <v>9.8818844068278509</v>
      </c>
      <c r="ET97" s="1">
        <v>9.7774909880249901</v>
      </c>
      <c r="EU97" s="1">
        <v>6.6370540073925497</v>
      </c>
      <c r="EV97" s="1">
        <v>7.0504785523024003</v>
      </c>
      <c r="EW97" s="1">
        <v>3.2411489026648801</v>
      </c>
      <c r="EX97" s="1">
        <v>4.9884128103157002</v>
      </c>
      <c r="EY97" s="1">
        <v>3.1447490150188999</v>
      </c>
      <c r="EZ97" s="1">
        <v>9.2586132597846102</v>
      </c>
      <c r="FA97" s="1">
        <v>7.3200988839717702</v>
      </c>
      <c r="FB97" s="1">
        <v>6.6642915792724997</v>
      </c>
      <c r="FO97"/>
      <c r="GB97"/>
      <c r="HB97"/>
    </row>
    <row r="98" spans="1:210">
      <c r="A98" s="13">
        <f t="shared" si="1"/>
        <v>43553</v>
      </c>
      <c r="N98"/>
      <c r="AB98"/>
      <c r="AC98" s="4">
        <v>43553</v>
      </c>
      <c r="AD98" s="1">
        <v>-1.67735756889637</v>
      </c>
      <c r="AE98" s="1">
        <v>3.49473661323945</v>
      </c>
      <c r="AF98" s="1">
        <v>11.511469884017499</v>
      </c>
      <c r="AG98" s="1">
        <v>8.4210710506495996</v>
      </c>
      <c r="AH98" s="1">
        <v>7.3601909045548704</v>
      </c>
      <c r="AI98" s="1">
        <v>8.8985813472941402</v>
      </c>
      <c r="AJ98" s="1">
        <v>-2.3801369045357199</v>
      </c>
      <c r="AK98" s="1">
        <v>4.08265388639773</v>
      </c>
      <c r="AL98" s="1">
        <v>1.0414619537496601</v>
      </c>
      <c r="AM98" s="1">
        <v>6.27743618267532</v>
      </c>
      <c r="AN98" s="1">
        <v>10.114017582791</v>
      </c>
      <c r="AO98" s="1">
        <v>19.5065002298244</v>
      </c>
      <c r="AP98"/>
      <c r="AQ98"/>
      <c r="AR98"/>
      <c r="AS98"/>
      <c r="AT98"/>
      <c r="AU98"/>
      <c r="AV98"/>
      <c r="AW98"/>
      <c r="AX98"/>
      <c r="AY98"/>
      <c r="AZ98"/>
      <c r="BA98"/>
      <c r="BB98"/>
      <c r="BO98"/>
      <c r="BQ98" s="1">
        <v>11.0756313240538</v>
      </c>
      <c r="BR98" s="1">
        <v>3.2625233471071202</v>
      </c>
      <c r="BS98" s="1">
        <v>14.096149035943499</v>
      </c>
      <c r="BT98" s="1" t="e">
        <v>#N/A</v>
      </c>
      <c r="BU98" s="1">
        <v>15.238437804886299</v>
      </c>
      <c r="BV98" s="1">
        <v>11.107864965636701</v>
      </c>
      <c r="BW98" s="1">
        <v>4.7400076811396303</v>
      </c>
      <c r="BX98" s="1">
        <v>9.1919468174773105</v>
      </c>
      <c r="BY98" s="1">
        <v>4.0216367943979199</v>
      </c>
      <c r="BZ98" s="1">
        <v>6.5628308976426002</v>
      </c>
      <c r="CA98" s="1">
        <v>8.9088601302289891</v>
      </c>
      <c r="CB98" s="1">
        <v>11.9321174174297</v>
      </c>
      <c r="CC98"/>
      <c r="CD98"/>
      <c r="CE98"/>
      <c r="CF98"/>
      <c r="CG98"/>
      <c r="CH98"/>
      <c r="CI98"/>
      <c r="CJ98"/>
      <c r="CK98"/>
      <c r="CL98"/>
      <c r="CM98"/>
      <c r="CN98"/>
      <c r="CO98"/>
      <c r="DB98"/>
      <c r="DD98" s="1">
        <v>0.25310582037013701</v>
      </c>
      <c r="DE98" s="1">
        <v>2.4452906326313402</v>
      </c>
      <c r="DF98" s="1">
        <v>6.4040546563668901</v>
      </c>
      <c r="DG98" s="1">
        <v>4.0777052331267498</v>
      </c>
      <c r="DH98" s="1">
        <v>10.884114589672</v>
      </c>
      <c r="DI98" s="1">
        <v>4.1708809220854501</v>
      </c>
      <c r="DJ98" s="1">
        <v>-0.45920795587336699</v>
      </c>
      <c r="DK98" s="1">
        <v>5.19570495947164</v>
      </c>
      <c r="DL98" s="1">
        <v>3.39673512817861</v>
      </c>
      <c r="DM98" s="1">
        <v>3.7356154380005502</v>
      </c>
      <c r="DN98" s="1">
        <v>5.6863871552339003</v>
      </c>
      <c r="DO98" s="1">
        <v>7.3069021279678799</v>
      </c>
      <c r="EB98"/>
      <c r="EO98"/>
      <c r="EQ98" s="1">
        <v>-2.0813040707175401</v>
      </c>
      <c r="ER98" s="1">
        <v>3.6963711304791902</v>
      </c>
      <c r="ES98" s="1">
        <v>9.2969343699473903</v>
      </c>
      <c r="ET98" s="1">
        <v>9.8350211984761398</v>
      </c>
      <c r="EU98" s="1">
        <v>5.13411661169342</v>
      </c>
      <c r="EV98" s="1">
        <v>7.7788066903616704</v>
      </c>
      <c r="EW98" s="1">
        <v>1.35649523513405</v>
      </c>
      <c r="EX98" s="1">
        <v>4.6855996661384198</v>
      </c>
      <c r="EY98" s="1">
        <v>3.7699832833062401</v>
      </c>
      <c r="EZ98" s="1">
        <v>9.9910901110168897</v>
      </c>
      <c r="FA98" s="1">
        <v>7.2516904588765501</v>
      </c>
      <c r="FB98" s="1">
        <v>5.89034151254</v>
      </c>
      <c r="FO98"/>
      <c r="GB98"/>
      <c r="HB98"/>
    </row>
    <row r="99" spans="1:210">
      <c r="A99" s="13">
        <f t="shared" si="1"/>
        <v>43524</v>
      </c>
      <c r="N99"/>
      <c r="AB99"/>
      <c r="AC99" s="4">
        <v>43524</v>
      </c>
      <c r="AD99" s="1">
        <v>-1.7518109584752599</v>
      </c>
      <c r="AE99" s="1">
        <v>2.9492216568977998</v>
      </c>
      <c r="AF99" s="1">
        <v>11.533515503962899</v>
      </c>
      <c r="AG99" s="1">
        <v>8.8646821240576603</v>
      </c>
      <c r="AH99" s="1">
        <v>7.0519803377491197</v>
      </c>
      <c r="AI99" s="1">
        <v>9.1977663244641903</v>
      </c>
      <c r="AJ99" s="1">
        <v>-6.2764427471394697</v>
      </c>
      <c r="AK99" s="1">
        <v>3.6991903023072301</v>
      </c>
      <c r="AL99" s="1">
        <v>0.82613461598539495</v>
      </c>
      <c r="AM99" s="1">
        <v>6.4260058077996201</v>
      </c>
      <c r="AN99" s="1">
        <v>10.6243833184239</v>
      </c>
      <c r="AO99" s="1">
        <v>11.9076576296588</v>
      </c>
      <c r="AP99"/>
      <c r="AQ99"/>
      <c r="AR99"/>
      <c r="AS99"/>
      <c r="AT99"/>
      <c r="AU99"/>
      <c r="AV99"/>
      <c r="AW99"/>
      <c r="AX99"/>
      <c r="AY99"/>
      <c r="AZ99"/>
      <c r="BA99"/>
      <c r="BB99"/>
      <c r="BO99"/>
      <c r="BQ99" s="1">
        <v>12.5554281027442</v>
      </c>
      <c r="BR99" s="1">
        <v>3.0462705631587799</v>
      </c>
      <c r="BS99" s="1">
        <v>14.376265940943</v>
      </c>
      <c r="BT99" s="1" t="e">
        <v>#N/A</v>
      </c>
      <c r="BU99" s="1">
        <v>17.202488964778201</v>
      </c>
      <c r="BV99" s="1">
        <v>12.638935783863699</v>
      </c>
      <c r="BW99" s="1">
        <v>3.1064653356143399</v>
      </c>
      <c r="BX99" s="1">
        <v>9.0781999462578309</v>
      </c>
      <c r="BY99" s="1">
        <v>4.3735377625742</v>
      </c>
      <c r="BZ99" s="1">
        <v>6.0925873511006001</v>
      </c>
      <c r="CA99" s="1">
        <v>9.0978592637364102</v>
      </c>
      <c r="CB99" s="1">
        <v>8.6685689565912796</v>
      </c>
      <c r="CC99"/>
      <c r="CD99"/>
      <c r="CE99"/>
      <c r="CF99"/>
      <c r="CG99"/>
      <c r="CH99"/>
      <c r="CI99"/>
      <c r="CJ99"/>
      <c r="CK99"/>
      <c r="CL99"/>
      <c r="CM99"/>
      <c r="CN99"/>
      <c r="CO99"/>
      <c r="DB99"/>
      <c r="DD99" s="1">
        <v>0.38905000595006001</v>
      </c>
      <c r="DE99" s="1">
        <v>2.3229612479489599</v>
      </c>
      <c r="DF99" s="1">
        <v>6.2426942396121996</v>
      </c>
      <c r="DG99" s="1">
        <v>3.9279024831335199</v>
      </c>
      <c r="DH99" s="1">
        <v>11.3327932628256</v>
      </c>
      <c r="DI99" s="1">
        <v>4.2699229021782603</v>
      </c>
      <c r="DJ99" s="1">
        <v>-0.77727426255687604</v>
      </c>
      <c r="DK99" s="1">
        <v>4.8525386964330197</v>
      </c>
      <c r="DL99" s="1">
        <v>3.7905725676771702</v>
      </c>
      <c r="DM99" s="1">
        <v>3.0725810888463001</v>
      </c>
      <c r="DN99" s="1">
        <v>5.5843576895115703</v>
      </c>
      <c r="DO99" s="1">
        <v>7.3175494457480799</v>
      </c>
      <c r="EB99"/>
      <c r="EO99"/>
      <c r="EQ99" s="1">
        <v>-2.7431014466297201</v>
      </c>
      <c r="ER99" s="1">
        <v>3.7420559238608599</v>
      </c>
      <c r="ES99" s="1">
        <v>9.2001037998905506</v>
      </c>
      <c r="ET99" s="1">
        <v>10.225860496326099</v>
      </c>
      <c r="EU99" s="1">
        <v>4.5054744536113098</v>
      </c>
      <c r="EV99" s="1">
        <v>8.2790484539676399</v>
      </c>
      <c r="EW99" s="1">
        <v>0.39673776126308802</v>
      </c>
      <c r="EX99" s="1">
        <v>4.4027738154106899</v>
      </c>
      <c r="EY99" s="1">
        <v>4.0335584091568997</v>
      </c>
      <c r="EZ99" s="1">
        <v>10.248221205778201</v>
      </c>
      <c r="FA99" s="1">
        <v>7.4685605379678197</v>
      </c>
      <c r="FB99" s="1">
        <v>5.9760054977485799</v>
      </c>
      <c r="FO99"/>
      <c r="GB99"/>
      <c r="HB99"/>
    </row>
    <row r="100" spans="1:210">
      <c r="A100" s="13">
        <f t="shared" si="1"/>
        <v>43496</v>
      </c>
      <c r="N100"/>
      <c r="AB100"/>
      <c r="AC100" s="4">
        <v>43496</v>
      </c>
      <c r="AD100" s="1">
        <v>-1.6453797523517899</v>
      </c>
      <c r="AE100" s="1">
        <v>4.5794144276159701</v>
      </c>
      <c r="AF100" s="1">
        <v>12.036139850440099</v>
      </c>
      <c r="AG100" s="1">
        <v>8.8030640075870004</v>
      </c>
      <c r="AH100" s="1">
        <v>7.3375628224568397</v>
      </c>
      <c r="AI100" s="1">
        <v>9.5900412714972791</v>
      </c>
      <c r="AJ100" s="1">
        <v>-5.2770427196014902</v>
      </c>
      <c r="AK100" s="1">
        <v>4.1526301840805102</v>
      </c>
      <c r="AL100" s="1">
        <v>0.84891507595405702</v>
      </c>
      <c r="AM100" s="1">
        <v>5.9149898678103003</v>
      </c>
      <c r="AN100" s="1">
        <v>9.9415488042795594</v>
      </c>
      <c r="AO100" s="1">
        <v>9.1885909096765008</v>
      </c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O100"/>
      <c r="BQ100" s="1">
        <v>14.105641874159</v>
      </c>
      <c r="BR100" s="1">
        <v>8.0684460645376692</v>
      </c>
      <c r="BS100" s="1">
        <v>14.8357220065074</v>
      </c>
      <c r="BT100" s="1" t="e">
        <v>#N/A</v>
      </c>
      <c r="BU100" s="1">
        <v>16.4861770949509</v>
      </c>
      <c r="BV100" s="1">
        <v>15.3387219693221</v>
      </c>
      <c r="BW100" s="1">
        <v>1.8535511568145</v>
      </c>
      <c r="BX100" s="1">
        <v>8.6521577646650503</v>
      </c>
      <c r="BY100" s="1">
        <v>-1.4541497083471699</v>
      </c>
      <c r="BZ100" s="1">
        <v>5.3080183708027198</v>
      </c>
      <c r="CA100" s="1">
        <v>9.0657414267167606</v>
      </c>
      <c r="CB100" s="1">
        <v>7.9619139772037002</v>
      </c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DB100"/>
      <c r="DD100" s="1">
        <v>0.48012608461572898</v>
      </c>
      <c r="DE100" s="1">
        <v>2.3527909033880201</v>
      </c>
      <c r="DF100" s="1">
        <v>6.9386894731407001</v>
      </c>
      <c r="DG100" s="1">
        <v>2.9753628917176602</v>
      </c>
      <c r="DH100" s="1">
        <v>12.0232389847964</v>
      </c>
      <c r="DI100" s="1">
        <v>4.4320898733594598</v>
      </c>
      <c r="DJ100" s="1">
        <v>0.29347540638712899</v>
      </c>
      <c r="DK100" s="1">
        <v>4.8260056197664998</v>
      </c>
      <c r="DL100" s="1">
        <v>4.1855077416682196</v>
      </c>
      <c r="DM100" s="1">
        <v>3.3822959699001101</v>
      </c>
      <c r="DN100" s="1">
        <v>5.81044173300472</v>
      </c>
      <c r="DO100" s="1">
        <v>7.5267708708697798</v>
      </c>
      <c r="EB100"/>
      <c r="EO100"/>
      <c r="EQ100" s="1">
        <v>-2.5158286414277602</v>
      </c>
      <c r="ER100" s="1">
        <v>5.4015108421792499</v>
      </c>
      <c r="ES100" s="1">
        <v>9.8186671575544295</v>
      </c>
      <c r="ET100" s="1">
        <v>9.1469548339319893</v>
      </c>
      <c r="EU100" s="1">
        <v>5.2473901640318301</v>
      </c>
      <c r="EV100" s="1">
        <v>8.62632897343601</v>
      </c>
      <c r="EW100" s="1">
        <v>-1.62203112619503</v>
      </c>
      <c r="EX100" s="1">
        <v>4.38088013906005</v>
      </c>
      <c r="EY100" s="1">
        <v>4.5086015387608196</v>
      </c>
      <c r="EZ100" s="1">
        <v>9.0351414024316199</v>
      </c>
      <c r="FA100" s="1">
        <v>8.18271430955593</v>
      </c>
      <c r="FB100" s="1">
        <v>6.5595698069589297</v>
      </c>
      <c r="FO100"/>
      <c r="GB100"/>
      <c r="HB100"/>
    </row>
    <row r="101" spans="1:210">
      <c r="A101" s="13">
        <f t="shared" si="1"/>
        <v>43465</v>
      </c>
      <c r="N101"/>
      <c r="AB101"/>
      <c r="AC101" s="4">
        <v>43465</v>
      </c>
      <c r="AD101" s="1">
        <v>3.5334782835926499</v>
      </c>
      <c r="AE101" s="1">
        <v>5.3938957736917299</v>
      </c>
      <c r="AF101" s="1">
        <v>11.7942963139332</v>
      </c>
      <c r="AG101" s="1">
        <v>8.9018127550644301</v>
      </c>
      <c r="AH101" s="1">
        <v>7.9388980070356103</v>
      </c>
      <c r="AI101" s="1">
        <v>10.241976049459501</v>
      </c>
      <c r="AJ101" s="1">
        <v>7.3591919262902099</v>
      </c>
      <c r="AK101" s="1">
        <v>6.64760383444934</v>
      </c>
      <c r="AL101" s="1">
        <v>1.3281917605131699</v>
      </c>
      <c r="AM101" s="1">
        <v>6.0467444441274001</v>
      </c>
      <c r="AN101" s="1">
        <v>9.8636444270438304</v>
      </c>
      <c r="AO101" s="1">
        <v>9.2918477686218797</v>
      </c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O101"/>
      <c r="BQ101" s="1">
        <v>6.8288211963135801</v>
      </c>
      <c r="BR101" s="1">
        <v>9.21576726156745</v>
      </c>
      <c r="BS101" s="1">
        <v>14.338361780438101</v>
      </c>
      <c r="BT101" s="1" t="e">
        <v>#N/A</v>
      </c>
      <c r="BU101" s="1">
        <v>19.761444615086099</v>
      </c>
      <c r="BV101" s="1">
        <v>12.157632800497501</v>
      </c>
      <c r="BW101" s="1">
        <v>6.4473715904339999</v>
      </c>
      <c r="BX101" s="1">
        <v>9.8946337052739004</v>
      </c>
      <c r="BY101" s="1">
        <v>-3.1469936074020599</v>
      </c>
      <c r="BZ101" s="1">
        <v>4.9282262107792798</v>
      </c>
      <c r="CA101" s="1">
        <v>7.6064696754491701</v>
      </c>
      <c r="CB101" s="1">
        <v>6.4004078151316204</v>
      </c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DB101"/>
      <c r="DD101" s="1">
        <v>1.8000158409772999</v>
      </c>
      <c r="DE101" s="1">
        <v>2.8375351175814298</v>
      </c>
      <c r="DF101" s="1">
        <v>6.9356122605247998</v>
      </c>
      <c r="DG101" s="1">
        <v>3.54710290062489</v>
      </c>
      <c r="DH101" s="1">
        <v>14.0183637308462</v>
      </c>
      <c r="DI101" s="1">
        <v>5.0300825074080402</v>
      </c>
      <c r="DJ101" s="1">
        <v>6.0595697380867799</v>
      </c>
      <c r="DK101" s="1">
        <v>6.3259320829891701</v>
      </c>
      <c r="DL101" s="1">
        <v>4.4669107219803497</v>
      </c>
      <c r="DM101" s="1">
        <v>3.4437487419268602</v>
      </c>
      <c r="DN101" s="1">
        <v>5.8007674911971101</v>
      </c>
      <c r="DO101" s="1">
        <v>7.4786324533679203</v>
      </c>
      <c r="EB101"/>
      <c r="EO101"/>
      <c r="EQ101" s="1">
        <v>0.29985630757278098</v>
      </c>
      <c r="ER101" s="1">
        <v>4.5800289218391397</v>
      </c>
      <c r="ES101" s="1">
        <v>9.8606776957978308</v>
      </c>
      <c r="ET101" s="1" t="e">
        <v>#N/A</v>
      </c>
      <c r="EU101" s="1">
        <v>7.8451856073608797</v>
      </c>
      <c r="EV101" s="1">
        <v>9.0560986105943204</v>
      </c>
      <c r="EW101" s="1">
        <v>7.3440827917400604</v>
      </c>
      <c r="EX101" s="1">
        <v>6.5948439247481101</v>
      </c>
      <c r="EY101" s="1">
        <v>4.9136157694400699</v>
      </c>
      <c r="EZ101" s="1">
        <v>8.2363347292592302</v>
      </c>
      <c r="FA101" s="1">
        <v>7.7467302314346096</v>
      </c>
      <c r="FB101" s="1">
        <v>6.8880686213400999</v>
      </c>
      <c r="FO101"/>
      <c r="GB101"/>
      <c r="HB101"/>
    </row>
    <row r="102" spans="1:210">
      <c r="A102" s="13">
        <f t="shared" si="1"/>
        <v>43434</v>
      </c>
      <c r="N102"/>
      <c r="AB102"/>
      <c r="AC102" s="4">
        <v>43434</v>
      </c>
      <c r="AD102" s="1">
        <v>6.9163744549072197</v>
      </c>
      <c r="AE102" s="1">
        <v>5.92352357843468</v>
      </c>
      <c r="AF102" s="1">
        <v>13.142739364679199</v>
      </c>
      <c r="AG102" s="1">
        <v>10.480718971373699</v>
      </c>
      <c r="AH102" s="1">
        <v>8.1919943848068808</v>
      </c>
      <c r="AI102" s="1">
        <v>11.0793206733115</v>
      </c>
      <c r="AJ102" s="1">
        <v>30.965588321221301</v>
      </c>
      <c r="AK102" s="1">
        <v>8.1053182365594498</v>
      </c>
      <c r="AL102" s="1">
        <v>3.6391243824711399</v>
      </c>
      <c r="AM102" s="1">
        <v>6.8572869900920699</v>
      </c>
      <c r="AN102" s="1">
        <v>9.6249088687008602</v>
      </c>
      <c r="AO102" s="1">
        <v>10.6067983216501</v>
      </c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O102"/>
      <c r="BQ102" s="1">
        <v>10.958076339694101</v>
      </c>
      <c r="BR102" s="1">
        <v>9.1563174765253805</v>
      </c>
      <c r="BS102" s="1">
        <v>14.161192448178101</v>
      </c>
      <c r="BT102" s="1" t="e">
        <v>#N/A</v>
      </c>
      <c r="BU102" s="1">
        <v>20.731995523095801</v>
      </c>
      <c r="BV102" s="1">
        <v>13.179657018240301</v>
      </c>
      <c r="BW102" s="1">
        <v>17.567006257497798</v>
      </c>
      <c r="BX102" s="1">
        <v>11.046965409879</v>
      </c>
      <c r="BY102" s="1">
        <v>0.22187129182114701</v>
      </c>
      <c r="BZ102" s="1">
        <v>5.0415283823739401</v>
      </c>
      <c r="CA102" s="1">
        <v>7.5291977557688901</v>
      </c>
      <c r="CB102" s="1">
        <v>5.3369606350299499</v>
      </c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DB102"/>
      <c r="DD102" s="1">
        <v>3.2389535645204401</v>
      </c>
      <c r="DE102" s="1">
        <v>3.0270568322134901</v>
      </c>
      <c r="DF102" s="1">
        <v>7.1283345771329802</v>
      </c>
      <c r="DG102" s="1">
        <v>4.0636628997871904</v>
      </c>
      <c r="DH102" s="1">
        <v>5.9420478264395298</v>
      </c>
      <c r="DI102" s="1">
        <v>5.35085345300842</v>
      </c>
      <c r="DJ102" s="1">
        <v>9.1371096133681</v>
      </c>
      <c r="DK102" s="1">
        <v>7.0594086853852396</v>
      </c>
      <c r="DL102" s="1">
        <v>4.7279185088224498</v>
      </c>
      <c r="DM102" s="1">
        <v>3.3226254687269301</v>
      </c>
      <c r="DN102" s="1">
        <v>5.8299096014271896</v>
      </c>
      <c r="DO102" s="1">
        <v>7.2031291264294603</v>
      </c>
      <c r="EB102"/>
      <c r="EO102"/>
      <c r="EQ102" s="1">
        <v>2.76801343108133</v>
      </c>
      <c r="ER102" s="1">
        <v>4.4636544012071599</v>
      </c>
      <c r="ES102" s="1">
        <v>9.9647603110001697</v>
      </c>
      <c r="ET102" s="1" t="e">
        <v>#N/A</v>
      </c>
      <c r="EU102" s="1">
        <v>5.4575870138474603</v>
      </c>
      <c r="EV102" s="1">
        <v>9.2177950069985997</v>
      </c>
      <c r="EW102" s="1">
        <v>15.5762105752985</v>
      </c>
      <c r="EX102" s="1">
        <v>7.3102678195574597</v>
      </c>
      <c r="EY102" s="1">
        <v>5.0332807337232701</v>
      </c>
      <c r="EZ102" s="1">
        <v>7.3669135934550196</v>
      </c>
      <c r="FA102" s="1">
        <v>7.3768512528389802</v>
      </c>
      <c r="FB102" s="1">
        <v>4.8548970851441702</v>
      </c>
      <c r="FO102"/>
      <c r="GB102"/>
      <c r="HB102"/>
    </row>
    <row r="103" spans="1:210">
      <c r="A103" s="13">
        <f t="shared" si="1"/>
        <v>43404</v>
      </c>
      <c r="N103"/>
      <c r="AB103"/>
      <c r="AC103" s="4">
        <v>43404</v>
      </c>
      <c r="AD103" s="1">
        <v>9.6625057019837204</v>
      </c>
      <c r="AE103" s="1">
        <v>7.5110106170513502</v>
      </c>
      <c r="AF103" s="1">
        <v>15.476169269055699</v>
      </c>
      <c r="AG103" s="1">
        <v>11.7771134754539</v>
      </c>
      <c r="AH103" s="1">
        <v>8.8871971441911999</v>
      </c>
      <c r="AI103" s="1">
        <v>12.2962908269743</v>
      </c>
      <c r="AJ103" s="1">
        <v>43.675453153388403</v>
      </c>
      <c r="AK103" s="1">
        <v>10.2818627198405</v>
      </c>
      <c r="AL103" s="1">
        <v>5.8853996246289402</v>
      </c>
      <c r="AM103" s="1">
        <v>6.33279874475841</v>
      </c>
      <c r="AN103" s="1">
        <v>10.4608475777616</v>
      </c>
      <c r="AO103" s="1">
        <v>12.3375603960412</v>
      </c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O103"/>
      <c r="BQ103" s="1">
        <v>13.4046769671821</v>
      </c>
      <c r="BR103" s="1">
        <v>9.03144136031435</v>
      </c>
      <c r="BS103" s="1">
        <v>15.2424723666134</v>
      </c>
      <c r="BT103" s="1" t="e">
        <v>#N/A</v>
      </c>
      <c r="BU103" s="1">
        <v>19.220976029909501</v>
      </c>
      <c r="BV103" s="1">
        <v>12.7432976144415</v>
      </c>
      <c r="BW103" s="1">
        <v>22.1345376133849</v>
      </c>
      <c r="BX103" s="1">
        <v>13.3504283177544</v>
      </c>
      <c r="BY103" s="1">
        <v>4.5276015583104199</v>
      </c>
      <c r="BZ103" s="1">
        <v>5.4908186346353904</v>
      </c>
      <c r="CA103" s="1">
        <v>9.3786748246892895</v>
      </c>
      <c r="CB103" s="1">
        <v>5.3855633864420396</v>
      </c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DB103"/>
      <c r="DD103" s="1">
        <v>3.91378613800287</v>
      </c>
      <c r="DE103" s="1">
        <v>3.2936668111784102</v>
      </c>
      <c r="DF103" s="1">
        <v>7.3812950021323802</v>
      </c>
      <c r="DG103" s="1">
        <v>4.7588057379147504</v>
      </c>
      <c r="DH103" s="1">
        <v>6.0186620225952003</v>
      </c>
      <c r="DI103" s="1">
        <v>5.5134671174951704</v>
      </c>
      <c r="DJ103" s="1">
        <v>9.3440502565719292</v>
      </c>
      <c r="DK103" s="1">
        <v>8.2578287648853106</v>
      </c>
      <c r="DL103" s="1">
        <v>4.9150545141019402</v>
      </c>
      <c r="DM103" s="1">
        <v>2.8912549538810199</v>
      </c>
      <c r="DN103" s="1">
        <v>6.0024354721066304</v>
      </c>
      <c r="DO103" s="1">
        <v>7.33361120287507</v>
      </c>
      <c r="EB103"/>
      <c r="EO103"/>
      <c r="EQ103" s="1">
        <v>3.624135276094</v>
      </c>
      <c r="ER103" s="1">
        <v>4.2910377419394301</v>
      </c>
      <c r="ES103" s="1">
        <v>10.554137292082</v>
      </c>
      <c r="ET103" s="1" t="e">
        <v>#N/A</v>
      </c>
      <c r="EU103" s="1">
        <v>5.68682347626401</v>
      </c>
      <c r="EV103" s="1">
        <v>9.0921649126945496</v>
      </c>
      <c r="EW103" s="1">
        <v>19.6831767988728</v>
      </c>
      <c r="EX103" s="1">
        <v>8.9372959380225794</v>
      </c>
      <c r="EY103" s="1">
        <v>5.1822462804813902</v>
      </c>
      <c r="EZ103" s="1">
        <v>6.6582926384216004</v>
      </c>
      <c r="FA103" s="1">
        <v>7.7098566420051604</v>
      </c>
      <c r="FB103" s="1">
        <v>4.7323126153205202</v>
      </c>
      <c r="FO103"/>
      <c r="GB103"/>
      <c r="HB103"/>
    </row>
    <row r="104" spans="1:210">
      <c r="A104" s="13">
        <f t="shared" si="1"/>
        <v>43371</v>
      </c>
      <c r="N104"/>
      <c r="AB104"/>
      <c r="AC104" s="4">
        <v>43371</v>
      </c>
      <c r="AD104" s="1">
        <v>10.826378999554599</v>
      </c>
      <c r="AE104" s="1">
        <v>8.1339946136551902</v>
      </c>
      <c r="AF104" s="1">
        <v>17.533994530839699</v>
      </c>
      <c r="AG104" s="1">
        <v>13.7810541742144</v>
      </c>
      <c r="AH104" s="1">
        <v>9.8130285315324493</v>
      </c>
      <c r="AI104" s="1">
        <v>13.771499508188899</v>
      </c>
      <c r="AJ104" s="1">
        <v>44.9650516964183</v>
      </c>
      <c r="AK104" s="1">
        <v>12.140930584011199</v>
      </c>
      <c r="AL104" s="1">
        <v>8.0273812025704707</v>
      </c>
      <c r="AM104" s="1">
        <v>6.8418801060185004</v>
      </c>
      <c r="AN104" s="1">
        <v>11.729749007454901</v>
      </c>
      <c r="AO104" s="1">
        <v>13.2608714759797</v>
      </c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O104"/>
      <c r="BQ104" s="1">
        <v>14.0294890953713</v>
      </c>
      <c r="BR104" s="1">
        <v>8.8470600092525498</v>
      </c>
      <c r="BS104" s="1">
        <v>16.7960817208678</v>
      </c>
      <c r="BT104" s="1" t="e">
        <v>#N/A</v>
      </c>
      <c r="BU104" s="1">
        <v>17.087979286716699</v>
      </c>
      <c r="BV104" s="1">
        <v>15.613280626060901</v>
      </c>
      <c r="BW104" s="1">
        <v>22.764303547090002</v>
      </c>
      <c r="BX104" s="1">
        <v>14.714674779199999</v>
      </c>
      <c r="BY104" s="1">
        <v>10.050215518915101</v>
      </c>
      <c r="BZ104" s="1">
        <v>5.81507807717324</v>
      </c>
      <c r="CA104" s="1">
        <v>10.695505436794599</v>
      </c>
      <c r="CB104" s="1">
        <v>5.0718287933918802</v>
      </c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DB104"/>
      <c r="DD104" s="1">
        <v>4.6774577258094103</v>
      </c>
      <c r="DE104" s="1">
        <v>3.4278028381768899</v>
      </c>
      <c r="DF104" s="1">
        <v>7.8125378855400198</v>
      </c>
      <c r="DG104" s="1">
        <v>4.9573576068071503</v>
      </c>
      <c r="DH104" s="1">
        <v>6.1283253238792499</v>
      </c>
      <c r="DI104" s="1">
        <v>6.2516921728989603</v>
      </c>
      <c r="DJ104" s="1">
        <v>8.5706442238936091</v>
      </c>
      <c r="DK104" s="1">
        <v>9.0269809641998897</v>
      </c>
      <c r="DL104" s="1">
        <v>5.2150483386821298</v>
      </c>
      <c r="DM104" s="1">
        <v>2.23292303520696</v>
      </c>
      <c r="DN104" s="1">
        <v>5.8871725127983003</v>
      </c>
      <c r="DO104" s="1">
        <v>4.0553826385793403</v>
      </c>
      <c r="EB104"/>
      <c r="EO104"/>
      <c r="EQ104" s="1">
        <v>5.20542209308383</v>
      </c>
      <c r="ER104" s="1">
        <v>4.5933046462704796</v>
      </c>
      <c r="ES104" s="1">
        <v>10.902347396467199</v>
      </c>
      <c r="ET104" s="1" t="e">
        <v>#N/A</v>
      </c>
      <c r="EU104" s="1">
        <v>6.4690529031786603</v>
      </c>
      <c r="EV104" s="1">
        <v>9.4036140373626598</v>
      </c>
      <c r="EW104" s="1">
        <v>18.815865569212001</v>
      </c>
      <c r="EX104" s="1">
        <v>10.017547401636801</v>
      </c>
      <c r="EY104" s="1">
        <v>5.7933364990164797</v>
      </c>
      <c r="EZ104" s="1">
        <v>5.21667076312864</v>
      </c>
      <c r="FA104" s="1">
        <v>7.8355417744450397</v>
      </c>
      <c r="FB104" s="1">
        <v>5.0530141997090103</v>
      </c>
      <c r="FO104"/>
      <c r="GB104"/>
      <c r="HB104"/>
    </row>
    <row r="105" spans="1:210">
      <c r="A105" s="13">
        <f t="shared" si="1"/>
        <v>43343</v>
      </c>
      <c r="N105"/>
      <c r="AB105"/>
      <c r="AC105" s="4">
        <v>43343</v>
      </c>
      <c r="AD105" s="1">
        <v>13.5769784942201</v>
      </c>
      <c r="AE105" s="1">
        <v>8.3532975887082905</v>
      </c>
      <c r="AF105" s="1">
        <v>18.2616167667688</v>
      </c>
      <c r="AG105" s="1">
        <v>14.9564116857436</v>
      </c>
      <c r="AH105" s="1">
        <v>10.0502630943719</v>
      </c>
      <c r="AI105" s="1">
        <v>14.3621587648411</v>
      </c>
      <c r="AJ105" s="1">
        <v>52.645249762833799</v>
      </c>
      <c r="AK105" s="1">
        <v>12.4884856108349</v>
      </c>
      <c r="AL105" s="1">
        <v>9.9372200618787296</v>
      </c>
      <c r="AM105" s="1">
        <v>5.8191776058611397</v>
      </c>
      <c r="AN105" s="1">
        <v>11.856738504322299</v>
      </c>
      <c r="AO105" s="1">
        <v>15.068372045474201</v>
      </c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O105"/>
      <c r="BQ105" s="1">
        <v>11.8304767093277</v>
      </c>
      <c r="BR105" s="1">
        <v>8.9625561826173996</v>
      </c>
      <c r="BS105" s="1">
        <v>16.888822580198202</v>
      </c>
      <c r="BT105" s="1" t="e">
        <v>#N/A</v>
      </c>
      <c r="BU105" s="1">
        <v>18.3989856044223</v>
      </c>
      <c r="BV105" s="1">
        <v>16.0462302302304</v>
      </c>
      <c r="BW105" s="1">
        <v>22.968770966026501</v>
      </c>
      <c r="BX105" s="1">
        <v>14.932584096872001</v>
      </c>
      <c r="BY105" s="1">
        <v>10.553650719108299</v>
      </c>
      <c r="BZ105" s="1">
        <v>4.6972828194870004</v>
      </c>
      <c r="CA105" s="1">
        <v>10.837747384534101</v>
      </c>
      <c r="CB105" s="1">
        <v>3.3449073756205498</v>
      </c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DB105"/>
      <c r="DD105" s="1">
        <v>5.15528681021702</v>
      </c>
      <c r="DE105" s="1">
        <v>3.6284805437844798</v>
      </c>
      <c r="DF105" s="1">
        <v>8.2540480002488206</v>
      </c>
      <c r="DG105" s="1">
        <v>4.8895889425786798</v>
      </c>
      <c r="DH105" s="1">
        <v>6.1761020055874498</v>
      </c>
      <c r="DI105" s="1">
        <v>6.2924802212045199</v>
      </c>
      <c r="DJ105" s="1">
        <v>9.0828746191075798</v>
      </c>
      <c r="DK105" s="1">
        <v>9.3271861391081696</v>
      </c>
      <c r="DL105" s="1">
        <v>5.3925902464394202</v>
      </c>
      <c r="DM105" s="1">
        <v>1.4079413655066799</v>
      </c>
      <c r="DN105" s="1">
        <v>5.6007260107726999</v>
      </c>
      <c r="DO105" s="1">
        <v>4.3308036870172604</v>
      </c>
      <c r="EB105"/>
      <c r="EO105"/>
      <c r="EQ105" s="1">
        <v>6.9487225065115998</v>
      </c>
      <c r="ER105" s="1">
        <v>4.65779512687718</v>
      </c>
      <c r="ES105" s="1">
        <v>10.8142348826596</v>
      </c>
      <c r="ET105" s="1" t="e">
        <v>#N/A</v>
      </c>
      <c r="EU105" s="1">
        <v>6.5502541416164197</v>
      </c>
      <c r="EV105" s="1">
        <v>9.4510258434612204</v>
      </c>
      <c r="EW105" s="1">
        <v>19.7557264710113</v>
      </c>
      <c r="EX105" s="1">
        <v>10.2400841860036</v>
      </c>
      <c r="EY105" s="1">
        <v>5.9427856233051903</v>
      </c>
      <c r="EZ105" s="1">
        <v>3.96809210552501</v>
      </c>
      <c r="FA105" s="1">
        <v>7.4087204240553302</v>
      </c>
      <c r="FB105" s="1">
        <v>5.11310691615921</v>
      </c>
      <c r="FO105"/>
      <c r="GB105"/>
      <c r="HB105"/>
    </row>
    <row r="106" spans="1:210">
      <c r="A106" s="13">
        <f t="shared" si="1"/>
        <v>43312</v>
      </c>
      <c r="N106"/>
      <c r="AB106"/>
      <c r="AC106" s="4">
        <v>43312</v>
      </c>
      <c r="AD106" s="1">
        <v>15.2391261680516</v>
      </c>
      <c r="AE106" s="1">
        <v>9.0434209945717292</v>
      </c>
      <c r="AF106" s="1">
        <v>19.8553035503449</v>
      </c>
      <c r="AG106" s="1">
        <v>16.489043121132799</v>
      </c>
      <c r="AH106" s="1">
        <v>10.4375481759943</v>
      </c>
      <c r="AI106" s="1">
        <v>14.979455694337901</v>
      </c>
      <c r="AJ106" s="1">
        <v>58.956427224071902</v>
      </c>
      <c r="AK106" s="1">
        <v>12.923430953976601</v>
      </c>
      <c r="AL106" s="1">
        <v>11.4899733726214</v>
      </c>
      <c r="AM106" s="1">
        <v>6.5073180313574603</v>
      </c>
      <c r="AN106" s="1">
        <v>12.365825146722001</v>
      </c>
      <c r="AO106" s="1">
        <v>16.003156367290501</v>
      </c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O106"/>
      <c r="BQ106" s="1">
        <v>10.0082909563397</v>
      </c>
      <c r="BR106" s="1">
        <v>9.6154391852288494</v>
      </c>
      <c r="BS106" s="1">
        <v>17.654943679069302</v>
      </c>
      <c r="BT106" s="1" t="e">
        <v>#N/A</v>
      </c>
      <c r="BU106" s="1">
        <v>19.009017170023601</v>
      </c>
      <c r="BV106" s="1">
        <v>15.899697793862099</v>
      </c>
      <c r="BW106" s="1">
        <v>24.129509009247801</v>
      </c>
      <c r="BX106" s="1">
        <v>15.513911113863101</v>
      </c>
      <c r="BY106" s="1">
        <v>11.8132474590629</v>
      </c>
      <c r="BZ106" s="1">
        <v>4.7983581398079203</v>
      </c>
      <c r="CA106" s="1">
        <v>11.6311450999976</v>
      </c>
      <c r="CB106" s="1">
        <v>1.9163429429023</v>
      </c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DB106"/>
      <c r="DD106" s="1">
        <v>5.2788315153510803</v>
      </c>
      <c r="DE106" s="1">
        <v>4.0401747018323899</v>
      </c>
      <c r="DF106" s="1">
        <v>7.8588834470712596</v>
      </c>
      <c r="DG106" s="1">
        <v>4.95616003172377</v>
      </c>
      <c r="DH106" s="1">
        <v>6.2568322784228396</v>
      </c>
      <c r="DI106" s="1">
        <v>6.4003722510407099</v>
      </c>
      <c r="DJ106" s="1">
        <v>9.7213509178832904</v>
      </c>
      <c r="DK106" s="1">
        <v>9.7315763519279592</v>
      </c>
      <c r="DL106" s="1">
        <v>5.6205121008671197</v>
      </c>
      <c r="DM106" s="1">
        <v>1.31661501098008</v>
      </c>
      <c r="DN106" s="1">
        <v>6.0621151961053599</v>
      </c>
      <c r="DO106" s="1">
        <v>4.7766396423478303</v>
      </c>
      <c r="EB106"/>
      <c r="EO106"/>
      <c r="EQ106" s="1">
        <v>8.0839324856343495</v>
      </c>
      <c r="ER106" s="1">
        <v>4.5593609451736699</v>
      </c>
      <c r="ES106" s="1">
        <v>10.896048817411501</v>
      </c>
      <c r="ET106" s="1">
        <v>10.1618744993206</v>
      </c>
      <c r="EU106" s="1">
        <v>6.8125188449430798</v>
      </c>
      <c r="EV106" s="1">
        <v>9.6826003524665794</v>
      </c>
      <c r="EW106" s="1">
        <v>19.992043500284598</v>
      </c>
      <c r="EX106" s="1">
        <v>10.7167174231065</v>
      </c>
      <c r="EY106" s="1">
        <v>5.8802089657206098</v>
      </c>
      <c r="EZ106" s="1">
        <v>3.6429320682350501</v>
      </c>
      <c r="FA106" s="1">
        <v>7.3567836735080796</v>
      </c>
      <c r="FB106" s="1">
        <v>5.3174668508188301</v>
      </c>
      <c r="FO106"/>
      <c r="GB106"/>
      <c r="HB106"/>
    </row>
    <row r="107" spans="1:210">
      <c r="A107" s="13">
        <f t="shared" si="1"/>
        <v>43280</v>
      </c>
      <c r="N107"/>
      <c r="AB107"/>
      <c r="AC107" s="4">
        <v>43280</v>
      </c>
      <c r="AD107" s="1">
        <v>16.9527710261846</v>
      </c>
      <c r="AE107" s="1">
        <v>10.0225470111296</v>
      </c>
      <c r="AF107" s="1">
        <v>19.179395546548701</v>
      </c>
      <c r="AG107" s="1">
        <v>17.907746761620398</v>
      </c>
      <c r="AH107" s="1">
        <v>10.556740510841401</v>
      </c>
      <c r="AI107" s="1">
        <v>15.396729465850401</v>
      </c>
      <c r="AJ107" s="1">
        <v>65.158879679559206</v>
      </c>
      <c r="AK107" s="1">
        <v>13.517362953245</v>
      </c>
      <c r="AL107" s="1">
        <v>12.9214896504763</v>
      </c>
      <c r="AM107" s="1">
        <v>6.9167360411784502</v>
      </c>
      <c r="AN107" s="1">
        <v>13.2050796690664</v>
      </c>
      <c r="AO107" s="1">
        <v>17.313730875614901</v>
      </c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O107"/>
      <c r="BQ107" s="1">
        <v>9.6496087240627801</v>
      </c>
      <c r="BR107" s="1">
        <v>8.3638463250439106</v>
      </c>
      <c r="BS107" s="1">
        <v>15.921776454611299</v>
      </c>
      <c r="BT107" s="1" t="e">
        <v>#N/A</v>
      </c>
      <c r="BU107" s="1">
        <v>19.476060640464201</v>
      </c>
      <c r="BV107" s="1">
        <v>15.203603255731</v>
      </c>
      <c r="BW107" s="1">
        <v>24.3644472514816</v>
      </c>
      <c r="BX107" s="1">
        <v>16.651936640372501</v>
      </c>
      <c r="BY107" s="1">
        <v>16.424557887775599</v>
      </c>
      <c r="BZ107" s="1">
        <v>4.6283830695677803</v>
      </c>
      <c r="CA107" s="1">
        <v>12.3507596256227</v>
      </c>
      <c r="CB107" s="1">
        <v>1.65365690593129</v>
      </c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DB107"/>
      <c r="DD107" s="1">
        <v>5.9953407997835404</v>
      </c>
      <c r="DE107" s="1">
        <v>4.6051462820482501</v>
      </c>
      <c r="DF107" s="1">
        <v>8.1079445552251208</v>
      </c>
      <c r="DG107" s="1">
        <v>4.9981697096576303</v>
      </c>
      <c r="DH107" s="1">
        <v>6.2560836980439696</v>
      </c>
      <c r="DI107" s="1">
        <v>6.5233121427177601</v>
      </c>
      <c r="DJ107" s="1">
        <v>9.82894823090888</v>
      </c>
      <c r="DK107" s="1">
        <v>10.3069647422244</v>
      </c>
      <c r="DL107" s="1">
        <v>0.82899627503969198</v>
      </c>
      <c r="DM107" s="1">
        <v>1.38754426450999</v>
      </c>
      <c r="DN107" s="1">
        <v>6.1613032275291202</v>
      </c>
      <c r="DO107" s="1">
        <v>5.1761718586080097</v>
      </c>
      <c r="EB107"/>
      <c r="EO107"/>
      <c r="EQ107" s="1">
        <v>9.4116830902330193</v>
      </c>
      <c r="ER107" s="1">
        <v>4.6687397269388704</v>
      </c>
      <c r="ES107" s="1">
        <v>10.1131992908629</v>
      </c>
      <c r="ET107" s="1">
        <v>10.6832726880194</v>
      </c>
      <c r="EU107" s="1">
        <v>6.4355609798917204</v>
      </c>
      <c r="EV107" s="1">
        <v>9.4611411439052198</v>
      </c>
      <c r="EW107" s="1">
        <v>21.947948598779998</v>
      </c>
      <c r="EX107" s="1">
        <v>11.199412978063901</v>
      </c>
      <c r="EY107" s="1">
        <v>1.4930014788598001</v>
      </c>
      <c r="EZ107" s="1">
        <v>3.4302082986109999</v>
      </c>
      <c r="FA107" s="1">
        <v>7.2848733380259301</v>
      </c>
      <c r="FB107" s="1">
        <v>5.4410279301599296</v>
      </c>
      <c r="FO107"/>
      <c r="GB107"/>
      <c r="HB107"/>
    </row>
    <row r="108" spans="1:210">
      <c r="A108" s="13">
        <f t="shared" si="1"/>
        <v>43251</v>
      </c>
      <c r="N108"/>
      <c r="AB108"/>
      <c r="AC108" s="4">
        <v>43251</v>
      </c>
      <c r="AD108" s="1">
        <v>18.486091792051699</v>
      </c>
      <c r="AE108" s="1">
        <v>9.8589308374124691</v>
      </c>
      <c r="AF108" s="1">
        <v>19.889458566479501</v>
      </c>
      <c r="AG108" s="1">
        <v>19.2739056987492</v>
      </c>
      <c r="AH108" s="1">
        <v>10.625908432062801</v>
      </c>
      <c r="AI108" s="1">
        <v>15.7702045832404</v>
      </c>
      <c r="AJ108" s="1">
        <v>69.235739659720593</v>
      </c>
      <c r="AK108" s="1">
        <v>13.938855631567799</v>
      </c>
      <c r="AL108" s="1">
        <v>8.2626534409584291</v>
      </c>
      <c r="AM108" s="1">
        <v>7.0888436890849</v>
      </c>
      <c r="AN108" s="1">
        <v>16.1032662466102</v>
      </c>
      <c r="AO108" s="1">
        <v>16.309909103864001</v>
      </c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O108"/>
      <c r="BQ108" s="1">
        <v>9.2353439758279396</v>
      </c>
      <c r="BR108" s="1">
        <v>12.0105782511318</v>
      </c>
      <c r="BS108" s="1">
        <v>16.605136449272099</v>
      </c>
      <c r="BT108" s="1" t="e">
        <v>#N/A</v>
      </c>
      <c r="BU108" s="1">
        <v>21.148997780594399</v>
      </c>
      <c r="BV108" s="1">
        <v>15.379844698467</v>
      </c>
      <c r="BW108" s="1">
        <v>24.716226664293199</v>
      </c>
      <c r="BX108" s="1">
        <v>16.802448553197799</v>
      </c>
      <c r="BY108" s="1">
        <v>12.2666978584665</v>
      </c>
      <c r="BZ108" s="1">
        <v>4.7094889027696203</v>
      </c>
      <c r="CA108" s="1">
        <v>14.3709487639826</v>
      </c>
      <c r="CB108" s="1">
        <v>0.66399787525425402</v>
      </c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DB108"/>
      <c r="DD108" s="1">
        <v>6.5659736097909196</v>
      </c>
      <c r="DE108" s="1">
        <v>4.6581609025152204</v>
      </c>
      <c r="DF108" s="1">
        <v>8.0974528543941595</v>
      </c>
      <c r="DG108" s="1">
        <v>4.9081754146909802</v>
      </c>
      <c r="DH108" s="1">
        <v>6.1832392950020401</v>
      </c>
      <c r="DI108" s="1">
        <v>6.3732974708566301</v>
      </c>
      <c r="DJ108" s="1">
        <v>9.8519836581941007</v>
      </c>
      <c r="DK108" s="1">
        <v>10.700984083321099</v>
      </c>
      <c r="DL108" s="1">
        <v>0.90936220236213905</v>
      </c>
      <c r="DM108" s="1">
        <v>1.37596577303794</v>
      </c>
      <c r="DN108" s="1">
        <v>6.7502172693347697</v>
      </c>
      <c r="DO108" s="1">
        <v>5.2943603360007003</v>
      </c>
      <c r="EB108"/>
      <c r="EO108"/>
      <c r="EQ108" s="1">
        <v>10.526286485880201</v>
      </c>
      <c r="ER108" s="1">
        <v>4.5933873104338296</v>
      </c>
      <c r="ES108" s="1">
        <v>9.9736713534534296</v>
      </c>
      <c r="ET108" s="1">
        <v>11.258113407890701</v>
      </c>
      <c r="EU108" s="1">
        <v>6.1990906163765898</v>
      </c>
      <c r="EV108" s="1">
        <v>9.8435571955571497</v>
      </c>
      <c r="EW108" s="1">
        <v>22.427479312695599</v>
      </c>
      <c r="EX108" s="1">
        <v>11.2033482026914</v>
      </c>
      <c r="EY108" s="1">
        <v>2.01757281673664</v>
      </c>
      <c r="EZ108" s="1">
        <v>3.1585562516030401</v>
      </c>
      <c r="FA108" s="1">
        <v>7.8163784195526196</v>
      </c>
      <c r="FB108" s="1">
        <v>5.5767120013775404</v>
      </c>
      <c r="FO108"/>
      <c r="GB108"/>
      <c r="HB108"/>
    </row>
    <row r="109" spans="1:210">
      <c r="A109" s="13">
        <f t="shared" si="1"/>
        <v>43220</v>
      </c>
      <c r="N109"/>
      <c r="AB109"/>
      <c r="AC109" s="4">
        <v>43220</v>
      </c>
      <c r="AD109" s="1">
        <v>19.763506523134801</v>
      </c>
      <c r="AE109" s="1">
        <v>10.1666871217829</v>
      </c>
      <c r="AF109" s="1">
        <v>20.907981816563499</v>
      </c>
      <c r="AG109" s="1">
        <v>20.6504842835616</v>
      </c>
      <c r="AH109" s="1">
        <v>10.88833918457</v>
      </c>
      <c r="AI109" s="1">
        <v>16.482975527322498</v>
      </c>
      <c r="AJ109" s="1">
        <v>65.534327719703995</v>
      </c>
      <c r="AK109" s="1">
        <v>14.0502174535861</v>
      </c>
      <c r="AL109" s="1">
        <v>9.2792955903075107</v>
      </c>
      <c r="AM109" s="1">
        <v>6.5585862388211797</v>
      </c>
      <c r="AN109" s="1">
        <v>16.317472511879402</v>
      </c>
      <c r="AO109" s="1">
        <v>17.3613620415456</v>
      </c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O109"/>
      <c r="BQ109" s="1">
        <v>9.8632777823564606</v>
      </c>
      <c r="BR109" s="1">
        <v>11.6808936277342</v>
      </c>
      <c r="BS109" s="1">
        <v>17.847325692923601</v>
      </c>
      <c r="BT109" s="1" t="e">
        <v>#N/A</v>
      </c>
      <c r="BU109" s="1">
        <v>26.009444748471001</v>
      </c>
      <c r="BV109" s="1">
        <v>15.555250475481399</v>
      </c>
      <c r="BW109" s="1">
        <v>24.0651871693223</v>
      </c>
      <c r="BX109" s="1">
        <v>16.933610331157499</v>
      </c>
      <c r="BY109" s="1">
        <v>14.4174322076174</v>
      </c>
      <c r="BZ109" s="1">
        <v>3.9510772201994602</v>
      </c>
      <c r="CA109" s="1">
        <v>14.4509321569652</v>
      </c>
      <c r="CB109" s="1">
        <v>-0.40674086725750003</v>
      </c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DB109"/>
      <c r="DD109" s="1">
        <v>6.5307922933160496</v>
      </c>
      <c r="DE109" s="1">
        <v>4.1524885747204401</v>
      </c>
      <c r="DF109" s="1">
        <v>7.9520874969852002</v>
      </c>
      <c r="DG109" s="1">
        <v>4.7396992975955703</v>
      </c>
      <c r="DH109" s="1">
        <v>6.2368612832909802</v>
      </c>
      <c r="DI109" s="1">
        <v>6.4507165442465801</v>
      </c>
      <c r="DJ109" s="1">
        <v>11.0254856389927</v>
      </c>
      <c r="DK109" s="1">
        <v>11.034313438083901</v>
      </c>
      <c r="DL109" s="1">
        <v>1.3188338482328401</v>
      </c>
      <c r="DM109" s="1">
        <v>1.6464555407160499</v>
      </c>
      <c r="DN109" s="1">
        <v>6.5232133541213404</v>
      </c>
      <c r="DO109" s="1">
        <v>5.5694791247186304</v>
      </c>
      <c r="EB109"/>
      <c r="EO109"/>
      <c r="EQ109" s="1">
        <v>11.314485964321101</v>
      </c>
      <c r="ER109" s="1">
        <v>4.3036961991315996</v>
      </c>
      <c r="ES109" s="1">
        <v>10.001160031566499</v>
      </c>
      <c r="ET109" s="1" t="e">
        <v>#N/A</v>
      </c>
      <c r="EU109" s="1">
        <v>6.49367829438114</v>
      </c>
      <c r="EV109" s="1">
        <v>10.030644410141999</v>
      </c>
      <c r="EW109" s="1">
        <v>20.8305141663044</v>
      </c>
      <c r="EX109" s="1">
        <v>11.436404285346701</v>
      </c>
      <c r="EY109" s="1">
        <v>2.3690840122079901</v>
      </c>
      <c r="EZ109" s="1">
        <v>2.92431674572599</v>
      </c>
      <c r="FA109" s="1">
        <v>7.4682245106168699</v>
      </c>
      <c r="FB109" s="1">
        <v>5.7211066717124996</v>
      </c>
      <c r="FO109"/>
      <c r="GB109"/>
      <c r="HB109"/>
    </row>
    <row r="110" spans="1:210">
      <c r="A110" s="13">
        <f t="shared" si="1"/>
        <v>43188</v>
      </c>
      <c r="N110"/>
      <c r="AB110"/>
      <c r="AC110" s="4">
        <v>43188</v>
      </c>
      <c r="AD110" s="1">
        <v>20.2792737487671</v>
      </c>
      <c r="AE110" s="1">
        <v>10.487604461262301</v>
      </c>
      <c r="AF110" s="1">
        <v>19.3372270579877</v>
      </c>
      <c r="AG110" s="1">
        <v>21.6809922041341</v>
      </c>
      <c r="AH110" s="1">
        <v>10.639670708784299</v>
      </c>
      <c r="AI110" s="1">
        <v>16.505064932472699</v>
      </c>
      <c r="AJ110" s="1">
        <v>63.314392541114699</v>
      </c>
      <c r="AK110" s="1">
        <v>14.362206726083601</v>
      </c>
      <c r="AL110" s="1">
        <v>10.779037068577701</v>
      </c>
      <c r="AM110" s="1">
        <v>6.73901844516433</v>
      </c>
      <c r="AN110" s="1">
        <v>16.747710826533499</v>
      </c>
      <c r="AO110" s="1">
        <v>17.716402551472299</v>
      </c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O110"/>
      <c r="BQ110" s="1">
        <v>10.951402396430201</v>
      </c>
      <c r="BR110" s="1">
        <v>11.5351750918745</v>
      </c>
      <c r="BS110" s="1">
        <v>18.161253479247002</v>
      </c>
      <c r="BT110" s="1" t="e">
        <v>#N/A</v>
      </c>
      <c r="BU110" s="1">
        <v>28.296595011525699</v>
      </c>
      <c r="BV110" s="1">
        <v>15.6688980023778</v>
      </c>
      <c r="BW110" s="1">
        <v>23.108669283442701</v>
      </c>
      <c r="BX110" s="1">
        <v>17.281378837905098</v>
      </c>
      <c r="BY110" s="1">
        <v>15.6905023677462</v>
      </c>
      <c r="BZ110" s="1">
        <v>4.3045334666181301</v>
      </c>
      <c r="CA110" s="1">
        <v>14.4350365014839</v>
      </c>
      <c r="CB110" s="1">
        <v>-1.0337697368651</v>
      </c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DB110"/>
      <c r="DD110" s="1">
        <v>6.4936378519030304</v>
      </c>
      <c r="DE110" s="1">
        <v>4.4623497790142297</v>
      </c>
      <c r="DF110" s="1">
        <v>7.8017988095022801</v>
      </c>
      <c r="DG110" s="1">
        <v>4.3343620750592997</v>
      </c>
      <c r="DH110" s="1">
        <v>6.2386756687961302</v>
      </c>
      <c r="DI110" s="1">
        <v>6.0295846733785101</v>
      </c>
      <c r="DJ110" s="1">
        <v>9.6008462600987308</v>
      </c>
      <c r="DK110" s="1">
        <v>9.3634177741373392</v>
      </c>
      <c r="DL110" s="1">
        <v>2.1210784590208198</v>
      </c>
      <c r="DM110" s="1">
        <v>2.2298498561672599</v>
      </c>
      <c r="DN110" s="1">
        <v>6.1648887612153596</v>
      </c>
      <c r="DO110" s="1">
        <v>5.9129369335691697</v>
      </c>
      <c r="EB110"/>
      <c r="EO110"/>
      <c r="EQ110" s="1">
        <v>11.864378524212499</v>
      </c>
      <c r="ER110" s="1">
        <v>4.9338514075797901</v>
      </c>
      <c r="ES110" s="1">
        <v>8.1219930727786096</v>
      </c>
      <c r="ET110" s="1" t="e">
        <v>#N/A</v>
      </c>
      <c r="EU110" s="1">
        <v>6.1792427036278799</v>
      </c>
      <c r="EV110" s="1">
        <v>9.8948278728481096</v>
      </c>
      <c r="EW110" s="1">
        <v>18.578015897079599</v>
      </c>
      <c r="EX110" s="1">
        <v>11.2131573005148</v>
      </c>
      <c r="EY110" s="1">
        <v>3.1716206200098398</v>
      </c>
      <c r="EZ110" s="1">
        <v>3.3057013697180899</v>
      </c>
      <c r="FA110" s="1">
        <v>7.3810150377148904</v>
      </c>
      <c r="FB110" s="1">
        <v>6.1673277148715799</v>
      </c>
      <c r="FO110"/>
      <c r="GB110"/>
      <c r="HB110"/>
    </row>
    <row r="111" spans="1:210">
      <c r="A111" s="13">
        <f t="shared" si="1"/>
        <v>43159</v>
      </c>
      <c r="N111"/>
      <c r="AB111"/>
      <c r="AC111" s="4">
        <v>43159</v>
      </c>
      <c r="AD111" s="1">
        <v>20.5095377178197</v>
      </c>
      <c r="AE111" s="1">
        <v>10.4661242180945</v>
      </c>
      <c r="AF111" s="1">
        <v>19.9856443606349</v>
      </c>
      <c r="AG111" s="1">
        <v>22.968859072994501</v>
      </c>
      <c r="AH111" s="1">
        <v>10.882936896879899</v>
      </c>
      <c r="AI111" s="1">
        <v>16.597749722941298</v>
      </c>
      <c r="AJ111" s="1">
        <v>68.870761619215102</v>
      </c>
      <c r="AK111" s="1">
        <v>14.3171792101923</v>
      </c>
      <c r="AL111" s="1">
        <v>12.0660902840334</v>
      </c>
      <c r="AM111" s="1">
        <v>8.8496640303376299</v>
      </c>
      <c r="AN111" s="1">
        <v>16.9812182534987</v>
      </c>
      <c r="AO111" s="1">
        <v>21.531209881754201</v>
      </c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O111"/>
      <c r="BQ111" s="1">
        <v>12.5175321034029</v>
      </c>
      <c r="BR111" s="1">
        <v>11.227791326112801</v>
      </c>
      <c r="BS111" s="1">
        <v>18.849736017971701</v>
      </c>
      <c r="BT111" s="1" t="e">
        <v>#N/A</v>
      </c>
      <c r="BU111" s="1">
        <v>29.792874936598199</v>
      </c>
      <c r="BV111" s="1">
        <v>16.053514623266199</v>
      </c>
      <c r="BW111" s="1">
        <v>25.580736533283101</v>
      </c>
      <c r="BX111" s="1">
        <v>16.969058617507901</v>
      </c>
      <c r="BY111" s="1">
        <v>10.8185658393193</v>
      </c>
      <c r="BZ111" s="1">
        <v>5.1638966969590303</v>
      </c>
      <c r="CA111" s="1">
        <v>14.610377791912301</v>
      </c>
      <c r="CB111" s="1">
        <v>-6.9913176060219602</v>
      </c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DB111"/>
      <c r="DD111" s="1">
        <v>6.1609943508893297</v>
      </c>
      <c r="DE111" s="1">
        <v>4.2952066354802803</v>
      </c>
      <c r="DF111" s="1">
        <v>7.6222973952385003</v>
      </c>
      <c r="DG111" s="1">
        <v>4.1859167257955496</v>
      </c>
      <c r="DH111" s="1">
        <v>6.18185441724986</v>
      </c>
      <c r="DI111" s="1">
        <v>6.06487804018</v>
      </c>
      <c r="DJ111" s="1">
        <v>10.652111387593401</v>
      </c>
      <c r="DK111" s="1">
        <v>9.4636661343092694</v>
      </c>
      <c r="DL111" s="1">
        <v>2.2873264934356801</v>
      </c>
      <c r="DM111" s="1">
        <v>1.73024841944426</v>
      </c>
      <c r="DN111" s="1">
        <v>6.0994989038815897</v>
      </c>
      <c r="DO111" s="1">
        <v>4.6035578739660901</v>
      </c>
      <c r="EB111"/>
      <c r="EO111"/>
      <c r="EQ111" s="1">
        <v>11.719521116825399</v>
      </c>
      <c r="ER111" s="1">
        <v>5.1270268109831996</v>
      </c>
      <c r="ES111" s="1">
        <v>7.8592972052316403</v>
      </c>
      <c r="ET111" s="1" t="e">
        <v>#N/A</v>
      </c>
      <c r="EU111" s="1">
        <v>6.1125072625981396</v>
      </c>
      <c r="EV111" s="1">
        <v>9.80712932525371</v>
      </c>
      <c r="EW111" s="1">
        <v>20.644720831406399</v>
      </c>
      <c r="EX111" s="1">
        <v>11.036132582989801</v>
      </c>
      <c r="EY111" s="1">
        <v>3.4081937016636998</v>
      </c>
      <c r="EZ111" s="1">
        <v>4.1599787753726796</v>
      </c>
      <c r="FA111" s="1">
        <v>6.9050731820161602</v>
      </c>
      <c r="FB111" s="1">
        <v>5.1957530521184401</v>
      </c>
      <c r="FO111"/>
      <c r="GB111"/>
      <c r="HB111"/>
    </row>
    <row r="112" spans="1:210">
      <c r="A112" s="13">
        <f t="shared" si="1"/>
        <v>43131</v>
      </c>
      <c r="N112"/>
      <c r="AB112"/>
      <c r="AC112" s="4">
        <v>43131</v>
      </c>
      <c r="AD112" s="1">
        <v>21.477966656443002</v>
      </c>
      <c r="AE112" s="1">
        <v>9.2574120241587092</v>
      </c>
      <c r="AF112" s="1">
        <v>20.255461357346402</v>
      </c>
      <c r="AG112" s="1">
        <v>24.123437302255599</v>
      </c>
      <c r="AH112" s="1">
        <v>10.4103595630773</v>
      </c>
      <c r="AI112" s="1">
        <v>15.485880993572</v>
      </c>
      <c r="AJ112" s="1">
        <v>67.013719052386705</v>
      </c>
      <c r="AK112" s="1">
        <v>13.230539160937299</v>
      </c>
      <c r="AL112" s="1">
        <v>10.6292635379783</v>
      </c>
      <c r="AM112" s="1">
        <v>6.4428265617905902</v>
      </c>
      <c r="AN112" s="1">
        <v>17.297359375418299</v>
      </c>
      <c r="AO112" s="1">
        <v>19.937162120621799</v>
      </c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O112"/>
      <c r="BQ112" s="1">
        <v>15.937711896350599</v>
      </c>
      <c r="BR112" s="1">
        <v>7.8197572544655598</v>
      </c>
      <c r="BS112" s="1">
        <v>20.619263787939602</v>
      </c>
      <c r="BT112" s="1" t="e">
        <v>#N/A</v>
      </c>
      <c r="BU112" s="1">
        <v>25.374873008173601</v>
      </c>
      <c r="BV112" s="1">
        <v>12.1870535500311</v>
      </c>
      <c r="BW112" s="1">
        <v>28.764791719941002</v>
      </c>
      <c r="BX112" s="1">
        <v>13.7316217233956</v>
      </c>
      <c r="BY112" s="1">
        <v>9.1186044297615894</v>
      </c>
      <c r="BZ112" s="1">
        <v>5.9289938367759101</v>
      </c>
      <c r="CA112" s="1">
        <v>13.510670895140899</v>
      </c>
      <c r="CB112" s="1">
        <v>3.34559011972273</v>
      </c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DB112"/>
      <c r="DD112" s="1">
        <v>5.5271841253905096</v>
      </c>
      <c r="DE112" s="1">
        <v>3.71600184480429</v>
      </c>
      <c r="DF112" s="1">
        <v>7.3711044752153798</v>
      </c>
      <c r="DG112" s="1">
        <v>3.7713311834299499</v>
      </c>
      <c r="DH112" s="1">
        <v>6.3558729689716298</v>
      </c>
      <c r="DI112" s="1">
        <v>5.8927283478788999</v>
      </c>
      <c r="DJ112" s="1">
        <v>9.80034223137792</v>
      </c>
      <c r="DK112" s="1">
        <v>9.3920870855081908</v>
      </c>
      <c r="DL112" s="1">
        <v>2.5614063380299301</v>
      </c>
      <c r="DM112" s="1">
        <v>1.7552742398902199</v>
      </c>
      <c r="DN112" s="1">
        <v>5.7733597213675001</v>
      </c>
      <c r="DO112" s="1">
        <v>4.5525545771994098</v>
      </c>
      <c r="EB112"/>
      <c r="EO112"/>
      <c r="EQ112" s="1">
        <v>13.2147767449237</v>
      </c>
      <c r="ER112" s="1">
        <v>6.4230795581481397</v>
      </c>
      <c r="ES112" s="1">
        <v>9.1424127822676091</v>
      </c>
      <c r="ET112" s="1" t="e">
        <v>#N/A</v>
      </c>
      <c r="EU112" s="1">
        <v>6.5238388790486299</v>
      </c>
      <c r="EV112" s="1">
        <v>9.6754826872892696</v>
      </c>
      <c r="EW112" s="1">
        <v>21.669961979950401</v>
      </c>
      <c r="EX112" s="1">
        <v>11.1672335405396</v>
      </c>
      <c r="EY112" s="1">
        <v>5.1759711669340902</v>
      </c>
      <c r="EZ112" s="1">
        <v>5.3561315514045296</v>
      </c>
      <c r="FA112" s="1">
        <v>6.7193567082485304</v>
      </c>
      <c r="FB112" s="1">
        <v>5.3872853380865902</v>
      </c>
      <c r="FO112"/>
      <c r="GB112"/>
      <c r="HB112"/>
    </row>
    <row r="113" spans="1:210">
      <c r="A113" s="13">
        <f t="shared" si="1"/>
        <v>43098</v>
      </c>
      <c r="N113"/>
      <c r="AB113"/>
      <c r="AC113" s="4">
        <v>43098</v>
      </c>
      <c r="AD113" s="1">
        <v>19.056224714408899</v>
      </c>
      <c r="AE113" s="1">
        <v>7.4146764076669003</v>
      </c>
      <c r="AF113" s="1">
        <v>11.2761000623714</v>
      </c>
      <c r="AG113" s="1">
        <v>16.595244102582001</v>
      </c>
      <c r="AH113" s="1">
        <v>6.4227557007769702</v>
      </c>
      <c r="AI113" s="1">
        <v>10.2694341312726</v>
      </c>
      <c r="AJ113" s="1">
        <v>46.967582672103099</v>
      </c>
      <c r="AK113" s="1">
        <v>13.0670955217682</v>
      </c>
      <c r="AL113" s="1">
        <v>1.7233357067364301</v>
      </c>
      <c r="AM113" s="1">
        <v>5.4532936299479298</v>
      </c>
      <c r="AN113" s="1">
        <v>12.4282447292575</v>
      </c>
      <c r="AO113" s="1">
        <v>10.0733373891259</v>
      </c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O113"/>
      <c r="BQ113" s="1">
        <v>14.732166877592499</v>
      </c>
      <c r="BR113" s="1">
        <v>9.7459289878375799</v>
      </c>
      <c r="BS113" s="1">
        <v>15.203563697791701</v>
      </c>
      <c r="BT113" s="1" t="e">
        <v>#N/A</v>
      </c>
      <c r="BU113" s="1">
        <v>14.964239300567201</v>
      </c>
      <c r="BV113" s="1">
        <v>7.8325740404705</v>
      </c>
      <c r="BW113" s="1">
        <v>22.985135454576898</v>
      </c>
      <c r="BX113" s="1">
        <v>13.8967446209875</v>
      </c>
      <c r="BY113" s="1">
        <v>4.8161309372400902</v>
      </c>
      <c r="BZ113" s="1">
        <v>8.5704921312213607</v>
      </c>
      <c r="CA113" s="1">
        <v>12.1228430700125</v>
      </c>
      <c r="CB113" s="1">
        <v>8.1812064551438795</v>
      </c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DB113"/>
      <c r="DD113" s="1">
        <v>4.7979108357684899</v>
      </c>
      <c r="DE113" s="1">
        <v>3.6889880841002598</v>
      </c>
      <c r="DF113" s="1">
        <v>7.2255187534253897</v>
      </c>
      <c r="DG113" s="1">
        <v>3.7459591685029401</v>
      </c>
      <c r="DH113" s="1">
        <v>6.2051627427936102</v>
      </c>
      <c r="DI113" s="1">
        <v>5.4975899042511598</v>
      </c>
      <c r="DJ113" s="1">
        <v>5.7370427227313101</v>
      </c>
      <c r="DK113" s="1">
        <v>9.5680046425866792</v>
      </c>
      <c r="DL113" s="1">
        <v>2.5299967591065902</v>
      </c>
      <c r="DM113" s="1">
        <v>2.7316643517609802</v>
      </c>
      <c r="DN113" s="1">
        <v>5.0343506117817904</v>
      </c>
      <c r="DO113" s="1">
        <v>4.6401305596313902</v>
      </c>
      <c r="EB113"/>
      <c r="EO113"/>
      <c r="EQ113" s="1">
        <v>12.8444898710929</v>
      </c>
      <c r="ER113" s="1">
        <v>7.0521858736599503</v>
      </c>
      <c r="ES113" s="1">
        <v>9.4302406600914406</v>
      </c>
      <c r="ET113" s="1" t="e">
        <v>#N/A</v>
      </c>
      <c r="EU113" s="1">
        <v>6.8259171391826303</v>
      </c>
      <c r="EV113" s="1">
        <v>8.7027988983160292</v>
      </c>
      <c r="EW113" s="1">
        <v>17.5176093504591</v>
      </c>
      <c r="EX113" s="1">
        <v>11.3218372000412</v>
      </c>
      <c r="EY113" s="1">
        <v>4.1278015413145699</v>
      </c>
      <c r="EZ113" s="1">
        <v>6.7771491374357904</v>
      </c>
      <c r="FA113" s="1">
        <v>7.3018969185044398</v>
      </c>
      <c r="FB113" s="1">
        <v>5.5639965970726797</v>
      </c>
      <c r="FO113"/>
      <c r="GB113"/>
      <c r="HB113"/>
    </row>
    <row r="114" spans="1:210">
      <c r="A114" s="13">
        <f t="shared" si="1"/>
        <v>43069</v>
      </c>
      <c r="N114"/>
      <c r="AB114"/>
      <c r="AC114" s="4">
        <v>43069</v>
      </c>
      <c r="AD114" s="1">
        <v>19.5906334739805</v>
      </c>
      <c r="AE114" s="1">
        <v>6.8793473881270799</v>
      </c>
      <c r="AF114" s="1">
        <v>10.597054808674599</v>
      </c>
      <c r="AG114" s="1">
        <v>14.090223282375</v>
      </c>
      <c r="AH114" s="1">
        <v>6.5618504764919701</v>
      </c>
      <c r="AI114" s="1">
        <v>9.5470347707629397</v>
      </c>
      <c r="AJ114" s="1">
        <v>67.437583683515598</v>
      </c>
      <c r="AK114" s="1">
        <v>12.5202954449567</v>
      </c>
      <c r="AL114" s="1">
        <v>1.0183915161713599</v>
      </c>
      <c r="AM114" s="1">
        <v>5.2729603739931203</v>
      </c>
      <c r="AN114" s="1">
        <v>11.8508337790448</v>
      </c>
      <c r="AO114" s="1">
        <v>9.2820629073601602</v>
      </c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O114"/>
      <c r="BQ114" s="1">
        <v>14.5604752651137</v>
      </c>
      <c r="BR114" s="1">
        <v>7.2871576232070598</v>
      </c>
      <c r="BS114" s="1">
        <v>14.5236382579163</v>
      </c>
      <c r="BT114" s="1" t="e">
        <v>#N/A</v>
      </c>
      <c r="BU114" s="1">
        <v>13.552793654134</v>
      </c>
      <c r="BV114" s="1">
        <v>7.06692120739371</v>
      </c>
      <c r="BW114" s="1">
        <v>23.177915431336402</v>
      </c>
      <c r="BX114" s="1">
        <v>13.5447428526367</v>
      </c>
      <c r="BY114" s="1">
        <v>5.2275779924463297</v>
      </c>
      <c r="BZ114" s="1">
        <v>7.6022121843990398</v>
      </c>
      <c r="CA114" s="1">
        <v>9.3675669854780708</v>
      </c>
      <c r="CB114" s="1">
        <v>8.0789929531535893</v>
      </c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DB114"/>
      <c r="DD114" s="1">
        <v>6.0434755983058599</v>
      </c>
      <c r="DE114" s="1">
        <v>3.3895138462847498</v>
      </c>
      <c r="DF114" s="1">
        <v>7.1007354022415896</v>
      </c>
      <c r="DG114" s="1">
        <v>3.95400046742134</v>
      </c>
      <c r="DH114" s="1">
        <v>5.2976965561609397</v>
      </c>
      <c r="DI114" s="1">
        <v>5.1936827671305901</v>
      </c>
      <c r="DJ114" s="1">
        <v>7.1059039527624002</v>
      </c>
      <c r="DK114" s="1">
        <v>9.3906350548604394</v>
      </c>
      <c r="DL114" s="1">
        <v>2.3228469536540399</v>
      </c>
      <c r="DM114" s="1">
        <v>2.8017483097073801</v>
      </c>
      <c r="DN114" s="1">
        <v>4.7987286169514798</v>
      </c>
      <c r="DO114" s="1">
        <v>4.4902635177129904</v>
      </c>
      <c r="EB114"/>
      <c r="EO114"/>
      <c r="EQ114" s="1">
        <v>13.2242611534658</v>
      </c>
      <c r="ER114" s="1">
        <v>6.4468187065439002</v>
      </c>
      <c r="ES114" s="1">
        <v>8.7398365957765396</v>
      </c>
      <c r="ET114" s="1" t="e">
        <v>#N/A</v>
      </c>
      <c r="EU114" s="1">
        <v>6.2079907312645597</v>
      </c>
      <c r="EV114" s="1">
        <v>8.9385511312845995</v>
      </c>
      <c r="EW114" s="1">
        <v>16.863162396543501</v>
      </c>
      <c r="EX114" s="1">
        <v>11.216656348766801</v>
      </c>
      <c r="EY114" s="1">
        <v>3.8727063404131798</v>
      </c>
      <c r="EZ114" s="1">
        <v>6.6885707008156796</v>
      </c>
      <c r="FA114" s="1">
        <v>7.1400838182377404</v>
      </c>
      <c r="FB114" s="1">
        <v>5.3876407603661702</v>
      </c>
      <c r="FO114"/>
      <c r="GB114"/>
      <c r="HB114"/>
    </row>
    <row r="115" spans="1:210">
      <c r="A115" s="13">
        <f t="shared" si="1"/>
        <v>43039</v>
      </c>
      <c r="N115"/>
      <c r="AB115"/>
      <c r="AC115" s="4">
        <v>43039</v>
      </c>
      <c r="AD115" s="1">
        <v>19.397783353145499</v>
      </c>
      <c r="AE115" s="1">
        <v>6.8588673336552599</v>
      </c>
      <c r="AF115" s="1">
        <v>10.161406007755</v>
      </c>
      <c r="AG115" s="1">
        <v>12.9052912026144</v>
      </c>
      <c r="AH115" s="1">
        <v>7.1841716147280898</v>
      </c>
      <c r="AI115" s="1">
        <v>9.7120186563129298</v>
      </c>
      <c r="AJ115" s="1">
        <v>90.905147224683006</v>
      </c>
      <c r="AK115" s="1">
        <v>12.7150938670047</v>
      </c>
      <c r="AL115" s="1">
        <v>1.37604948902327</v>
      </c>
      <c r="AM115" s="1">
        <v>4.9221914389007599</v>
      </c>
      <c r="AN115" s="1">
        <v>11.794270503973699</v>
      </c>
      <c r="AO115" s="1">
        <v>9.6081183138619792</v>
      </c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O115"/>
      <c r="BQ115" s="1">
        <v>15.880293323808599</v>
      </c>
      <c r="BR115" s="1">
        <v>6.10633628500306</v>
      </c>
      <c r="BS115" s="1">
        <v>13.980785637653099</v>
      </c>
      <c r="BT115" s="1" t="e">
        <v>#N/A</v>
      </c>
      <c r="BU115" s="1">
        <v>14.526932259782001</v>
      </c>
      <c r="BV115" s="1">
        <v>8.9556006589240802</v>
      </c>
      <c r="BW115" s="1">
        <v>21.453434194771202</v>
      </c>
      <c r="BX115" s="1">
        <v>14.2013373834181</v>
      </c>
      <c r="BY115" s="1">
        <v>5.6238455144127002</v>
      </c>
      <c r="BZ115" s="1">
        <v>8.26730369531478</v>
      </c>
      <c r="CA115" s="1">
        <v>9.80034478649306</v>
      </c>
      <c r="CB115" s="1">
        <v>8.7906624211105804</v>
      </c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DB115"/>
      <c r="DD115" s="1">
        <v>6.6619460367313703</v>
      </c>
      <c r="DE115" s="1">
        <v>3.0600117128356499</v>
      </c>
      <c r="DF115" s="1">
        <v>7.0194691072583097</v>
      </c>
      <c r="DG115" s="1">
        <v>3.8982100870284699</v>
      </c>
      <c r="DH115" s="1">
        <v>5.0571314089292896</v>
      </c>
      <c r="DI115" s="1">
        <v>4.8652487465869898</v>
      </c>
      <c r="DJ115" s="1">
        <v>6.9977781500660798</v>
      </c>
      <c r="DK115" s="1">
        <v>8.2722091472393409</v>
      </c>
      <c r="DL115" s="1">
        <v>0.35550773406780301</v>
      </c>
      <c r="DM115" s="1">
        <v>2.9689175442620401</v>
      </c>
      <c r="DN115" s="1">
        <v>5.0415884468539902</v>
      </c>
      <c r="DO115" s="1">
        <v>4.2923331677459604</v>
      </c>
      <c r="EB115"/>
      <c r="EO115"/>
      <c r="EQ115" s="1">
        <v>13.2641652948026</v>
      </c>
      <c r="ER115" s="1">
        <v>6.1153188695465799</v>
      </c>
      <c r="ES115" s="1">
        <v>8.2241284084126693</v>
      </c>
      <c r="ET115" s="1" t="e">
        <v>#N/A</v>
      </c>
      <c r="EU115" s="1">
        <v>6.5485852955480501</v>
      </c>
      <c r="EV115" s="1">
        <v>8.1362464940350794</v>
      </c>
      <c r="EW115" s="1">
        <v>18.897688949951</v>
      </c>
      <c r="EX115" s="1">
        <v>11.6085010928696</v>
      </c>
      <c r="EY115" s="1">
        <v>1.3110418753733899</v>
      </c>
      <c r="EZ115" s="1">
        <v>6.3437560821367596</v>
      </c>
      <c r="FA115" s="1">
        <v>7.4501471615155701</v>
      </c>
      <c r="FB115" s="1">
        <v>5.2870457690933899</v>
      </c>
      <c r="FO115"/>
      <c r="GB115"/>
      <c r="HB115"/>
    </row>
    <row r="116" spans="1:210">
      <c r="A116" s="13">
        <f t="shared" si="1"/>
        <v>43007</v>
      </c>
      <c r="N116"/>
      <c r="AB116"/>
      <c r="AC116" s="4">
        <v>43007</v>
      </c>
      <c r="AD116" s="1">
        <v>18.6366838397573</v>
      </c>
      <c r="AE116" s="1">
        <v>7.16060825959031</v>
      </c>
      <c r="AF116" s="1">
        <v>9.6714344455330394</v>
      </c>
      <c r="AG116" s="1">
        <v>11.7412783358751</v>
      </c>
      <c r="AH116" s="1">
        <v>8.10307310911627</v>
      </c>
      <c r="AI116" s="1">
        <v>10.5571176146904</v>
      </c>
      <c r="AJ116" s="1">
        <v>112.497949415489</v>
      </c>
      <c r="AK116" s="1">
        <v>12.061787348206099</v>
      </c>
      <c r="AL116" s="1">
        <v>1.8640560819315499</v>
      </c>
      <c r="AM116" s="1">
        <v>4.5934417610632696</v>
      </c>
      <c r="AN116" s="1">
        <v>12.0886114253488</v>
      </c>
      <c r="AO116" s="1">
        <v>9.2479372353919196</v>
      </c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O116"/>
      <c r="BQ116" s="1">
        <v>16.1471880448</v>
      </c>
      <c r="BR116" s="1">
        <v>7.6616830932976896</v>
      </c>
      <c r="BS116" s="1">
        <v>11.7376611614007</v>
      </c>
      <c r="BT116" s="1" t="e">
        <v>#N/A</v>
      </c>
      <c r="BU116" s="1">
        <v>13.7716852889272</v>
      </c>
      <c r="BV116" s="1">
        <v>7.70451805102753</v>
      </c>
      <c r="BW116" s="1">
        <v>22.8072821955612</v>
      </c>
      <c r="BX116" s="1">
        <v>12.2191680459959</v>
      </c>
      <c r="BY116" s="1">
        <v>5.7144443541891699</v>
      </c>
      <c r="BZ116" s="1">
        <v>6.7344255727589699</v>
      </c>
      <c r="CA116" s="1">
        <v>10.2038764507293</v>
      </c>
      <c r="CB116" s="1">
        <v>9.8630731138979293</v>
      </c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DB116"/>
      <c r="DD116" s="1">
        <v>7.5833196524095996</v>
      </c>
      <c r="DE116" s="1">
        <v>2.56289268311059</v>
      </c>
      <c r="DF116" s="1">
        <v>6.1712206959075298</v>
      </c>
      <c r="DG116" s="1">
        <v>3.6881853655697898</v>
      </c>
      <c r="DH116" s="1">
        <v>5.2394331968558401</v>
      </c>
      <c r="DI116" s="1">
        <v>4.9066753535096304</v>
      </c>
      <c r="DJ116" s="1">
        <v>7.7583486871549798</v>
      </c>
      <c r="DK116" s="1">
        <v>7.9040812891550702</v>
      </c>
      <c r="DL116" s="1">
        <v>0.33901306053528502</v>
      </c>
      <c r="DM116" s="1">
        <v>3.2992595887428799</v>
      </c>
      <c r="DN116" s="1">
        <v>5.0602006333718998</v>
      </c>
      <c r="DO116" s="1">
        <v>4.2752834420378898</v>
      </c>
      <c r="EB116"/>
      <c r="EO116"/>
      <c r="EQ116" s="1">
        <v>13.2819655637943</v>
      </c>
      <c r="ER116" s="1">
        <v>6.3489672180637404</v>
      </c>
      <c r="ES116" s="1">
        <v>7.4198762677056296</v>
      </c>
      <c r="ET116" s="1" t="e">
        <v>#N/A</v>
      </c>
      <c r="EU116" s="1">
        <v>6.6690016680541202</v>
      </c>
      <c r="EV116" s="1">
        <v>7.9778647743881201</v>
      </c>
      <c r="EW116" s="1">
        <v>19.707119619827498</v>
      </c>
      <c r="EX116" s="1">
        <v>11.2877703968737</v>
      </c>
      <c r="EY116" s="1">
        <v>1.3038003895805601</v>
      </c>
      <c r="EZ116" s="1">
        <v>6.03354423343254</v>
      </c>
      <c r="FA116" s="1">
        <v>7.69193293985923</v>
      </c>
      <c r="FB116" s="1">
        <v>5.5756797326814498</v>
      </c>
      <c r="FO116"/>
      <c r="GB116"/>
      <c r="HB116"/>
    </row>
    <row r="117" spans="1:210">
      <c r="A117" s="13">
        <f t="shared" si="1"/>
        <v>42978</v>
      </c>
      <c r="N117"/>
      <c r="AB117"/>
      <c r="AC117" s="4">
        <v>42978</v>
      </c>
      <c r="AD117" s="1">
        <v>12.518384548192399</v>
      </c>
      <c r="AE117" s="1">
        <v>6.8610322165085202</v>
      </c>
      <c r="AF117" s="1">
        <v>8.9010164024784508</v>
      </c>
      <c r="AG117" s="1">
        <v>10.788839773279999</v>
      </c>
      <c r="AH117" s="1">
        <v>7.8073213841824396</v>
      </c>
      <c r="AI117" s="1">
        <v>10.464096583745899</v>
      </c>
      <c r="AJ117" s="1">
        <v>130.31603861204101</v>
      </c>
      <c r="AK117" s="1">
        <v>11.3847665909011</v>
      </c>
      <c r="AL117" s="1">
        <v>1.80590759653997</v>
      </c>
      <c r="AM117" s="1">
        <v>4.4719367052264296</v>
      </c>
      <c r="AN117" s="1">
        <v>12.007888771106201</v>
      </c>
      <c r="AO117" s="1">
        <v>8.2121073919759393</v>
      </c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O117"/>
      <c r="BQ117" s="1">
        <v>10.1110451124897</v>
      </c>
      <c r="BR117" s="1">
        <v>6.7373520782461602</v>
      </c>
      <c r="BS117" s="1">
        <v>10.505007207617</v>
      </c>
      <c r="BT117" s="1" t="e">
        <v>#N/A</v>
      </c>
      <c r="BU117" s="1">
        <v>13.824229408360001</v>
      </c>
      <c r="BV117" s="1">
        <v>7.7131068318515998</v>
      </c>
      <c r="BW117" s="1">
        <v>25.108613702567901</v>
      </c>
      <c r="BX117" s="1">
        <v>12.8976760979057</v>
      </c>
      <c r="BY117" s="1">
        <v>5.6475195284360797</v>
      </c>
      <c r="BZ117" s="1">
        <v>6.9328240481119598</v>
      </c>
      <c r="CA117" s="1">
        <v>9.6870121252652304</v>
      </c>
      <c r="CB117" s="1">
        <v>9.8377301032340707</v>
      </c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DB117"/>
      <c r="DD117" s="1">
        <v>5.04079249838035</v>
      </c>
      <c r="DE117" s="1">
        <v>2.1530190967139502</v>
      </c>
      <c r="DF117" s="1">
        <v>5.9590970306114004</v>
      </c>
      <c r="DG117" s="1">
        <v>3.6727061133451699</v>
      </c>
      <c r="DH117" s="1">
        <v>5.1119356964260296</v>
      </c>
      <c r="DI117" s="1">
        <v>4.5394220143938702</v>
      </c>
      <c r="DJ117" s="1">
        <v>8.6415086743745597</v>
      </c>
      <c r="DK117" s="1">
        <v>7.7359213086463798</v>
      </c>
      <c r="DL117" s="1">
        <v>1.8369637911506899E-2</v>
      </c>
      <c r="DM117" s="1">
        <v>3.5587284889075499</v>
      </c>
      <c r="DN117" s="1">
        <v>5.1218324181637902</v>
      </c>
      <c r="DO117" s="1">
        <v>4.0609229163570104</v>
      </c>
      <c r="EB117"/>
      <c r="EO117"/>
      <c r="EQ117" s="1">
        <v>8.0264207225305704</v>
      </c>
      <c r="ER117" s="1">
        <v>5.7855750598951996</v>
      </c>
      <c r="ES117" s="1">
        <v>6.9437988501840904</v>
      </c>
      <c r="ET117" s="1" t="e">
        <v>#N/A</v>
      </c>
      <c r="EU117" s="1">
        <v>6.2464138511446103</v>
      </c>
      <c r="EV117" s="1">
        <v>9.1208102421912596</v>
      </c>
      <c r="EW117" s="1">
        <v>23.020557730706798</v>
      </c>
      <c r="EX117" s="1">
        <v>10.8072452368594</v>
      </c>
      <c r="EY117" s="1">
        <v>1.18349588040442</v>
      </c>
      <c r="EZ117" s="1">
        <v>6.1646181094029204</v>
      </c>
      <c r="FA117" s="1">
        <v>7.6789509936213003</v>
      </c>
      <c r="FB117" s="1">
        <v>5.3340293475533098</v>
      </c>
      <c r="FO117"/>
      <c r="GB117"/>
      <c r="HB117"/>
    </row>
    <row r="118" spans="1:210">
      <c r="A118" s="13">
        <f t="shared" si="1"/>
        <v>42947</v>
      </c>
      <c r="N118"/>
      <c r="AB118"/>
      <c r="AC118" s="4">
        <v>42947</v>
      </c>
      <c r="AD118" s="1">
        <v>12.5488550139443</v>
      </c>
      <c r="AE118" s="1">
        <v>6.7123387704596098</v>
      </c>
      <c r="AF118" s="1">
        <v>8.8750841414376005</v>
      </c>
      <c r="AG118" s="1">
        <v>11.0181163854246</v>
      </c>
      <c r="AH118" s="1">
        <v>7.8315341756632302</v>
      </c>
      <c r="AI118" s="1">
        <v>10.1698564908121</v>
      </c>
      <c r="AJ118" s="1">
        <v>157.01851668570299</v>
      </c>
      <c r="AK118" s="1">
        <v>10.9402107184022</v>
      </c>
      <c r="AL118" s="1">
        <v>2.0455836363359601</v>
      </c>
      <c r="AM118" s="1">
        <v>4.5751979398816296</v>
      </c>
      <c r="AN118" s="1">
        <v>11.743008462889</v>
      </c>
      <c r="AO118" s="1">
        <v>7.67381781781088</v>
      </c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O118"/>
      <c r="BQ118" s="1">
        <v>10.5367207005709</v>
      </c>
      <c r="BR118" s="1">
        <v>5.4769009432405404</v>
      </c>
      <c r="BS118" s="1">
        <v>9.7676253668260706</v>
      </c>
      <c r="BT118" s="1" t="e">
        <v>#N/A</v>
      </c>
      <c r="BU118" s="1">
        <v>14.238133433656101</v>
      </c>
      <c r="BV118" s="1">
        <v>6.0210547278075603</v>
      </c>
      <c r="BW118" s="1">
        <v>26.7477330048849</v>
      </c>
      <c r="BX118" s="1">
        <v>11.2874655792948</v>
      </c>
      <c r="BY118" s="1">
        <v>5.6700296295857298</v>
      </c>
      <c r="BZ118" s="1">
        <v>7.7878885303814203</v>
      </c>
      <c r="CA118" s="1">
        <v>9.17052804129988</v>
      </c>
      <c r="CB118" s="1">
        <v>9.8541373304600892</v>
      </c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DB118"/>
      <c r="DD118" s="1">
        <v>5.1305971063560696</v>
      </c>
      <c r="DE118" s="1">
        <v>1.7008805475676301</v>
      </c>
      <c r="DF118" s="1">
        <v>5.7113505323518998</v>
      </c>
      <c r="DG118" s="1">
        <v>3.89587274936674</v>
      </c>
      <c r="DH118" s="1">
        <v>5.0769276317462397</v>
      </c>
      <c r="DI118" s="1">
        <v>4.4151772961242699</v>
      </c>
      <c r="DJ118" s="1">
        <v>9.7405729086114707</v>
      </c>
      <c r="DK118" s="1">
        <v>7.4798245688156104</v>
      </c>
      <c r="DL118" s="1">
        <v>-4.9559300618174401E-2</v>
      </c>
      <c r="DM118" s="1">
        <v>3.8846666386381701</v>
      </c>
      <c r="DN118" s="1">
        <v>5.0887626279640097</v>
      </c>
      <c r="DO118" s="1">
        <v>3.78451967718342</v>
      </c>
      <c r="EB118"/>
      <c r="EO118"/>
      <c r="EQ118" s="1">
        <v>8.2194294465225699</v>
      </c>
      <c r="ER118" s="1">
        <v>5.1115537078043696</v>
      </c>
      <c r="ES118" s="1">
        <v>6.9309148959417497</v>
      </c>
      <c r="ET118" s="1" t="e">
        <v>#N/A</v>
      </c>
      <c r="EU118" s="1">
        <v>5.9190255663769804</v>
      </c>
      <c r="EV118" s="1">
        <v>8.8199462892676195</v>
      </c>
      <c r="EW118" s="1">
        <v>25.271226222352599</v>
      </c>
      <c r="EX118" s="1">
        <v>10.7193204305004</v>
      </c>
      <c r="EY118" s="1">
        <v>1.1288253784207201</v>
      </c>
      <c r="EZ118" s="1">
        <v>6.3197820076673397</v>
      </c>
      <c r="FA118" s="1">
        <v>7.4671928768607501</v>
      </c>
      <c r="FB118" s="1">
        <v>5.1882112184556499</v>
      </c>
      <c r="FO118"/>
      <c r="GB118"/>
      <c r="HB118"/>
    </row>
    <row r="119" spans="1:210">
      <c r="A119" s="13">
        <f t="shared" si="1"/>
        <v>42916</v>
      </c>
      <c r="N119"/>
      <c r="AB119"/>
      <c r="AC119" s="4">
        <v>42916</v>
      </c>
      <c r="AD119" s="1">
        <v>12.768291268280599</v>
      </c>
      <c r="AE119" s="1">
        <v>6.67071549170059</v>
      </c>
      <c r="AF119" s="1">
        <v>9.4807570667253902</v>
      </c>
      <c r="AG119" s="1">
        <v>10.8715750827871</v>
      </c>
      <c r="AH119" s="1">
        <v>7.3925521927552698</v>
      </c>
      <c r="AI119" s="1">
        <v>10.1577030621192</v>
      </c>
      <c r="AJ119" s="1">
        <v>212.837127085953</v>
      </c>
      <c r="AK119" s="1">
        <v>11.2484819253935</v>
      </c>
      <c r="AL119" s="1">
        <v>1.4792224829804499</v>
      </c>
      <c r="AM119" s="1">
        <v>3.6174004112864599</v>
      </c>
      <c r="AN119" s="1">
        <v>11.098015395681999</v>
      </c>
      <c r="AO119" s="1">
        <v>6.7271662891161901</v>
      </c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O119"/>
      <c r="BQ119" s="1">
        <v>9.4221151629171995</v>
      </c>
      <c r="BR119" s="1">
        <v>5.9289211333058303</v>
      </c>
      <c r="BS119" s="1">
        <v>8.2056406509542104</v>
      </c>
      <c r="BT119" s="1" t="e">
        <v>#N/A</v>
      </c>
      <c r="BU119" s="1">
        <v>13.838957237005401</v>
      </c>
      <c r="BV119" s="1">
        <v>5.2024914291249402</v>
      </c>
      <c r="BW119" s="1">
        <v>32.709153861920399</v>
      </c>
      <c r="BX119" s="1">
        <v>10.695421888736799</v>
      </c>
      <c r="BY119" s="1">
        <v>6.1927722489047001</v>
      </c>
      <c r="BZ119" s="1">
        <v>6.1810602057180901</v>
      </c>
      <c r="CA119" s="1">
        <v>9.0542582170686305</v>
      </c>
      <c r="CB119" s="1">
        <v>9.8659495196901492</v>
      </c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DB119"/>
      <c r="DD119" s="1">
        <v>5.1369614028716697</v>
      </c>
      <c r="DE119" s="1">
        <v>1.5469318299388899</v>
      </c>
      <c r="DF119" s="1">
        <v>5.5561474221341696</v>
      </c>
      <c r="DG119" s="1">
        <v>3.7151300354129702</v>
      </c>
      <c r="DH119" s="1">
        <v>4.8177725550658499</v>
      </c>
      <c r="DI119" s="1">
        <v>4.1231152316503596</v>
      </c>
      <c r="DJ119" s="1">
        <v>12.264294838301799</v>
      </c>
      <c r="DK119" s="1">
        <v>7.1498449517774301</v>
      </c>
      <c r="DL119" s="1">
        <v>-0.59569913292520804</v>
      </c>
      <c r="DM119" s="1">
        <v>4.1844097850536297</v>
      </c>
      <c r="DN119" s="1">
        <v>5.2820284958697599</v>
      </c>
      <c r="DO119" s="1">
        <v>3.5760157250929399</v>
      </c>
      <c r="EB119"/>
      <c r="EO119"/>
      <c r="EQ119" s="1">
        <v>7.6587414473617796</v>
      </c>
      <c r="ER119" s="1">
        <v>4.7875972450639699</v>
      </c>
      <c r="ES119" s="1">
        <v>6.9622751611683098</v>
      </c>
      <c r="ET119" s="1">
        <v>6.4672874244753302</v>
      </c>
      <c r="EU119" s="1">
        <v>5.3130323099899597</v>
      </c>
      <c r="EV119" s="1">
        <v>8.57449071248843</v>
      </c>
      <c r="EW119" s="1">
        <v>29.8989435140758</v>
      </c>
      <c r="EX119" s="1">
        <v>10.8673693163199</v>
      </c>
      <c r="EY119" s="1">
        <v>0.77824783238669903</v>
      </c>
      <c r="EZ119" s="1">
        <v>6.2810012101563304</v>
      </c>
      <c r="FA119" s="1">
        <v>6.9309706328723504</v>
      </c>
      <c r="FB119" s="1">
        <v>4.8757898310236598</v>
      </c>
      <c r="FO119"/>
      <c r="GB119"/>
      <c r="HB119"/>
    </row>
    <row r="120" spans="1:210">
      <c r="A120" s="13">
        <f t="shared" si="1"/>
        <v>42886</v>
      </c>
      <c r="N120"/>
      <c r="AB120"/>
      <c r="AC120" s="4">
        <v>42886</v>
      </c>
      <c r="AD120" s="1">
        <v>13.1372446097443</v>
      </c>
      <c r="AE120" s="1">
        <v>6.5230661747727501</v>
      </c>
      <c r="AF120" s="1">
        <v>8.9695704996426606</v>
      </c>
      <c r="AG120" s="1">
        <v>11.1824762261608</v>
      </c>
      <c r="AH120" s="1">
        <v>7.0937561620175398</v>
      </c>
      <c r="AI120" s="1">
        <v>9.7371567679391102</v>
      </c>
      <c r="AJ120" s="1">
        <v>248.17980569366799</v>
      </c>
      <c r="AK120" s="1">
        <v>10.674530480624099</v>
      </c>
      <c r="AL120" s="1">
        <v>1.2327089893673999</v>
      </c>
      <c r="AM120" s="1">
        <v>2.8016831396442399</v>
      </c>
      <c r="AN120" s="1">
        <v>10.453026008060499</v>
      </c>
      <c r="AO120" s="1">
        <v>6.35603870922652</v>
      </c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O120"/>
      <c r="BQ120" s="1">
        <v>9.4480370163714706</v>
      </c>
      <c r="BR120" s="1">
        <v>4.8191324315162598</v>
      </c>
      <c r="BS120" s="1">
        <v>7.5010529230287499</v>
      </c>
      <c r="BT120" s="1" t="e">
        <v>#N/A</v>
      </c>
      <c r="BU120" s="1">
        <v>13.863231593684301</v>
      </c>
      <c r="BV120" s="1">
        <v>4.1717949583518301</v>
      </c>
      <c r="BW120" s="1">
        <v>35.768040129390101</v>
      </c>
      <c r="BX120" s="1">
        <v>9.8524497691533597</v>
      </c>
      <c r="BY120" s="1">
        <v>6.2670734752996102</v>
      </c>
      <c r="BZ120" s="1">
        <v>3.6029239953346299</v>
      </c>
      <c r="CA120" s="1">
        <v>8.1005316305287902</v>
      </c>
      <c r="CB120" s="1">
        <v>10.0688825835805</v>
      </c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DB120"/>
      <c r="DD120" s="1">
        <v>5.6170349229767398</v>
      </c>
      <c r="DE120" s="1">
        <v>1.3246294132804799</v>
      </c>
      <c r="DF120" s="1">
        <v>5.4295080827216902</v>
      </c>
      <c r="DG120" s="1">
        <v>3.6864678708972201</v>
      </c>
      <c r="DH120" s="1">
        <v>4.7034473850340204</v>
      </c>
      <c r="DI120" s="1">
        <v>3.74159821405825</v>
      </c>
      <c r="DJ120" s="1">
        <v>13.233317611735901</v>
      </c>
      <c r="DK120" s="1">
        <v>6.7677151831942304</v>
      </c>
      <c r="DL120" s="1">
        <v>-0.71791262881642104</v>
      </c>
      <c r="DM120" s="1">
        <v>4.4373364750954298</v>
      </c>
      <c r="DN120" s="1">
        <v>5.7406714234687</v>
      </c>
      <c r="DO120" s="1">
        <v>3.52668402708768</v>
      </c>
      <c r="EB120"/>
      <c r="EO120"/>
      <c r="EQ120" s="1">
        <v>8.0607803280698107</v>
      </c>
      <c r="ER120" s="1">
        <v>4.5609993125707096</v>
      </c>
      <c r="ES120" s="1">
        <v>6.4857137668427898</v>
      </c>
      <c r="ET120" s="1">
        <v>6.2105790121355096</v>
      </c>
      <c r="EU120" s="1">
        <v>5.01534343808496</v>
      </c>
      <c r="EV120" s="1">
        <v>8.5132658707052098</v>
      </c>
      <c r="EW120" s="1">
        <v>33.516231189131602</v>
      </c>
      <c r="EX120" s="1">
        <v>10.5074357214235</v>
      </c>
      <c r="EY120" s="1">
        <v>0.64970848522111002</v>
      </c>
      <c r="EZ120" s="1">
        <v>6.2707723725132798</v>
      </c>
      <c r="FA120" s="1">
        <v>6.3470591517644497</v>
      </c>
      <c r="FB120" s="1">
        <v>4.7609186744349099</v>
      </c>
      <c r="FO120"/>
      <c r="GB120"/>
      <c r="HB120"/>
    </row>
    <row r="121" spans="1:210">
      <c r="A121" s="13">
        <f t="shared" si="1"/>
        <v>42853</v>
      </c>
      <c r="N121"/>
      <c r="AB121"/>
      <c r="AC121" s="4">
        <v>42853</v>
      </c>
      <c r="AD121" s="1">
        <v>14.230759242245901</v>
      </c>
      <c r="AE121" s="1">
        <v>6.4668198225082003</v>
      </c>
      <c r="AF121" s="1">
        <v>8.4955521863695207</v>
      </c>
      <c r="AG121" s="1">
        <v>11.249256589425</v>
      </c>
      <c r="AH121" s="1">
        <v>6.7043098648679296</v>
      </c>
      <c r="AI121" s="1">
        <v>9.0345683930731298</v>
      </c>
      <c r="AJ121" s="1">
        <v>288.36568365762503</v>
      </c>
      <c r="AK121" s="1">
        <v>10.693715348599699</v>
      </c>
      <c r="AL121" s="1">
        <v>1.1883301682852201</v>
      </c>
      <c r="AM121" s="1">
        <v>2.12826793826616</v>
      </c>
      <c r="AN121" s="1">
        <v>9.7823348716219591</v>
      </c>
      <c r="AO121" s="1">
        <v>6.0337155834656304</v>
      </c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O121"/>
      <c r="BQ121" s="1">
        <v>10.465077505455101</v>
      </c>
      <c r="BR121" s="1">
        <v>4.1933346105425304</v>
      </c>
      <c r="BS121" s="1">
        <v>6.2174451239650201</v>
      </c>
      <c r="BT121" s="1" t="e">
        <v>#N/A</v>
      </c>
      <c r="BU121" s="1">
        <v>13.3972022129617</v>
      </c>
      <c r="BV121" s="1">
        <v>3.0503858728013902</v>
      </c>
      <c r="BW121" s="1">
        <v>38.228438359720997</v>
      </c>
      <c r="BX121" s="1">
        <v>9.6326148988036095</v>
      </c>
      <c r="BY121" s="1">
        <v>7.7239190878500104</v>
      </c>
      <c r="BZ121" s="1">
        <v>2.5612890933982899</v>
      </c>
      <c r="CA121" s="1">
        <v>7.3632740364655298</v>
      </c>
      <c r="CB121" s="1">
        <v>11.238521017630999</v>
      </c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DB121"/>
      <c r="DD121" s="1">
        <v>5.7838805945909497</v>
      </c>
      <c r="DE121" s="1">
        <v>1.14922984089328</v>
      </c>
      <c r="DF121" s="1">
        <v>5.4489569565732703</v>
      </c>
      <c r="DG121" s="1">
        <v>3.50712004045028</v>
      </c>
      <c r="DH121" s="1">
        <v>4.5399020393284601</v>
      </c>
      <c r="DI121" s="1">
        <v>3.4898180995607002</v>
      </c>
      <c r="DJ121" s="1">
        <v>14.072606661362901</v>
      </c>
      <c r="DK121" s="1">
        <v>6.5630011098907497</v>
      </c>
      <c r="DL121" s="1">
        <v>-0.55684221410258605</v>
      </c>
      <c r="DM121" s="1">
        <v>4.2931860500525998</v>
      </c>
      <c r="DN121" s="1">
        <v>5.2190856159590302</v>
      </c>
      <c r="DO121" s="1">
        <v>3.4975445566714898</v>
      </c>
      <c r="EB121"/>
      <c r="EO121"/>
      <c r="EQ121" s="1">
        <v>8.6898689983584507</v>
      </c>
      <c r="ER121" s="1">
        <v>4.24833582653776</v>
      </c>
      <c r="ES121" s="1">
        <v>6.2262626734563096</v>
      </c>
      <c r="ET121" s="1">
        <v>6.2931882816776099</v>
      </c>
      <c r="EU121" s="1">
        <v>4.4175419055712704</v>
      </c>
      <c r="EV121" s="1">
        <v>8.5617603781126395</v>
      </c>
      <c r="EW121" s="1">
        <v>36.048482720575898</v>
      </c>
      <c r="EX121" s="1">
        <v>10.4334241677434</v>
      </c>
      <c r="EY121" s="1">
        <v>0.69928533514359104</v>
      </c>
      <c r="EZ121" s="1">
        <v>6.4549847178553401</v>
      </c>
      <c r="FA121" s="1">
        <v>5.9720164237492002</v>
      </c>
      <c r="FB121" s="1">
        <v>4.6313829089925997</v>
      </c>
      <c r="FO121"/>
      <c r="GB121"/>
      <c r="HB121"/>
    </row>
    <row r="122" spans="1:210">
      <c r="A122" s="13">
        <f t="shared" si="1"/>
        <v>42825</v>
      </c>
      <c r="N122"/>
      <c r="AB122"/>
      <c r="AC122" s="4">
        <v>42825</v>
      </c>
      <c r="AD122" s="1">
        <v>13.302040801497</v>
      </c>
      <c r="AE122" s="1">
        <v>6.1823970864939399</v>
      </c>
      <c r="AF122" s="1">
        <v>8.6680468382045603</v>
      </c>
      <c r="AG122" s="1">
        <v>11.0383780052028</v>
      </c>
      <c r="AH122" s="1">
        <v>6.0601522686373901</v>
      </c>
      <c r="AI122" s="1">
        <v>7.7434040674542901</v>
      </c>
      <c r="AJ122" s="1">
        <v>316.50697684411898</v>
      </c>
      <c r="AK122" s="1">
        <v>10.113334122669499</v>
      </c>
      <c r="AL122" s="1">
        <v>1.99122764790666</v>
      </c>
      <c r="AM122" s="1">
        <v>1.41484431265287</v>
      </c>
      <c r="AN122" s="1">
        <v>8.7531181967445502</v>
      </c>
      <c r="AO122" s="1">
        <v>4.5160722272174603</v>
      </c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O122"/>
      <c r="BQ122" s="1">
        <v>9.9478939998960296</v>
      </c>
      <c r="BR122" s="1">
        <v>4.1292158217825703</v>
      </c>
      <c r="BS122" s="1">
        <v>5.0548951532831001</v>
      </c>
      <c r="BT122" s="1" t="e">
        <v>#N/A</v>
      </c>
      <c r="BU122" s="1">
        <v>14.168961734923901</v>
      </c>
      <c r="BV122" s="1">
        <v>2.47943162275494</v>
      </c>
      <c r="BW122" s="1">
        <v>43.072811423953098</v>
      </c>
      <c r="BX122" s="1">
        <v>11.0687718645018</v>
      </c>
      <c r="BY122" s="1">
        <v>9.5846693075298095</v>
      </c>
      <c r="BZ122" s="1">
        <v>3.08900706307546</v>
      </c>
      <c r="CA122" s="1">
        <v>7.9856171914665</v>
      </c>
      <c r="CB122" s="1">
        <v>11.430678687693</v>
      </c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DB122"/>
      <c r="DD122" s="1">
        <v>4.5429108239632798</v>
      </c>
      <c r="DE122" s="1">
        <v>1.31509033874601</v>
      </c>
      <c r="DF122" s="1">
        <v>5.4171291085956703</v>
      </c>
      <c r="DG122" s="1">
        <v>3.3517548659860901</v>
      </c>
      <c r="DH122" s="1">
        <v>4.1769391525374298</v>
      </c>
      <c r="DI122" s="1">
        <v>2.9017922866199601</v>
      </c>
      <c r="DJ122" s="1">
        <v>16.619844616260401</v>
      </c>
      <c r="DK122" s="1">
        <v>6.3277474019103996</v>
      </c>
      <c r="DL122" s="1">
        <v>0.55401256192675596</v>
      </c>
      <c r="DM122" s="1">
        <v>4.9482828778065899</v>
      </c>
      <c r="DN122" s="1">
        <v>4.9103599890830001</v>
      </c>
      <c r="DO122" s="1">
        <v>3.2266549440821701</v>
      </c>
      <c r="EB122"/>
      <c r="EO122"/>
      <c r="EQ122" s="1">
        <v>7.7082768684822103</v>
      </c>
      <c r="ER122" s="1">
        <v>4.2216579589330498</v>
      </c>
      <c r="ES122" s="1">
        <v>6.2390370069923398</v>
      </c>
      <c r="ET122" s="1">
        <v>6.1380383196902697</v>
      </c>
      <c r="EU122" s="1">
        <v>3.9123444232357301</v>
      </c>
      <c r="EV122" s="1">
        <v>7.6649305082983696</v>
      </c>
      <c r="EW122" s="1">
        <v>38.994503492318401</v>
      </c>
      <c r="EX122" s="1">
        <v>9.9146721684257901</v>
      </c>
      <c r="EY122" s="1">
        <v>1.67805715209845</v>
      </c>
      <c r="EZ122" s="1">
        <v>6.6558920324696498</v>
      </c>
      <c r="FA122" s="1">
        <v>5.0175860097447202</v>
      </c>
      <c r="FB122" s="1">
        <v>4.15519511408014</v>
      </c>
      <c r="FO122"/>
      <c r="GB122"/>
      <c r="HB122"/>
    </row>
    <row r="123" spans="1:210">
      <c r="A123" s="13">
        <f t="shared" si="1"/>
        <v>42794</v>
      </c>
      <c r="N123"/>
      <c r="AB123"/>
      <c r="AC123" s="4">
        <v>42794</v>
      </c>
      <c r="AD123" s="1">
        <v>13.212483969679001</v>
      </c>
      <c r="AE123" s="1">
        <v>6.2298730511517597</v>
      </c>
      <c r="AF123" s="1">
        <v>9.1291895629788105</v>
      </c>
      <c r="AG123" s="1">
        <v>10.923065640074499</v>
      </c>
      <c r="AH123" s="1">
        <v>5.9538207748904597</v>
      </c>
      <c r="AI123" s="1">
        <v>7.1611898741678299</v>
      </c>
      <c r="AJ123" s="1">
        <v>330.721609955036</v>
      </c>
      <c r="AK123" s="1">
        <v>9.0232148272294399</v>
      </c>
      <c r="AL123" s="1">
        <v>2.0282684764049499</v>
      </c>
      <c r="AM123" s="1">
        <v>0.79038412267931901</v>
      </c>
      <c r="AN123" s="1">
        <v>8.3508220657554606</v>
      </c>
      <c r="AO123" s="1">
        <v>3.3049206832687701</v>
      </c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O123"/>
      <c r="BQ123" s="1">
        <v>9.6494893360251499</v>
      </c>
      <c r="BR123" s="1">
        <v>3.2875475200471298</v>
      </c>
      <c r="BS123" s="1">
        <v>2.5243646968511402</v>
      </c>
      <c r="BT123" s="1" t="e">
        <v>#N/A</v>
      </c>
      <c r="BU123" s="1">
        <v>19.020426597734598</v>
      </c>
      <c r="BV123" s="1">
        <v>2.1294407720294402</v>
      </c>
      <c r="BW123" s="1">
        <v>48.652959901964103</v>
      </c>
      <c r="BX123" s="1">
        <v>9.4807899272215703</v>
      </c>
      <c r="BY123" s="1">
        <v>9.3847287524906093</v>
      </c>
      <c r="BZ123" s="1">
        <v>3.55828084559101</v>
      </c>
      <c r="CA123" s="1">
        <v>7.4788121625505504</v>
      </c>
      <c r="CB123" s="1">
        <v>10.336570565187101</v>
      </c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DB123"/>
      <c r="DD123" s="1">
        <v>4.4136766288505003</v>
      </c>
      <c r="DE123" s="1">
        <v>1.03972529475362</v>
      </c>
      <c r="DF123" s="1">
        <v>5.3415214679692502</v>
      </c>
      <c r="DG123" s="1">
        <v>3.20275615828514</v>
      </c>
      <c r="DH123" s="1">
        <v>4.0948765685183597</v>
      </c>
      <c r="DI123" s="1">
        <v>2.5610381244665898</v>
      </c>
      <c r="DJ123" s="1">
        <v>19.495261601293301</v>
      </c>
      <c r="DK123" s="1">
        <v>5.9863543143419298</v>
      </c>
      <c r="DL123" s="1">
        <v>0.65380444209022004</v>
      </c>
      <c r="DM123" s="1">
        <v>5.3333911640147198</v>
      </c>
      <c r="DN123" s="1">
        <v>4.8106061875073003</v>
      </c>
      <c r="DO123" s="1">
        <v>3.0504904248040199</v>
      </c>
      <c r="EB123"/>
      <c r="EO123"/>
      <c r="EQ123" s="1">
        <v>7.5787960081371599</v>
      </c>
      <c r="ER123" s="1">
        <v>3.7148611595935699</v>
      </c>
      <c r="ES123" s="1">
        <v>6.3409895203547997</v>
      </c>
      <c r="ET123" s="1" t="e">
        <v>#N/A</v>
      </c>
      <c r="EU123" s="1">
        <v>4.0483617837475299</v>
      </c>
      <c r="EV123" s="1">
        <v>7.48228434082821</v>
      </c>
      <c r="EW123" s="1">
        <v>44.701055319293701</v>
      </c>
      <c r="EX123" s="1">
        <v>9.2033474547263801</v>
      </c>
      <c r="EY123" s="1">
        <v>1.71372507534581</v>
      </c>
      <c r="EZ123" s="1">
        <v>6.78802953856896</v>
      </c>
      <c r="FA123" s="1">
        <v>4.7542632207399098</v>
      </c>
      <c r="FB123" s="1">
        <v>3.6966465045131001</v>
      </c>
      <c r="FO123"/>
      <c r="GB123"/>
      <c r="HB123"/>
    </row>
    <row r="124" spans="1:210">
      <c r="A124" s="13">
        <f t="shared" si="1"/>
        <v>42766</v>
      </c>
      <c r="N124"/>
      <c r="AB124"/>
      <c r="AC124" s="4">
        <v>42766</v>
      </c>
      <c r="AD124" s="1">
        <v>14.2919122743738</v>
      </c>
      <c r="AE124" s="1">
        <v>6.9535110251605898</v>
      </c>
      <c r="AF124" s="1">
        <v>11.986362505509801</v>
      </c>
      <c r="AG124" s="1">
        <v>10.3433423137385</v>
      </c>
      <c r="AH124" s="1">
        <v>8.17996886893593</v>
      </c>
      <c r="AI124" s="1">
        <v>6.80688399749305</v>
      </c>
      <c r="AJ124" s="1">
        <v>369.788743102296</v>
      </c>
      <c r="AK124" s="1">
        <v>8.9318927305076006</v>
      </c>
      <c r="AL124" s="1">
        <v>2.9017964388809201</v>
      </c>
      <c r="AM124" s="1">
        <v>0.77749792194518996</v>
      </c>
      <c r="AN124" s="1">
        <v>8.9887650999501201</v>
      </c>
      <c r="AO124" s="1">
        <v>7.6289875225196004</v>
      </c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O124"/>
      <c r="BQ124" s="1">
        <v>10.1792991105988</v>
      </c>
      <c r="BR124" s="1">
        <v>6.8428189294512203</v>
      </c>
      <c r="BS124" s="1">
        <v>12.3690388728459</v>
      </c>
      <c r="BT124" s="1" t="e">
        <v>#N/A</v>
      </c>
      <c r="BU124" s="1">
        <v>19.3416044143646</v>
      </c>
      <c r="BV124" s="1">
        <v>1.37753484405902</v>
      </c>
      <c r="BW124" s="1">
        <v>53.739087991904</v>
      </c>
      <c r="BX124" s="1">
        <v>7.4192047610728604</v>
      </c>
      <c r="BY124" s="1">
        <v>10.3534492512333</v>
      </c>
      <c r="BZ124" s="1">
        <v>4.82858066197831</v>
      </c>
      <c r="CA124" s="1">
        <v>9.2087996070381504</v>
      </c>
      <c r="CB124" s="1">
        <v>12.485674576907099</v>
      </c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DB124"/>
      <c r="DD124" s="1">
        <v>3.5529757528503398</v>
      </c>
      <c r="DE124" s="1">
        <v>0.81093989387976495</v>
      </c>
      <c r="DF124" s="1">
        <v>5.6391759223136102</v>
      </c>
      <c r="DG124" s="1">
        <v>3.3066324597743102</v>
      </c>
      <c r="DH124" s="1">
        <v>4.6084610798118</v>
      </c>
      <c r="DI124" s="1">
        <v>2.2884337352602002</v>
      </c>
      <c r="DJ124" s="1">
        <v>23.775377480073701</v>
      </c>
      <c r="DK124" s="1">
        <v>5.9604251615523598</v>
      </c>
      <c r="DL124" s="1">
        <v>0.78908671926492402</v>
      </c>
      <c r="DM124" s="1">
        <v>4.4375792740278799</v>
      </c>
      <c r="DN124" s="1">
        <v>4.7600192660366698</v>
      </c>
      <c r="DO124" s="1">
        <v>3.1191907331176401</v>
      </c>
      <c r="EB124"/>
      <c r="EO124"/>
      <c r="EQ124" s="1">
        <v>6.9277467502375698</v>
      </c>
      <c r="ER124" s="1">
        <v>4.0333162699074299</v>
      </c>
      <c r="ES124" s="1">
        <v>7.7818669282329802</v>
      </c>
      <c r="ET124" s="1" t="e">
        <v>#N/A</v>
      </c>
      <c r="EU124" s="1">
        <v>5.7759329017927303</v>
      </c>
      <c r="EV124" s="1">
        <v>7.5913972241229004</v>
      </c>
      <c r="EW124" s="1">
        <v>49.934133510134401</v>
      </c>
      <c r="EX124" s="1">
        <v>9.2396163942750604</v>
      </c>
      <c r="EY124" s="1">
        <v>2.0135058987846102</v>
      </c>
      <c r="EZ124" s="1">
        <v>5.3703460445486799</v>
      </c>
      <c r="FA124" s="1">
        <v>6.0235699294591001</v>
      </c>
      <c r="FB124" s="1">
        <v>3.3344089670126902</v>
      </c>
      <c r="FO124"/>
      <c r="GB124"/>
      <c r="HB124"/>
    </row>
    <row r="125" spans="1:210">
      <c r="A125" s="13">
        <f t="shared" si="1"/>
        <v>42734</v>
      </c>
      <c r="N125"/>
      <c r="AB125"/>
      <c r="AC125" s="4">
        <v>42734</v>
      </c>
      <c r="AD125" s="1">
        <v>14.8413250253</v>
      </c>
      <c r="AE125" s="1">
        <v>7.1775884361619404</v>
      </c>
      <c r="AF125" s="1">
        <v>12.4407476636512</v>
      </c>
      <c r="AG125" s="1">
        <v>9.9568874706902708</v>
      </c>
      <c r="AH125" s="1">
        <v>8.9862009034207109</v>
      </c>
      <c r="AI125" s="1">
        <v>6.9751474537755902</v>
      </c>
      <c r="AJ125" s="1">
        <v>382.281294951392</v>
      </c>
      <c r="AK125" s="1">
        <v>11.581333583221999</v>
      </c>
      <c r="AL125" s="1">
        <v>4.8057412041455896</v>
      </c>
      <c r="AM125" s="1">
        <v>0.52120366253182104</v>
      </c>
      <c r="AN125" s="1">
        <v>9.4423568069251598</v>
      </c>
      <c r="AO125" s="1">
        <v>7.2640479515926097</v>
      </c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O125"/>
      <c r="BQ125" s="1">
        <v>11.196030271067</v>
      </c>
      <c r="BR125" s="1">
        <v>7.7552801120869104</v>
      </c>
      <c r="BS125" s="1">
        <v>13.218648643925</v>
      </c>
      <c r="BT125" s="1" t="e">
        <v>#N/A</v>
      </c>
      <c r="BU125" s="1">
        <v>21.695856209605399</v>
      </c>
      <c r="BV125" s="1">
        <v>4.2567669675482502</v>
      </c>
      <c r="BW125" s="1">
        <v>56.7046646833331</v>
      </c>
      <c r="BX125" s="1">
        <v>10.129895336638601</v>
      </c>
      <c r="BY125" s="1">
        <v>2.7069489311239798</v>
      </c>
      <c r="BZ125" s="1">
        <v>4.6918815632593001</v>
      </c>
      <c r="CA125" s="1">
        <v>10.402117438688499</v>
      </c>
      <c r="CB125" s="1">
        <v>22.908785477470602</v>
      </c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DB125"/>
      <c r="DD125" s="1">
        <v>1.93388855655131</v>
      </c>
      <c r="DE125" s="1">
        <v>1.77123402732781</v>
      </c>
      <c r="DF125" s="1">
        <v>5.6855593055878497</v>
      </c>
      <c r="DG125" s="1">
        <v>2.9571746288662202</v>
      </c>
      <c r="DH125" s="1">
        <v>4.8176967455643602</v>
      </c>
      <c r="DI125" s="1">
        <v>2.1427039058176001</v>
      </c>
      <c r="DJ125" s="1">
        <v>25.288044513380001</v>
      </c>
      <c r="DK125" s="1">
        <v>5.9904840251200904</v>
      </c>
      <c r="DL125" s="1">
        <v>1.49254943434928</v>
      </c>
      <c r="DM125" s="1">
        <v>3.65380621805879</v>
      </c>
      <c r="DN125" s="1">
        <v>6.1456015786797202</v>
      </c>
      <c r="DO125" s="1">
        <v>3.0282046224454602</v>
      </c>
      <c r="EB125"/>
      <c r="EO125"/>
      <c r="EQ125" s="1">
        <v>8.8102516552387797</v>
      </c>
      <c r="ER125" s="1">
        <v>4.3143548457106098</v>
      </c>
      <c r="ES125" s="1">
        <v>8.2513655859262496</v>
      </c>
      <c r="ET125" s="1" t="e">
        <v>#N/A</v>
      </c>
      <c r="EU125" s="1">
        <v>6.2733637666738398</v>
      </c>
      <c r="EV125" s="1">
        <v>6.1933069835740797</v>
      </c>
      <c r="EW125" s="1">
        <v>46.587474623521103</v>
      </c>
      <c r="EX125" s="1">
        <v>9.2235243831390008</v>
      </c>
      <c r="EY125" s="1">
        <v>3.4065317292653501</v>
      </c>
      <c r="EZ125" s="1">
        <v>5.7896677766929798</v>
      </c>
      <c r="FA125" s="1">
        <v>7.4297816050444396</v>
      </c>
      <c r="FB125" s="1">
        <v>3.2174820726552098</v>
      </c>
      <c r="FO125"/>
      <c r="GB125"/>
      <c r="HB125"/>
    </row>
    <row r="126" spans="1:210">
      <c r="A126" s="13">
        <f t="shared" si="1"/>
        <v>42704</v>
      </c>
      <c r="N126"/>
      <c r="AB126"/>
      <c r="AC126" s="4">
        <v>42704</v>
      </c>
      <c r="AD126" s="1">
        <v>12.1936243725513</v>
      </c>
      <c r="AE126" s="1">
        <v>7.1981724882194698</v>
      </c>
      <c r="AF126" s="1">
        <v>12.1411475322135</v>
      </c>
      <c r="AG126" s="1">
        <v>8.7876518482466306</v>
      </c>
      <c r="AH126" s="1">
        <v>8.9130436828935409</v>
      </c>
      <c r="AI126" s="1">
        <v>6.9926302568237304</v>
      </c>
      <c r="AJ126" s="1">
        <v>321.93802102914702</v>
      </c>
      <c r="AK126" s="1">
        <v>10.611236124913299</v>
      </c>
      <c r="AL126" s="1">
        <v>4.0049412784341101</v>
      </c>
      <c r="AM126" s="1">
        <v>1.20805112297572</v>
      </c>
      <c r="AN126" s="1">
        <v>9.6987810059671204</v>
      </c>
      <c r="AO126" s="1">
        <v>7.7773301606609797</v>
      </c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O126"/>
      <c r="BQ126" s="1">
        <v>7.9998120451327202</v>
      </c>
      <c r="BR126" s="1">
        <v>8.5108602684344508</v>
      </c>
      <c r="BS126" s="1">
        <v>12.7823067494528</v>
      </c>
      <c r="BT126" s="1" t="e">
        <v>#N/A</v>
      </c>
      <c r="BU126" s="1">
        <v>18.490636144164998</v>
      </c>
      <c r="BV126" s="1">
        <v>4.5457483701722499</v>
      </c>
      <c r="BW126" s="1">
        <v>47.207762581731103</v>
      </c>
      <c r="BX126" s="1">
        <v>8.9580647193358995</v>
      </c>
      <c r="BY126" s="1">
        <v>2.2408814939908099</v>
      </c>
      <c r="BZ126" s="1">
        <v>4.9608358896231399</v>
      </c>
      <c r="CA126" s="1">
        <v>10.294640055863001</v>
      </c>
      <c r="CB126" s="1">
        <v>20.700974674955098</v>
      </c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DB126"/>
      <c r="DD126" s="1">
        <v>0.580812039227671</v>
      </c>
      <c r="DE126" s="1">
        <v>1.9478930248608299</v>
      </c>
      <c r="DF126" s="1">
        <v>5.7039482307309699</v>
      </c>
      <c r="DG126" s="1">
        <v>2.95482861871989</v>
      </c>
      <c r="DH126" s="1">
        <v>5.1518224264560404</v>
      </c>
      <c r="DI126" s="1">
        <v>2.0663988677441698</v>
      </c>
      <c r="DJ126" s="1">
        <v>18.955106608822</v>
      </c>
      <c r="DK126" s="1">
        <v>5.5318322463086096</v>
      </c>
      <c r="DL126" s="1">
        <v>1.8323009932601999</v>
      </c>
      <c r="DM126" s="1">
        <v>3.4699276163666002</v>
      </c>
      <c r="DN126" s="1">
        <v>5.3831823928795997</v>
      </c>
      <c r="DO126" s="1">
        <v>3.8645618403767799</v>
      </c>
      <c r="EB126"/>
      <c r="EO126"/>
      <c r="EQ126" s="1">
        <v>6.7508490078013201</v>
      </c>
      <c r="ER126" s="1">
        <v>4.1251255561404898</v>
      </c>
      <c r="ES126" s="1">
        <v>8.1727459029614504</v>
      </c>
      <c r="ET126" s="1" t="e">
        <v>#N/A</v>
      </c>
      <c r="EU126" s="1">
        <v>7.0177764135668301</v>
      </c>
      <c r="EV126" s="1">
        <v>5.80394287262797</v>
      </c>
      <c r="EW126" s="1">
        <v>37.056878843458698</v>
      </c>
      <c r="EX126" s="1">
        <v>8.4433683353658306</v>
      </c>
      <c r="EY126" s="1">
        <v>3.6648248177073799</v>
      </c>
      <c r="EZ126" s="1">
        <v>5.7838379024304301</v>
      </c>
      <c r="FA126" s="1">
        <v>7.4864758898705803</v>
      </c>
      <c r="FB126" s="1">
        <v>5.3905140334637496</v>
      </c>
      <c r="FO126"/>
      <c r="GB126"/>
      <c r="HB126"/>
    </row>
    <row r="127" spans="1:210">
      <c r="A127" s="13">
        <f t="shared" si="1"/>
        <v>42674</v>
      </c>
      <c r="N127"/>
      <c r="AB127"/>
      <c r="AC127" s="4">
        <v>42674</v>
      </c>
      <c r="AD127" s="1">
        <v>10.319723370714399</v>
      </c>
      <c r="AE127" s="1">
        <v>7.6669556522911302</v>
      </c>
      <c r="AF127" s="1">
        <v>11.9901462900357</v>
      </c>
      <c r="AG127" s="1">
        <v>7.9579722673441902</v>
      </c>
      <c r="AH127" s="1">
        <v>9.5911969835390298</v>
      </c>
      <c r="AI127" s="1">
        <v>6.9621770460931298</v>
      </c>
      <c r="AJ127" s="1">
        <v>275.223200686562</v>
      </c>
      <c r="AK127" s="1">
        <v>9.8206096425557305</v>
      </c>
      <c r="AL127" s="1">
        <v>3.4735809476495598</v>
      </c>
      <c r="AM127" s="1">
        <v>2.3340647919488502</v>
      </c>
      <c r="AN127" s="1">
        <v>10.4864645465235</v>
      </c>
      <c r="AO127" s="1">
        <v>9.6419136216775794</v>
      </c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O127"/>
      <c r="BQ127" s="1">
        <v>2.3903206108327701</v>
      </c>
      <c r="BR127" s="1">
        <v>9.5375883299913404</v>
      </c>
      <c r="BS127" s="1">
        <v>12.796757568459199</v>
      </c>
      <c r="BT127" s="1" t="e">
        <v>#N/A</v>
      </c>
      <c r="BU127" s="1">
        <v>18.528990780095199</v>
      </c>
      <c r="BV127" s="1">
        <v>4.4359695912892496</v>
      </c>
      <c r="BW127" s="1">
        <v>40.152569698852702</v>
      </c>
      <c r="BX127" s="1">
        <v>9.8532202458523503</v>
      </c>
      <c r="BY127" s="1">
        <v>1.47562609261339</v>
      </c>
      <c r="BZ127" s="1">
        <v>5.8692828965228099</v>
      </c>
      <c r="CA127" s="1">
        <v>10.897203138602899</v>
      </c>
      <c r="CB127" s="1">
        <v>20.0447972867121</v>
      </c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DB127"/>
      <c r="DD127" s="1">
        <v>2.3601145834657902</v>
      </c>
      <c r="DE127" s="1">
        <v>2.54192462264513</v>
      </c>
      <c r="DF127" s="1">
        <v>5.8330303308478104</v>
      </c>
      <c r="DG127" s="1">
        <v>3.1999703136854998</v>
      </c>
      <c r="DH127" s="1">
        <v>5.7664606650806096</v>
      </c>
      <c r="DI127" s="1">
        <v>1.7557126356138399</v>
      </c>
      <c r="DJ127" s="1">
        <v>15.882350409650501</v>
      </c>
      <c r="DK127" s="1">
        <v>5.1988219657738703</v>
      </c>
      <c r="DL127" s="1">
        <v>2.1881896708306798</v>
      </c>
      <c r="DM127" s="1">
        <v>2.5775860678179998</v>
      </c>
      <c r="DN127" s="1">
        <v>5.7399678357336699</v>
      </c>
      <c r="DO127" s="1">
        <v>5.2773913762487403</v>
      </c>
      <c r="EB127"/>
      <c r="EO127"/>
      <c r="EQ127" s="1">
        <v>6.0859455227176502</v>
      </c>
      <c r="ER127" s="1">
        <v>4.7019250262518</v>
      </c>
      <c r="ES127" s="1">
        <v>7.8941765507368098</v>
      </c>
      <c r="ET127" s="1" t="e">
        <v>#N/A</v>
      </c>
      <c r="EU127" s="1">
        <v>8.1498560063924401</v>
      </c>
      <c r="EV127" s="1">
        <v>5.5396757805237797</v>
      </c>
      <c r="EW127" s="1">
        <v>28.991449083227899</v>
      </c>
      <c r="EX127" s="1">
        <v>8.1823467762455806</v>
      </c>
      <c r="EY127" s="1">
        <v>3.94064705577332</v>
      </c>
      <c r="EZ127" s="1">
        <v>5.9759734201571204</v>
      </c>
      <c r="FA127" s="1">
        <v>8.0684324333437303</v>
      </c>
      <c r="FB127" s="1">
        <v>6.7467067879014602</v>
      </c>
      <c r="FO127"/>
      <c r="GB127"/>
      <c r="HB127"/>
    </row>
    <row r="128" spans="1:210">
      <c r="A128" s="13">
        <f t="shared" si="1"/>
        <v>42643</v>
      </c>
      <c r="N128"/>
      <c r="AB128"/>
      <c r="AC128" s="4">
        <v>42643</v>
      </c>
      <c r="AD128" s="1">
        <v>10.5065754575516</v>
      </c>
      <c r="AE128" s="1">
        <v>8.1478191238793194</v>
      </c>
      <c r="AF128" s="1">
        <v>12.1752931349422</v>
      </c>
      <c r="AG128" s="1">
        <v>8.2783383168313502</v>
      </c>
      <c r="AH128" s="1">
        <v>9.9934727483393893</v>
      </c>
      <c r="AI128" s="1">
        <v>7.8700131685334798</v>
      </c>
      <c r="AJ128" s="1">
        <v>228.42007559838299</v>
      </c>
      <c r="AK128" s="1">
        <v>9.1764120620294207</v>
      </c>
      <c r="AL128" s="1">
        <v>3.0754477064390802</v>
      </c>
      <c r="AM128" s="1">
        <v>3.2695949262315001</v>
      </c>
      <c r="AN128" s="1">
        <v>10.795656139110299</v>
      </c>
      <c r="AO128" s="1">
        <v>11.0551041290434</v>
      </c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O128"/>
      <c r="BQ128" s="1">
        <v>5.7588998352784602</v>
      </c>
      <c r="BR128" s="1">
        <v>10.426440922720101</v>
      </c>
      <c r="BS128" s="1">
        <v>11.903485680032199</v>
      </c>
      <c r="BT128" s="1" t="e">
        <v>#N/A</v>
      </c>
      <c r="BU128" s="1">
        <v>17.030538851707099</v>
      </c>
      <c r="BV128" s="1">
        <v>5.6680801342580001</v>
      </c>
      <c r="BW128" s="1">
        <v>28.7291548391612</v>
      </c>
      <c r="BX128" s="1">
        <v>9.0514195128146095</v>
      </c>
      <c r="BY128" s="1">
        <v>2.3031259744369201</v>
      </c>
      <c r="BZ128" s="1">
        <v>5.7781462859819204</v>
      </c>
      <c r="CA128" s="1">
        <v>9.4622334691650707</v>
      </c>
      <c r="CB128" s="1">
        <v>20.968036900927402</v>
      </c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DB128"/>
      <c r="DD128" s="1">
        <v>2.07903153031137</v>
      </c>
      <c r="DE128" s="1">
        <v>2.72529916002759</v>
      </c>
      <c r="DF128" s="1">
        <v>5.7889424704575498</v>
      </c>
      <c r="DG128" s="1">
        <v>3.4550286538989599</v>
      </c>
      <c r="DH128" s="1">
        <v>6.1510802346851996</v>
      </c>
      <c r="DI128" s="1">
        <v>2.3557680432699</v>
      </c>
      <c r="DJ128" s="1">
        <v>11.8908834292751</v>
      </c>
      <c r="DK128" s="1">
        <v>4.5834170606300697</v>
      </c>
      <c r="DL128" s="1">
        <v>2.7174658532799398</v>
      </c>
      <c r="DM128" s="1">
        <v>2.7073141865445001</v>
      </c>
      <c r="DN128" s="1">
        <v>5.5361967712668303</v>
      </c>
      <c r="DO128" s="1">
        <v>6.0609906986097997</v>
      </c>
      <c r="EB128"/>
      <c r="EO128"/>
      <c r="EQ128" s="1">
        <v>4.8266111687165498</v>
      </c>
      <c r="ER128" s="1">
        <v>6.31116653803043</v>
      </c>
      <c r="ES128" s="1">
        <v>8.2652453539941799</v>
      </c>
      <c r="ET128" s="1">
        <v>8.3056218945827194</v>
      </c>
      <c r="EU128" s="1">
        <v>8.2826834947374604</v>
      </c>
      <c r="EV128" s="1">
        <v>5.6236921669675297</v>
      </c>
      <c r="EW128" s="1">
        <v>23.916129138296501</v>
      </c>
      <c r="EX128" s="1">
        <v>7.4076617211790596</v>
      </c>
      <c r="EY128" s="1">
        <v>4.4097875365758101</v>
      </c>
      <c r="EZ128" s="1">
        <v>6.3267046036797101</v>
      </c>
      <c r="FA128" s="1">
        <v>8.4115900962744004</v>
      </c>
      <c r="FB128" s="1">
        <v>7.7547898229554901</v>
      </c>
      <c r="FO128"/>
      <c r="GB128"/>
      <c r="HB128"/>
    </row>
    <row r="129" spans="1:210">
      <c r="A129" s="13">
        <f t="shared" si="1"/>
        <v>42613</v>
      </c>
      <c r="N129"/>
      <c r="AB129"/>
      <c r="AC129" s="4">
        <v>42613</v>
      </c>
      <c r="AD129" s="1">
        <v>8.9667780935415404</v>
      </c>
      <c r="AE129" s="1">
        <v>8.1149019224043801</v>
      </c>
      <c r="AF129" s="1">
        <v>11.7931919028808</v>
      </c>
      <c r="AG129" s="1">
        <v>7.5608797317496004</v>
      </c>
      <c r="AH129" s="1">
        <v>9.8490856945605803</v>
      </c>
      <c r="AI129" s="1">
        <v>7.2675383655612196</v>
      </c>
      <c r="AJ129" s="1">
        <v>168.75389048379401</v>
      </c>
      <c r="AK129" s="1">
        <v>8.2116467825588693</v>
      </c>
      <c r="AL129" s="1">
        <v>2.2220151171320901</v>
      </c>
      <c r="AM129" s="1">
        <v>3.4970495097406999</v>
      </c>
      <c r="AN129" s="1">
        <v>9.9766320243506197</v>
      </c>
      <c r="AO129" s="1">
        <v>11.7948113130631</v>
      </c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O129"/>
      <c r="BQ129" s="1">
        <v>6.7410744268630403</v>
      </c>
      <c r="BR129" s="1">
        <v>10.628596042645199</v>
      </c>
      <c r="BS129" s="1">
        <v>10.956238437956801</v>
      </c>
      <c r="BT129" s="1" t="e">
        <v>#N/A</v>
      </c>
      <c r="BU129" s="1">
        <v>16.445545607972701</v>
      </c>
      <c r="BV129" s="1">
        <v>6.0835951640421797</v>
      </c>
      <c r="BW129" s="1">
        <v>20.886433806177799</v>
      </c>
      <c r="BX129" s="1">
        <v>7.9223281986252196</v>
      </c>
      <c r="BY129" s="1">
        <v>1.80467842770617</v>
      </c>
      <c r="BZ129" s="1">
        <v>5.35567876813802</v>
      </c>
      <c r="CA129" s="1">
        <v>8.0639756702279808</v>
      </c>
      <c r="CB129" s="1">
        <v>20.624170785935199</v>
      </c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DB129"/>
      <c r="DD129" s="1">
        <v>1.5172165722833799</v>
      </c>
      <c r="DE129" s="1">
        <v>2.5609888347777399</v>
      </c>
      <c r="DF129" s="1">
        <v>5.7767674354585097</v>
      </c>
      <c r="DG129" s="1">
        <v>3.3361039112888999</v>
      </c>
      <c r="DH129" s="1">
        <v>6.3265627794172596</v>
      </c>
      <c r="DI129" s="1">
        <v>2.2169787694602898</v>
      </c>
      <c r="DJ129" s="1">
        <v>8.5220203141266904</v>
      </c>
      <c r="DK129" s="1">
        <v>4.1491518584972997</v>
      </c>
      <c r="DL129" s="1">
        <v>3.0085122227892098</v>
      </c>
      <c r="DM129" s="1">
        <v>2.3969587823603198</v>
      </c>
      <c r="DN129" s="1">
        <v>3.89488731055514</v>
      </c>
      <c r="DO129" s="1">
        <v>6.7059735470625901</v>
      </c>
      <c r="EB129"/>
      <c r="EO129"/>
      <c r="EQ129" s="1">
        <v>4.15771011610925</v>
      </c>
      <c r="ER129" s="1">
        <v>6.56659109521381</v>
      </c>
      <c r="ES129" s="1">
        <v>8.1301958298277803</v>
      </c>
      <c r="ET129" s="1">
        <v>7.3552503750349896</v>
      </c>
      <c r="EU129" s="1">
        <v>8.1064714054009404</v>
      </c>
      <c r="EV129" s="1">
        <v>4.9040244750656203</v>
      </c>
      <c r="EW129" s="1">
        <v>17.143478041290098</v>
      </c>
      <c r="EX129" s="1">
        <v>6.45882034714373</v>
      </c>
      <c r="EY129" s="1">
        <v>4.8495821931102903</v>
      </c>
      <c r="EZ129" s="1">
        <v>6.1970628898036901</v>
      </c>
      <c r="FA129" s="1">
        <v>6.7014416999110802</v>
      </c>
      <c r="FB129" s="1">
        <v>8.5574277430674108</v>
      </c>
      <c r="FO129"/>
      <c r="GB129"/>
      <c r="HB129"/>
    </row>
    <row r="130" spans="1:210">
      <c r="A130" s="13">
        <f t="shared" si="1"/>
        <v>42580</v>
      </c>
      <c r="N130"/>
      <c r="AB130"/>
      <c r="AC130" s="4">
        <v>42580</v>
      </c>
      <c r="AD130" s="1">
        <v>8.4316007553285104</v>
      </c>
      <c r="AE130" s="1">
        <v>8.0700720509978208</v>
      </c>
      <c r="AF130" s="1">
        <v>11.7089168731748</v>
      </c>
      <c r="AG130" s="1">
        <v>6.68628423844822</v>
      </c>
      <c r="AH130" s="1">
        <v>9.8340636782140702</v>
      </c>
      <c r="AI130" s="1">
        <v>6.6973592029381397</v>
      </c>
      <c r="AJ130" s="1">
        <v>137.17849860375199</v>
      </c>
      <c r="AK130" s="1">
        <v>7.04693703796086</v>
      </c>
      <c r="AL130" s="1">
        <v>1.4973578154479099</v>
      </c>
      <c r="AM130" s="1">
        <v>3.9690895614977602</v>
      </c>
      <c r="AN130" s="1">
        <v>9.4086325293850699</v>
      </c>
      <c r="AO130" s="1">
        <v>13.5863868391537</v>
      </c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O130"/>
      <c r="BQ130" s="1">
        <v>6.5103564474442699</v>
      </c>
      <c r="BR130" s="1">
        <v>10.2082952636881</v>
      </c>
      <c r="BS130" s="1">
        <v>10.569085362519701</v>
      </c>
      <c r="BT130" s="1" t="e">
        <v>#N/A</v>
      </c>
      <c r="BU130" s="1">
        <v>14.939370659988199</v>
      </c>
      <c r="BV130" s="1">
        <v>5.9780426156575199</v>
      </c>
      <c r="BW130" s="1">
        <v>13.6295101100807</v>
      </c>
      <c r="BX130" s="1">
        <v>6.4197209048000197</v>
      </c>
      <c r="BY130" s="1">
        <v>-2.4409465074257199E-2</v>
      </c>
      <c r="BZ130" s="1">
        <v>4.7461185256691296</v>
      </c>
      <c r="CA130" s="1">
        <v>5.9272036342869603</v>
      </c>
      <c r="CB130" s="1">
        <v>15.285307032282899</v>
      </c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DB130"/>
      <c r="DD130" s="1">
        <v>0.98764244356499298</v>
      </c>
      <c r="DE130" s="1">
        <v>2.6216956213794802</v>
      </c>
      <c r="DF130" s="1">
        <v>5.7439764548092898</v>
      </c>
      <c r="DG130" s="1">
        <v>3.2834832936133398</v>
      </c>
      <c r="DH130" s="1">
        <v>6.8172038919189202</v>
      </c>
      <c r="DI130" s="1">
        <v>2.5103251226321199</v>
      </c>
      <c r="DJ130" s="1">
        <v>4.9298253526976197</v>
      </c>
      <c r="DK130" s="1">
        <v>3.7113990568751798</v>
      </c>
      <c r="DL130" s="1">
        <v>3.3780745286277298</v>
      </c>
      <c r="DM130" s="1">
        <v>2.4019090776595902</v>
      </c>
      <c r="DN130" s="1">
        <v>3.93046883081497</v>
      </c>
      <c r="DO130" s="1">
        <v>7.7342590722903699</v>
      </c>
      <c r="EB130"/>
      <c r="EO130"/>
      <c r="EQ130" s="1">
        <v>3.5263858351997399</v>
      </c>
      <c r="ER130" s="1">
        <v>6.6835734553269104</v>
      </c>
      <c r="ES130" s="1">
        <v>8.1691124114184603</v>
      </c>
      <c r="ET130" s="1">
        <v>6.7326988074918104</v>
      </c>
      <c r="EU130" s="1">
        <v>7.7733309112475801</v>
      </c>
      <c r="EV130" s="1">
        <v>4.63449863357111</v>
      </c>
      <c r="EW130" s="1">
        <v>11.0835665631494</v>
      </c>
      <c r="EX130" s="1">
        <v>5.4803414295541302</v>
      </c>
      <c r="EY130" s="1">
        <v>5.1886051629399104</v>
      </c>
      <c r="EZ130" s="1">
        <v>6.3655179713654597</v>
      </c>
      <c r="FA130" s="1">
        <v>6.5646695170376796</v>
      </c>
      <c r="FB130" s="1">
        <v>9.9600140766763392</v>
      </c>
      <c r="FO130"/>
      <c r="GB130"/>
      <c r="HB130"/>
    </row>
    <row r="131" spans="1:210">
      <c r="A131" s="13">
        <f t="shared" si="1"/>
        <v>42551</v>
      </c>
      <c r="N131"/>
      <c r="AB131"/>
      <c r="AC131" s="4">
        <v>42551</v>
      </c>
      <c r="AD131" s="1">
        <v>6.8492360803053201</v>
      </c>
      <c r="AE131" s="1">
        <v>8.2404752800483294</v>
      </c>
      <c r="AF131" s="1">
        <v>11.217360003967199</v>
      </c>
      <c r="AG131" s="1">
        <v>6.8728509146032</v>
      </c>
      <c r="AH131" s="1">
        <v>9.4231348998830597</v>
      </c>
      <c r="AI131" s="1">
        <v>7.2454100273914603</v>
      </c>
      <c r="AJ131" s="1">
        <v>70.870530611864496</v>
      </c>
      <c r="AK131" s="1">
        <v>6.3289642872969898</v>
      </c>
      <c r="AL131" s="1">
        <v>0.55257345642366096</v>
      </c>
      <c r="AM131" s="1">
        <v>4.1641566284562899</v>
      </c>
      <c r="AN131" s="1">
        <v>10.730915464179001</v>
      </c>
      <c r="AO131" s="1">
        <v>14.2271485151098</v>
      </c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O131"/>
      <c r="BQ131" s="1">
        <v>6.5736020424287904</v>
      </c>
      <c r="BR131" s="1">
        <v>10.127116555013201</v>
      </c>
      <c r="BS131" s="1">
        <v>9.6034818059779301</v>
      </c>
      <c r="BT131" s="1" t="e">
        <v>#N/A</v>
      </c>
      <c r="BU131" s="1">
        <v>12.672009313061301</v>
      </c>
      <c r="BV131" s="1">
        <v>7.2025816813810604</v>
      </c>
      <c r="BW131" s="1">
        <v>5.4056381745679198</v>
      </c>
      <c r="BX131" s="1">
        <v>6.0170258548266604</v>
      </c>
      <c r="BY131" s="1">
        <v>-1.392993442966</v>
      </c>
      <c r="BZ131" s="1">
        <v>5.2398232284063502</v>
      </c>
      <c r="CA131" s="1">
        <v>8.9826797551665205</v>
      </c>
      <c r="CB131" s="1">
        <v>14.5765005969046</v>
      </c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DB131"/>
      <c r="DD131" s="1">
        <v>0.31157503545746101</v>
      </c>
      <c r="DE131" s="1">
        <v>2.2750495484750002</v>
      </c>
      <c r="DF131" s="1">
        <v>5.53474787002627</v>
      </c>
      <c r="DG131" s="1">
        <v>3.5196999174166401</v>
      </c>
      <c r="DH131" s="1">
        <v>6.9765490269389696</v>
      </c>
      <c r="DI131" s="1">
        <v>2.6295050515810701</v>
      </c>
      <c r="DJ131" s="1">
        <v>0.87035178122782997</v>
      </c>
      <c r="DK131" s="1">
        <v>3.3767178599902898</v>
      </c>
      <c r="DL131" s="1">
        <v>3.76912756986435</v>
      </c>
      <c r="DM131" s="1">
        <v>2.4986554252792299</v>
      </c>
      <c r="DN131" s="1">
        <v>4.7948311770552801</v>
      </c>
      <c r="DO131" s="1">
        <v>8.4464748195034698</v>
      </c>
      <c r="EB131"/>
      <c r="EO131"/>
      <c r="EQ131" s="1">
        <v>2.6528717779896001</v>
      </c>
      <c r="ER131" s="1">
        <v>6.6569595696606898</v>
      </c>
      <c r="ES131" s="1">
        <v>7.6558829109628901</v>
      </c>
      <c r="ET131" s="1">
        <v>7.6396703535028401</v>
      </c>
      <c r="EU131" s="1">
        <v>7.5298907461257496</v>
      </c>
      <c r="EV131" s="1">
        <v>4.6616116427733401</v>
      </c>
      <c r="EW131" s="1">
        <v>4.9369533849841698</v>
      </c>
      <c r="EX131" s="1">
        <v>4.8208032880723497</v>
      </c>
      <c r="EY131" s="1">
        <v>5.5794509336546003</v>
      </c>
      <c r="EZ131" s="1">
        <v>6.3106028660719904</v>
      </c>
      <c r="FA131" s="1">
        <v>8.4622361246848801</v>
      </c>
      <c r="FB131" s="1">
        <v>10.882515307877</v>
      </c>
      <c r="FO131"/>
      <c r="GB131"/>
      <c r="HB131"/>
    </row>
    <row r="132" spans="1:210">
      <c r="A132" s="13">
        <f t="shared" si="1"/>
        <v>42521</v>
      </c>
      <c r="N132"/>
      <c r="AB132"/>
      <c r="AC132" s="4">
        <v>42521</v>
      </c>
      <c r="AD132" s="1">
        <v>6.0841971201394598</v>
      </c>
      <c r="AE132" s="1">
        <v>8.0644886087044192</v>
      </c>
      <c r="AF132" s="1">
        <v>10.920550071503</v>
      </c>
      <c r="AG132" s="1">
        <v>6.4112787687862802</v>
      </c>
      <c r="AH132" s="1">
        <v>8.9797301047464906</v>
      </c>
      <c r="AI132" s="1">
        <v>7.0997107424128103</v>
      </c>
      <c r="AJ132" s="1">
        <v>48.146465090262097</v>
      </c>
      <c r="AK132" s="1">
        <v>5.6619234266111302</v>
      </c>
      <c r="AL132" s="1">
        <v>9.2453743810755995E-2</v>
      </c>
      <c r="AM132" s="1">
        <v>4.14357032247643</v>
      </c>
      <c r="AN132" s="1">
        <v>10.669760840550699</v>
      </c>
      <c r="AO132" s="1">
        <v>14.1692191603185</v>
      </c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O132"/>
      <c r="BQ132" s="1">
        <v>6.58687740807847</v>
      </c>
      <c r="BR132" s="1">
        <v>9.8451199102418805</v>
      </c>
      <c r="BS132" s="1">
        <v>9.2699838964894408</v>
      </c>
      <c r="BT132" s="1" t="e">
        <v>#N/A</v>
      </c>
      <c r="BU132" s="1">
        <v>12.1429307289146</v>
      </c>
      <c r="BV132" s="1">
        <v>7.4137343912922304</v>
      </c>
      <c r="BW132" s="1">
        <v>0.199146272281718</v>
      </c>
      <c r="BX132" s="1">
        <v>5.7063807042403898</v>
      </c>
      <c r="BY132" s="1">
        <v>-2.0436783142744401</v>
      </c>
      <c r="BZ132" s="1">
        <v>4.3478897605078402</v>
      </c>
      <c r="CA132" s="1">
        <v>8.5427451018025007</v>
      </c>
      <c r="CB132" s="1">
        <v>13.1650786860483</v>
      </c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DB132"/>
      <c r="DD132" s="1">
        <v>-0.297561149329029</v>
      </c>
      <c r="DE132" s="1">
        <v>2.1922262329323701</v>
      </c>
      <c r="DF132" s="1">
        <v>5.4473747110862698</v>
      </c>
      <c r="DG132" s="1">
        <v>3.3415845702874001</v>
      </c>
      <c r="DH132" s="1">
        <v>7.1512561625903999</v>
      </c>
      <c r="DI132" s="1">
        <v>2.2037736197693398</v>
      </c>
      <c r="DJ132" s="1">
        <v>-2.3884957945377501</v>
      </c>
      <c r="DK132" s="1">
        <v>3.0944756404125102</v>
      </c>
      <c r="DL132" s="1">
        <v>4.26877030561245</v>
      </c>
      <c r="DM132" s="1">
        <v>2.2500954886403099</v>
      </c>
      <c r="DN132" s="1">
        <v>4.7009630425385396</v>
      </c>
      <c r="DO132" s="1">
        <v>4.7442082983726799</v>
      </c>
      <c r="EB132"/>
      <c r="EO132"/>
      <c r="EQ132" s="1">
        <v>1.9524778173753501</v>
      </c>
      <c r="ER132" s="1">
        <v>6.9727101695137801</v>
      </c>
      <c r="ES132" s="1">
        <v>7.4542148042250096</v>
      </c>
      <c r="ET132" s="1">
        <v>7.4526735831881696</v>
      </c>
      <c r="EU132" s="1">
        <v>7.4552275493881499</v>
      </c>
      <c r="EV132" s="1">
        <v>4.3734618089092399</v>
      </c>
      <c r="EW132" s="1">
        <v>0.865065482803132</v>
      </c>
      <c r="EX132" s="1">
        <v>4.2530679670709697</v>
      </c>
      <c r="EY132" s="1">
        <v>5.9551596460465097</v>
      </c>
      <c r="EZ132" s="1">
        <v>6.3957628567336302</v>
      </c>
      <c r="FA132" s="1">
        <v>8.6643148729419295</v>
      </c>
      <c r="FB132" s="1">
        <v>6.2376753508317098</v>
      </c>
      <c r="FO132"/>
      <c r="GB132"/>
      <c r="HB132"/>
    </row>
    <row r="133" spans="1:210">
      <c r="A133" s="13">
        <f t="shared" si="1"/>
        <v>42489</v>
      </c>
      <c r="N133"/>
      <c r="AB133"/>
      <c r="AC133" s="4">
        <v>42489</v>
      </c>
      <c r="AD133" s="1">
        <v>5.3044059470814497</v>
      </c>
      <c r="AE133" s="1">
        <v>7.81992033948542</v>
      </c>
      <c r="AF133" s="1">
        <v>10.9689650967233</v>
      </c>
      <c r="AG133" s="1">
        <v>6.1275343135131601</v>
      </c>
      <c r="AH133" s="1">
        <v>8.6613872198971205</v>
      </c>
      <c r="AI133" s="1">
        <v>6.7219100002306904</v>
      </c>
      <c r="AJ133" s="1">
        <v>20.982088959555</v>
      </c>
      <c r="AK133" s="1">
        <v>4.7909303306003803</v>
      </c>
      <c r="AL133" s="1">
        <v>-0.59147686674621403</v>
      </c>
      <c r="AM133" s="1">
        <v>3.6125361002759901</v>
      </c>
      <c r="AN133" s="1">
        <v>10.1292350749717</v>
      </c>
      <c r="AO133" s="1">
        <v>14.637852114885201</v>
      </c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O133"/>
      <c r="BQ133" s="1">
        <v>6.1339386717943496</v>
      </c>
      <c r="BR133" s="1">
        <v>9.8094253963843308</v>
      </c>
      <c r="BS133" s="1">
        <v>9.5077883175581608</v>
      </c>
      <c r="BT133" s="1" t="e">
        <v>#N/A</v>
      </c>
      <c r="BU133" s="1">
        <v>12.079078546468301</v>
      </c>
      <c r="BV133" s="1">
        <v>8.7709370002423501</v>
      </c>
      <c r="BW133" s="1">
        <v>-4.1914762715498703</v>
      </c>
      <c r="BX133" s="1">
        <v>4.95861982057506</v>
      </c>
      <c r="BY133" s="1">
        <v>-2.37902837125633</v>
      </c>
      <c r="BZ133" s="1">
        <v>4.0863783628034396</v>
      </c>
      <c r="CA133" s="1">
        <v>8.3267719869138208</v>
      </c>
      <c r="CB133" s="1">
        <v>10.883069228114699</v>
      </c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DB133"/>
      <c r="DD133" s="1">
        <v>-0.54570355750896504</v>
      </c>
      <c r="DE133" s="1">
        <v>2.0372281287152401</v>
      </c>
      <c r="DF133" s="1">
        <v>5.4357653906139198</v>
      </c>
      <c r="DG133" s="1">
        <v>3.5391701784195</v>
      </c>
      <c r="DH133" s="1">
        <v>7.2600247025444498</v>
      </c>
      <c r="DI133" s="1">
        <v>2.10668559679978</v>
      </c>
      <c r="DJ133" s="1">
        <v>-5.9387164433279702</v>
      </c>
      <c r="DK133" s="1">
        <v>2.5627658873343901</v>
      </c>
      <c r="DL133" s="1">
        <v>3.8566529592651202</v>
      </c>
      <c r="DM133" s="1">
        <v>2.3602964451638702</v>
      </c>
      <c r="DN133" s="1">
        <v>4.6616006799414</v>
      </c>
      <c r="DO133" s="1">
        <v>5.0227966078234703</v>
      </c>
      <c r="EB133"/>
      <c r="EO133"/>
      <c r="EQ133" s="1">
        <v>1.7407799443451699</v>
      </c>
      <c r="ER133" s="1">
        <v>6.6369022886269597</v>
      </c>
      <c r="ES133" s="1">
        <v>7.6575776158411797</v>
      </c>
      <c r="ET133" s="1">
        <v>8.2120478577459703</v>
      </c>
      <c r="EU133" s="1">
        <v>7.17642248696409</v>
      </c>
      <c r="EV133" s="1">
        <v>4.2806469793633797</v>
      </c>
      <c r="EW133" s="1">
        <v>-4.04730743849154</v>
      </c>
      <c r="EX133" s="1">
        <v>3.46664024327346</v>
      </c>
      <c r="EY133" s="1">
        <v>5.3644641640864199</v>
      </c>
      <c r="EZ133" s="1">
        <v>6.1448374670902304</v>
      </c>
      <c r="FA133" s="1">
        <v>8.9279003639307604</v>
      </c>
      <c r="FB133" s="1">
        <v>6.4345998179014003</v>
      </c>
      <c r="FO133"/>
      <c r="GB133"/>
      <c r="HB133"/>
    </row>
    <row r="134" spans="1:210">
      <c r="A134" s="13">
        <f t="shared" si="1"/>
        <v>42460</v>
      </c>
      <c r="N134"/>
      <c r="AB134"/>
      <c r="AC134" s="4">
        <v>42460</v>
      </c>
      <c r="AD134" s="1">
        <v>2.7422586581956301</v>
      </c>
      <c r="AE134" s="1">
        <v>6.3514866071194902</v>
      </c>
      <c r="AF134" s="1">
        <v>10.2115843121721</v>
      </c>
      <c r="AG134" s="1">
        <v>6.3968865959271399</v>
      </c>
      <c r="AH134" s="1">
        <v>8.2891373119851792</v>
      </c>
      <c r="AI134" s="1">
        <v>6.3806366926020299</v>
      </c>
      <c r="AJ134" s="1">
        <v>-5.2107552721336097</v>
      </c>
      <c r="AK134" s="1">
        <v>5.5834399761594202</v>
      </c>
      <c r="AL134" s="1">
        <v>-1.3690952499198099</v>
      </c>
      <c r="AM134" s="1">
        <v>12.8320201430674</v>
      </c>
      <c r="AN134" s="1">
        <v>10.397146710235299</v>
      </c>
      <c r="AO134" s="1">
        <v>15.113371639069401</v>
      </c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O134"/>
      <c r="BQ134" s="1">
        <v>3.7890989436334999</v>
      </c>
      <c r="BR134" s="1">
        <v>10.2777671478282</v>
      </c>
      <c r="BS134" s="1">
        <v>8.2602422572286507</v>
      </c>
      <c r="BT134" s="1" t="e">
        <v>#N/A</v>
      </c>
      <c r="BU134" s="1">
        <v>15.2892267938815</v>
      </c>
      <c r="BV134" s="1">
        <v>8.5584433300098492</v>
      </c>
      <c r="BW134" s="1">
        <v>-8.1940332558412106</v>
      </c>
      <c r="BX134" s="1">
        <v>5.2830278979947298</v>
      </c>
      <c r="BY134" s="1">
        <v>-2.4171844332294898</v>
      </c>
      <c r="BZ134" s="1">
        <v>2.40817715935068</v>
      </c>
      <c r="CA134" s="1">
        <v>7.9938046378882204</v>
      </c>
      <c r="CB134" s="1">
        <v>10.5196749918656</v>
      </c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DB134"/>
      <c r="DD134" s="1">
        <v>-1.3291682135716301</v>
      </c>
      <c r="DE134" s="1">
        <v>1.2479282422095299</v>
      </c>
      <c r="DF134" s="1">
        <v>5.0981836680174597</v>
      </c>
      <c r="DG134" s="1">
        <v>3.5726891730698198</v>
      </c>
      <c r="DH134" s="1">
        <v>7.1416113362790101</v>
      </c>
      <c r="DI134" s="1">
        <v>2.2035034511939902</v>
      </c>
      <c r="DJ134" s="1">
        <v>-8.1864647303114406</v>
      </c>
      <c r="DK134" s="1">
        <v>3.1337382357122201</v>
      </c>
      <c r="DL134" s="1">
        <v>5.1516692624773901</v>
      </c>
      <c r="DM134" s="1">
        <v>2.6668618161760298</v>
      </c>
      <c r="DN134" s="1">
        <v>4.63509290904629</v>
      </c>
      <c r="DO134" s="1">
        <v>5.0892100741601496</v>
      </c>
      <c r="EB134"/>
      <c r="EO134"/>
      <c r="EQ134" s="1">
        <v>2.6023428039552599E-2</v>
      </c>
      <c r="ER134" s="1">
        <v>5.5186567275110496</v>
      </c>
      <c r="ES134" s="1">
        <v>6.8816067982183302</v>
      </c>
      <c r="ET134" s="1">
        <v>7.9158618653286696</v>
      </c>
      <c r="EU134" s="1">
        <v>7.61756632281715</v>
      </c>
      <c r="EV134" s="1">
        <v>4.3487435616086598</v>
      </c>
      <c r="EW134" s="1">
        <v>-8.4152789395033505</v>
      </c>
      <c r="EX134" s="1">
        <v>4.4529962033900103</v>
      </c>
      <c r="EY134" s="1">
        <v>5.7015547848747099</v>
      </c>
      <c r="EZ134" s="1">
        <v>6.0300112411748401</v>
      </c>
      <c r="FA134" s="1">
        <v>8.8952338428572908</v>
      </c>
      <c r="FB134" s="1">
        <v>6.1841156788836198</v>
      </c>
      <c r="FO134"/>
      <c r="GB134"/>
      <c r="HB134"/>
    </row>
    <row r="135" spans="1:210">
      <c r="A135" s="13">
        <f t="shared" si="1"/>
        <v>42429</v>
      </c>
      <c r="N135"/>
      <c r="AB135"/>
      <c r="AC135" s="4">
        <v>42429</v>
      </c>
      <c r="AD135" s="1">
        <v>1.0730541946440799</v>
      </c>
      <c r="AE135" s="1">
        <v>6.3345790332170298</v>
      </c>
      <c r="AF135" s="1">
        <v>10.779141606040101</v>
      </c>
      <c r="AG135" s="1">
        <v>6.6999444770304901</v>
      </c>
      <c r="AH135" s="1">
        <v>7.9524006138343104</v>
      </c>
      <c r="AI135" s="1">
        <v>6.0473152041339802</v>
      </c>
      <c r="AJ135" s="1">
        <v>-22.5904354978694</v>
      </c>
      <c r="AK135" s="1">
        <v>5.2036665564003597</v>
      </c>
      <c r="AL135" s="1">
        <v>-2.2360662604947601</v>
      </c>
      <c r="AM135" s="1">
        <v>3.6265639947385</v>
      </c>
      <c r="AN135" s="1">
        <v>11.134986352959499</v>
      </c>
      <c r="AO135" s="1">
        <v>15.749352598321799</v>
      </c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O135"/>
      <c r="BQ135" s="1">
        <v>3.0392252787048002</v>
      </c>
      <c r="BR135" s="1">
        <v>9.8644707777716398</v>
      </c>
      <c r="BS135" s="1">
        <v>7.6022123762714902</v>
      </c>
      <c r="BT135" s="1" t="e">
        <v>#N/A</v>
      </c>
      <c r="BU135" s="1">
        <v>15.8552261745981</v>
      </c>
      <c r="BV135" s="1">
        <v>0.670908045149059</v>
      </c>
      <c r="BW135" s="1">
        <v>-10.149927801175901</v>
      </c>
      <c r="BX135" s="1">
        <v>5.53014774667085</v>
      </c>
      <c r="BY135" s="1">
        <v>-2.9240481464343002</v>
      </c>
      <c r="BZ135" s="1">
        <v>5.06574707705433</v>
      </c>
      <c r="CA135" s="1">
        <v>7.8777788981921502</v>
      </c>
      <c r="CB135" s="1">
        <v>10.2301234832549</v>
      </c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DB135"/>
      <c r="DD135" s="1">
        <v>-2.4548920503882798</v>
      </c>
      <c r="DE135" s="1">
        <v>1.1381181670729299</v>
      </c>
      <c r="DF135" s="1">
        <v>5.0680511472349901</v>
      </c>
      <c r="DG135" s="1">
        <v>3.3564000957857201</v>
      </c>
      <c r="DH135" s="1">
        <v>7.1541196966385003</v>
      </c>
      <c r="DI135" s="1">
        <v>2.1089416014614999</v>
      </c>
      <c r="DJ135" s="1">
        <v>-11.088079569769601</v>
      </c>
      <c r="DK135" s="1">
        <v>2.8834776562781199</v>
      </c>
      <c r="DL135" s="1">
        <v>5.7966598302690899</v>
      </c>
      <c r="DM135" s="1">
        <v>3.4855119076090499</v>
      </c>
      <c r="DN135" s="1">
        <v>4.4035814958555903</v>
      </c>
      <c r="DO135" s="1">
        <v>5.1020218427742803</v>
      </c>
      <c r="EB135"/>
      <c r="EO135"/>
      <c r="EQ135" s="1">
        <v>-0.52688775040830504</v>
      </c>
      <c r="ER135" s="1">
        <v>5.6063325545541698</v>
      </c>
      <c r="ES135" s="1">
        <v>6.7686891248115604</v>
      </c>
      <c r="ET135" s="1">
        <v>7.6989080350789401</v>
      </c>
      <c r="EU135" s="1">
        <v>7.9255924906384898</v>
      </c>
      <c r="EV135" s="1">
        <v>3.1393700222921601</v>
      </c>
      <c r="EW135" s="1">
        <v>-10.254423984030501</v>
      </c>
      <c r="EX135" s="1">
        <v>3.9296429988091801</v>
      </c>
      <c r="EY135" s="1">
        <v>6.3529014803142498</v>
      </c>
      <c r="EZ135" s="1">
        <v>6.4608940136581499</v>
      </c>
      <c r="FA135" s="1">
        <v>9.0908218141195896</v>
      </c>
      <c r="FB135" s="1">
        <v>6.2622379903615499</v>
      </c>
      <c r="FO135"/>
      <c r="GB135"/>
      <c r="HB135"/>
    </row>
    <row r="136" spans="1:210">
      <c r="A136" s="13">
        <f t="shared" ref="A136:A199" si="2">AC136</f>
        <v>42398</v>
      </c>
      <c r="N136"/>
      <c r="AB136"/>
      <c r="AC136" s="4">
        <v>42398</v>
      </c>
      <c r="AD136" s="1">
        <v>4.5956712490256102</v>
      </c>
      <c r="AE136" s="1">
        <v>7.6219406656279203</v>
      </c>
      <c r="AF136" s="1">
        <v>11.0196249034197</v>
      </c>
      <c r="AG136" s="1">
        <v>8.2578712109019001</v>
      </c>
      <c r="AH136" s="1">
        <v>9.1174289349961306</v>
      </c>
      <c r="AI136" s="1">
        <v>6.1545813750852796</v>
      </c>
      <c r="AJ136" s="1">
        <v>-31.959207881769402</v>
      </c>
      <c r="AK136" s="1">
        <v>4.4986234036468096</v>
      </c>
      <c r="AL136" s="1">
        <v>-2.5274340396857902</v>
      </c>
      <c r="AM136" s="1">
        <v>3.5146591157196401</v>
      </c>
      <c r="AN136" s="1">
        <v>12.1471006925661</v>
      </c>
      <c r="AO136" s="1">
        <v>15.1376203606026</v>
      </c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O136"/>
      <c r="BQ136" s="1">
        <v>8.3337412457531599</v>
      </c>
      <c r="BR136" s="1">
        <v>13.0365601359272</v>
      </c>
      <c r="BS136" s="1">
        <v>11.147298511941299</v>
      </c>
      <c r="BT136" s="1" t="e">
        <v>#N/A</v>
      </c>
      <c r="BU136" s="1">
        <v>17.3025750380985</v>
      </c>
      <c r="BV136" s="1">
        <v>0.58236771696851897</v>
      </c>
      <c r="BW136" s="1">
        <v>-8.4450720695624408</v>
      </c>
      <c r="BX136" s="1">
        <v>4.84614701741339</v>
      </c>
      <c r="BY136" s="1">
        <v>-4.0544606215642904</v>
      </c>
      <c r="BZ136" s="1">
        <v>5.4446777267931203</v>
      </c>
      <c r="CA136" s="1">
        <v>11.4292616019245</v>
      </c>
      <c r="CB136" s="1">
        <v>9.0196643683475397</v>
      </c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DB136"/>
      <c r="DD136" s="1">
        <v>-0.64416392816037205</v>
      </c>
      <c r="DE136" s="1">
        <v>2.2826282870640102</v>
      </c>
      <c r="DF136" s="1">
        <v>5.7896662039848596</v>
      </c>
      <c r="DG136" s="1">
        <v>3.6712495609084299</v>
      </c>
      <c r="DH136" s="1">
        <v>8.0239398137902391</v>
      </c>
      <c r="DI136" s="1">
        <v>2.41474345555193</v>
      </c>
      <c r="DJ136" s="1">
        <v>-12.3889293137048</v>
      </c>
      <c r="DK136" s="1">
        <v>2.2892077393644401</v>
      </c>
      <c r="DL136" s="1">
        <v>6.5144389477496603</v>
      </c>
      <c r="DM136" s="1">
        <v>3.1209066000462098</v>
      </c>
      <c r="DN136" s="1">
        <v>4.8494305299385196</v>
      </c>
      <c r="DO136" s="1">
        <v>4.9178914904436999</v>
      </c>
      <c r="EB136"/>
      <c r="EO136"/>
      <c r="EQ136" s="1">
        <v>1.3448191859726399</v>
      </c>
      <c r="ER136" s="1">
        <v>6.7091562780142997</v>
      </c>
      <c r="ES136" s="1">
        <v>6.9651908246326197</v>
      </c>
      <c r="ET136" s="1">
        <v>5.9950955876669996</v>
      </c>
      <c r="EU136" s="1">
        <v>8.5305985016962609</v>
      </c>
      <c r="EV136" s="1">
        <v>2.9241414132047301</v>
      </c>
      <c r="EW136" s="1">
        <v>-8.6234798508496304</v>
      </c>
      <c r="EX136" s="1">
        <v>3.05353559195607</v>
      </c>
      <c r="EY136" s="1">
        <v>7.2657898172956203</v>
      </c>
      <c r="EZ136" s="1">
        <v>5.6664878938468703</v>
      </c>
      <c r="FA136" s="1">
        <v>10.311180539303701</v>
      </c>
      <c r="FB136" s="1">
        <v>6.6958835561714301</v>
      </c>
      <c r="FO136"/>
      <c r="GB136"/>
      <c r="HB136"/>
    </row>
    <row r="137" spans="1:210">
      <c r="A137" s="13">
        <f t="shared" si="2"/>
        <v>42369</v>
      </c>
      <c r="N137"/>
      <c r="AB137"/>
      <c r="AC137" s="4">
        <v>42369</v>
      </c>
      <c r="AD137" s="1">
        <v>11.5862109394778</v>
      </c>
      <c r="AE137" s="1">
        <v>9.8251822916653406</v>
      </c>
      <c r="AF137" s="1">
        <v>11.120931084604701</v>
      </c>
      <c r="AG137" s="1">
        <v>8.1571772535236207</v>
      </c>
      <c r="AH137" s="1">
        <v>9.5629242196230901</v>
      </c>
      <c r="AI137" s="1">
        <v>7.6175123067136896</v>
      </c>
      <c r="AJ137" s="1">
        <v>-8.1907629021165906</v>
      </c>
      <c r="AK137" s="1">
        <v>7.0566717505378298</v>
      </c>
      <c r="AL137" s="1">
        <v>-3.4769364858458802</v>
      </c>
      <c r="AM137" s="1">
        <v>3.3888953375842199</v>
      </c>
      <c r="AN137" s="1">
        <v>11.418341881238501</v>
      </c>
      <c r="AO137" s="1">
        <v>15.9953145707925</v>
      </c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O137"/>
      <c r="BQ137" s="1">
        <v>2.5981426190715098</v>
      </c>
      <c r="BR137" s="1">
        <v>14.436402132689199</v>
      </c>
      <c r="BS137" s="1">
        <v>10.6614257938281</v>
      </c>
      <c r="BT137" s="1" t="e">
        <v>#N/A</v>
      </c>
      <c r="BU137" s="1">
        <v>19.0541947919438</v>
      </c>
      <c r="BV137" s="1">
        <v>8.1095928391232093</v>
      </c>
      <c r="BW137" s="1">
        <v>0.83696017876961903</v>
      </c>
      <c r="BX137" s="1">
        <v>7.5508809520326601</v>
      </c>
      <c r="BY137" s="1">
        <v>4.6552063079838399</v>
      </c>
      <c r="BZ137" s="1">
        <v>2.27734808870987</v>
      </c>
      <c r="CA137" s="1">
        <v>9.5777611697292109</v>
      </c>
      <c r="CB137" s="1">
        <v>9.5048390052985194</v>
      </c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DB137"/>
      <c r="DD137" s="1">
        <v>0.486328969424837</v>
      </c>
      <c r="DE137" s="1">
        <v>3.14604268060015</v>
      </c>
      <c r="DF137" s="1">
        <v>5.9320914931572899</v>
      </c>
      <c r="DG137" s="1">
        <v>2.90979284669862</v>
      </c>
      <c r="DH137" s="1">
        <v>7.66532033706142</v>
      </c>
      <c r="DI137" s="1">
        <v>3.20573971205779</v>
      </c>
      <c r="DJ137" s="1">
        <v>-0.86518433487054902</v>
      </c>
      <c r="DK137" s="1">
        <v>3.4915249256401202</v>
      </c>
      <c r="DL137" s="1">
        <v>7.0437519736403402</v>
      </c>
      <c r="DM137" s="1">
        <v>2.6761676363281901</v>
      </c>
      <c r="DN137" s="1">
        <v>5.71248084666012</v>
      </c>
      <c r="DO137" s="1">
        <v>5.1561113039690696</v>
      </c>
      <c r="EB137"/>
      <c r="EO137"/>
      <c r="EQ137" s="1">
        <v>6.1003433778121003</v>
      </c>
      <c r="ER137" s="1">
        <v>7.7544571537432097</v>
      </c>
      <c r="ES137" s="1">
        <v>7.1456698424438496</v>
      </c>
      <c r="ET137" s="1" t="e">
        <v>#N/A</v>
      </c>
      <c r="EU137" s="1">
        <v>9.6537880159231708</v>
      </c>
      <c r="EV137" s="1">
        <v>5.2830083289362504</v>
      </c>
      <c r="EW137" s="1">
        <v>-1.5471015941233</v>
      </c>
      <c r="EX137" s="1">
        <v>5.3067261665373699</v>
      </c>
      <c r="EY137" s="1">
        <v>7.0815280355268699</v>
      </c>
      <c r="EZ137" s="1">
        <v>5.6417025623330304</v>
      </c>
      <c r="FA137" s="1">
        <v>10.3620368509243</v>
      </c>
      <c r="FB137" s="1">
        <v>7.0288727411617096</v>
      </c>
      <c r="FO137"/>
      <c r="GB137"/>
      <c r="HB137"/>
    </row>
    <row r="138" spans="1:210">
      <c r="A138" s="13">
        <f t="shared" si="2"/>
        <v>42338</v>
      </c>
      <c r="N138"/>
      <c r="AB138"/>
      <c r="AC138" s="4">
        <v>42338</v>
      </c>
      <c r="AD138" s="1">
        <v>11.02930191966</v>
      </c>
      <c r="AE138" s="1">
        <v>9.5928271263102491</v>
      </c>
      <c r="AF138" s="1">
        <v>9.7629519180264293</v>
      </c>
      <c r="AG138" s="1">
        <v>8.48313091592704</v>
      </c>
      <c r="AH138" s="1">
        <v>9.3660650923739297</v>
      </c>
      <c r="AI138" s="1">
        <v>7.1870399856563996</v>
      </c>
      <c r="AJ138" s="1">
        <v>-4.4422095854527202</v>
      </c>
      <c r="AK138" s="1">
        <v>7.1442404640230599</v>
      </c>
      <c r="AL138" s="1">
        <v>-0.75171259479529995</v>
      </c>
      <c r="AM138" s="1">
        <v>2.7236580483107198</v>
      </c>
      <c r="AN138" s="1">
        <v>10.7563561397111</v>
      </c>
      <c r="AO138" s="1">
        <v>14.9960124089035</v>
      </c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O138"/>
      <c r="BQ138" s="1">
        <v>5.3353869374699903</v>
      </c>
      <c r="BR138" s="1">
        <v>12.309577821005099</v>
      </c>
      <c r="BS138" s="1">
        <v>8.2417964436578508</v>
      </c>
      <c r="BT138" s="1" t="e">
        <v>#N/A</v>
      </c>
      <c r="BU138" s="1">
        <v>17.030366261244499</v>
      </c>
      <c r="BV138" s="1">
        <v>5.5456020427427299</v>
      </c>
      <c r="BW138" s="1">
        <v>2.3901606431233598E-3</v>
      </c>
      <c r="BX138" s="1">
        <v>6.9838747748302001</v>
      </c>
      <c r="BY138" s="1">
        <v>5.8995872134922402</v>
      </c>
      <c r="BZ138" s="1">
        <v>3.3626266664005202</v>
      </c>
      <c r="CA138" s="1">
        <v>10.384785781611001</v>
      </c>
      <c r="CB138" s="1">
        <v>10.158994342938801</v>
      </c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DB138"/>
      <c r="DD138" s="1">
        <v>-0.10809621746365</v>
      </c>
      <c r="DE138" s="1">
        <v>2.5936539648040902</v>
      </c>
      <c r="DF138" s="1">
        <v>5.8604127615542003</v>
      </c>
      <c r="DG138" s="1">
        <v>2.9783498115718299</v>
      </c>
      <c r="DH138" s="1">
        <v>7.8076487358039302</v>
      </c>
      <c r="DI138" s="1">
        <v>2.5827297883167302</v>
      </c>
      <c r="DJ138" s="1">
        <v>-1.21900749683832</v>
      </c>
      <c r="DK138" s="1">
        <v>3.1765900346152098</v>
      </c>
      <c r="DL138" s="1">
        <v>7.0186336153055997</v>
      </c>
      <c r="DM138" s="1">
        <v>2.3883464284715501</v>
      </c>
      <c r="DN138" s="1">
        <v>5.5875155172101802</v>
      </c>
      <c r="DO138" s="1">
        <v>4.7392910254801404</v>
      </c>
      <c r="EB138"/>
      <c r="EO138"/>
      <c r="EQ138" s="1">
        <v>5.2983241063438697</v>
      </c>
      <c r="ER138" s="1">
        <v>7.6912630055009901</v>
      </c>
      <c r="ES138" s="1">
        <v>6.8790622987465504</v>
      </c>
      <c r="ET138" s="1" t="e">
        <v>#N/A</v>
      </c>
      <c r="EU138" s="1">
        <v>9.4701273403002002</v>
      </c>
      <c r="EV138" s="1">
        <v>4.7523534314261697</v>
      </c>
      <c r="EW138" s="1">
        <v>-1.0467927622158499</v>
      </c>
      <c r="EX138" s="1">
        <v>5.0687282391505102</v>
      </c>
      <c r="EY138" s="1">
        <v>7.1921948314508697</v>
      </c>
      <c r="EZ138" s="1">
        <v>5.60090997827474</v>
      </c>
      <c r="FA138" s="1">
        <v>9.6573017753133499</v>
      </c>
      <c r="FB138" s="1">
        <v>6.9941736157231098</v>
      </c>
      <c r="FO138"/>
      <c r="GB138"/>
      <c r="HB138"/>
    </row>
    <row r="139" spans="1:210">
      <c r="A139" s="13">
        <f t="shared" si="2"/>
        <v>42307</v>
      </c>
      <c r="N139"/>
      <c r="AB139"/>
      <c r="AC139" s="4">
        <v>42307</v>
      </c>
      <c r="AD139" s="1">
        <v>9.4353473041268003</v>
      </c>
      <c r="AE139" s="1">
        <v>9.0938500984936503</v>
      </c>
      <c r="AF139" s="1">
        <v>8.5588242388231706</v>
      </c>
      <c r="AG139" s="1">
        <v>9.1693969425367197</v>
      </c>
      <c r="AH139" s="1">
        <v>9.7006530208977502</v>
      </c>
      <c r="AI139" s="1">
        <v>6.84744658931068</v>
      </c>
      <c r="AJ139" s="1">
        <v>-9.4533051991698205</v>
      </c>
      <c r="AK139" s="1">
        <v>7.6510118866440502</v>
      </c>
      <c r="AL139" s="1">
        <v>2.5333937012663599</v>
      </c>
      <c r="AM139" s="1">
        <v>2.9863156745739201</v>
      </c>
      <c r="AN139" s="1">
        <v>10.8355967452688</v>
      </c>
      <c r="AO139" s="1">
        <v>15.3292287442668</v>
      </c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O139"/>
      <c r="BQ139" s="1">
        <v>6.2383695960037997</v>
      </c>
      <c r="BR139" s="1">
        <v>11.946229354207899</v>
      </c>
      <c r="BS139" s="1">
        <v>7.3613029957552003</v>
      </c>
      <c r="BT139" s="1" t="e">
        <v>#N/A</v>
      </c>
      <c r="BU139" s="1">
        <v>17.512985151164099</v>
      </c>
      <c r="BV139" s="1">
        <v>-2.8639779761788602E-2</v>
      </c>
      <c r="BW139" s="1">
        <v>-2.5573824267463898</v>
      </c>
      <c r="BX139" s="1">
        <v>6.5515365033054698</v>
      </c>
      <c r="BY139" s="1">
        <v>6.1126044804543902</v>
      </c>
      <c r="BZ139" s="1">
        <v>5.2461914274480304</v>
      </c>
      <c r="CA139" s="1">
        <v>9.9961735344831109</v>
      </c>
      <c r="CB139" s="1">
        <v>10.4139161704312</v>
      </c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DB139"/>
      <c r="DD139" s="1">
        <v>-0.99555587131860501</v>
      </c>
      <c r="DE139" s="1">
        <v>2.2527805845054099</v>
      </c>
      <c r="DF139" s="1">
        <v>5.9208071598402503</v>
      </c>
      <c r="DG139" s="1">
        <v>3.4904878429754702</v>
      </c>
      <c r="DH139" s="1">
        <v>8.0232400248049291</v>
      </c>
      <c r="DI139" s="1">
        <v>2.0688849791177102</v>
      </c>
      <c r="DJ139" s="1">
        <v>-3.00955307927177</v>
      </c>
      <c r="DK139" s="1">
        <v>3.54160579860396</v>
      </c>
      <c r="DL139" s="1">
        <v>7.2238557526951501</v>
      </c>
      <c r="DM139" s="1">
        <v>2.1505511728398301</v>
      </c>
      <c r="DN139" s="1">
        <v>5.4976447685892103</v>
      </c>
      <c r="DO139" s="1">
        <v>4.43465941261538</v>
      </c>
      <c r="EB139"/>
      <c r="EO139"/>
      <c r="EQ139" s="1">
        <v>3.9214935187818099</v>
      </c>
      <c r="ER139" s="1">
        <v>7.4985953329225099</v>
      </c>
      <c r="ES139" s="1">
        <v>6.8746245904862402</v>
      </c>
      <c r="ET139" s="1" t="e">
        <v>#N/A</v>
      </c>
      <c r="EU139" s="1">
        <v>9.2168253753493996</v>
      </c>
      <c r="EV139" s="1">
        <v>3.74130521846668</v>
      </c>
      <c r="EW139" s="1">
        <v>-3.5960531909873699</v>
      </c>
      <c r="EX139" s="1">
        <v>5.6151558555573802</v>
      </c>
      <c r="EY139" s="1">
        <v>7.6150289808668203</v>
      </c>
      <c r="EZ139" s="1">
        <v>5.6935550320040198</v>
      </c>
      <c r="FA139" s="1">
        <v>9.74195493621305</v>
      </c>
      <c r="FB139" s="1">
        <v>7.1000083877395097</v>
      </c>
      <c r="FO139"/>
      <c r="GB139"/>
      <c r="HB139"/>
    </row>
    <row r="140" spans="1:210">
      <c r="A140" s="13">
        <f t="shared" si="2"/>
        <v>42277</v>
      </c>
      <c r="N140"/>
      <c r="AB140"/>
      <c r="AC140" s="4">
        <v>42277</v>
      </c>
      <c r="AD140" s="1">
        <v>10.3004910812079</v>
      </c>
      <c r="AE140" s="1">
        <v>9.4398527924063504</v>
      </c>
      <c r="AF140" s="1">
        <v>8.6126875749833101</v>
      </c>
      <c r="AG140" s="1">
        <v>10.812553425545399</v>
      </c>
      <c r="AH140" s="1">
        <v>10.998493874612899</v>
      </c>
      <c r="AI140" s="1">
        <v>7.4872863397939904</v>
      </c>
      <c r="AJ140" s="1">
        <v>-8.0065164518437104</v>
      </c>
      <c r="AK140" s="1">
        <v>8.1776341115996907</v>
      </c>
      <c r="AL140" s="1">
        <v>8.9374106281228194</v>
      </c>
      <c r="AM140" s="1">
        <v>3.0854369517358902</v>
      </c>
      <c r="AN140" s="1">
        <v>11.545351881123199</v>
      </c>
      <c r="AO140" s="1">
        <v>15.1958376834275</v>
      </c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O140"/>
      <c r="BQ140" s="1">
        <v>7.4867694965630296</v>
      </c>
      <c r="BR140" s="1">
        <v>12.0051436953026</v>
      </c>
      <c r="BS140" s="1">
        <v>9.9581151715182497</v>
      </c>
      <c r="BT140" s="1" t="e">
        <v>#N/A</v>
      </c>
      <c r="BU140" s="1">
        <v>14.779858947881801</v>
      </c>
      <c r="BV140" s="1">
        <v>7.3946350059160597</v>
      </c>
      <c r="BW140" s="1">
        <v>-2.7846900412495299</v>
      </c>
      <c r="BX140" s="1">
        <v>7.1911058792705704</v>
      </c>
      <c r="BY140" s="1">
        <v>4.8327389637445499</v>
      </c>
      <c r="BZ140" s="1">
        <v>4.7350373981796396</v>
      </c>
      <c r="CA140" s="1">
        <v>11.030416952815401</v>
      </c>
      <c r="CB140" s="1">
        <v>9.8398641639418702</v>
      </c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DB140"/>
      <c r="DD140" s="1">
        <v>-2.97512539932758E-2</v>
      </c>
      <c r="DE140" s="1">
        <v>2.2023011114223099</v>
      </c>
      <c r="DF140" s="1">
        <v>5.6250435219368899</v>
      </c>
      <c r="DG140" s="1">
        <v>3.76152386000147</v>
      </c>
      <c r="DH140" s="1">
        <v>8.0977520815385393</v>
      </c>
      <c r="DI140" s="1">
        <v>2.1263011359020298</v>
      </c>
      <c r="DJ140" s="1">
        <v>-4.0871842877739502</v>
      </c>
      <c r="DK140" s="1">
        <v>4.7427888327869203</v>
      </c>
      <c r="DL140" s="1">
        <v>8.0646176624023997</v>
      </c>
      <c r="DM140" s="1">
        <v>2.2882685494442399</v>
      </c>
      <c r="DN140" s="1">
        <v>5.3769575235909999</v>
      </c>
      <c r="DO140" s="1">
        <v>4.2080362429948002</v>
      </c>
      <c r="EB140"/>
      <c r="EO140"/>
      <c r="EQ140" s="1">
        <v>5.51610226856116</v>
      </c>
      <c r="ER140" s="1">
        <v>7.3553586653659604</v>
      </c>
      <c r="ES140" s="1">
        <v>7.8721286102476</v>
      </c>
      <c r="ET140" s="1" t="e">
        <v>#N/A</v>
      </c>
      <c r="EU140" s="1">
        <v>9.4775316696624792</v>
      </c>
      <c r="EV140" s="1">
        <v>5.5609389354570302</v>
      </c>
      <c r="EW140" s="1">
        <v>-3.9675348674575801</v>
      </c>
      <c r="EX140" s="1">
        <v>6.9053652212635797</v>
      </c>
      <c r="EY140" s="1">
        <v>8.2938587400715402</v>
      </c>
      <c r="EZ140" s="1">
        <v>5.4666687264153504</v>
      </c>
      <c r="FA140" s="1">
        <v>9.7955164505096697</v>
      </c>
      <c r="FB140" s="1">
        <v>7.0785476047735303</v>
      </c>
      <c r="FO140"/>
      <c r="GB140"/>
      <c r="HB140"/>
    </row>
    <row r="141" spans="1:210">
      <c r="A141" s="13">
        <f t="shared" si="2"/>
        <v>42247</v>
      </c>
      <c r="N141"/>
      <c r="AB141"/>
      <c r="AC141" s="4">
        <v>42247</v>
      </c>
      <c r="AD141" s="1">
        <v>9.7974073342328705</v>
      </c>
      <c r="AE141" s="1">
        <v>9.0761070404059705</v>
      </c>
      <c r="AF141" s="1">
        <v>6.9116160183827597</v>
      </c>
      <c r="AG141" s="1">
        <v>11.3067832520123</v>
      </c>
      <c r="AH141" s="1">
        <v>10.690706906466399</v>
      </c>
      <c r="AI141" s="1">
        <v>6.7128020807750701</v>
      </c>
      <c r="AJ141" s="1">
        <v>-6.1952702405478002</v>
      </c>
      <c r="AK141" s="1">
        <v>8.1711203676156607</v>
      </c>
      <c r="AL141" s="1">
        <v>10.3698280108795</v>
      </c>
      <c r="AM141" s="1">
        <v>2.2472451227607499</v>
      </c>
      <c r="AN141" s="1">
        <v>11.7774692511074</v>
      </c>
      <c r="AO141" s="1">
        <v>14.5593338005304</v>
      </c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O141"/>
      <c r="BQ141" s="1">
        <v>6.9557329615596402</v>
      </c>
      <c r="BR141" s="1">
        <v>10.889556315605001</v>
      </c>
      <c r="BS141" s="1">
        <v>8.7303067000929104</v>
      </c>
      <c r="BT141" s="1" t="e">
        <v>#N/A</v>
      </c>
      <c r="BU141" s="1">
        <v>15.3544857785711</v>
      </c>
      <c r="BV141" s="1">
        <v>6.6390681078254401</v>
      </c>
      <c r="BW141" s="1">
        <v>-1.52394487070285</v>
      </c>
      <c r="BX141" s="1">
        <v>7.6184439801775099</v>
      </c>
      <c r="BY141" s="1">
        <v>5.1956636897105701</v>
      </c>
      <c r="BZ141" s="1">
        <v>4.2375242428543398</v>
      </c>
      <c r="CA141" s="1">
        <v>11.355906660088401</v>
      </c>
      <c r="CB141" s="1">
        <v>10.589856672065901</v>
      </c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DB141"/>
      <c r="DD141" s="1">
        <v>-0.92372904750712304</v>
      </c>
      <c r="DE141" s="1">
        <v>1.7448557812561101</v>
      </c>
      <c r="DF141" s="1">
        <v>5.31060982376904</v>
      </c>
      <c r="DG141" s="1">
        <v>3.90835621862308</v>
      </c>
      <c r="DH141" s="1">
        <v>8.0578762684712206</v>
      </c>
      <c r="DI141" s="1">
        <v>1.6111448679019</v>
      </c>
      <c r="DJ141" s="1">
        <v>-6.1803609329917197</v>
      </c>
      <c r="DK141" s="1">
        <v>4.9116569631268003</v>
      </c>
      <c r="DL141" s="1">
        <v>7.8445845249934898</v>
      </c>
      <c r="DM141" s="1">
        <v>1.9457525201489001</v>
      </c>
      <c r="DN141" s="1">
        <v>5.0047707753563202</v>
      </c>
      <c r="DO141" s="1">
        <v>4.0859583661921901</v>
      </c>
      <c r="EB141"/>
      <c r="EO141"/>
      <c r="EQ141" s="1">
        <v>4.8725793823310202</v>
      </c>
      <c r="ER141" s="1">
        <v>7.0704924652980896</v>
      </c>
      <c r="ES141" s="1">
        <v>7.3706296812023497</v>
      </c>
      <c r="ET141" s="1" t="e">
        <v>#N/A</v>
      </c>
      <c r="EU141" s="1">
        <v>9.9042444916027303</v>
      </c>
      <c r="EV141" s="1">
        <v>4.8032864434988998</v>
      </c>
      <c r="EW141" s="1">
        <v>-3.9006267865884601</v>
      </c>
      <c r="EX141" s="1">
        <v>7.1356795568805298</v>
      </c>
      <c r="EY141" s="1">
        <v>8.2293458913641508</v>
      </c>
      <c r="EZ141" s="1">
        <v>5.1347131112588302</v>
      </c>
      <c r="FA141" s="1">
        <v>9.4911803378990296</v>
      </c>
      <c r="FB141" s="1">
        <v>6.9657974100039004</v>
      </c>
      <c r="FO141"/>
      <c r="GB141"/>
      <c r="HB141"/>
    </row>
    <row r="142" spans="1:210">
      <c r="A142" s="13">
        <f t="shared" si="2"/>
        <v>42216</v>
      </c>
      <c r="N142"/>
      <c r="AB142"/>
      <c r="AC142" s="4">
        <v>42216</v>
      </c>
      <c r="AD142" s="1">
        <v>7.6592115971504597</v>
      </c>
      <c r="AE142" s="1">
        <v>8.8190121579304002</v>
      </c>
      <c r="AF142" s="1">
        <v>5.6308216185832904</v>
      </c>
      <c r="AG142" s="1">
        <v>12.155499122687701</v>
      </c>
      <c r="AH142" s="1">
        <v>10.4627916364574</v>
      </c>
      <c r="AI142" s="1">
        <v>5.8038451319185302</v>
      </c>
      <c r="AJ142" s="1">
        <v>-7.83526342803464</v>
      </c>
      <c r="AK142" s="1">
        <v>8.2219892867715103</v>
      </c>
      <c r="AL142" s="1">
        <v>10.3522874410773</v>
      </c>
      <c r="AM142" s="1">
        <v>1.9353991278934399</v>
      </c>
      <c r="AN142" s="1">
        <v>11.5008572279218</v>
      </c>
      <c r="AO142" s="1">
        <v>14.444734689234201</v>
      </c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O142"/>
      <c r="BQ142" s="1">
        <v>5.2124772094593004</v>
      </c>
      <c r="BR142" s="1">
        <v>10.4767080909344</v>
      </c>
      <c r="BS142" s="1">
        <v>7.5727524550671603</v>
      </c>
      <c r="BT142" s="1" t="e">
        <v>#N/A</v>
      </c>
      <c r="BU142" s="1">
        <v>13.8382070399105</v>
      </c>
      <c r="BV142" s="1">
        <v>5.7259425591749196</v>
      </c>
      <c r="BW142" s="1">
        <v>-2.8242715786568402</v>
      </c>
      <c r="BX142" s="1">
        <v>7.5296477167554201</v>
      </c>
      <c r="BY142" s="1">
        <v>5.5152498512375603</v>
      </c>
      <c r="BZ142" s="1">
        <v>3.6087347369405101</v>
      </c>
      <c r="CA142" s="1">
        <v>11.215009558705599</v>
      </c>
      <c r="CB142" s="1">
        <v>11.6991302819448</v>
      </c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DB142"/>
      <c r="DD142" s="1">
        <v>-1.82324744658968</v>
      </c>
      <c r="DE142" s="1">
        <v>1.4442303402660499</v>
      </c>
      <c r="DF142" s="1">
        <v>4.7262237217415404</v>
      </c>
      <c r="DG142" s="1">
        <v>4.0658866434846699</v>
      </c>
      <c r="DH142" s="1">
        <v>7.92704213195384</v>
      </c>
      <c r="DI142" s="1">
        <v>1.1308592169631899</v>
      </c>
      <c r="DJ142" s="1">
        <v>-8.3230962487487208</v>
      </c>
      <c r="DK142" s="1">
        <v>5.05745497523698</v>
      </c>
      <c r="DL142" s="1">
        <v>2.44372698044298</v>
      </c>
      <c r="DM142" s="1">
        <v>1.43981936751904</v>
      </c>
      <c r="DN142" s="1">
        <v>4.9614657401425397</v>
      </c>
      <c r="DO142" s="1">
        <v>4.0250059833974099</v>
      </c>
      <c r="EB142"/>
      <c r="EO142"/>
      <c r="EQ142" s="1">
        <v>3.31807345695786</v>
      </c>
      <c r="ER142" s="1">
        <v>6.9352911371261898</v>
      </c>
      <c r="ES142" s="1">
        <v>6.9961183514591996</v>
      </c>
      <c r="ET142" s="1" t="e">
        <v>#N/A</v>
      </c>
      <c r="EU142" s="1">
        <v>9.4277173656273394</v>
      </c>
      <c r="EV142" s="1">
        <v>4.1792020625822204</v>
      </c>
      <c r="EW142" s="1">
        <v>-6.4605587010338699</v>
      </c>
      <c r="EX142" s="1">
        <v>7.1559545688453596</v>
      </c>
      <c r="EY142" s="1">
        <v>3.59368921178464</v>
      </c>
      <c r="EZ142" s="1">
        <v>5.2297021917879398</v>
      </c>
      <c r="FA142" s="1">
        <v>9.0184727827919406</v>
      </c>
      <c r="FB142" s="1">
        <v>7.0410062733998897</v>
      </c>
      <c r="FO142"/>
      <c r="GB142"/>
      <c r="HB142"/>
    </row>
    <row r="143" spans="1:210">
      <c r="A143" s="13">
        <f t="shared" si="2"/>
        <v>42185</v>
      </c>
      <c r="N143"/>
      <c r="AB143"/>
      <c r="AC143" s="4">
        <v>42185</v>
      </c>
      <c r="AD143" s="1">
        <v>8.4858320235760694</v>
      </c>
      <c r="AE143" s="1">
        <v>8.4073295840750699</v>
      </c>
      <c r="AF143" s="1">
        <v>9.5909786490118396</v>
      </c>
      <c r="AG143" s="1">
        <v>12.7735203107953</v>
      </c>
      <c r="AH143" s="1">
        <v>11.2823504341267</v>
      </c>
      <c r="AI143" s="1">
        <v>5.4663293482753303</v>
      </c>
      <c r="AJ143" s="1">
        <v>-11.085380375314701</v>
      </c>
      <c r="AK143" s="1">
        <v>8.7343055961337797</v>
      </c>
      <c r="AL143" s="1">
        <v>5.9855932137653198</v>
      </c>
      <c r="AM143" s="1">
        <v>2.9785013698122902</v>
      </c>
      <c r="AN143" s="1">
        <v>11.5945149061424</v>
      </c>
      <c r="AO143" s="1">
        <v>14.252627984209701</v>
      </c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O143"/>
      <c r="BQ143" s="1">
        <v>7.0263222563196601</v>
      </c>
      <c r="BR143" s="1">
        <v>9.9569938286052704</v>
      </c>
      <c r="BS143" s="1">
        <v>9.77986913295228</v>
      </c>
      <c r="BT143" s="1" t="e">
        <v>#N/A</v>
      </c>
      <c r="BU143" s="1">
        <v>13.8595221060719</v>
      </c>
      <c r="BV143" s="1">
        <v>5.0411723846148497</v>
      </c>
      <c r="BW143" s="1">
        <v>-6.0304061025250499</v>
      </c>
      <c r="BX143" s="1">
        <v>7.7953707687412699</v>
      </c>
      <c r="BY143" s="1">
        <v>2.1855720027426302</v>
      </c>
      <c r="BZ143" s="1">
        <v>4.2645315689135597</v>
      </c>
      <c r="CA143" s="1">
        <v>11.5086709884916</v>
      </c>
      <c r="CB143" s="1">
        <v>11.202040201553499</v>
      </c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DB143"/>
      <c r="DD143" s="1">
        <v>-1.23508616787888</v>
      </c>
      <c r="DE143" s="1">
        <v>1.5916895807095099</v>
      </c>
      <c r="DF143" s="1">
        <v>4.8145304561</v>
      </c>
      <c r="DG143" s="1">
        <v>3.7203117136472201</v>
      </c>
      <c r="DH143" s="1">
        <v>6.9149059874104699</v>
      </c>
      <c r="DI143" s="1">
        <v>0.938837295225743</v>
      </c>
      <c r="DJ143" s="1">
        <v>-10.121479356890999</v>
      </c>
      <c r="DK143" s="1">
        <v>5.4278312269991797</v>
      </c>
      <c r="DL143" s="1">
        <v>2.29850550338125</v>
      </c>
      <c r="DM143" s="1">
        <v>0.95979841200568095</v>
      </c>
      <c r="DN143" s="1">
        <v>4.8371005902579496</v>
      </c>
      <c r="DO143" s="1">
        <v>3.7610668981792399</v>
      </c>
      <c r="EB143"/>
      <c r="EO143"/>
      <c r="EQ143" s="1">
        <v>4.0899353621377301</v>
      </c>
      <c r="ER143" s="1">
        <v>6.21144846379425</v>
      </c>
      <c r="ES143" s="1">
        <v>6.9769829996693797</v>
      </c>
      <c r="ET143" s="1" t="e">
        <v>#N/A</v>
      </c>
      <c r="EU143" s="1">
        <v>9.3065512771700707</v>
      </c>
      <c r="EV143" s="1">
        <v>3.5554049195239799</v>
      </c>
      <c r="EW143" s="1">
        <v>-8.3497918016462602</v>
      </c>
      <c r="EX143" s="1">
        <v>7.3865831415123697</v>
      </c>
      <c r="EY143" s="1">
        <v>3.3663317147079299</v>
      </c>
      <c r="EZ143" s="1">
        <v>4.72827415095181</v>
      </c>
      <c r="FA143" s="1">
        <v>8.5412518772042105</v>
      </c>
      <c r="FB143" s="1">
        <v>6.6620200708607404</v>
      </c>
      <c r="FO143"/>
      <c r="GB143"/>
      <c r="HB143"/>
    </row>
    <row r="144" spans="1:210">
      <c r="A144" s="13">
        <f t="shared" si="2"/>
        <v>42153</v>
      </c>
      <c r="N144"/>
      <c r="AB144"/>
      <c r="AC144" s="4">
        <v>42153</v>
      </c>
      <c r="AD144" s="1">
        <v>6.5767195325866501</v>
      </c>
      <c r="AE144" s="1">
        <v>7.8403420900726504</v>
      </c>
      <c r="AF144" s="1">
        <v>9.2494366739936407</v>
      </c>
      <c r="AG144" s="1">
        <v>13.271464660125201</v>
      </c>
      <c r="AH144" s="1">
        <v>10.725868516928299</v>
      </c>
      <c r="AI144" s="1">
        <v>4.6878447066327604</v>
      </c>
      <c r="AJ144" s="1">
        <v>-17.7937891828003</v>
      </c>
      <c r="AK144" s="1">
        <v>9.01180718973262</v>
      </c>
      <c r="AL144" s="1">
        <v>6.3512264825295004</v>
      </c>
      <c r="AM144" s="1">
        <v>3.0224057435892302</v>
      </c>
      <c r="AN144" s="1">
        <v>12.4159876855348</v>
      </c>
      <c r="AO144" s="1">
        <v>14.930658520660099</v>
      </c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O144"/>
      <c r="BQ144" s="1">
        <v>7.0280186084304797</v>
      </c>
      <c r="BR144" s="1">
        <v>9.1994473169362898</v>
      </c>
      <c r="BS144" s="1">
        <v>9.2164383976579494</v>
      </c>
      <c r="BT144" s="1" t="e">
        <v>#N/A</v>
      </c>
      <c r="BU144" s="1">
        <v>13.556436888124299</v>
      </c>
      <c r="BV144" s="1">
        <v>5.9850270707836701</v>
      </c>
      <c r="BW144" s="1">
        <v>-10.1317610825306</v>
      </c>
      <c r="BX144" s="1">
        <v>7.8110211125933402</v>
      </c>
      <c r="BY144" s="1">
        <v>2.16623365811131</v>
      </c>
      <c r="BZ144" s="1">
        <v>4.3549990771059797</v>
      </c>
      <c r="CA144" s="1">
        <v>11.382643171867199</v>
      </c>
      <c r="CB144" s="1">
        <v>11.423983735689299</v>
      </c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DB144"/>
      <c r="DD144" s="1">
        <v>-2.4178956301570902</v>
      </c>
      <c r="DE144" s="1">
        <v>1.2006865355413601</v>
      </c>
      <c r="DF144" s="1">
        <v>4.7560758382181696</v>
      </c>
      <c r="DG144" s="1">
        <v>3.62454991415661</v>
      </c>
      <c r="DH144" s="1">
        <v>6.7133290846987697</v>
      </c>
      <c r="DI144" s="1">
        <v>0.45943726416233199</v>
      </c>
      <c r="DJ144" s="1">
        <v>-14.3527098744021</v>
      </c>
      <c r="DK144" s="1">
        <v>5.5926361604838801</v>
      </c>
      <c r="DL144" s="1">
        <v>2.3700136268049299</v>
      </c>
      <c r="DM144" s="1">
        <v>0.79990522180645596</v>
      </c>
      <c r="DN144" s="1">
        <v>4.0518951529570799</v>
      </c>
      <c r="DO144" s="1">
        <v>3.9617818498923598</v>
      </c>
      <c r="EB144"/>
      <c r="EO144"/>
      <c r="EQ144" s="1">
        <v>2.6651738196975798</v>
      </c>
      <c r="ER144" s="1">
        <v>5.50233831173521</v>
      </c>
      <c r="ES144" s="1">
        <v>6.9359824080742101</v>
      </c>
      <c r="ET144" s="1" t="e">
        <v>#N/A</v>
      </c>
      <c r="EU144" s="1">
        <v>9.3437114892189506</v>
      </c>
      <c r="EV144" s="1">
        <v>2.9854723436822499</v>
      </c>
      <c r="EW144" s="1">
        <v>-12.3264743562254</v>
      </c>
      <c r="EX144" s="1">
        <v>7.5273370530234001</v>
      </c>
      <c r="EY144" s="1">
        <v>3.55802551679882</v>
      </c>
      <c r="EZ144" s="1">
        <v>4.8884254231937199</v>
      </c>
      <c r="FA144" s="1">
        <v>8.8224598766083595</v>
      </c>
      <c r="FB144" s="1">
        <v>6.6457302903773101</v>
      </c>
      <c r="FO144"/>
      <c r="GB144"/>
      <c r="HB144"/>
    </row>
    <row r="145" spans="1:210">
      <c r="A145" s="13">
        <f t="shared" si="2"/>
        <v>42124</v>
      </c>
      <c r="N145"/>
      <c r="AB145"/>
      <c r="AC145" s="4">
        <v>42124</v>
      </c>
      <c r="AD145" s="1">
        <v>4.7370616166043504</v>
      </c>
      <c r="AE145" s="1">
        <v>7.2349352493671804</v>
      </c>
      <c r="AF145" s="1">
        <v>9.0099536484495193</v>
      </c>
      <c r="AG145" s="1">
        <v>13.684275856219299</v>
      </c>
      <c r="AH145" s="1">
        <v>10.306955833279799</v>
      </c>
      <c r="AI145" s="1">
        <v>4.0790984046949399</v>
      </c>
      <c r="AJ145" s="1">
        <v>-24.815969010232699</v>
      </c>
      <c r="AK145" s="1">
        <v>8.9264476992199793</v>
      </c>
      <c r="AL145" s="1">
        <v>6.9113624070664601</v>
      </c>
      <c r="AM145" s="1">
        <v>3.0905198205252602</v>
      </c>
      <c r="AN145" s="1">
        <v>13.2374254343421</v>
      </c>
      <c r="AO145" s="1">
        <v>14.6144078747039</v>
      </c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O145"/>
      <c r="BQ145" s="1">
        <v>6.5739179979075697</v>
      </c>
      <c r="BR145" s="1">
        <v>8.5868639505727202</v>
      </c>
      <c r="BS145" s="1">
        <v>8.8958236554378498</v>
      </c>
      <c r="BT145" s="1" t="e">
        <v>#N/A</v>
      </c>
      <c r="BU145" s="1">
        <v>11.2180291806696</v>
      </c>
      <c r="BV145" s="1">
        <v>5.6001241288991404</v>
      </c>
      <c r="BW145" s="1">
        <v>-14.0396657751712</v>
      </c>
      <c r="BX145" s="1">
        <v>7.7538571948923201</v>
      </c>
      <c r="BY145" s="1">
        <v>2.3807272630587</v>
      </c>
      <c r="BZ145" s="1">
        <v>4.4362844694265799</v>
      </c>
      <c r="CA145" s="1">
        <v>11.8195762985758</v>
      </c>
      <c r="CB145" s="1">
        <v>10.3714775225931</v>
      </c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DB145"/>
      <c r="DD145" s="1">
        <v>-3.1609014802663</v>
      </c>
      <c r="DE145" s="1">
        <v>0.89459746505206195</v>
      </c>
      <c r="DF145" s="1">
        <v>4.7748722981659899</v>
      </c>
      <c r="DG145" s="1">
        <v>3.0085968416150402</v>
      </c>
      <c r="DH145" s="1">
        <v>6.5096554653321803</v>
      </c>
      <c r="DI145" s="1">
        <v>0.20782886643617399</v>
      </c>
      <c r="DJ145" s="1">
        <v>-17.239086944202601</v>
      </c>
      <c r="DK145" s="1">
        <v>5.7143857351855898</v>
      </c>
      <c r="DL145" s="1">
        <v>2.5191371073795801</v>
      </c>
      <c r="DM145" s="1">
        <v>0.91348583168287401</v>
      </c>
      <c r="DN145" s="1">
        <v>3.90879532774784</v>
      </c>
      <c r="DO145" s="1">
        <v>3.6488067711196401</v>
      </c>
      <c r="EB145"/>
      <c r="EO145"/>
      <c r="EQ145" s="1">
        <v>1.4391415806748999</v>
      </c>
      <c r="ER145" s="1">
        <v>5.2926634357174898</v>
      </c>
      <c r="ES145" s="1">
        <v>6.8294924904083896</v>
      </c>
      <c r="ET145" s="1" t="e">
        <v>#N/A</v>
      </c>
      <c r="EU145" s="1">
        <v>8.4542033495195703</v>
      </c>
      <c r="EV145" s="1">
        <v>3.1525824122908901</v>
      </c>
      <c r="EW145" s="1">
        <v>-16.379237096101999</v>
      </c>
      <c r="EX145" s="1">
        <v>7.5680068704868804</v>
      </c>
      <c r="EY145" s="1">
        <v>3.9075838573831398</v>
      </c>
      <c r="EZ145" s="1">
        <v>5.1466062914115698</v>
      </c>
      <c r="FA145" s="1">
        <v>9.1195231078722792</v>
      </c>
      <c r="FB145" s="1">
        <v>6.4460149493478598</v>
      </c>
      <c r="FO145"/>
      <c r="GB145"/>
      <c r="HB145"/>
    </row>
    <row r="146" spans="1:210">
      <c r="A146" s="13">
        <f t="shared" si="2"/>
        <v>42094</v>
      </c>
      <c r="N146"/>
      <c r="AB146"/>
      <c r="AC146" s="4">
        <v>42094</v>
      </c>
      <c r="AD146" s="1">
        <v>2.7857264016268699</v>
      </c>
      <c r="AE146" s="1">
        <v>7.1020245639397803</v>
      </c>
      <c r="AF146" s="1">
        <v>8.6471914104648793</v>
      </c>
      <c r="AG146" s="1">
        <v>14.1856134642334</v>
      </c>
      <c r="AH146" s="1">
        <v>9.6639614407361805</v>
      </c>
      <c r="AI146" s="1">
        <v>6.4364678471788999</v>
      </c>
      <c r="AJ146" s="1">
        <v>-30.381543376137198</v>
      </c>
      <c r="AK146" s="1">
        <v>9.1866691706846009</v>
      </c>
      <c r="AL146" s="1">
        <v>5.4942664850854204</v>
      </c>
      <c r="AM146" s="1">
        <v>2.74139132422739</v>
      </c>
      <c r="AN146" s="1">
        <v>15.627228008378101</v>
      </c>
      <c r="AO146" s="1">
        <v>15.0394119989727</v>
      </c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O146"/>
      <c r="BQ146" s="1">
        <v>6.6007223919991098</v>
      </c>
      <c r="BR146" s="1">
        <v>9.1903203491542307</v>
      </c>
      <c r="BS146" s="1">
        <v>7.2313333661866004</v>
      </c>
      <c r="BT146" s="1" t="e">
        <v>#N/A</v>
      </c>
      <c r="BU146" s="1">
        <v>12.5161621036772</v>
      </c>
      <c r="BV146" s="1">
        <v>7.6622358232209899</v>
      </c>
      <c r="BW146" s="1">
        <v>-15.51061927934</v>
      </c>
      <c r="BX146" s="1">
        <v>7.3072025726828898</v>
      </c>
      <c r="BY146" s="1">
        <v>1.50051105107271</v>
      </c>
      <c r="BZ146" s="1">
        <v>3.8054612090548501</v>
      </c>
      <c r="CA146" s="1">
        <v>13.4838552396838</v>
      </c>
      <c r="CB146" s="1">
        <v>10.304783611116299</v>
      </c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DB146"/>
      <c r="DD146" s="1">
        <v>-1.81902096185219</v>
      </c>
      <c r="DE146" s="1">
        <v>1.84541011715879</v>
      </c>
      <c r="DF146" s="1">
        <v>4.6119354987344199</v>
      </c>
      <c r="DG146" s="1">
        <v>3.1119226506514401</v>
      </c>
      <c r="DH146" s="1">
        <v>6.2497840724124396</v>
      </c>
      <c r="DI146" s="1">
        <v>1.8340333603769501</v>
      </c>
      <c r="DJ146" s="1">
        <v>-20.1156462998389</v>
      </c>
      <c r="DK146" s="1">
        <v>6.0672994240201001</v>
      </c>
      <c r="DL146" s="1">
        <v>2.8845972189604501</v>
      </c>
      <c r="DM146" s="1">
        <v>0.47193435687190999</v>
      </c>
      <c r="DN146" s="1">
        <v>4.1934557087551703</v>
      </c>
      <c r="DO146" s="1">
        <v>3.60622264767296</v>
      </c>
      <c r="EB146"/>
      <c r="EO146"/>
      <c r="EQ146" s="1">
        <v>-0.103712397649021</v>
      </c>
      <c r="ER146" s="1">
        <v>5.7520908473629699</v>
      </c>
      <c r="ES146" s="1">
        <v>6.4775348061319002</v>
      </c>
      <c r="ET146" s="1" t="e">
        <v>#N/A</v>
      </c>
      <c r="EU146" s="1">
        <v>7.7192520554746604</v>
      </c>
      <c r="EV146" s="1">
        <v>5.7554204114410101</v>
      </c>
      <c r="EW146" s="1">
        <v>-19.135726749188098</v>
      </c>
      <c r="EX146" s="1">
        <v>8.4200284034992894</v>
      </c>
      <c r="EY146" s="1">
        <v>3.5768924009827101</v>
      </c>
      <c r="EZ146" s="1">
        <v>5.43108609759767</v>
      </c>
      <c r="FA146" s="1">
        <v>9.7128407789571298</v>
      </c>
      <c r="FB146" s="1">
        <v>6.4926235984484304</v>
      </c>
      <c r="FO146"/>
      <c r="GB146"/>
      <c r="HB146"/>
    </row>
    <row r="147" spans="1:210">
      <c r="A147" s="13">
        <f t="shared" si="2"/>
        <v>42062</v>
      </c>
      <c r="N147"/>
      <c r="AB147"/>
      <c r="AC147" s="4">
        <v>42062</v>
      </c>
      <c r="AD147" s="1">
        <v>1.7293086739397601</v>
      </c>
      <c r="AE147" s="1">
        <v>6.9790151338358903</v>
      </c>
      <c r="AF147" s="1">
        <v>8.6473371824798893</v>
      </c>
      <c r="AG147" s="1">
        <v>14.3078471237282</v>
      </c>
      <c r="AH147" s="1">
        <v>7.8512482159083898</v>
      </c>
      <c r="AI147" s="1">
        <v>6.2005363580594501</v>
      </c>
      <c r="AJ147" s="1">
        <v>-38.739630236891202</v>
      </c>
      <c r="AK147" s="1">
        <v>10.0060356064724</v>
      </c>
      <c r="AL147" s="1">
        <v>6.3665279786885396</v>
      </c>
      <c r="AM147" s="1">
        <v>1.8507863980313399</v>
      </c>
      <c r="AN147" s="1">
        <v>16.400556197281201</v>
      </c>
      <c r="AO147" s="1">
        <v>15.535151099275099</v>
      </c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O147"/>
      <c r="BQ147" s="1">
        <v>7.4138162123670597</v>
      </c>
      <c r="BR147" s="1">
        <v>9.7679558843758993</v>
      </c>
      <c r="BS147" s="1">
        <v>6.6019851093408404</v>
      </c>
      <c r="BT147" s="1" t="e">
        <v>#N/A</v>
      </c>
      <c r="BU147" s="1">
        <v>12.1839218758426</v>
      </c>
      <c r="BV147" s="1">
        <v>7.7415576813704803</v>
      </c>
      <c r="BW147" s="1">
        <v>-19.398180637103302</v>
      </c>
      <c r="BX147" s="1">
        <v>7.4657695439026801</v>
      </c>
      <c r="BY147" s="1">
        <v>2.4395434463635199</v>
      </c>
      <c r="BZ147" s="1">
        <v>3.5532066041919301</v>
      </c>
      <c r="CA147" s="1">
        <v>14.326512464680301</v>
      </c>
      <c r="CB147" s="1">
        <v>10.437134379035401</v>
      </c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DB147"/>
      <c r="DD147" s="1">
        <v>-1.7672890340795699</v>
      </c>
      <c r="DE147" s="1">
        <v>1.8468243025508999</v>
      </c>
      <c r="DF147" s="1">
        <v>4.5782388047779596</v>
      </c>
      <c r="DG147" s="1">
        <v>2.0738006782506999</v>
      </c>
      <c r="DH147" s="1">
        <v>5.39085397253168</v>
      </c>
      <c r="DI147" s="1">
        <v>1.85677781861131</v>
      </c>
      <c r="DJ147" s="1">
        <v>-23.222906424732901</v>
      </c>
      <c r="DK147" s="1">
        <v>6.2835968431224201</v>
      </c>
      <c r="DL147" s="1">
        <v>3.1726381204251299</v>
      </c>
      <c r="DM147" s="1">
        <v>-0.337329646634491</v>
      </c>
      <c r="DN147" s="1">
        <v>4.01258869470142</v>
      </c>
      <c r="DO147" s="1">
        <v>3.4721537353311001</v>
      </c>
      <c r="EB147"/>
      <c r="EO147"/>
      <c r="EQ147" s="1">
        <v>-0.339570305688634</v>
      </c>
      <c r="ER147" s="1">
        <v>5.8064002565309201</v>
      </c>
      <c r="ES147" s="1">
        <v>6.4584169698565699</v>
      </c>
      <c r="ET147" s="1" t="e">
        <v>#N/A</v>
      </c>
      <c r="EU147" s="1">
        <v>6.8564123297466102</v>
      </c>
      <c r="EV147" s="1">
        <v>6.4791505030244601</v>
      </c>
      <c r="EW147" s="1">
        <v>-22.8215459689421</v>
      </c>
      <c r="EX147" s="1">
        <v>8.8863624075165895</v>
      </c>
      <c r="EY147" s="1">
        <v>3.82870449979904</v>
      </c>
      <c r="EZ147" s="1">
        <v>5.1330211728571999</v>
      </c>
      <c r="FA147" s="1">
        <v>9.6165833211711504</v>
      </c>
      <c r="FB147" s="1">
        <v>6.5278828296715696</v>
      </c>
      <c r="FO147"/>
      <c r="GB147"/>
      <c r="HB147"/>
    </row>
    <row r="148" spans="1:210">
      <c r="A148" s="13">
        <f t="shared" si="2"/>
        <v>42034</v>
      </c>
      <c r="N148"/>
      <c r="AB148"/>
      <c r="AC148" s="4">
        <v>42034</v>
      </c>
      <c r="AD148" s="1">
        <v>2.21074099527632</v>
      </c>
      <c r="AE148" s="1">
        <v>8.9491703613272602</v>
      </c>
      <c r="AF148" s="1">
        <v>10.8370366514013</v>
      </c>
      <c r="AG148" s="1">
        <v>14.792287671597601</v>
      </c>
      <c r="AH148" s="1">
        <v>8.4737101933674399</v>
      </c>
      <c r="AI148" s="1">
        <v>6.6327207539019799</v>
      </c>
      <c r="AJ148" s="1">
        <v>-44.346761656109798</v>
      </c>
      <c r="AK148" s="1">
        <v>10.0124600658584</v>
      </c>
      <c r="AL148" s="1">
        <v>5.8817177689557498</v>
      </c>
      <c r="AM148" s="1">
        <v>2.6169305108729901</v>
      </c>
      <c r="AN148" s="1">
        <v>18.738350685927799</v>
      </c>
      <c r="AO148" s="1">
        <v>14.313063591337301</v>
      </c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O148"/>
      <c r="BQ148" s="1">
        <v>8.8695622911188394</v>
      </c>
      <c r="BR148" s="1">
        <v>12.243548433566099</v>
      </c>
      <c r="BS148" s="1">
        <v>8.5859028216591007</v>
      </c>
      <c r="BT148" s="1" t="e">
        <v>#N/A</v>
      </c>
      <c r="BU148" s="1">
        <v>10.792500326125401</v>
      </c>
      <c r="BV148" s="1">
        <v>7.3407306268303101</v>
      </c>
      <c r="BW148" s="1">
        <v>-18.976085123639599</v>
      </c>
      <c r="BX148" s="1">
        <v>7.9854976175747199</v>
      </c>
      <c r="BY148" s="1">
        <v>2.3936032646999199</v>
      </c>
      <c r="BZ148" s="1">
        <v>2.2382522630546902</v>
      </c>
      <c r="CA148" s="1">
        <v>17.705528357741201</v>
      </c>
      <c r="CB148" s="1">
        <v>10.131030991871301</v>
      </c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DB148"/>
      <c r="DD148" s="1">
        <v>-1.44705789461491</v>
      </c>
      <c r="DE148" s="1">
        <v>2.7403189509569899</v>
      </c>
      <c r="DF148" s="1">
        <v>4.8339285108301899</v>
      </c>
      <c r="DG148" s="1">
        <v>3.5080795514128802</v>
      </c>
      <c r="DH148" s="1">
        <v>5.0179574896885404</v>
      </c>
      <c r="DI148" s="1">
        <v>2.1293767203870702</v>
      </c>
      <c r="DJ148" s="1">
        <v>-21.005123416983398</v>
      </c>
      <c r="DK148" s="1">
        <v>6.6711951736849899</v>
      </c>
      <c r="DL148" s="1">
        <v>3.3478013640056798</v>
      </c>
      <c r="DM148" s="1">
        <v>1.3391883673940199</v>
      </c>
      <c r="DN148" s="1">
        <v>4.32762826139132</v>
      </c>
      <c r="DO148" s="1">
        <v>3.79876891200071</v>
      </c>
      <c r="EB148"/>
      <c r="EO148"/>
      <c r="EQ148" s="1">
        <v>0.36642317063451102</v>
      </c>
      <c r="ER148" s="1">
        <v>7.0453149362886096</v>
      </c>
      <c r="ES148" s="1">
        <v>7.8098077772047896</v>
      </c>
      <c r="ET148" s="1" t="e">
        <v>#N/A</v>
      </c>
      <c r="EU148" s="1">
        <v>7.0833184135557898</v>
      </c>
      <c r="EV148" s="1">
        <v>6.5590887966844003</v>
      </c>
      <c r="EW148" s="1">
        <v>-23.885953324686302</v>
      </c>
      <c r="EX148" s="1">
        <v>8.9800662078247893</v>
      </c>
      <c r="EY148" s="1">
        <v>4.0540656525477301</v>
      </c>
      <c r="EZ148" s="1">
        <v>5.0136826020557201</v>
      </c>
      <c r="FA148" s="1">
        <v>11.1681595032384</v>
      </c>
      <c r="FB148" s="1">
        <v>7.0854740041855804</v>
      </c>
      <c r="FO148"/>
      <c r="GB148"/>
      <c r="HB148"/>
    </row>
    <row r="149" spans="1:210">
      <c r="A149" s="13">
        <f t="shared" si="2"/>
        <v>42004</v>
      </c>
      <c r="N149"/>
      <c r="AB149"/>
      <c r="AC149" s="4">
        <v>42004</v>
      </c>
      <c r="AD149" s="1">
        <v>12.0693598131508</v>
      </c>
      <c r="AE149" s="1">
        <v>10.990177673565899</v>
      </c>
      <c r="AF149" s="1">
        <v>13.3096740827401</v>
      </c>
      <c r="AG149" s="1">
        <v>15.6682582086035</v>
      </c>
      <c r="AH149" s="1">
        <v>10.1611256591691</v>
      </c>
      <c r="AI149" s="1">
        <v>8.5153748072334796</v>
      </c>
      <c r="AJ149" s="1">
        <v>-19.754444909774499</v>
      </c>
      <c r="AK149" s="1">
        <v>10.958297587498899</v>
      </c>
      <c r="AL149" s="1">
        <v>6.0648053455240598</v>
      </c>
      <c r="AM149" s="1">
        <v>3.2411694016693202</v>
      </c>
      <c r="AN149" s="1">
        <v>17.305788322588899</v>
      </c>
      <c r="AO149" s="1">
        <v>15.692501711434399</v>
      </c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O149"/>
      <c r="BQ149" s="1">
        <v>9.8602031607497196</v>
      </c>
      <c r="BR149" s="1">
        <v>12.132126724929201</v>
      </c>
      <c r="BS149" s="1">
        <v>13.448971008661401</v>
      </c>
      <c r="BT149" s="1" t="e">
        <v>#N/A</v>
      </c>
      <c r="BU149" s="1">
        <v>15.400435384133299</v>
      </c>
      <c r="BV149" s="1">
        <v>4.40168421451909</v>
      </c>
      <c r="BW149" s="1">
        <v>-5.5467472198833701</v>
      </c>
      <c r="BX149" s="1">
        <v>7.20597302438392</v>
      </c>
      <c r="BY149" s="1">
        <v>-0.88328498702068103</v>
      </c>
      <c r="BZ149" s="1">
        <v>2.6610430335277702</v>
      </c>
      <c r="CA149" s="1">
        <v>16.771331674592801</v>
      </c>
      <c r="CB149" s="1">
        <v>10.7950447328486</v>
      </c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DB149"/>
      <c r="DD149" s="1">
        <v>3.0533521579246301</v>
      </c>
      <c r="DE149" s="1">
        <v>3.7493811964675898</v>
      </c>
      <c r="DF149" s="1">
        <v>5.2781908592569398</v>
      </c>
      <c r="DG149" s="1">
        <v>3.7258392210410398</v>
      </c>
      <c r="DH149" s="1">
        <v>5.9087996721717504</v>
      </c>
      <c r="DI149" s="1">
        <v>3.0740782736212302</v>
      </c>
      <c r="DJ149" s="1">
        <v>-11.2592753350291</v>
      </c>
      <c r="DK149" s="1">
        <v>6.7962554688130101</v>
      </c>
      <c r="DL149" s="1">
        <v>3.5246051905633999</v>
      </c>
      <c r="DM149" s="1">
        <v>1.88715911573809</v>
      </c>
      <c r="DN149" s="1">
        <v>5.5080631464085501</v>
      </c>
      <c r="DO149" s="1">
        <v>4.0155045275993997</v>
      </c>
      <c r="EB149"/>
      <c r="EO149"/>
      <c r="EQ149" s="1">
        <v>6.8895201268814104</v>
      </c>
      <c r="ER149" s="1">
        <v>8.4494927027718507</v>
      </c>
      <c r="ES149" s="1">
        <v>8.3384366889327595</v>
      </c>
      <c r="ET149" s="1" t="e">
        <v>#N/A</v>
      </c>
      <c r="EU149" s="1">
        <v>8.1776235000077708</v>
      </c>
      <c r="EV149" s="1">
        <v>5.7385065587651702</v>
      </c>
      <c r="EW149" s="1">
        <v>-8.6755894618306204</v>
      </c>
      <c r="EX149" s="1">
        <v>8.9068266543920291</v>
      </c>
      <c r="EY149" s="1">
        <v>4.9531947974141604</v>
      </c>
      <c r="EZ149" s="1">
        <v>5.8449148405178102</v>
      </c>
      <c r="FA149" s="1">
        <v>9.9023111887971602</v>
      </c>
      <c r="FB149" s="1">
        <v>7.71438455907189</v>
      </c>
      <c r="FO149"/>
      <c r="GB149"/>
      <c r="HB149"/>
    </row>
    <row r="150" spans="1:210">
      <c r="A150" s="13">
        <f t="shared" si="2"/>
        <v>41971</v>
      </c>
      <c r="N150"/>
      <c r="AB150"/>
      <c r="AC150" s="4">
        <v>41971</v>
      </c>
      <c r="AD150" s="1">
        <v>12.002030829379301</v>
      </c>
      <c r="AE150" s="1">
        <v>10.478825068756001</v>
      </c>
      <c r="AF150" s="1">
        <v>12.345934657932601</v>
      </c>
      <c r="AG150" s="1">
        <v>11.260986738266</v>
      </c>
      <c r="AH150" s="1">
        <v>10.740537652830699</v>
      </c>
      <c r="AI150" s="1">
        <v>8.7945504766606</v>
      </c>
      <c r="AJ150" s="1">
        <v>-3.0675272796486901</v>
      </c>
      <c r="AK150" s="1">
        <v>10.5889041171581</v>
      </c>
      <c r="AL150" s="1">
        <v>7.5377315459020204</v>
      </c>
      <c r="AM150" s="1">
        <v>3.6477650051733002</v>
      </c>
      <c r="AN150" s="1">
        <v>16.0372929159108</v>
      </c>
      <c r="AO150" s="1">
        <v>15.2031788498495</v>
      </c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O150"/>
      <c r="BQ150" s="1">
        <v>9.1262241650589697</v>
      </c>
      <c r="BR150" s="1">
        <v>11.562505660801399</v>
      </c>
      <c r="BS150" s="1">
        <v>12.526207811686801</v>
      </c>
      <c r="BT150" s="1" t="e">
        <v>#N/A</v>
      </c>
      <c r="BU150" s="1">
        <v>16.042020576685399</v>
      </c>
      <c r="BV150" s="1">
        <v>4.3334103911234401</v>
      </c>
      <c r="BW150" s="1">
        <v>2.56748362540778</v>
      </c>
      <c r="BX150" s="1">
        <v>7.20132781361096</v>
      </c>
      <c r="BY150" s="1">
        <v>-2.9783900320382202</v>
      </c>
      <c r="BZ150" s="1">
        <v>3.7307482795174098</v>
      </c>
      <c r="CA150" s="1">
        <v>14.978733592400699</v>
      </c>
      <c r="CB150" s="1">
        <v>11.165439637402899</v>
      </c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DB150"/>
      <c r="DD150" s="1">
        <v>3.08726553317703</v>
      </c>
      <c r="DE150" s="1">
        <v>3.65411670137581</v>
      </c>
      <c r="DF150" s="1">
        <v>5.2998108372488497</v>
      </c>
      <c r="DG150" s="1">
        <v>3.62995521372518</v>
      </c>
      <c r="DH150" s="1">
        <v>5.8875058837775196</v>
      </c>
      <c r="DI150" s="1">
        <v>3.2249874489958898</v>
      </c>
      <c r="DJ150" s="1">
        <v>-8.0843001124747502</v>
      </c>
      <c r="DK150" s="1">
        <v>6.6412155592833004</v>
      </c>
      <c r="DL150" s="1">
        <v>3.5422422736961301</v>
      </c>
      <c r="DM150" s="1">
        <v>1.0927211798985501</v>
      </c>
      <c r="DN150" s="1">
        <v>6.3255370350485798</v>
      </c>
      <c r="DO150" s="1">
        <v>4.1626429465932304</v>
      </c>
      <c r="EB150"/>
      <c r="EO150"/>
      <c r="EQ150" s="1">
        <v>7.4179031747532997</v>
      </c>
      <c r="ER150" s="1">
        <v>8.19105253482115</v>
      </c>
      <c r="ES150" s="1">
        <v>8.0322884148081997</v>
      </c>
      <c r="ET150" s="1" t="e">
        <v>#N/A</v>
      </c>
      <c r="EU150" s="1">
        <v>7.9084910400759201</v>
      </c>
      <c r="EV150" s="1">
        <v>6.5599455825653896</v>
      </c>
      <c r="EW150" s="1">
        <v>-0.174750914552743</v>
      </c>
      <c r="EX150" s="1">
        <v>9.0711356719270899</v>
      </c>
      <c r="EY150" s="1">
        <v>4.8862067687944704</v>
      </c>
      <c r="EZ150" s="1">
        <v>5.9927072770991101</v>
      </c>
      <c r="FA150" s="1">
        <v>9.7864332818914601</v>
      </c>
      <c r="FB150" s="1">
        <v>7.7359343472306703</v>
      </c>
      <c r="FO150"/>
      <c r="GB150"/>
      <c r="HB150"/>
    </row>
    <row r="151" spans="1:210">
      <c r="A151" s="13">
        <f t="shared" si="2"/>
        <v>41943</v>
      </c>
      <c r="N151"/>
      <c r="AB151"/>
      <c r="AC151" s="4">
        <v>41943</v>
      </c>
      <c r="AD151" s="1">
        <v>12.705840988360899</v>
      </c>
      <c r="AE151" s="1">
        <v>10.2407697769638</v>
      </c>
      <c r="AF151" s="1">
        <v>12.0201085243352</v>
      </c>
      <c r="AG151" s="1">
        <v>10.6735464930722</v>
      </c>
      <c r="AH151" s="1">
        <v>10.891369229539601</v>
      </c>
      <c r="AI151" s="1">
        <v>9.5243204691457706</v>
      </c>
      <c r="AJ151" s="1">
        <v>1.43516524653775</v>
      </c>
      <c r="AK151" s="1">
        <v>10.6182550671596</v>
      </c>
      <c r="AL151" s="1">
        <v>8.6003202523996105</v>
      </c>
      <c r="AM151" s="1">
        <v>3.6198265128791198</v>
      </c>
      <c r="AN151" s="1">
        <v>16.033514568627499</v>
      </c>
      <c r="AO151" s="1">
        <v>15.8251825593596</v>
      </c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O151"/>
      <c r="BQ151" s="1">
        <v>8.4716038572827195</v>
      </c>
      <c r="BR151" s="1">
        <v>10.7548172147755</v>
      </c>
      <c r="BS151" s="1">
        <v>11.512981713469699</v>
      </c>
      <c r="BT151" s="1" t="e">
        <v>#N/A</v>
      </c>
      <c r="BU151" s="1">
        <v>16.011357164156301</v>
      </c>
      <c r="BV151" s="1">
        <v>5.30902263364497</v>
      </c>
      <c r="BW151" s="1">
        <v>5.23643063478782</v>
      </c>
      <c r="BX151" s="1">
        <v>6.9122029986087101</v>
      </c>
      <c r="BY151" s="1">
        <v>-5.0119341889308</v>
      </c>
      <c r="BZ151" s="1">
        <v>4.7706397233297304</v>
      </c>
      <c r="CA151" s="1">
        <v>14.1503028835191</v>
      </c>
      <c r="CB151" s="1">
        <v>13.196102485345399</v>
      </c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DB151"/>
      <c r="DD151" s="1">
        <v>2.7289851797099098</v>
      </c>
      <c r="DE151" s="1">
        <v>3.5987214107185901</v>
      </c>
      <c r="DF151" s="1">
        <v>5.4115821998289197</v>
      </c>
      <c r="DG151" s="1">
        <v>3.65056352120927</v>
      </c>
      <c r="DH151" s="1">
        <v>5.8307562886405098</v>
      </c>
      <c r="DI151" s="1">
        <v>3.5144097383025499</v>
      </c>
      <c r="DJ151" s="1">
        <v>-3.4879742033768601</v>
      </c>
      <c r="DK151" s="1">
        <v>6.6453640453117799</v>
      </c>
      <c r="DL151" s="1">
        <v>3.0017734849328401</v>
      </c>
      <c r="DM151" s="1">
        <v>2.6934103891904599</v>
      </c>
      <c r="DN151" s="1">
        <v>6.4396932494562202</v>
      </c>
      <c r="DO151" s="1">
        <v>4.4182393410569798</v>
      </c>
      <c r="EB151"/>
      <c r="EO151"/>
      <c r="EQ151" s="1">
        <v>7.6425233395748</v>
      </c>
      <c r="ER151" s="1">
        <v>7.9846307637673597</v>
      </c>
      <c r="ES151" s="1">
        <v>7.6503961288733802</v>
      </c>
      <c r="ET151" s="1" t="e">
        <v>#N/A</v>
      </c>
      <c r="EU151" s="1">
        <v>6.8676175025349302</v>
      </c>
      <c r="EV151" s="1">
        <v>7.0049767146752604</v>
      </c>
      <c r="EW151" s="1">
        <v>2.6221565256434798</v>
      </c>
      <c r="EX151" s="1">
        <v>9.0100124836174693</v>
      </c>
      <c r="EY151" s="1">
        <v>4.3424555034703802</v>
      </c>
      <c r="EZ151" s="1">
        <v>6.0093298082006799</v>
      </c>
      <c r="FA151" s="1">
        <v>10.050074871639801</v>
      </c>
      <c r="FB151" s="1">
        <v>6.7510675012152497</v>
      </c>
      <c r="FO151"/>
      <c r="GB151"/>
      <c r="HB151"/>
    </row>
    <row r="152" spans="1:210">
      <c r="A152" s="13">
        <f t="shared" si="2"/>
        <v>41912</v>
      </c>
      <c r="N152"/>
      <c r="AB152"/>
      <c r="AC152" s="4">
        <v>41912</v>
      </c>
      <c r="AD152" s="1">
        <v>14.5938990172828</v>
      </c>
      <c r="AE152" s="1">
        <v>10.752807831779799</v>
      </c>
      <c r="AF152" s="1">
        <v>12.2999830445036</v>
      </c>
      <c r="AG152" s="1">
        <v>11.4123912648708</v>
      </c>
      <c r="AH152" s="1">
        <v>11.753990184338599</v>
      </c>
      <c r="AI152" s="1">
        <v>10.9092373454425</v>
      </c>
      <c r="AJ152" s="1">
        <v>8.9174103209927598</v>
      </c>
      <c r="AK152" s="1">
        <v>10.9518631380282</v>
      </c>
      <c r="AL152" s="1">
        <v>9.9626959347463497</v>
      </c>
      <c r="AM152" s="1">
        <v>4.1058043557047297</v>
      </c>
      <c r="AN152" s="1">
        <v>15.905202202636801</v>
      </c>
      <c r="AO152" s="1">
        <v>16.088447837395201</v>
      </c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O152"/>
      <c r="BQ152" s="1">
        <v>11.126219006304501</v>
      </c>
      <c r="BR152" s="1">
        <v>11.599290709217399</v>
      </c>
      <c r="BS152" s="1">
        <v>11.1959340390486</v>
      </c>
      <c r="BT152" s="1" t="e">
        <v>#N/A</v>
      </c>
      <c r="BU152" s="1">
        <v>15.714906812939599</v>
      </c>
      <c r="BV152" s="1">
        <v>9.2339874531653301</v>
      </c>
      <c r="BW152" s="1">
        <v>8.5200149430796497</v>
      </c>
      <c r="BX152" s="1">
        <v>7.78565676683895</v>
      </c>
      <c r="BY152" s="1">
        <v>-5.3278450388329999</v>
      </c>
      <c r="BZ152" s="1">
        <v>4.9650194193453698</v>
      </c>
      <c r="CA152" s="1">
        <v>12.358397915307201</v>
      </c>
      <c r="CB152" s="1">
        <v>13.332300437735</v>
      </c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DB152"/>
      <c r="DD152" s="1">
        <v>3.4121061114735398</v>
      </c>
      <c r="DE152" s="1">
        <v>4.0258244100406904</v>
      </c>
      <c r="DF152" s="1">
        <v>5.8233772678831199</v>
      </c>
      <c r="DG152" s="1">
        <v>3.6086799589739802</v>
      </c>
      <c r="DH152" s="1">
        <v>5.95009458187472</v>
      </c>
      <c r="DI152" s="1">
        <v>4.0366780469608301</v>
      </c>
      <c r="DJ152" s="1">
        <v>-0.47414171455828202</v>
      </c>
      <c r="DK152" s="1">
        <v>6.7189662164740804</v>
      </c>
      <c r="DL152" s="1">
        <v>2.87951208647215</v>
      </c>
      <c r="DM152" s="1">
        <v>2.8981419614219499</v>
      </c>
      <c r="DN152" s="1">
        <v>6.7343014008914404</v>
      </c>
      <c r="DO152" s="1">
        <v>4.4384912292439198</v>
      </c>
      <c r="EB152"/>
      <c r="EO152"/>
      <c r="EQ152" s="1">
        <v>10.0275041103114</v>
      </c>
      <c r="ER152" s="1">
        <v>8.3921364854893508</v>
      </c>
      <c r="ES152" s="1">
        <v>7.8370494110884499</v>
      </c>
      <c r="ET152" s="1" t="e">
        <v>#N/A</v>
      </c>
      <c r="EU152" s="1">
        <v>9.99411272915202</v>
      </c>
      <c r="EV152" s="1">
        <v>7.8706795269796999</v>
      </c>
      <c r="EW152" s="1">
        <v>7.9858909962816096</v>
      </c>
      <c r="EX152" s="1">
        <v>9.5136141902990996</v>
      </c>
      <c r="EY152" s="1">
        <v>4.1753403965674396</v>
      </c>
      <c r="EZ152" s="1">
        <v>5.9518159484184201</v>
      </c>
      <c r="FA152" s="1">
        <v>10.6962585065622</v>
      </c>
      <c r="FB152" s="1">
        <v>6.7993750630893199</v>
      </c>
      <c r="FO152"/>
      <c r="GB152"/>
      <c r="HB152"/>
    </row>
    <row r="153" spans="1:210">
      <c r="A153" s="13">
        <f t="shared" si="2"/>
        <v>41880</v>
      </c>
      <c r="N153"/>
      <c r="AB153"/>
      <c r="AC153" s="4">
        <v>41880</v>
      </c>
      <c r="AD153" s="1">
        <v>12.596899822937401</v>
      </c>
      <c r="AE153" s="1">
        <v>10.074436850955401</v>
      </c>
      <c r="AF153" s="1">
        <v>11.5374862477828</v>
      </c>
      <c r="AG153" s="1">
        <v>9.6647898541108699</v>
      </c>
      <c r="AH153" s="1">
        <v>11.9584199751498</v>
      </c>
      <c r="AI153" s="1">
        <v>10.6234663808814</v>
      </c>
      <c r="AJ153" s="1">
        <v>9.0968423317552798</v>
      </c>
      <c r="AK153" s="1">
        <v>10.5628784573346</v>
      </c>
      <c r="AL153" s="1">
        <v>10.298856853823599</v>
      </c>
      <c r="AM153" s="1">
        <v>3.9412846947667699</v>
      </c>
      <c r="AN153" s="1">
        <v>14.984558095518301</v>
      </c>
      <c r="AO153" s="1">
        <v>15.9692256862636</v>
      </c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O153"/>
      <c r="BQ153" s="1">
        <v>10.2173697932803</v>
      </c>
      <c r="BR153" s="1">
        <v>10.397019156639001</v>
      </c>
      <c r="BS153" s="1">
        <v>11.150831450830299</v>
      </c>
      <c r="BT153" s="1" t="e">
        <v>#N/A</v>
      </c>
      <c r="BU153" s="1">
        <v>14.623865170902</v>
      </c>
      <c r="BV153" s="1">
        <v>8.8501763804717406</v>
      </c>
      <c r="BW153" s="1">
        <v>8.8631393798983797</v>
      </c>
      <c r="BX153" s="1">
        <v>7.6052098932180199</v>
      </c>
      <c r="BY153" s="1">
        <v>-7.78721265315174</v>
      </c>
      <c r="BZ153" s="1">
        <v>4.6115631108137602</v>
      </c>
      <c r="CA153" s="1">
        <v>12.0654454635901</v>
      </c>
      <c r="CB153" s="1">
        <v>13.5835479149343</v>
      </c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DB153"/>
      <c r="DD153" s="1">
        <v>2.9070002489771301</v>
      </c>
      <c r="DE153" s="1">
        <v>3.83846998087198</v>
      </c>
      <c r="DF153" s="1">
        <v>5.6948444108930598</v>
      </c>
      <c r="DG153" s="1">
        <v>3.4224600278882602</v>
      </c>
      <c r="DH153" s="1">
        <v>5.9701799144716503</v>
      </c>
      <c r="DI153" s="1">
        <v>3.77270772671638</v>
      </c>
      <c r="DJ153" s="1">
        <v>-0.75472286464990501</v>
      </c>
      <c r="DK153" s="1">
        <v>6.1856051221893198</v>
      </c>
      <c r="DL153" s="1">
        <v>2.98033752558606</v>
      </c>
      <c r="DM153" s="1">
        <v>2.9891811748883899</v>
      </c>
      <c r="DN153" s="1">
        <v>6.82088216933602</v>
      </c>
      <c r="DO153" s="1">
        <v>4.3269047879735298</v>
      </c>
      <c r="EB153"/>
      <c r="EO153"/>
      <c r="EQ153" s="1">
        <v>8.8640209593508796</v>
      </c>
      <c r="ER153" s="1">
        <v>7.8132926849873199</v>
      </c>
      <c r="ES153" s="1">
        <v>7.7379900657951897</v>
      </c>
      <c r="ET153" s="1" t="e">
        <v>#N/A</v>
      </c>
      <c r="EU153" s="1">
        <v>9.9921029466965408</v>
      </c>
      <c r="EV153" s="1">
        <v>7.8529682241255196</v>
      </c>
      <c r="EW153" s="1">
        <v>7.3494968749413001</v>
      </c>
      <c r="EX153" s="1">
        <v>8.5192393825987196</v>
      </c>
      <c r="EY153" s="1">
        <v>3.9885600724121399</v>
      </c>
      <c r="EZ153" s="1">
        <v>5.9903295250589697</v>
      </c>
      <c r="FA153" s="1">
        <v>10.497153804726601</v>
      </c>
      <c r="FB153" s="1">
        <v>6.8502706967622098</v>
      </c>
      <c r="FO153"/>
      <c r="GB153"/>
      <c r="HB153"/>
    </row>
    <row r="154" spans="1:210">
      <c r="A154" s="13">
        <f t="shared" si="2"/>
        <v>41851</v>
      </c>
      <c r="N154"/>
      <c r="AB154"/>
      <c r="AC154" s="4">
        <v>41851</v>
      </c>
      <c r="AD154" s="1">
        <v>11.459348065218</v>
      </c>
      <c r="AE154" s="1">
        <v>9.2985352276379203</v>
      </c>
      <c r="AF154" s="1">
        <v>11.411768688006701</v>
      </c>
      <c r="AG154" s="1">
        <v>9.2583131761002999</v>
      </c>
      <c r="AH154" s="1">
        <v>12.293332178223199</v>
      </c>
      <c r="AI154" s="1">
        <v>10.6307901012069</v>
      </c>
      <c r="AJ154" s="1">
        <v>9.6742434292456991</v>
      </c>
      <c r="AK154" s="1">
        <v>10.5077003980618</v>
      </c>
      <c r="AL154" s="1">
        <v>10.985734103818301</v>
      </c>
      <c r="AM154" s="1">
        <v>4.1054037878809204</v>
      </c>
      <c r="AN154" s="1">
        <v>15.198000401305499</v>
      </c>
      <c r="AO154" s="1">
        <v>17.135782313695302</v>
      </c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O154"/>
      <c r="BQ154" s="1">
        <v>9.0567716093204602</v>
      </c>
      <c r="BR154" s="1">
        <v>9.4847383033618602</v>
      </c>
      <c r="BS154" s="1">
        <v>10.931544564662</v>
      </c>
      <c r="BT154" s="1" t="e">
        <v>#N/A</v>
      </c>
      <c r="BU154" s="1">
        <v>14.735626415981701</v>
      </c>
      <c r="BV154" s="1">
        <v>9.2182733997192408</v>
      </c>
      <c r="BW154" s="1">
        <v>8.2109425254523902</v>
      </c>
      <c r="BX154" s="1">
        <v>7.9559930115200901</v>
      </c>
      <c r="BY154" s="1">
        <v>-9.7238879133438108</v>
      </c>
      <c r="BZ154" s="1">
        <v>4.5586249476195597</v>
      </c>
      <c r="CA154" s="1">
        <v>11.5853214137232</v>
      </c>
      <c r="CB154" s="1">
        <v>13.4669165193237</v>
      </c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DB154"/>
      <c r="DD154" s="1">
        <v>2.7285763180510099</v>
      </c>
      <c r="DE154" s="1">
        <v>3.6720593201388301</v>
      </c>
      <c r="DF154" s="1">
        <v>5.7058329671472796</v>
      </c>
      <c r="DG154" s="1">
        <v>3.47302776147925</v>
      </c>
      <c r="DH154" s="1">
        <v>5.9277270283780004</v>
      </c>
      <c r="DI154" s="1">
        <v>3.7815767141854102</v>
      </c>
      <c r="DJ154" s="1">
        <v>8.3478534043148808E-3</v>
      </c>
      <c r="DK154" s="1">
        <v>6.1263523826520103</v>
      </c>
      <c r="DL154" s="1">
        <v>3.02617229369663</v>
      </c>
      <c r="DM154" s="1">
        <v>2.8446593800765898</v>
      </c>
      <c r="DN154" s="1">
        <v>6.8001485352444897</v>
      </c>
      <c r="DO154" s="1">
        <v>5.1645020385717997</v>
      </c>
      <c r="EB154"/>
      <c r="EO154"/>
      <c r="EQ154" s="1">
        <v>8.1692972423746095</v>
      </c>
      <c r="ER154" s="1">
        <v>7.3000899320160597</v>
      </c>
      <c r="ES154" s="1">
        <v>7.7152941399453896</v>
      </c>
      <c r="ET154" s="1" t="e">
        <v>#N/A</v>
      </c>
      <c r="EU154" s="1">
        <v>10.315102081081699</v>
      </c>
      <c r="EV154" s="1">
        <v>7.83814155941241</v>
      </c>
      <c r="EW154" s="1">
        <v>6.9440446451120197</v>
      </c>
      <c r="EX154" s="1">
        <v>8.7352025749062197</v>
      </c>
      <c r="EY154" s="1">
        <v>4.0147173966239604</v>
      </c>
      <c r="EZ154" s="1">
        <v>6.0509973115506401</v>
      </c>
      <c r="FA154" s="1">
        <v>10.6236088462097</v>
      </c>
      <c r="FB154" s="1">
        <v>7.4183272502774296</v>
      </c>
      <c r="FO154"/>
      <c r="GB154"/>
      <c r="HB154"/>
    </row>
    <row r="155" spans="1:210">
      <c r="A155" s="13">
        <f t="shared" si="2"/>
        <v>41820</v>
      </c>
      <c r="N155"/>
      <c r="AB155"/>
      <c r="AC155" s="4">
        <v>41820</v>
      </c>
      <c r="AD155" s="1">
        <v>10.641381040566101</v>
      </c>
      <c r="AE155" s="1">
        <v>8.5435047404815094</v>
      </c>
      <c r="AF155" s="1">
        <v>11.281338051594901</v>
      </c>
      <c r="AG155" s="1">
        <v>8.8791049138301492</v>
      </c>
      <c r="AH155" s="1">
        <v>10.9655529639973</v>
      </c>
      <c r="AI155" s="1">
        <v>10.336617241409201</v>
      </c>
      <c r="AJ155" s="1">
        <v>8.7196394111428805</v>
      </c>
      <c r="AK155" s="1">
        <v>10.159980417785199</v>
      </c>
      <c r="AL155" s="1">
        <v>12.1041553522484</v>
      </c>
      <c r="AM155" s="1">
        <v>3.8489730831003199</v>
      </c>
      <c r="AN155" s="1">
        <v>15.3996100717749</v>
      </c>
      <c r="AO155" s="1">
        <v>18.063155895843199</v>
      </c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O155"/>
      <c r="BQ155" s="1">
        <v>8.5572728832372107</v>
      </c>
      <c r="BR155" s="1">
        <v>8.9124456071722999</v>
      </c>
      <c r="BS155" s="1">
        <v>12.182147222646</v>
      </c>
      <c r="BT155" s="1" t="e">
        <v>#N/A</v>
      </c>
      <c r="BU155" s="1">
        <v>12.873758828247</v>
      </c>
      <c r="BV155" s="1">
        <v>9.5633538550088701</v>
      </c>
      <c r="BW155" s="1">
        <v>8.0481017126120609</v>
      </c>
      <c r="BX155" s="1">
        <v>7.5886759276935196</v>
      </c>
      <c r="BY155" s="1">
        <v>-10.8457907715338</v>
      </c>
      <c r="BZ155" s="1">
        <v>4.0444859890221796</v>
      </c>
      <c r="CA155" s="1">
        <v>11.3501844235922</v>
      </c>
      <c r="CB155" s="1">
        <v>13.920964828941599</v>
      </c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DB155"/>
      <c r="DD155" s="1">
        <v>3.40111459297019</v>
      </c>
      <c r="DE155" s="1">
        <v>3.5026806397338301</v>
      </c>
      <c r="DF155" s="1">
        <v>5.6700709400486202</v>
      </c>
      <c r="DG155" s="1">
        <v>3.61176666694681</v>
      </c>
      <c r="DH155" s="1">
        <v>5.4892300125853204</v>
      </c>
      <c r="DI155" s="1">
        <v>3.7086650083661299</v>
      </c>
      <c r="DJ155" s="1">
        <v>-1.45081244713411</v>
      </c>
      <c r="DK155" s="1">
        <v>5.7831293556954204</v>
      </c>
      <c r="DL155" s="1">
        <v>3.02848797636232</v>
      </c>
      <c r="DM155" s="1">
        <v>2.8523014350829001</v>
      </c>
      <c r="DN155" s="1">
        <v>7.0788549348898604</v>
      </c>
      <c r="DO155" s="1">
        <v>5.2913972260194004</v>
      </c>
      <c r="EB155"/>
      <c r="EO155"/>
      <c r="EQ155" s="1">
        <v>8.2231435530132302</v>
      </c>
      <c r="ER155" s="1">
        <v>6.6486156668234404</v>
      </c>
      <c r="ES155" s="1">
        <v>7.92623219762981</v>
      </c>
      <c r="ET155" s="1" t="e">
        <v>#N/A</v>
      </c>
      <c r="EU155" s="1">
        <v>8.41118453240035</v>
      </c>
      <c r="EV155" s="1">
        <v>8.3826666090476607</v>
      </c>
      <c r="EW155" s="1">
        <v>6.5175554799659698</v>
      </c>
      <c r="EX155" s="1">
        <v>8.6144163251686496</v>
      </c>
      <c r="EY155" s="1">
        <v>4.3356785921836103</v>
      </c>
      <c r="EZ155" s="1">
        <v>6.2408310952794199</v>
      </c>
      <c r="FA155" s="1">
        <v>10.9067999452518</v>
      </c>
      <c r="FB155" s="1">
        <v>7.66465738008558</v>
      </c>
      <c r="FO155"/>
      <c r="GB155"/>
      <c r="HB155"/>
    </row>
    <row r="156" spans="1:210">
      <c r="A156" s="13">
        <f t="shared" si="2"/>
        <v>41789</v>
      </c>
      <c r="N156"/>
      <c r="AB156"/>
      <c r="AC156" s="4">
        <v>41789</v>
      </c>
      <c r="AD156" s="1">
        <v>9.4188999701077396</v>
      </c>
      <c r="AE156" s="1">
        <v>7.8052026911737098</v>
      </c>
      <c r="AF156" s="1">
        <v>10.995179838567401</v>
      </c>
      <c r="AG156" s="1">
        <v>8.4725616032915401</v>
      </c>
      <c r="AH156" s="1">
        <v>10.9624864032451</v>
      </c>
      <c r="AI156" s="1">
        <v>10.0029333551546</v>
      </c>
      <c r="AJ156" s="1">
        <v>8.8944364893252903</v>
      </c>
      <c r="AK156" s="1">
        <v>9.7282540020953903</v>
      </c>
      <c r="AL156" s="1">
        <v>12.985321206087001</v>
      </c>
      <c r="AM156" s="1">
        <v>3.4355591301153101</v>
      </c>
      <c r="AN156" s="1">
        <v>15.4240378282165</v>
      </c>
      <c r="AO156" s="1">
        <v>18.641366219641299</v>
      </c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O156"/>
      <c r="BQ156" s="1">
        <v>8.5576332391863108</v>
      </c>
      <c r="BR156" s="1">
        <v>7.8715513666569796</v>
      </c>
      <c r="BS156" s="1">
        <v>12.3221257478507</v>
      </c>
      <c r="BT156" s="1" t="e">
        <v>#N/A</v>
      </c>
      <c r="BU156" s="1">
        <v>13.3328065706723</v>
      </c>
      <c r="BV156" s="1">
        <v>8.6527900265899902</v>
      </c>
      <c r="BW156" s="1">
        <v>7.6861803858899602</v>
      </c>
      <c r="BX156" s="1">
        <v>6.9158596038200599</v>
      </c>
      <c r="BY156" s="1">
        <v>-13.0265475852114</v>
      </c>
      <c r="BZ156" s="1">
        <v>2.8931985020374098</v>
      </c>
      <c r="CA156" s="1">
        <v>11.041294777275301</v>
      </c>
      <c r="CB156" s="1">
        <v>14.3623286892743</v>
      </c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DB156"/>
      <c r="DD156" s="1">
        <v>3.17305507409259</v>
      </c>
      <c r="DE156" s="1">
        <v>3.3566737538767999</v>
      </c>
      <c r="DF156" s="1">
        <v>5.6484228897263202</v>
      </c>
      <c r="DG156" s="1">
        <v>3.67662623214204</v>
      </c>
      <c r="DH156" s="1">
        <v>5.4937558575348104</v>
      </c>
      <c r="DI156" s="1">
        <v>3.5768769641910998</v>
      </c>
      <c r="DJ156" s="1">
        <v>-1.9334483554711599</v>
      </c>
      <c r="DK156" s="1">
        <v>5.3304361231173303</v>
      </c>
      <c r="DL156" s="1">
        <v>3.0539227053011699</v>
      </c>
      <c r="DM156" s="1">
        <v>2.8978597914414101</v>
      </c>
      <c r="DN156" s="1">
        <v>7.4407717353837404</v>
      </c>
      <c r="DO156" s="1">
        <v>5.4543291591971004</v>
      </c>
      <c r="EB156"/>
      <c r="EO156"/>
      <c r="EQ156" s="1">
        <v>7.80403770970588</v>
      </c>
      <c r="ER156" s="1">
        <v>6.3082263314663303</v>
      </c>
      <c r="ES156" s="1">
        <v>7.8507625457532102</v>
      </c>
      <c r="ET156" s="1" t="e">
        <v>#N/A</v>
      </c>
      <c r="EU156" s="1">
        <v>8.0585100037413593</v>
      </c>
      <c r="EV156" s="1">
        <v>8.3402953073218598</v>
      </c>
      <c r="EW156" s="1">
        <v>6.4827432669312302</v>
      </c>
      <c r="EX156" s="1">
        <v>8.4388651879869805</v>
      </c>
      <c r="EY156" s="1">
        <v>4.5761587683246896</v>
      </c>
      <c r="EZ156" s="1">
        <v>6.3946990566061404</v>
      </c>
      <c r="FA156" s="1">
        <v>11.2597360442547</v>
      </c>
      <c r="FB156" s="1">
        <v>8.0571582633713703</v>
      </c>
      <c r="FO156"/>
      <c r="GB156"/>
      <c r="HB156"/>
    </row>
    <row r="157" spans="1:210">
      <c r="A157" s="13">
        <f t="shared" si="2"/>
        <v>41759</v>
      </c>
      <c r="N157"/>
      <c r="AB157"/>
      <c r="AC157" s="4">
        <v>41759</v>
      </c>
      <c r="AD157" s="1">
        <v>8.4376087281215906</v>
      </c>
      <c r="AE157" s="1">
        <v>7.1857067771031398</v>
      </c>
      <c r="AF157" s="1">
        <v>11.482335635101499</v>
      </c>
      <c r="AG157" s="1">
        <v>8.6583618083744103</v>
      </c>
      <c r="AH157" s="1">
        <v>11.006096638576899</v>
      </c>
      <c r="AI157" s="1">
        <v>9.7532632735421601</v>
      </c>
      <c r="AJ157" s="1">
        <v>8.6993787585309192</v>
      </c>
      <c r="AK157" s="1">
        <v>9.3961830106610496</v>
      </c>
      <c r="AL157" s="1">
        <v>13.6836262848537</v>
      </c>
      <c r="AM157" s="1">
        <v>2.7110595766585601</v>
      </c>
      <c r="AN157" s="1">
        <v>14.8930204459829</v>
      </c>
      <c r="AO157" s="1">
        <v>19.647381670923501</v>
      </c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O157"/>
      <c r="BQ157" s="1">
        <v>9.2044457565264999</v>
      </c>
      <c r="BR157" s="1">
        <v>7.1238545285561301</v>
      </c>
      <c r="BS157" s="1">
        <v>12.356532274722101</v>
      </c>
      <c r="BT157" s="1" t="e">
        <v>#N/A</v>
      </c>
      <c r="BU157" s="1">
        <v>14.3095180665499</v>
      </c>
      <c r="BV157" s="1">
        <v>8.4333205364402204</v>
      </c>
      <c r="BW157" s="1">
        <v>7.7488862701305896</v>
      </c>
      <c r="BX157" s="1">
        <v>6.5295218538408601</v>
      </c>
      <c r="BY157" s="1">
        <v>-14.6985006875148</v>
      </c>
      <c r="BZ157" s="1">
        <v>2.2049485572518699</v>
      </c>
      <c r="CA157" s="1">
        <v>10.6968872614146</v>
      </c>
      <c r="CB157" s="1">
        <v>14.527119410092901</v>
      </c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DB157"/>
      <c r="DD157" s="1">
        <v>3.1230437154537101</v>
      </c>
      <c r="DE157" s="1">
        <v>3.3925336261855699</v>
      </c>
      <c r="DF157" s="1">
        <v>5.7878831226464502</v>
      </c>
      <c r="DG157" s="1">
        <v>3.8402513253111201</v>
      </c>
      <c r="DH157" s="1">
        <v>5.4845309651714897</v>
      </c>
      <c r="DI157" s="1">
        <v>3.6084724687455001</v>
      </c>
      <c r="DJ157" s="1">
        <v>-1.9841994864565999</v>
      </c>
      <c r="DK157" s="1">
        <v>5.1410774318519401</v>
      </c>
      <c r="DL157" s="1">
        <v>3.02451339236754</v>
      </c>
      <c r="DM157" s="1">
        <v>2.8887897897939698</v>
      </c>
      <c r="DN157" s="1">
        <v>7.4163073881402299</v>
      </c>
      <c r="DO157" s="1">
        <v>5.6636129132550401</v>
      </c>
      <c r="EB157"/>
      <c r="EO157"/>
      <c r="EQ157" s="1">
        <v>7.6837470839785098</v>
      </c>
      <c r="ER157" s="1">
        <v>5.8765207618887496</v>
      </c>
      <c r="ES157" s="1">
        <v>8.3330519444740894</v>
      </c>
      <c r="ET157" s="1" t="e">
        <v>#N/A</v>
      </c>
      <c r="EU157" s="1">
        <v>8.2067793452030102</v>
      </c>
      <c r="EV157" s="1">
        <v>7.8468614359320501</v>
      </c>
      <c r="EW157" s="1">
        <v>6.1588246275819696</v>
      </c>
      <c r="EX157" s="1">
        <v>8.2586937913069498</v>
      </c>
      <c r="EY157" s="1">
        <v>4.5618238083953502</v>
      </c>
      <c r="EZ157" s="1">
        <v>6.2468949821277802</v>
      </c>
      <c r="FA157" s="1">
        <v>11.1451150286148</v>
      </c>
      <c r="FB157" s="1">
        <v>8.29441873071959</v>
      </c>
      <c r="FO157"/>
      <c r="GB157"/>
      <c r="HB157"/>
    </row>
    <row r="158" spans="1:210">
      <c r="A158" s="13">
        <f t="shared" si="2"/>
        <v>41729</v>
      </c>
      <c r="N158"/>
      <c r="AB158"/>
      <c r="AC158" s="4">
        <v>41729</v>
      </c>
      <c r="AD158" s="1">
        <v>7.5972029689527503</v>
      </c>
      <c r="AE158" s="1">
        <v>7.0886863591890199</v>
      </c>
      <c r="AF158" s="1">
        <v>11.793698148384401</v>
      </c>
      <c r="AG158" s="1">
        <v>9.6388412544295505</v>
      </c>
      <c r="AH158" s="1">
        <v>8.4816986497435405</v>
      </c>
      <c r="AI158" s="1">
        <v>9.4866617037952601</v>
      </c>
      <c r="AJ158" s="1">
        <v>8.7996249130097102</v>
      </c>
      <c r="AK158" s="1">
        <v>8.7281782557765606</v>
      </c>
      <c r="AL158" s="1">
        <v>13.800656225817599</v>
      </c>
      <c r="AM158" s="1">
        <v>1.7149671837364899</v>
      </c>
      <c r="AN158" s="1">
        <v>14.285577327582001</v>
      </c>
      <c r="AO158" s="1">
        <v>20.5501679138995</v>
      </c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O158"/>
      <c r="BQ158" s="1">
        <v>9.0582096538596097</v>
      </c>
      <c r="BR158" s="1">
        <v>8.2566823891380707</v>
      </c>
      <c r="BS158" s="1">
        <v>12.482295603791901</v>
      </c>
      <c r="BT158" s="1" t="e">
        <v>#N/A</v>
      </c>
      <c r="BU158" s="1">
        <v>16.347347805268999</v>
      </c>
      <c r="BV158" s="1">
        <v>10.591358390487599</v>
      </c>
      <c r="BW158" s="1">
        <v>7.5026770620382797</v>
      </c>
      <c r="BX158" s="1">
        <v>6.4175125397710397</v>
      </c>
      <c r="BY158" s="1">
        <v>-17.064215639219299</v>
      </c>
      <c r="BZ158" s="1">
        <v>2.1657747950660502</v>
      </c>
      <c r="CA158" s="1">
        <v>10.9659136450801</v>
      </c>
      <c r="CB158" s="1">
        <v>15.2969042361643</v>
      </c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DB158"/>
      <c r="DD158" s="1">
        <v>3.2303052640191501</v>
      </c>
      <c r="DE158" s="1">
        <v>3.5135861759721401</v>
      </c>
      <c r="DF158" s="1">
        <v>5.7643679849017602</v>
      </c>
      <c r="DG158" s="1">
        <v>4.1079144328630903</v>
      </c>
      <c r="DH158" s="1">
        <v>4.8057215581149801</v>
      </c>
      <c r="DI158" s="1">
        <v>3.5536609095793001</v>
      </c>
      <c r="DJ158" s="1">
        <v>-2.4398669278876102</v>
      </c>
      <c r="DK158" s="1">
        <v>5.16515449592975</v>
      </c>
      <c r="DL158" s="1">
        <v>2.4605061309677301</v>
      </c>
      <c r="DM158" s="1">
        <v>2.2450223775875102</v>
      </c>
      <c r="DN158" s="1">
        <v>7.4247136795252597</v>
      </c>
      <c r="DO158" s="1">
        <v>5.5110408192138598</v>
      </c>
      <c r="EB158"/>
      <c r="EO158"/>
      <c r="EQ158" s="1">
        <v>7.8799828107589196</v>
      </c>
      <c r="ER158" s="1">
        <v>6.2068475916785504</v>
      </c>
      <c r="ES158" s="1">
        <v>8.1309754480324195</v>
      </c>
      <c r="ET158" s="1" t="e">
        <v>#N/A</v>
      </c>
      <c r="EU158" s="1">
        <v>6.9631816041748804</v>
      </c>
      <c r="EV158" s="1">
        <v>6.7536531539052902</v>
      </c>
      <c r="EW158" s="1">
        <v>6.1230145155563598</v>
      </c>
      <c r="EX158" s="1">
        <v>7.9065154566857503</v>
      </c>
      <c r="EY158" s="1">
        <v>4.1436440249048001</v>
      </c>
      <c r="EZ158" s="1">
        <v>6.0880857757375599</v>
      </c>
      <c r="FA158" s="1">
        <v>10.769532340540099</v>
      </c>
      <c r="FB158" s="1">
        <v>8.24505210944133</v>
      </c>
      <c r="FO158"/>
      <c r="GB158"/>
      <c r="HB158"/>
    </row>
    <row r="159" spans="1:210">
      <c r="A159" s="13">
        <f t="shared" si="2"/>
        <v>41698</v>
      </c>
      <c r="N159"/>
      <c r="AB159"/>
      <c r="AC159" s="4">
        <v>41698</v>
      </c>
      <c r="AD159" s="1">
        <v>8.3136596531885303</v>
      </c>
      <c r="AE159" s="1">
        <v>6.55668644319171</v>
      </c>
      <c r="AF159" s="1">
        <v>14.4385639580785</v>
      </c>
      <c r="AG159" s="1">
        <v>10.049005371704901</v>
      </c>
      <c r="AH159" s="1">
        <v>7.8561073420528702</v>
      </c>
      <c r="AI159" s="1">
        <v>9.3774071310827605</v>
      </c>
      <c r="AJ159" s="1">
        <v>10.2258034358168</v>
      </c>
      <c r="AK159" s="1">
        <v>9.4206016877319492</v>
      </c>
      <c r="AL159" s="1">
        <v>14.4453013089226</v>
      </c>
      <c r="AM159" s="1">
        <v>1.26152136305748</v>
      </c>
      <c r="AN159" s="1">
        <v>14.1547581357312</v>
      </c>
      <c r="AO159" s="1">
        <v>21.133598436268201</v>
      </c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O159"/>
      <c r="BQ159" s="1">
        <v>10.1771024478914</v>
      </c>
      <c r="BR159" s="1">
        <v>8.9049028309464298</v>
      </c>
      <c r="BS159" s="1">
        <v>15.4882044114458</v>
      </c>
      <c r="BT159" s="1" t="e">
        <v>#N/A</v>
      </c>
      <c r="BU159" s="1">
        <v>17.1143875844269</v>
      </c>
      <c r="BV159" s="1">
        <v>9.6180658030572506</v>
      </c>
      <c r="BW159" s="1">
        <v>8.7252403385840704</v>
      </c>
      <c r="BX159" s="1">
        <v>7.0657369382809296</v>
      </c>
      <c r="BY159" s="1">
        <v>-19.609155844997801</v>
      </c>
      <c r="BZ159" s="1">
        <v>1.85261520759805</v>
      </c>
      <c r="CA159" s="1">
        <v>10.760312977461499</v>
      </c>
      <c r="CB159" s="1">
        <v>15.415515882271</v>
      </c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DB159"/>
      <c r="DD159" s="1">
        <v>3.2583016897850499</v>
      </c>
      <c r="DE159" s="1">
        <v>3.2545598182223299</v>
      </c>
      <c r="DF159" s="1">
        <v>5.4924142358191004</v>
      </c>
      <c r="DG159" s="1">
        <v>4.0716611886911496</v>
      </c>
      <c r="DH159" s="1">
        <v>4.6951219197859597</v>
      </c>
      <c r="DI159" s="1">
        <v>3.2859697887116002</v>
      </c>
      <c r="DJ159" s="1">
        <v>-1.65900811185412</v>
      </c>
      <c r="DK159" s="1">
        <v>5.2955723720739396</v>
      </c>
      <c r="DL159" s="1">
        <v>2.4644368522129798</v>
      </c>
      <c r="DM159" s="1">
        <v>2.3759689623904299</v>
      </c>
      <c r="DN159" s="1">
        <v>7.4495091235094204</v>
      </c>
      <c r="DO159" s="1">
        <v>5.5976601604600802</v>
      </c>
      <c r="EB159"/>
      <c r="EO159"/>
      <c r="EQ159" s="1">
        <v>7.9797476119160802</v>
      </c>
      <c r="ER159" s="1">
        <v>5.9551330663089797</v>
      </c>
      <c r="ES159" s="1">
        <v>8.7976863324513808</v>
      </c>
      <c r="ET159" s="1" t="e">
        <v>#N/A</v>
      </c>
      <c r="EU159" s="1">
        <v>5.7817310637618098</v>
      </c>
      <c r="EV159" s="1">
        <v>7.6373882948282699</v>
      </c>
      <c r="EW159" s="1">
        <v>6.99273589608232</v>
      </c>
      <c r="EX159" s="1">
        <v>7.8381742129726302</v>
      </c>
      <c r="EY159" s="1">
        <v>4.1381032124049701</v>
      </c>
      <c r="EZ159" s="1">
        <v>5.9135331047523101</v>
      </c>
      <c r="FA159" s="1">
        <v>10.5937562657426</v>
      </c>
      <c r="FB159" s="1">
        <v>8.1448843444483696</v>
      </c>
      <c r="FO159"/>
      <c r="GB159"/>
      <c r="HB159"/>
    </row>
    <row r="160" spans="1:210">
      <c r="A160" s="13">
        <f t="shared" si="2"/>
        <v>41670</v>
      </c>
      <c r="N160"/>
      <c r="AB160"/>
      <c r="AC160" s="4">
        <v>41670</v>
      </c>
      <c r="AD160" s="1">
        <v>8.4901197302681304</v>
      </c>
      <c r="AE160" s="1">
        <v>7.49366477698306</v>
      </c>
      <c r="AF160" s="1">
        <v>16.9349079886534</v>
      </c>
      <c r="AG160" s="1">
        <v>10.440138510390801</v>
      </c>
      <c r="AH160" s="1">
        <v>7.0095877307143803</v>
      </c>
      <c r="AI160" s="1">
        <v>9.4565273304160495</v>
      </c>
      <c r="AJ160" s="1">
        <v>10.115786979384</v>
      </c>
      <c r="AK160" s="1">
        <v>9.3401521750464092</v>
      </c>
      <c r="AL160" s="1">
        <v>13.7753194740006</v>
      </c>
      <c r="AM160" s="1">
        <v>3.22470074950576</v>
      </c>
      <c r="AN160" s="1">
        <v>14.4488816579924</v>
      </c>
      <c r="AO160" s="1">
        <v>22.448471444830599</v>
      </c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O160"/>
      <c r="BQ160" s="1">
        <v>10.967277055447401</v>
      </c>
      <c r="BR160" s="1">
        <v>10.4562551898973</v>
      </c>
      <c r="BS160" s="1">
        <v>14.5323297635321</v>
      </c>
      <c r="BT160" s="1" t="e">
        <v>#N/A</v>
      </c>
      <c r="BU160" s="1">
        <v>14.1141513421209</v>
      </c>
      <c r="BV160" s="1">
        <v>9.9642527318443506</v>
      </c>
      <c r="BW160" s="1">
        <v>9.3425966812760795</v>
      </c>
      <c r="BX160" s="1">
        <v>6.7663373883373197</v>
      </c>
      <c r="BY160" s="1">
        <v>-19.076350501619899</v>
      </c>
      <c r="BZ160" s="1">
        <v>3.1888882946311501</v>
      </c>
      <c r="CA160" s="1">
        <v>9.8833926588157208</v>
      </c>
      <c r="CB160" s="1">
        <v>14.7662570411294</v>
      </c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DB160"/>
      <c r="DD160" s="1">
        <v>3.4789233525049701</v>
      </c>
      <c r="DE160" s="1">
        <v>3.8088603675628501</v>
      </c>
      <c r="DF160" s="1">
        <v>5.8153168744023001</v>
      </c>
      <c r="DG160" s="1">
        <v>3.3793823847681299</v>
      </c>
      <c r="DH160" s="1">
        <v>4.6134553223688899</v>
      </c>
      <c r="DI160" s="1">
        <v>3.3122320735271402</v>
      </c>
      <c r="DJ160" s="1">
        <v>-1.2778266203608</v>
      </c>
      <c r="DK160" s="1">
        <v>5.1641450240980298</v>
      </c>
      <c r="DL160" s="1">
        <v>2.15294222216294</v>
      </c>
      <c r="DM160" s="1">
        <v>3.02502104973922</v>
      </c>
      <c r="DN160" s="1">
        <v>7.4935177737769001</v>
      </c>
      <c r="DO160" s="1">
        <v>6.2838848959456</v>
      </c>
      <c r="EB160"/>
      <c r="EO160"/>
      <c r="EQ160" s="1">
        <v>7.9951627378830201</v>
      </c>
      <c r="ER160" s="1">
        <v>7.3752804029533401</v>
      </c>
      <c r="ES160" s="1">
        <v>9.8465913179542603</v>
      </c>
      <c r="ET160" s="1" t="e">
        <v>#N/A</v>
      </c>
      <c r="EU160" s="1">
        <v>5.1174453357490197</v>
      </c>
      <c r="EV160" s="1">
        <v>7.2040373515876004</v>
      </c>
      <c r="EW160" s="1">
        <v>7.4183566730053201</v>
      </c>
      <c r="EX160" s="1">
        <v>7.9869853525017902</v>
      </c>
      <c r="EY160" s="1">
        <v>4.2460136572514902</v>
      </c>
      <c r="EZ160" s="1">
        <v>5.8245389728766996</v>
      </c>
      <c r="FA160" s="1">
        <v>10.9969766370084</v>
      </c>
      <c r="FB160" s="1">
        <v>8.7628500430359004</v>
      </c>
      <c r="FO160"/>
      <c r="GB160"/>
      <c r="HB160"/>
    </row>
    <row r="161" spans="1:210">
      <c r="A161" s="13">
        <f t="shared" si="2"/>
        <v>41639</v>
      </c>
      <c r="N161"/>
      <c r="AB161"/>
      <c r="AC161" s="4">
        <v>41639</v>
      </c>
      <c r="AD161" s="1">
        <v>14.9328714562365</v>
      </c>
      <c r="AE161" s="1">
        <v>8.2122486319605805</v>
      </c>
      <c r="AF161" s="1">
        <v>18.3731730815148</v>
      </c>
      <c r="AG161" s="1">
        <v>10.7637386147945</v>
      </c>
      <c r="AH161" s="1">
        <v>7.4978159713416499</v>
      </c>
      <c r="AI161" s="1">
        <v>10.079371593575299</v>
      </c>
      <c r="AJ161" s="1">
        <v>11.8365451611618</v>
      </c>
      <c r="AK161" s="1">
        <v>9.5803710865245506</v>
      </c>
      <c r="AL161" s="1">
        <v>16.174202613977901</v>
      </c>
      <c r="AM161" s="1">
        <v>4.0716596751577097</v>
      </c>
      <c r="AN161" s="1">
        <v>13.7842782057213</v>
      </c>
      <c r="AO161" s="1">
        <v>22.809858308808799</v>
      </c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O161"/>
      <c r="BQ161" s="1">
        <v>8.2279766913667096</v>
      </c>
      <c r="BR161" s="1">
        <v>10.9542773484424</v>
      </c>
      <c r="BS161" s="1">
        <v>14.4881637234561</v>
      </c>
      <c r="BT161" s="1" t="e">
        <v>#N/A</v>
      </c>
      <c r="BU161" s="1">
        <v>11.560123382381001</v>
      </c>
      <c r="BV161" s="1">
        <v>9.2028220699996304</v>
      </c>
      <c r="BW161" s="1">
        <v>10.449624250519101</v>
      </c>
      <c r="BX161" s="1">
        <v>7.7288424208516098</v>
      </c>
      <c r="BY161" s="1">
        <v>-16.922844098787699</v>
      </c>
      <c r="BZ161" s="1">
        <v>3.0742751795938599</v>
      </c>
      <c r="CA161" s="1">
        <v>9.6684728303809404</v>
      </c>
      <c r="CB161" s="1">
        <v>12.9085231524662</v>
      </c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DB161"/>
      <c r="DD161" s="1">
        <v>3.6016700236153598</v>
      </c>
      <c r="DE161" s="1">
        <v>4.1593324253101498</v>
      </c>
      <c r="DF161" s="1">
        <v>6.10730755793782</v>
      </c>
      <c r="DG161" s="1">
        <v>2.9360731054109301</v>
      </c>
      <c r="DH161" s="1">
        <v>4.3074496606150499</v>
      </c>
      <c r="DI161" s="1">
        <v>3.6248185742708499</v>
      </c>
      <c r="DJ161" s="1">
        <v>-0.69419742273966401</v>
      </c>
      <c r="DK161" s="1">
        <v>5.5861348497947203</v>
      </c>
      <c r="DL161" s="1">
        <v>2.2656267726816801</v>
      </c>
      <c r="DM161" s="1">
        <v>3.2718345236445199</v>
      </c>
      <c r="DN161" s="1">
        <v>7.2670013955919899</v>
      </c>
      <c r="DO161" s="1">
        <v>6.4943356916508801</v>
      </c>
      <c r="EB161"/>
      <c r="EO161"/>
      <c r="EQ161" s="1">
        <v>10.7869429171765</v>
      </c>
      <c r="ER161" s="1">
        <v>8.4190331251595794</v>
      </c>
      <c r="ES161" s="1">
        <v>10.199704473663701</v>
      </c>
      <c r="ET161" s="1" t="e">
        <v>#N/A</v>
      </c>
      <c r="EU161" s="1">
        <v>6.2993677130518897</v>
      </c>
      <c r="EV161" s="1">
        <v>7.2990170531802896</v>
      </c>
      <c r="EW161" s="1">
        <v>8.5267031462358496</v>
      </c>
      <c r="EX161" s="1">
        <v>7.9834525031582402</v>
      </c>
      <c r="EY161" s="1">
        <v>4.5868316272752496</v>
      </c>
      <c r="EZ161" s="1">
        <v>5.8368708255115598</v>
      </c>
      <c r="FA161" s="1">
        <v>10.599099792669101</v>
      </c>
      <c r="FB161" s="1">
        <v>8.9741454443223905</v>
      </c>
      <c r="FO161"/>
      <c r="GB161"/>
      <c r="HB161"/>
    </row>
    <row r="162" spans="1:210">
      <c r="A162" s="13">
        <f t="shared" si="2"/>
        <v>41607</v>
      </c>
      <c r="N162"/>
      <c r="AB162"/>
      <c r="AC162" s="4">
        <v>41607</v>
      </c>
      <c r="AD162" s="1">
        <v>13.804520871885099</v>
      </c>
      <c r="AE162" s="1">
        <v>9.3592565170606097</v>
      </c>
      <c r="AF162" s="1">
        <v>16.819872653207501</v>
      </c>
      <c r="AG162" s="1">
        <v>11.4452140560737</v>
      </c>
      <c r="AH162" s="1">
        <v>7.1040485360428001</v>
      </c>
      <c r="AI162" s="1">
        <v>10.0804395658784</v>
      </c>
      <c r="AJ162" s="1">
        <v>10.6310171598689</v>
      </c>
      <c r="AK162" s="1">
        <v>8.8048283185047893</v>
      </c>
      <c r="AL162" s="1">
        <v>15.314597034295399</v>
      </c>
      <c r="AM162" s="1">
        <v>3.6620425744161098</v>
      </c>
      <c r="AN162" s="1">
        <v>14.476603498904201</v>
      </c>
      <c r="AO162" s="1">
        <v>20.2417604430639</v>
      </c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O162"/>
      <c r="BQ162" s="1">
        <v>8.6594434498256092</v>
      </c>
      <c r="BR162" s="1">
        <v>10.434022299604999</v>
      </c>
      <c r="BS162" s="1">
        <v>13.167081156280499</v>
      </c>
      <c r="BT162" s="1" t="e">
        <v>#N/A</v>
      </c>
      <c r="BU162" s="1">
        <v>10.478829001137401</v>
      </c>
      <c r="BV162" s="1">
        <v>9.2560139077063308</v>
      </c>
      <c r="BW162" s="1">
        <v>9.6568836543018897</v>
      </c>
      <c r="BX162" s="1">
        <v>6.9439664158049101</v>
      </c>
      <c r="BY162" s="1">
        <v>-12.7329905686264</v>
      </c>
      <c r="BZ162" s="1">
        <v>3.9230620885060601</v>
      </c>
      <c r="CA162" s="1">
        <v>11.3511284081158</v>
      </c>
      <c r="CB162" s="1">
        <v>12.884548700896399</v>
      </c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DB162"/>
      <c r="DD162" s="1">
        <v>3.41397436311816</v>
      </c>
      <c r="DE162" s="1">
        <v>4.8349878588853903</v>
      </c>
      <c r="DF162" s="1">
        <v>5.9179779576544398</v>
      </c>
      <c r="DG162" s="1">
        <v>2.74180530901877</v>
      </c>
      <c r="DH162" s="1">
        <v>4.8109977844254104</v>
      </c>
      <c r="DI162" s="1">
        <v>3.7270853770108001</v>
      </c>
      <c r="DJ162" s="1">
        <v>0.14891595375299299</v>
      </c>
      <c r="DK162" s="1">
        <v>5.2952693939555902</v>
      </c>
      <c r="DL162" s="1">
        <v>2.45529203991283</v>
      </c>
      <c r="DM162" s="1">
        <v>3.5158856094384201</v>
      </c>
      <c r="DN162" s="1">
        <v>7.2506432118560298</v>
      </c>
      <c r="DO162" s="1">
        <v>6.2898390102730604</v>
      </c>
      <c r="EB162"/>
      <c r="EO162"/>
      <c r="EQ162" s="1">
        <v>10.0784762249842</v>
      </c>
      <c r="ER162" s="1">
        <v>8.9172488457578698</v>
      </c>
      <c r="ES162" s="1">
        <v>9.7150514449424197</v>
      </c>
      <c r="ET162" s="1" t="e">
        <v>#N/A</v>
      </c>
      <c r="EU162" s="1">
        <v>6.0409636988813897</v>
      </c>
      <c r="EV162" s="1">
        <v>7.6726561061335801</v>
      </c>
      <c r="EW162" s="1">
        <v>7.8782386986753199</v>
      </c>
      <c r="EX162" s="1">
        <v>7.3005615369386403</v>
      </c>
      <c r="EY162" s="1">
        <v>4.7202975777049696</v>
      </c>
      <c r="EZ162" s="1">
        <v>5.8852052821953897</v>
      </c>
      <c r="FA162" s="1">
        <v>10.284916852571101</v>
      </c>
      <c r="FB162" s="1">
        <v>8.7309293747499108</v>
      </c>
      <c r="FO162"/>
      <c r="GB162"/>
      <c r="HB162"/>
    </row>
    <row r="163" spans="1:210">
      <c r="A163" s="13">
        <f t="shared" si="2"/>
        <v>41578</v>
      </c>
      <c r="N163"/>
      <c r="AB163"/>
      <c r="AC163" s="4">
        <v>41578</v>
      </c>
      <c r="AD163" s="1">
        <v>12.740863494541999</v>
      </c>
      <c r="AE163" s="1">
        <v>9.9237381606900001</v>
      </c>
      <c r="AF163" s="1">
        <v>16.349795083120199</v>
      </c>
      <c r="AG163" s="1">
        <v>11.980178728414201</v>
      </c>
      <c r="AH163" s="1">
        <v>6.8951771244788702</v>
      </c>
      <c r="AI163" s="1">
        <v>10.130629131911601</v>
      </c>
      <c r="AJ163" s="1">
        <v>9.4923256781493599</v>
      </c>
      <c r="AK163" s="1">
        <v>8.4632384349056196</v>
      </c>
      <c r="AL163" s="1">
        <v>15.161214811189</v>
      </c>
      <c r="AM163" s="1">
        <v>3.56221656264972</v>
      </c>
      <c r="AN163" s="1">
        <v>14.548343887772599</v>
      </c>
      <c r="AO163" s="1">
        <v>17.8141458784688</v>
      </c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O163"/>
      <c r="BQ163" s="1">
        <v>8.0593973922658293</v>
      </c>
      <c r="BR163" s="1">
        <v>10.5102185087405</v>
      </c>
      <c r="BS163" s="1">
        <v>12.5155308994698</v>
      </c>
      <c r="BT163" s="1" t="e">
        <v>#N/A</v>
      </c>
      <c r="BU163" s="1">
        <v>10.174885528238599</v>
      </c>
      <c r="BV163" s="1">
        <v>10.690180702077701</v>
      </c>
      <c r="BW163" s="1">
        <v>8.4166463326499805</v>
      </c>
      <c r="BX163" s="1">
        <v>6.6811237350930304</v>
      </c>
      <c r="BY163" s="1">
        <v>-10.1922979803361</v>
      </c>
      <c r="BZ163" s="1">
        <v>3.24718347595199</v>
      </c>
      <c r="CA163" s="1">
        <v>11.616622182888101</v>
      </c>
      <c r="CB163" s="1">
        <v>14.263234152433901</v>
      </c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DB163"/>
      <c r="DD163" s="1">
        <v>3.50878965577279</v>
      </c>
      <c r="DE163" s="1">
        <v>5.3509173262234002</v>
      </c>
      <c r="DF163" s="1">
        <v>5.7990613889548204</v>
      </c>
      <c r="DG163" s="1">
        <v>2.44034139157705</v>
      </c>
      <c r="DH163" s="1">
        <v>4.4397513315642199</v>
      </c>
      <c r="DI163" s="1">
        <v>3.6033078801444201</v>
      </c>
      <c r="DJ163" s="1">
        <v>-0.45239728676559499</v>
      </c>
      <c r="DK163" s="1">
        <v>5.4173824899984799</v>
      </c>
      <c r="DL163" s="1">
        <v>2.4854669164388299</v>
      </c>
      <c r="DM163" s="1">
        <v>3.5835290313377501</v>
      </c>
      <c r="DN163" s="1">
        <v>7.1466250396305</v>
      </c>
      <c r="DO163" s="1">
        <v>6.3321957940310396</v>
      </c>
      <c r="EB163"/>
      <c r="EO163"/>
      <c r="EQ163" s="1">
        <v>9.3956732573980908</v>
      </c>
      <c r="ER163" s="1">
        <v>9.2914303140821097</v>
      </c>
      <c r="ES163" s="1">
        <v>9.4166992918035408</v>
      </c>
      <c r="ET163" s="1" t="e">
        <v>#N/A</v>
      </c>
      <c r="EU163" s="1">
        <v>5.2228140676723598</v>
      </c>
      <c r="EV163" s="1">
        <v>7.64534180151424</v>
      </c>
      <c r="EW163" s="1">
        <v>5.8371252154491504</v>
      </c>
      <c r="EX163" s="1">
        <v>7.0670434754541303</v>
      </c>
      <c r="EY163" s="1">
        <v>4.82870595871284</v>
      </c>
      <c r="EZ163" s="1">
        <v>5.84201143139311</v>
      </c>
      <c r="FA163" s="1">
        <v>10.193834712329499</v>
      </c>
      <c r="FB163" s="1">
        <v>8.9544162257072397</v>
      </c>
      <c r="FO163"/>
      <c r="GB163"/>
      <c r="HB163"/>
    </row>
    <row r="164" spans="1:210">
      <c r="A164" s="13">
        <f t="shared" si="2"/>
        <v>41547</v>
      </c>
      <c r="N164"/>
      <c r="AB164"/>
      <c r="AC164" s="4">
        <v>41547</v>
      </c>
      <c r="AD164" s="1">
        <v>11.6782942218726</v>
      </c>
      <c r="AE164" s="1">
        <v>11.3845801502637</v>
      </c>
      <c r="AF164" s="1">
        <v>15.1348443026884</v>
      </c>
      <c r="AG164" s="1">
        <v>11.9282253160025</v>
      </c>
      <c r="AH164" s="1">
        <v>7.1567169409558797</v>
      </c>
      <c r="AI164" s="1">
        <v>9.9084262015723201</v>
      </c>
      <c r="AJ164" s="1">
        <v>7.5551798624649402</v>
      </c>
      <c r="AK164" s="1">
        <v>8.1532070723192795</v>
      </c>
      <c r="AL164" s="1">
        <v>14.166339105555799</v>
      </c>
      <c r="AM164" s="1">
        <v>3.1962190973741098</v>
      </c>
      <c r="AN164" s="1">
        <v>15.0424306197405</v>
      </c>
      <c r="AO164" s="1">
        <v>15.90179055336</v>
      </c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O164"/>
      <c r="BQ164" s="1">
        <v>8.6101217630512501</v>
      </c>
      <c r="BR164" s="1">
        <v>9.5919326841411507</v>
      </c>
      <c r="BS164" s="1">
        <v>11.913483069313299</v>
      </c>
      <c r="BT164" s="1" t="e">
        <v>#N/A</v>
      </c>
      <c r="BU164" s="1">
        <v>7.2383675794746596</v>
      </c>
      <c r="BV164" s="1">
        <v>10.7945989724409</v>
      </c>
      <c r="BW164" s="1">
        <v>7.8122458932236398</v>
      </c>
      <c r="BX164" s="1">
        <v>8.3367083089211604</v>
      </c>
      <c r="BY164" s="1">
        <v>-7.5742732371930197</v>
      </c>
      <c r="BZ164" s="1">
        <v>4.1433663871851003</v>
      </c>
      <c r="CA164" s="1">
        <v>13.411859396731799</v>
      </c>
      <c r="CB164" s="1">
        <v>14.7572886309522</v>
      </c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DB164"/>
      <c r="DD164" s="1">
        <v>3.68947310605156</v>
      </c>
      <c r="DE164" s="1">
        <v>5.5739754914261104</v>
      </c>
      <c r="DF164" s="1">
        <v>5.7810597632494902</v>
      </c>
      <c r="DG164" s="1">
        <v>2.7505605854891901</v>
      </c>
      <c r="DH164" s="1">
        <v>4.6526426405440198</v>
      </c>
      <c r="DI164" s="1">
        <v>3.62010134547528</v>
      </c>
      <c r="DJ164" s="1">
        <v>-1.6832013479673</v>
      </c>
      <c r="DK164" s="1">
        <v>5.0851594976606496</v>
      </c>
      <c r="DL164" s="1">
        <v>2.3887621027293902</v>
      </c>
      <c r="DM164" s="1">
        <v>3.93027863350635</v>
      </c>
      <c r="DN164" s="1">
        <v>6.9693147673195304</v>
      </c>
      <c r="DO164" s="1">
        <v>6.0337926251221203</v>
      </c>
      <c r="EB164"/>
      <c r="EO164"/>
      <c r="EQ164" s="1">
        <v>9.4322518552531402</v>
      </c>
      <c r="ER164" s="1">
        <v>9.36216533310035</v>
      </c>
      <c r="ES164" s="1">
        <v>8.9666965370324299</v>
      </c>
      <c r="ET164" s="1" t="e">
        <v>#N/A</v>
      </c>
      <c r="EU164" s="1">
        <v>4.14871885155363</v>
      </c>
      <c r="EV164" s="1">
        <v>7.5535942863374199</v>
      </c>
      <c r="EW164" s="1">
        <v>5.23643496486436</v>
      </c>
      <c r="EX164" s="1">
        <v>6.4477849368466096</v>
      </c>
      <c r="EY164" s="1">
        <v>5.1060213379218302</v>
      </c>
      <c r="EZ164" s="1">
        <v>5.7644078107894003</v>
      </c>
      <c r="FA164" s="1">
        <v>10.1374004614747</v>
      </c>
      <c r="FB164" s="1">
        <v>8.6604354103699297</v>
      </c>
      <c r="FO164"/>
      <c r="GB164"/>
      <c r="HB164"/>
    </row>
    <row r="165" spans="1:210">
      <c r="A165" s="13">
        <f t="shared" si="2"/>
        <v>41516</v>
      </c>
      <c r="N165"/>
      <c r="AB165"/>
      <c r="AC165" s="4">
        <v>41516</v>
      </c>
      <c r="AD165" s="1">
        <v>10.753388431936299</v>
      </c>
      <c r="AE165" s="1">
        <v>11.068198322573201</v>
      </c>
      <c r="AF165" s="1">
        <v>13.9236970491317</v>
      </c>
      <c r="AG165" s="1">
        <v>12.8343736603114</v>
      </c>
      <c r="AH165" s="1">
        <v>6.3029868101068196</v>
      </c>
      <c r="AI165" s="1">
        <v>9.5719143561915203</v>
      </c>
      <c r="AJ165" s="1">
        <v>7.0142303018424403</v>
      </c>
      <c r="AK165" s="1">
        <v>7.3159483529966298</v>
      </c>
      <c r="AL165" s="1">
        <v>12.9055042606507</v>
      </c>
      <c r="AM165" s="1">
        <v>2.5475615662825599</v>
      </c>
      <c r="AN165" s="1">
        <v>15.4670138141549</v>
      </c>
      <c r="AO165" s="1">
        <v>14.472767338281701</v>
      </c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O165"/>
      <c r="BQ165" s="1">
        <v>9.1101874352301504</v>
      </c>
      <c r="BR165" s="1">
        <v>9.1583289414297102</v>
      </c>
      <c r="BS165" s="1">
        <v>11.536925850660101</v>
      </c>
      <c r="BT165" s="1" t="e">
        <v>#N/A</v>
      </c>
      <c r="BU165" s="1">
        <v>7.6919538197833601</v>
      </c>
      <c r="BV165" s="1">
        <v>9.9671424119201095</v>
      </c>
      <c r="BW165" s="1">
        <v>7.4727960546790602</v>
      </c>
      <c r="BX165" s="1">
        <v>7.54359373559645</v>
      </c>
      <c r="BY165" s="1">
        <v>-0.48918036016878902</v>
      </c>
      <c r="BZ165" s="1">
        <v>4.1841775658576399</v>
      </c>
      <c r="CA165" s="1">
        <v>13.7241892051739</v>
      </c>
      <c r="CB165" s="1">
        <v>14.1395860208551</v>
      </c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DB165"/>
      <c r="DD165" s="1">
        <v>3.54592422752419</v>
      </c>
      <c r="DE165" s="1">
        <v>6.0602498993612501</v>
      </c>
      <c r="DF165" s="1">
        <v>5.4736515349377601</v>
      </c>
      <c r="DG165" s="1">
        <v>2.5415160734278599</v>
      </c>
      <c r="DH165" s="1">
        <v>4.6161867732405097</v>
      </c>
      <c r="DI165" s="1">
        <v>3.61217839484739</v>
      </c>
      <c r="DJ165" s="1">
        <v>-0.574265862081901</v>
      </c>
      <c r="DK165" s="1">
        <v>4.93745401419089</v>
      </c>
      <c r="DL165" s="1">
        <v>2.47586553745532</v>
      </c>
      <c r="DM165" s="1">
        <v>4.21473688323149</v>
      </c>
      <c r="DN165" s="1">
        <v>6.9368787303558301</v>
      </c>
      <c r="DO165" s="1">
        <v>5.7667814242228301</v>
      </c>
      <c r="EB165"/>
      <c r="EO165"/>
      <c r="EQ165" s="1">
        <v>8.7486193989930605</v>
      </c>
      <c r="ER165" s="1">
        <v>9.2162254794149892</v>
      </c>
      <c r="ES165" s="1">
        <v>8.5815586302220197</v>
      </c>
      <c r="ET165" s="1" t="e">
        <v>#N/A</v>
      </c>
      <c r="EU165" s="1">
        <v>2.5947702027811799</v>
      </c>
      <c r="EV165" s="1">
        <v>7.6340056296299696</v>
      </c>
      <c r="EW165" s="1">
        <v>4.5139645004886404</v>
      </c>
      <c r="EX165" s="1">
        <v>5.8847289628556902</v>
      </c>
      <c r="EY165" s="1">
        <v>5.2057850593278197</v>
      </c>
      <c r="EZ165" s="1">
        <v>5.6288448640160098</v>
      </c>
      <c r="FA165" s="1">
        <v>10.441298628727299</v>
      </c>
      <c r="FB165" s="1">
        <v>8.34997800377025</v>
      </c>
      <c r="FO165"/>
      <c r="GB165"/>
      <c r="HB165"/>
    </row>
    <row r="166" spans="1:210">
      <c r="A166" s="13">
        <f t="shared" si="2"/>
        <v>41486</v>
      </c>
      <c r="N166"/>
      <c r="AB166"/>
      <c r="AC166" s="4">
        <v>41486</v>
      </c>
      <c r="AD166" s="1">
        <v>9.6304730709132098</v>
      </c>
      <c r="AE166" s="1">
        <v>10.6104460505258</v>
      </c>
      <c r="AF166" s="1">
        <v>13.745748625203699</v>
      </c>
      <c r="AG166" s="1">
        <v>13.8212440169094</v>
      </c>
      <c r="AH166" s="1">
        <v>5.9375999989500796</v>
      </c>
      <c r="AI166" s="1">
        <v>9.5061936212123506</v>
      </c>
      <c r="AJ166" s="1">
        <v>6.0476335901574503</v>
      </c>
      <c r="AK166" s="1">
        <v>6.3585256043135798</v>
      </c>
      <c r="AL166" s="1">
        <v>12.559021035050799</v>
      </c>
      <c r="AM166" s="1">
        <v>1.95756892722622</v>
      </c>
      <c r="AN166" s="1">
        <v>15.016966683899099</v>
      </c>
      <c r="AO166" s="1">
        <v>14.0485252384206</v>
      </c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O166"/>
      <c r="BQ166" s="1">
        <v>8.8613163699355706</v>
      </c>
      <c r="BR166" s="1">
        <v>9.1793453116706694</v>
      </c>
      <c r="BS166" s="1">
        <v>11.547483669977</v>
      </c>
      <c r="BT166" s="1" t="e">
        <v>#N/A</v>
      </c>
      <c r="BU166" s="1">
        <v>6.4038752318981604</v>
      </c>
      <c r="BV166" s="1">
        <v>9.3281188220211995</v>
      </c>
      <c r="BW166" s="1">
        <v>6.8160529949742497</v>
      </c>
      <c r="BX166" s="1">
        <v>6.6456475552641798</v>
      </c>
      <c r="BY166" s="1">
        <v>-1.5409151492161199</v>
      </c>
      <c r="BZ166" s="1">
        <v>4.9315494301295502</v>
      </c>
      <c r="CA166" s="1">
        <v>13.212935518724599</v>
      </c>
      <c r="CB166" s="1">
        <v>13.4604760699445</v>
      </c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DB166"/>
      <c r="DD166" s="1">
        <v>3.4767136107168799</v>
      </c>
      <c r="DE166" s="1">
        <v>6.2881921826065499</v>
      </c>
      <c r="DF166" s="1">
        <v>5.5263667447399296</v>
      </c>
      <c r="DG166" s="1">
        <v>2.3864646212315801</v>
      </c>
      <c r="DH166" s="1">
        <v>4.5737567139686996</v>
      </c>
      <c r="DI166" s="1">
        <v>3.5738252099999399</v>
      </c>
      <c r="DJ166" s="1">
        <v>-3.11717146131065</v>
      </c>
      <c r="DK166" s="1">
        <v>4.6980307108836303</v>
      </c>
      <c r="DL166" s="1">
        <v>2.53879480782031</v>
      </c>
      <c r="DM166" s="1">
        <v>4.6642643905931402</v>
      </c>
      <c r="DN166" s="1">
        <v>6.6508436907457504</v>
      </c>
      <c r="DO166" s="1">
        <v>5.7057886737110604</v>
      </c>
      <c r="EB166"/>
      <c r="EO166"/>
      <c r="EQ166" s="1">
        <v>8.4932071949517898</v>
      </c>
      <c r="ER166" s="1">
        <v>8.97002512942856</v>
      </c>
      <c r="ES166" s="1">
        <v>8.6791684354503893</v>
      </c>
      <c r="ET166" s="1" t="e">
        <v>#N/A</v>
      </c>
      <c r="EU166" s="1">
        <v>2.0768926466899398</v>
      </c>
      <c r="EV166" s="1">
        <v>7.5946859712989498</v>
      </c>
      <c r="EW166" s="1">
        <v>3.2109347853075501</v>
      </c>
      <c r="EX166" s="1">
        <v>5.1629162578021797</v>
      </c>
      <c r="EY166" s="1">
        <v>5.1033439627103903</v>
      </c>
      <c r="EZ166" s="1">
        <v>5.6894210339139297</v>
      </c>
      <c r="FA166" s="1">
        <v>9.9653017413422909</v>
      </c>
      <c r="FB166" s="1">
        <v>8.3498184740235608</v>
      </c>
      <c r="FO166"/>
      <c r="GB166"/>
      <c r="HB166"/>
    </row>
    <row r="167" spans="1:210">
      <c r="A167" s="13">
        <f t="shared" si="2"/>
        <v>41453</v>
      </c>
      <c r="N167"/>
      <c r="AB167"/>
      <c r="AC167" s="4">
        <v>41453</v>
      </c>
      <c r="AD167" s="1">
        <v>11.4185326020937</v>
      </c>
      <c r="AE167" s="1">
        <v>10.3986120006118</v>
      </c>
      <c r="AF167" s="1">
        <v>13.3677708267676</v>
      </c>
      <c r="AG167" s="1">
        <v>14.307760378584</v>
      </c>
      <c r="AH167" s="1">
        <v>5.8223621536680898</v>
      </c>
      <c r="AI167" s="1">
        <v>9.3544502509331693</v>
      </c>
      <c r="AJ167" s="1">
        <v>5.6285354709549402</v>
      </c>
      <c r="AK167" s="1">
        <v>6.5595632529064396</v>
      </c>
      <c r="AL167" s="1">
        <v>21.853470179007399</v>
      </c>
      <c r="AM167" s="1">
        <v>1.45203304713864</v>
      </c>
      <c r="AN167" s="1">
        <v>15.090129961812501</v>
      </c>
      <c r="AO167" s="1">
        <v>13.955646268486101</v>
      </c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O167"/>
      <c r="BQ167" s="1">
        <v>11.7294631967992</v>
      </c>
      <c r="BR167" s="1">
        <v>9.1756066618935499</v>
      </c>
      <c r="BS167" s="1">
        <v>11.477743399172599</v>
      </c>
      <c r="BT167" s="1" t="e">
        <v>#N/A</v>
      </c>
      <c r="BU167" s="1">
        <v>6.6679218711037498</v>
      </c>
      <c r="BV167" s="1">
        <v>8.7586926433884305</v>
      </c>
      <c r="BW167" s="1">
        <v>7.4259281898745</v>
      </c>
      <c r="BX167" s="1">
        <v>5.8997191700187299</v>
      </c>
      <c r="BY167" s="1">
        <v>0.38913663431271101</v>
      </c>
      <c r="BZ167" s="1">
        <v>4.93782859835932</v>
      </c>
      <c r="CA167" s="1">
        <v>13.1517120019607</v>
      </c>
      <c r="CB167" s="1">
        <v>13.806759745710099</v>
      </c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DB167"/>
      <c r="DD167" s="1">
        <v>4.2392920377357601</v>
      </c>
      <c r="DE167" s="1">
        <v>6.7133004770464799</v>
      </c>
      <c r="DF167" s="1">
        <v>5.3761211579505996</v>
      </c>
      <c r="DG167" s="1">
        <v>2.1675467582925401</v>
      </c>
      <c r="DH167" s="1">
        <v>4.69384406787219</v>
      </c>
      <c r="DI167" s="1">
        <v>3.7250302373914002</v>
      </c>
      <c r="DJ167" s="1">
        <v>-3.1341826706823399</v>
      </c>
      <c r="DK167" s="1">
        <v>4.8982177781167398</v>
      </c>
      <c r="DL167" s="1">
        <v>1.6905189242173699</v>
      </c>
      <c r="DM167" s="1">
        <v>5.0738290575121496</v>
      </c>
      <c r="DN167" s="1">
        <v>6.6355245755847099</v>
      </c>
      <c r="DO167" s="1">
        <v>5.7359085486828398</v>
      </c>
      <c r="EB167"/>
      <c r="EO167"/>
      <c r="EQ167" s="1">
        <v>9.8444882827449192</v>
      </c>
      <c r="ER167" s="1">
        <v>8.7252951213583092</v>
      </c>
      <c r="ES167" s="1">
        <v>8.0671828292343104</v>
      </c>
      <c r="ET167" s="1" t="e">
        <v>#N/A</v>
      </c>
      <c r="EU167" s="1">
        <v>1.3552815723454501</v>
      </c>
      <c r="EV167" s="1">
        <v>7.4096657006216198</v>
      </c>
      <c r="EW167" s="1">
        <v>2.9681210542298699</v>
      </c>
      <c r="EX167" s="1">
        <v>5.2605636917892697</v>
      </c>
      <c r="EY167" s="1">
        <v>5.3997740062325201</v>
      </c>
      <c r="EZ167" s="1">
        <v>5.6259998695390498</v>
      </c>
      <c r="FA167" s="1">
        <v>9.7355808322727508</v>
      </c>
      <c r="FB167" s="1">
        <v>8.2125118069816594</v>
      </c>
      <c r="FO167"/>
      <c r="GB167"/>
      <c r="HB167"/>
    </row>
    <row r="168" spans="1:210">
      <c r="A168" s="13">
        <f t="shared" si="2"/>
        <v>41425</v>
      </c>
      <c r="N168"/>
      <c r="AB168"/>
      <c r="AC168" s="4">
        <v>41425</v>
      </c>
      <c r="AD168" s="1">
        <v>11.566140965473</v>
      </c>
      <c r="AE168" s="1">
        <v>10.201150031894</v>
      </c>
      <c r="AF168" s="1">
        <v>12.910795571386799</v>
      </c>
      <c r="AG168" s="1">
        <v>14.878346020175499</v>
      </c>
      <c r="AH168" s="1">
        <v>5.1773291945234297</v>
      </c>
      <c r="AI168" s="1">
        <v>9.0680330533042497</v>
      </c>
      <c r="AJ168" s="1">
        <v>5.0987850166381499</v>
      </c>
      <c r="AK168" s="1">
        <v>5.90140185167742</v>
      </c>
      <c r="AL168" s="1">
        <v>12.2604193563763</v>
      </c>
      <c r="AM168" s="1">
        <v>1.00569978380912</v>
      </c>
      <c r="AN168" s="1">
        <v>14.916040356600799</v>
      </c>
      <c r="AO168" s="1">
        <v>13.1116010012644</v>
      </c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O168"/>
      <c r="BQ168" s="1">
        <v>10.619135467013299</v>
      </c>
      <c r="BR168" s="1">
        <v>8.7666235228128198</v>
      </c>
      <c r="BS168" s="1">
        <v>11.2773203139354</v>
      </c>
      <c r="BT168" s="1" t="e">
        <v>#N/A</v>
      </c>
      <c r="BU168" s="1">
        <v>7.3257681200880098</v>
      </c>
      <c r="BV168" s="1">
        <v>8.5203109473104295</v>
      </c>
      <c r="BW168" s="1">
        <v>7.0951581884630199</v>
      </c>
      <c r="BX168" s="1">
        <v>5.71726981878105</v>
      </c>
      <c r="BY168" s="1">
        <v>3.41358855737893</v>
      </c>
      <c r="BZ168" s="1">
        <v>4.50576956063931</v>
      </c>
      <c r="CA168" s="1">
        <v>13.2667835097067</v>
      </c>
      <c r="CB168" s="1">
        <v>13.0128223535977</v>
      </c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DB168"/>
      <c r="DD168" s="1">
        <v>4.1849473136618096</v>
      </c>
      <c r="DE168" s="1">
        <v>7.0682537460820098</v>
      </c>
      <c r="DF168" s="1">
        <v>5.2037046545329497</v>
      </c>
      <c r="DG168" s="1">
        <v>2.1153845215534899</v>
      </c>
      <c r="DH168" s="1">
        <v>4.7505556948069199</v>
      </c>
      <c r="DI168" s="1">
        <v>3.6531304512053402</v>
      </c>
      <c r="DJ168" s="1">
        <v>-3.8504498568213799</v>
      </c>
      <c r="DK168" s="1">
        <v>4.7530476686418401</v>
      </c>
      <c r="DL168" s="1">
        <v>1.86259512792885</v>
      </c>
      <c r="DM168" s="1">
        <v>5.3317245381331304</v>
      </c>
      <c r="DN168" s="1">
        <v>6.4320892594527699</v>
      </c>
      <c r="DO168" s="1">
        <v>6.0567474676850601</v>
      </c>
      <c r="EB168"/>
      <c r="EO168"/>
      <c r="EQ168" s="1">
        <v>9.6662942335389506</v>
      </c>
      <c r="ER168" s="1">
        <v>8.7631756203320705</v>
      </c>
      <c r="ES168" s="1">
        <v>7.7603145596267504</v>
      </c>
      <c r="ET168" s="1" t="e">
        <v>#N/A</v>
      </c>
      <c r="EU168" s="1">
        <v>1.2809597525473799</v>
      </c>
      <c r="EV168" s="1">
        <v>7.33071416137353</v>
      </c>
      <c r="EW168" s="1">
        <v>2.4490304708958401</v>
      </c>
      <c r="EX168" s="1">
        <v>4.7590377606808296</v>
      </c>
      <c r="EY168" s="1">
        <v>5.5472320910274302</v>
      </c>
      <c r="EZ168" s="1">
        <v>5.6208655368987399</v>
      </c>
      <c r="FA168" s="1">
        <v>9.4823485300185695</v>
      </c>
      <c r="FB168" s="1">
        <v>8.2765748696276606</v>
      </c>
      <c r="FO168"/>
      <c r="GB168"/>
      <c r="HB168"/>
    </row>
    <row r="169" spans="1:210">
      <c r="A169" s="13">
        <f t="shared" si="2"/>
        <v>41394</v>
      </c>
      <c r="N169"/>
      <c r="AB169"/>
      <c r="AC169" s="4">
        <v>41394</v>
      </c>
      <c r="AD169" s="1">
        <v>11.644911682110999</v>
      </c>
      <c r="AE169" s="1">
        <v>9.8398863118822408</v>
      </c>
      <c r="AF169" s="1">
        <v>12.585100525139801</v>
      </c>
      <c r="AG169" s="1">
        <v>15.1557412672658</v>
      </c>
      <c r="AH169" s="1">
        <v>4.9033751059003698</v>
      </c>
      <c r="AI169" s="1">
        <v>8.9678278259912698</v>
      </c>
      <c r="AJ169" s="1">
        <v>4.5310650338773701</v>
      </c>
      <c r="AK169" s="1">
        <v>5.43737631001511</v>
      </c>
      <c r="AL169" s="1">
        <v>10.493715546101599</v>
      </c>
      <c r="AM169" s="1">
        <v>0.42722755567297299</v>
      </c>
      <c r="AN169" s="1">
        <v>14.681274490905199</v>
      </c>
      <c r="AO169" s="1">
        <v>12.4062912108747</v>
      </c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O169"/>
      <c r="BQ169" s="1">
        <v>10.9532655373153</v>
      </c>
      <c r="BR169" s="1">
        <v>8.0830143893279907</v>
      </c>
      <c r="BS169" s="1">
        <v>11.7788001824806</v>
      </c>
      <c r="BT169" s="1" t="e">
        <v>#N/A</v>
      </c>
      <c r="BU169" s="1">
        <v>5.9997895921911999</v>
      </c>
      <c r="BV169" s="1">
        <v>8.2993675295884</v>
      </c>
      <c r="BW169" s="1">
        <v>6.9662017160265703</v>
      </c>
      <c r="BX169" s="1">
        <v>5.3680933525193204</v>
      </c>
      <c r="BY169" s="1">
        <v>3.38329314951755</v>
      </c>
      <c r="BZ169" s="1">
        <v>5.6312412845182296</v>
      </c>
      <c r="CA169" s="1">
        <v>13.432117780137</v>
      </c>
      <c r="CB169" s="1">
        <v>12.4892187085114</v>
      </c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DB169"/>
      <c r="DD169" s="1">
        <v>4.1467849862091599</v>
      </c>
      <c r="DE169" s="1">
        <v>7.3198602036420901</v>
      </c>
      <c r="DF169" s="1">
        <v>5.50102214051602</v>
      </c>
      <c r="DG169" s="1">
        <v>1.8628312689714801</v>
      </c>
      <c r="DH169" s="1">
        <v>4.2128144290829104</v>
      </c>
      <c r="DI169" s="1">
        <v>3.56391423939144</v>
      </c>
      <c r="DJ169" s="1">
        <v>-4.1055804972611201</v>
      </c>
      <c r="DK169" s="1">
        <v>4.7605886762532101</v>
      </c>
      <c r="DL169" s="1">
        <v>1.18024710006433</v>
      </c>
      <c r="DM169" s="1">
        <v>6.22131449152893</v>
      </c>
      <c r="DN169" s="1">
        <v>6.2562772095583599</v>
      </c>
      <c r="DO169" s="1">
        <v>5.8354370304377001</v>
      </c>
      <c r="EB169"/>
      <c r="EO169"/>
      <c r="EQ169" s="1">
        <v>10.4123616213709</v>
      </c>
      <c r="ER169" s="1">
        <v>8.6593166335932796</v>
      </c>
      <c r="ES169" s="1">
        <v>7.4798300002250597</v>
      </c>
      <c r="ET169" s="1" t="e">
        <v>#N/A</v>
      </c>
      <c r="EU169" s="1">
        <v>1.5457178329648</v>
      </c>
      <c r="EV169" s="1">
        <v>7.5015643616155998</v>
      </c>
      <c r="EW169" s="1">
        <v>2.30283853750004</v>
      </c>
      <c r="EX169" s="1">
        <v>4.2974853204565102</v>
      </c>
      <c r="EY169" s="1">
        <v>5.0311570538754804</v>
      </c>
      <c r="EZ169" s="1">
        <v>6.0119697127114202</v>
      </c>
      <c r="FA169" s="1">
        <v>9.4122998161293694</v>
      </c>
      <c r="FB169" s="1">
        <v>7.6657351018826398</v>
      </c>
      <c r="FO169"/>
      <c r="GB169"/>
      <c r="HB169"/>
    </row>
    <row r="170" spans="1:210">
      <c r="A170" s="13">
        <f t="shared" si="2"/>
        <v>41361</v>
      </c>
      <c r="N170"/>
      <c r="AB170"/>
      <c r="AC170" s="4">
        <v>41361</v>
      </c>
      <c r="AD170" s="1">
        <v>16.2142685788879</v>
      </c>
      <c r="AE170" s="1">
        <v>9.5887377305697292</v>
      </c>
      <c r="AF170" s="1">
        <v>12.696449128930301</v>
      </c>
      <c r="AG170" s="1">
        <v>15.0452596507139</v>
      </c>
      <c r="AH170" s="1">
        <v>4.6078963810411704</v>
      </c>
      <c r="AI170" s="1">
        <v>9.4701439925340001</v>
      </c>
      <c r="AJ170" s="1">
        <v>4.6126398179386197</v>
      </c>
      <c r="AK170" s="1">
        <v>6.4280939114342104</v>
      </c>
      <c r="AL170" s="1">
        <v>9.7061199330469705</v>
      </c>
      <c r="AM170" s="1">
        <v>-0.53465510096415403</v>
      </c>
      <c r="AN170" s="1">
        <v>14.8272532008395</v>
      </c>
      <c r="AO170" s="1">
        <v>12.4120003555756</v>
      </c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O170"/>
      <c r="BQ170" s="1">
        <v>14.217126738340101</v>
      </c>
      <c r="BR170" s="1">
        <v>6.9203267930419603</v>
      </c>
      <c r="BS170" s="1">
        <v>11.5461025321228</v>
      </c>
      <c r="BT170" s="1" t="e">
        <v>#N/A</v>
      </c>
      <c r="BU170" s="1">
        <v>6.2289850956114803</v>
      </c>
      <c r="BV170" s="1">
        <v>8.0155915588951103</v>
      </c>
      <c r="BW170" s="1">
        <v>6.9802766639927798</v>
      </c>
      <c r="BX170" s="1">
        <v>6.23220433552095</v>
      </c>
      <c r="BY170" s="1">
        <v>4.0357027869552704</v>
      </c>
      <c r="BZ170" s="1">
        <v>2.9488809931962199</v>
      </c>
      <c r="CA170" s="1">
        <v>12.539790728616101</v>
      </c>
      <c r="CB170" s="1">
        <v>13.027152695354401</v>
      </c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DB170"/>
      <c r="DD170" s="1">
        <v>4.8421953742431096</v>
      </c>
      <c r="DE170" s="1">
        <v>7.7403909464824396</v>
      </c>
      <c r="DF170" s="1">
        <v>5.4240045425413204</v>
      </c>
      <c r="DG170" s="1">
        <v>1.90951787228188</v>
      </c>
      <c r="DH170" s="1">
        <v>4.6126964088176603</v>
      </c>
      <c r="DI170" s="1">
        <v>4.0056102772831803</v>
      </c>
      <c r="DJ170" s="1">
        <v>-2.1268195018793601</v>
      </c>
      <c r="DK170" s="1">
        <v>5.7516283517711102</v>
      </c>
      <c r="DL170" s="1">
        <v>1.57663061096316</v>
      </c>
      <c r="DM170" s="1">
        <v>6.9614461483316097</v>
      </c>
      <c r="DN170" s="1">
        <v>6.5796821097506299</v>
      </c>
      <c r="DO170" s="1">
        <v>5.06968348562941</v>
      </c>
      <c r="EB170"/>
      <c r="EO170"/>
      <c r="EQ170" s="1">
        <v>12.1755933377258</v>
      </c>
      <c r="ER170" s="1">
        <v>8.6049191336345299</v>
      </c>
      <c r="ES170" s="1">
        <v>7.3815042876496202</v>
      </c>
      <c r="ET170" s="1" t="e">
        <v>#N/A</v>
      </c>
      <c r="EU170" s="1">
        <v>1.2082069219836999</v>
      </c>
      <c r="EV170" s="1">
        <v>8.0278130747240208</v>
      </c>
      <c r="EW170" s="1">
        <v>1.95441331834268</v>
      </c>
      <c r="EX170" s="1">
        <v>5.8353641773307796</v>
      </c>
      <c r="EY170" s="1">
        <v>5.1617294642641003</v>
      </c>
      <c r="EZ170" s="1">
        <v>6.0365960461630097</v>
      </c>
      <c r="FA170" s="1">
        <v>9.6272949244233406</v>
      </c>
      <c r="FB170" s="1">
        <v>6.76337427314387</v>
      </c>
      <c r="FO170"/>
      <c r="GB170"/>
      <c r="HB170"/>
    </row>
    <row r="171" spans="1:210">
      <c r="A171" s="13">
        <f t="shared" si="2"/>
        <v>41333</v>
      </c>
      <c r="N171"/>
      <c r="AB171"/>
      <c r="AC171" s="4">
        <v>41333</v>
      </c>
      <c r="AD171" s="1">
        <v>16.553163532306002</v>
      </c>
      <c r="AE171" s="1">
        <v>8.9226926176320305</v>
      </c>
      <c r="AF171" s="1">
        <v>12.6159993240499</v>
      </c>
      <c r="AG171" s="1">
        <v>13.1589449110496</v>
      </c>
      <c r="AH171" s="1">
        <v>3.75982817282478</v>
      </c>
      <c r="AI171" s="1">
        <v>9.1078538983307507</v>
      </c>
      <c r="AJ171" s="1">
        <v>4.29519364825825</v>
      </c>
      <c r="AK171" s="1">
        <v>6.2424909175997101</v>
      </c>
      <c r="AL171" s="1">
        <v>10.4571952709487</v>
      </c>
      <c r="AM171" s="1">
        <v>-1.37091319769804</v>
      </c>
      <c r="AN171" s="1">
        <v>15.1920613054242</v>
      </c>
      <c r="AO171" s="1">
        <v>12.5655865432096</v>
      </c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O171"/>
      <c r="BQ171" s="1">
        <v>13.7048700235233</v>
      </c>
      <c r="BR171" s="1">
        <v>6.8779080391696601</v>
      </c>
      <c r="BS171" s="1">
        <v>10.210757673847301</v>
      </c>
      <c r="BT171" s="1" t="e">
        <v>#N/A</v>
      </c>
      <c r="BU171" s="1">
        <v>6.0605388751849203</v>
      </c>
      <c r="BV171" s="1">
        <v>7.8684971088510203</v>
      </c>
      <c r="BW171" s="1">
        <v>6.5210217350340196</v>
      </c>
      <c r="BX171" s="1">
        <v>6.7938102974014702</v>
      </c>
      <c r="BY171" s="1">
        <v>6.1317099687673</v>
      </c>
      <c r="BZ171" s="1">
        <v>3.1080905971489998</v>
      </c>
      <c r="CA171" s="1">
        <v>12.250816055048301</v>
      </c>
      <c r="CB171" s="1">
        <v>13.2540045748207</v>
      </c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DB171"/>
      <c r="DD171" s="1">
        <v>4.3463252751034904</v>
      </c>
      <c r="DE171" s="1">
        <v>7.7254320930913902</v>
      </c>
      <c r="DF171" s="1">
        <v>5.1014744789794504</v>
      </c>
      <c r="DG171" s="1">
        <v>1.58586671327941</v>
      </c>
      <c r="DH171" s="1">
        <v>4.5449374716252002</v>
      </c>
      <c r="DI171" s="1">
        <v>3.87869474342367</v>
      </c>
      <c r="DJ171" s="1">
        <v>-2.3883907632808499</v>
      </c>
      <c r="DK171" s="1">
        <v>5.6302370630594103</v>
      </c>
      <c r="DL171" s="1">
        <v>1.5232590037011899</v>
      </c>
      <c r="DM171" s="1">
        <v>7.3450648635801601</v>
      </c>
      <c r="DN171" s="1">
        <v>6.5677606978587999</v>
      </c>
      <c r="DO171" s="1">
        <v>4.9668300234873701</v>
      </c>
      <c r="EB171"/>
      <c r="EO171"/>
      <c r="EQ171" s="1">
        <v>12.665335021699301</v>
      </c>
      <c r="ER171" s="1">
        <v>7.9541544261639903</v>
      </c>
      <c r="ES171" s="1">
        <v>7.0382836061461704</v>
      </c>
      <c r="ET171" s="1" t="e">
        <v>#N/A</v>
      </c>
      <c r="EU171" s="1">
        <v>0.64835936220121004</v>
      </c>
      <c r="EV171" s="1">
        <v>7.9665556677654701</v>
      </c>
      <c r="EW171" s="1">
        <v>1.90079851282559</v>
      </c>
      <c r="EX171" s="1">
        <v>5.4857378256452503</v>
      </c>
      <c r="EY171" s="1">
        <v>4.7657092104733403</v>
      </c>
      <c r="EZ171" s="1">
        <v>5.9896177125248302</v>
      </c>
      <c r="FA171" s="1">
        <v>9.8765024386857405</v>
      </c>
      <c r="FB171" s="1">
        <v>6.6625692012867601</v>
      </c>
      <c r="FO171"/>
      <c r="GB171"/>
      <c r="HB171"/>
    </row>
    <row r="172" spans="1:210">
      <c r="A172" s="13">
        <f t="shared" si="2"/>
        <v>41305</v>
      </c>
      <c r="N172"/>
      <c r="AB172"/>
      <c r="AC172" s="4">
        <v>41305</v>
      </c>
      <c r="AD172" s="1">
        <v>18.001839482494201</v>
      </c>
      <c r="AE172" s="1">
        <v>8.8810761116635408</v>
      </c>
      <c r="AF172" s="1">
        <v>13.681913253893899</v>
      </c>
      <c r="AG172" s="1">
        <v>14.002330198150201</v>
      </c>
      <c r="AH172" s="1">
        <v>4.3023654453310298</v>
      </c>
      <c r="AI172" s="1">
        <v>8.9857843937611594</v>
      </c>
      <c r="AJ172" s="1">
        <v>5.5481731729561696</v>
      </c>
      <c r="AK172" s="1">
        <v>5.7045441344797903</v>
      </c>
      <c r="AL172" s="1">
        <v>25.536037126596199</v>
      </c>
      <c r="AM172" s="1">
        <v>1.05757805794945</v>
      </c>
      <c r="AN172" s="1">
        <v>17.255506755538601</v>
      </c>
      <c r="AO172" s="1">
        <v>11.5477083099083</v>
      </c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O172"/>
      <c r="BQ172" s="1">
        <v>14.4895962115678</v>
      </c>
      <c r="BR172" s="1">
        <v>5.4046732860301896</v>
      </c>
      <c r="BS172" s="1">
        <v>10.1262009779082</v>
      </c>
      <c r="BT172" s="1" t="e">
        <v>#N/A</v>
      </c>
      <c r="BU172" s="1">
        <v>7.7658360293623501</v>
      </c>
      <c r="BV172" s="1">
        <v>9.1090511294469305</v>
      </c>
      <c r="BW172" s="1">
        <v>7.2194983971648803</v>
      </c>
      <c r="BX172" s="1">
        <v>6.2749190444611003</v>
      </c>
      <c r="BY172" s="1">
        <v>6.5734040317658398</v>
      </c>
      <c r="BZ172" s="1">
        <v>1.43022712073987</v>
      </c>
      <c r="CA172" s="1">
        <v>13.3795094253642</v>
      </c>
      <c r="CB172" s="1">
        <v>16.0615961904717</v>
      </c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DB172"/>
      <c r="DD172" s="1">
        <v>4.4022102699164796</v>
      </c>
      <c r="DE172" s="1">
        <v>8.0216199487797297</v>
      </c>
      <c r="DF172" s="1">
        <v>5.4161699002249302</v>
      </c>
      <c r="DG172" s="1">
        <v>3.5808046981657999</v>
      </c>
      <c r="DH172" s="1">
        <v>4.4015522486964898</v>
      </c>
      <c r="DI172" s="1">
        <v>3.6894811388124902</v>
      </c>
      <c r="DJ172" s="1">
        <v>-1.6004769856905301</v>
      </c>
      <c r="DK172" s="1">
        <v>5.4815510834494496</v>
      </c>
      <c r="DL172" s="1">
        <v>1.9145661626436801</v>
      </c>
      <c r="DM172" s="1">
        <v>7.1723780761628397</v>
      </c>
      <c r="DN172" s="1">
        <v>6.9883024773526996</v>
      </c>
      <c r="DO172" s="1">
        <v>4.5080227595928797</v>
      </c>
      <c r="EB172"/>
      <c r="EO172"/>
      <c r="EQ172" s="1">
        <v>13.171242941237001</v>
      </c>
      <c r="ER172" s="1">
        <v>8.7525368584148708</v>
      </c>
      <c r="ES172" s="1">
        <v>7.75590077442987</v>
      </c>
      <c r="ET172" s="1" t="e">
        <v>#N/A</v>
      </c>
      <c r="EU172" s="1">
        <v>0.870762398919256</v>
      </c>
      <c r="EV172" s="1">
        <v>7.9138867067255703</v>
      </c>
      <c r="EW172" s="1">
        <v>2.06639842408359</v>
      </c>
      <c r="EX172" s="1">
        <v>5.0532876170916499</v>
      </c>
      <c r="EY172" s="1">
        <v>5.4471940543578601</v>
      </c>
      <c r="EZ172" s="1">
        <v>6.7910235537614003</v>
      </c>
      <c r="FA172" s="1">
        <v>11.183662950752799</v>
      </c>
      <c r="FB172" s="1">
        <v>6.5108877537541101</v>
      </c>
      <c r="FO172"/>
      <c r="GB172"/>
      <c r="HB172"/>
    </row>
    <row r="173" spans="1:210">
      <c r="A173" s="13">
        <f t="shared" si="2"/>
        <v>41274</v>
      </c>
      <c r="N173"/>
      <c r="AB173"/>
      <c r="AC173" s="4">
        <v>41274</v>
      </c>
      <c r="AD173" s="1">
        <v>20.537964425067798</v>
      </c>
      <c r="AE173" s="1">
        <v>9.4617621513689691</v>
      </c>
      <c r="AF173" s="1">
        <v>14.0023153792902</v>
      </c>
      <c r="AG173" s="1">
        <v>15.0119876004507</v>
      </c>
      <c r="AH173" s="1">
        <v>6.1592421913235196</v>
      </c>
      <c r="AI173" s="1">
        <v>8.84570211404648</v>
      </c>
      <c r="AJ173" s="1">
        <v>5.4450354781290304</v>
      </c>
      <c r="AK173" s="1">
        <v>7.79435043658978</v>
      </c>
      <c r="AL173" s="1">
        <v>22.291359321476801</v>
      </c>
      <c r="AM173" s="1">
        <v>1.6580723677848901</v>
      </c>
      <c r="AN173" s="1">
        <v>17.083525891984099</v>
      </c>
      <c r="AO173" s="1">
        <v>10.6016195214929</v>
      </c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O173"/>
      <c r="BQ173" s="1">
        <v>15.725368880932701</v>
      </c>
      <c r="BR173" s="1">
        <v>5.2018200293596699</v>
      </c>
      <c r="BS173" s="1">
        <v>9.2280953638002501</v>
      </c>
      <c r="BT173" s="1" t="e">
        <v>#N/A</v>
      </c>
      <c r="BU173" s="1">
        <v>8.6098370326541307</v>
      </c>
      <c r="BV173" s="1">
        <v>11.8134858618977</v>
      </c>
      <c r="BW173" s="1">
        <v>7.3598072664774303</v>
      </c>
      <c r="BX173" s="1">
        <v>8.02313884951365</v>
      </c>
      <c r="BY173" s="1">
        <v>7.28319214453842</v>
      </c>
      <c r="BZ173" s="1">
        <v>0.80370889820638103</v>
      </c>
      <c r="CA173" s="1">
        <v>12.5654473593601</v>
      </c>
      <c r="CB173" s="1">
        <v>16.389273053318199</v>
      </c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DB173"/>
      <c r="DD173" s="1">
        <v>5.0407472734033201</v>
      </c>
      <c r="DE173" s="1">
        <v>7.9993458581703196</v>
      </c>
      <c r="DF173" s="1">
        <v>5.5274051974866296</v>
      </c>
      <c r="DG173" s="1">
        <v>3.2143743573654202</v>
      </c>
      <c r="DH173" s="1">
        <v>5.8604547352369396</v>
      </c>
      <c r="DI173" s="1">
        <v>4.1882007795254301</v>
      </c>
      <c r="DJ173" s="1">
        <v>-0.19145184421558301</v>
      </c>
      <c r="DK173" s="1">
        <v>6.7901642462427896</v>
      </c>
      <c r="DL173" s="1">
        <v>1.9604639804256201</v>
      </c>
      <c r="DM173" s="1">
        <v>5.92867417064602</v>
      </c>
      <c r="DN173" s="1">
        <v>6.8815954645299904</v>
      </c>
      <c r="DO173" s="1">
        <v>3.66419897968811</v>
      </c>
      <c r="EB173"/>
      <c r="EO173"/>
      <c r="EQ173" s="1">
        <v>13.8352536532262</v>
      </c>
      <c r="ER173" s="1">
        <v>8.6537983150458206</v>
      </c>
      <c r="ES173" s="1">
        <v>7.7210065311178298</v>
      </c>
      <c r="ET173" s="1" t="e">
        <v>#N/A</v>
      </c>
      <c r="EU173" s="1">
        <v>2.2843959772170601</v>
      </c>
      <c r="EV173" s="1">
        <v>7.5236183151175302</v>
      </c>
      <c r="EW173" s="1">
        <v>1.34759906776705</v>
      </c>
      <c r="EX173" s="1">
        <v>7.2696878352112799</v>
      </c>
      <c r="EY173" s="1">
        <v>5.0262424023936596</v>
      </c>
      <c r="EZ173" s="1">
        <v>6.8442607677865501</v>
      </c>
      <c r="FA173" s="1">
        <v>11.093991535436301</v>
      </c>
      <c r="FB173" s="1">
        <v>6.7195375861487303</v>
      </c>
      <c r="FO173"/>
      <c r="GB173"/>
      <c r="HB173"/>
    </row>
    <row r="174" spans="1:210">
      <c r="A174" s="13">
        <f t="shared" si="2"/>
        <v>41243</v>
      </c>
      <c r="N174"/>
      <c r="AB174"/>
      <c r="AC174" s="4">
        <v>41243</v>
      </c>
      <c r="AD174" s="1">
        <v>18.005440354465801</v>
      </c>
      <c r="AE174" s="1">
        <v>8.9226852696344796</v>
      </c>
      <c r="AF174" s="1">
        <v>13.4815851542308</v>
      </c>
      <c r="AG174" s="1">
        <v>14.0981548187097</v>
      </c>
      <c r="AH174" s="1">
        <v>6.2938267670731696</v>
      </c>
      <c r="AI174" s="1">
        <v>8.7853931454338596</v>
      </c>
      <c r="AJ174" s="1">
        <v>4.6765376017723801</v>
      </c>
      <c r="AK174" s="1">
        <v>8.3833521360833601</v>
      </c>
      <c r="AL174" s="1">
        <v>20.489661522457698</v>
      </c>
      <c r="AM174" s="1">
        <v>1.8375376709031199</v>
      </c>
      <c r="AN174" s="1">
        <v>16.2925858629266</v>
      </c>
      <c r="AO174" s="1">
        <v>12.056474995019199</v>
      </c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O174"/>
      <c r="BQ174" s="1">
        <v>14.515640427374001</v>
      </c>
      <c r="BR174" s="1">
        <v>6.7780797226820999</v>
      </c>
      <c r="BS174" s="1">
        <v>9.5019670876547995</v>
      </c>
      <c r="BT174" s="1" t="e">
        <v>#N/A</v>
      </c>
      <c r="BU174" s="1">
        <v>7.8793799516040801</v>
      </c>
      <c r="BV174" s="1">
        <v>8.4084128574937704</v>
      </c>
      <c r="BW174" s="1">
        <v>7.2964003786492002</v>
      </c>
      <c r="BX174" s="1">
        <v>8.3893908726810409</v>
      </c>
      <c r="BY174" s="1">
        <v>4.6704786439641204</v>
      </c>
      <c r="BZ174" s="1">
        <v>-0.96212399903162604</v>
      </c>
      <c r="CA174" s="1">
        <v>12.1760277536464</v>
      </c>
      <c r="CB174" s="1">
        <v>15.086936927437399</v>
      </c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DB174"/>
      <c r="DD174" s="1">
        <v>4.5099860835035503</v>
      </c>
      <c r="DE174" s="1">
        <v>7.4378122435854799</v>
      </c>
      <c r="DF174" s="1">
        <v>5.4780720416091899</v>
      </c>
      <c r="DG174" s="1">
        <v>3.1882050150456398</v>
      </c>
      <c r="DH174" s="1">
        <v>5.9665649700743399</v>
      </c>
      <c r="DI174" s="1">
        <v>3.9048988547727199</v>
      </c>
      <c r="DJ174" s="1">
        <v>-1.7809210357327601</v>
      </c>
      <c r="DK174" s="1">
        <v>7.0276142680998603</v>
      </c>
      <c r="DL174" s="1">
        <v>2.0052374022623698</v>
      </c>
      <c r="DM174" s="1">
        <v>5.70937846166923</v>
      </c>
      <c r="DN174" s="1">
        <v>6.8900984929343201</v>
      </c>
      <c r="DO174" s="1">
        <v>4.0815476908218402</v>
      </c>
      <c r="EB174"/>
      <c r="EO174"/>
      <c r="EQ174" s="1">
        <v>11.770708223477801</v>
      </c>
      <c r="ER174" s="1">
        <v>8.0366142311660198</v>
      </c>
      <c r="ES174" s="1">
        <v>7.4442560834107301</v>
      </c>
      <c r="ET174" s="1" t="e">
        <v>#N/A</v>
      </c>
      <c r="EU174" s="1">
        <v>2.3343402986083999</v>
      </c>
      <c r="EV174" s="1">
        <v>7.34858346736796</v>
      </c>
      <c r="EW174" s="1">
        <v>1.6627281470575299</v>
      </c>
      <c r="EX174" s="1">
        <v>7.6409415520500303</v>
      </c>
      <c r="EY174" s="1">
        <v>4.9311856753391803</v>
      </c>
      <c r="EZ174" s="1">
        <v>6.6180147120291197</v>
      </c>
      <c r="FA174" s="1">
        <v>10.902905107263701</v>
      </c>
      <c r="FB174" s="1">
        <v>6.5674968793256001</v>
      </c>
      <c r="FO174"/>
      <c r="GB174"/>
      <c r="HB174"/>
    </row>
    <row r="175" spans="1:210">
      <c r="A175" s="13">
        <f t="shared" si="2"/>
        <v>41213</v>
      </c>
      <c r="N175"/>
      <c r="AB175"/>
      <c r="AC175" s="4">
        <v>41213</v>
      </c>
      <c r="AD175" s="1">
        <v>15.578108489360901</v>
      </c>
      <c r="AE175" s="1">
        <v>8.3252865356359003</v>
      </c>
      <c r="AF175" s="1">
        <v>12.8724023679267</v>
      </c>
      <c r="AG175" s="1">
        <v>13.5441314569218</v>
      </c>
      <c r="AH175" s="1">
        <v>6.3496055930856796</v>
      </c>
      <c r="AI175" s="1">
        <v>9.1794787951384897</v>
      </c>
      <c r="AJ175" s="1">
        <v>4.6052303564199901</v>
      </c>
      <c r="AK175" s="1">
        <v>8.8859527725121108</v>
      </c>
      <c r="AL175" s="1">
        <v>19.890678138749401</v>
      </c>
      <c r="AM175" s="1">
        <v>2.3536371648428398</v>
      </c>
      <c r="AN175" s="1">
        <v>15.478330526929099</v>
      </c>
      <c r="AO175" s="1">
        <v>12.991338415025499</v>
      </c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O175"/>
      <c r="BQ175" s="1">
        <v>13.323502346750001</v>
      </c>
      <c r="BR175" s="1">
        <v>12.942602631542099</v>
      </c>
      <c r="BS175" s="1">
        <v>10.277276535348999</v>
      </c>
      <c r="BT175" s="1" t="e">
        <v>#N/A</v>
      </c>
      <c r="BU175" s="1">
        <v>7.2489277580756699</v>
      </c>
      <c r="BV175" s="1">
        <v>5.9723612079544601</v>
      </c>
      <c r="BW175" s="1">
        <v>6.3559451162001404</v>
      </c>
      <c r="BX175" s="1">
        <v>9.4814326616590296</v>
      </c>
      <c r="BY175" s="1">
        <v>6.3708912682883598</v>
      </c>
      <c r="BZ175" s="1">
        <v>1.47223236315897</v>
      </c>
      <c r="CA175" s="1">
        <v>11.599578568501199</v>
      </c>
      <c r="CB175" s="1">
        <v>13.4622588979238</v>
      </c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DB175"/>
      <c r="DD175" s="1">
        <v>4.2815225709817204</v>
      </c>
      <c r="DE175" s="1">
        <v>6.8619847611548597</v>
      </c>
      <c r="DF175" s="1">
        <v>5.5174120133427804</v>
      </c>
      <c r="DG175" s="1">
        <v>3.8834527427466901</v>
      </c>
      <c r="DH175" s="1">
        <v>5.9628967010898002</v>
      </c>
      <c r="DI175" s="1">
        <v>4.0265838823923303</v>
      </c>
      <c r="DJ175" s="1">
        <v>-2.2712177268936302</v>
      </c>
      <c r="DK175" s="1">
        <v>7.2851139059762202</v>
      </c>
      <c r="DL175" s="1">
        <v>2.1891926909951702</v>
      </c>
      <c r="DM175" s="1">
        <v>5.4804956588367704</v>
      </c>
      <c r="DN175" s="1">
        <v>6.8057960110661</v>
      </c>
      <c r="DO175" s="1">
        <v>4.4578823283441897</v>
      </c>
      <c r="EB175"/>
      <c r="EO175"/>
      <c r="EQ175" s="1">
        <v>10.2532266422412</v>
      </c>
      <c r="ER175" s="1">
        <v>7.3994774838578499</v>
      </c>
      <c r="ES175" s="1">
        <v>7.3213225333512</v>
      </c>
      <c r="ET175" s="1" t="e">
        <v>#N/A</v>
      </c>
      <c r="EU175" s="1">
        <v>2.7488583822835402</v>
      </c>
      <c r="EV175" s="1">
        <v>6.6188059365382701</v>
      </c>
      <c r="EW175" s="1">
        <v>3.8328910145821999</v>
      </c>
      <c r="EX175" s="1">
        <v>8.5497337819579293</v>
      </c>
      <c r="EY175" s="1">
        <v>4.9859469198516599</v>
      </c>
      <c r="EZ175" s="1">
        <v>7.0792844285609302</v>
      </c>
      <c r="FA175" s="1">
        <v>10.4300655816947</v>
      </c>
      <c r="FB175" s="1">
        <v>6.6022628236068002</v>
      </c>
      <c r="FO175"/>
      <c r="GB175"/>
      <c r="HB175"/>
    </row>
    <row r="176" spans="1:210">
      <c r="A176" s="13">
        <f t="shared" si="2"/>
        <v>41180</v>
      </c>
      <c r="N176"/>
      <c r="AB176"/>
      <c r="AC176" s="4">
        <v>41180</v>
      </c>
      <c r="AD176" s="1">
        <v>14.046980477072401</v>
      </c>
      <c r="AE176" s="1">
        <v>8.2443579777360192</v>
      </c>
      <c r="AF176" s="1">
        <v>12.0260131263208</v>
      </c>
      <c r="AG176" s="1">
        <v>14.936523732812301</v>
      </c>
      <c r="AH176" s="1">
        <v>6.3634911476214597</v>
      </c>
      <c r="AI176" s="1">
        <v>10.5167874037883</v>
      </c>
      <c r="AJ176" s="1">
        <v>3.7019626098177798</v>
      </c>
      <c r="AK176" s="1">
        <v>11.6325676460543</v>
      </c>
      <c r="AL176" s="1">
        <v>17.776908097094701</v>
      </c>
      <c r="AM176" s="1">
        <v>2.2468477225419101</v>
      </c>
      <c r="AN176" s="1">
        <v>15.379805780870701</v>
      </c>
      <c r="AO176" s="1">
        <v>15.036666588682399</v>
      </c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O176"/>
      <c r="BQ176" s="1">
        <v>12.031479056846001</v>
      </c>
      <c r="BR176" s="1">
        <v>10.904937559737901</v>
      </c>
      <c r="BS176" s="1">
        <v>10.0724075404719</v>
      </c>
      <c r="BT176" s="1" t="e">
        <v>#N/A</v>
      </c>
      <c r="BU176" s="1">
        <v>6.3947441003076504</v>
      </c>
      <c r="BV176" s="1">
        <v>3.5744621239960699</v>
      </c>
      <c r="BW176" s="1">
        <v>6.2572502063091902</v>
      </c>
      <c r="BX176" s="1">
        <v>11.217755746947899</v>
      </c>
      <c r="BY176" s="1">
        <v>4.18759619125069</v>
      </c>
      <c r="BZ176" s="1">
        <v>2.0631860147869698</v>
      </c>
      <c r="CA176" s="1">
        <v>11.2931158806743</v>
      </c>
      <c r="CB176" s="1">
        <v>13.2142637249632</v>
      </c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DB176"/>
      <c r="DD176" s="1">
        <v>4.1392007819339502</v>
      </c>
      <c r="DE176" s="1">
        <v>6.6732796842862498</v>
      </c>
      <c r="DF176" s="1">
        <v>5.6124597151302096</v>
      </c>
      <c r="DG176" s="1">
        <v>3.6636448724008601</v>
      </c>
      <c r="DH176" s="1">
        <v>6.0874202641757602</v>
      </c>
      <c r="DI176" s="1">
        <v>4.5672477933981899</v>
      </c>
      <c r="DJ176" s="1">
        <v>-3.4954353666984899</v>
      </c>
      <c r="DK176" s="1">
        <v>8.1717256804189198</v>
      </c>
      <c r="DL176" s="1">
        <v>2.4147560373680399</v>
      </c>
      <c r="DM176" s="1">
        <v>4.8804692169728199</v>
      </c>
      <c r="DN176" s="1">
        <v>6.8925863153405196</v>
      </c>
      <c r="DO176" s="1">
        <v>4.5036808510485802</v>
      </c>
      <c r="EB176"/>
      <c r="EO176"/>
      <c r="EQ176" s="1">
        <v>9.5855738225026705</v>
      </c>
      <c r="ER176" s="1">
        <v>7.2340721226556202</v>
      </c>
      <c r="ES176" s="1">
        <v>7.1123004866151298</v>
      </c>
      <c r="ET176" s="1" t="e">
        <v>#N/A</v>
      </c>
      <c r="EU176" s="1">
        <v>2.96409459752747</v>
      </c>
      <c r="EV176" s="1">
        <v>7.8204316291756104</v>
      </c>
      <c r="EW176" s="1">
        <v>3.3009668072439098</v>
      </c>
      <c r="EX176" s="1">
        <v>10.6797466934468</v>
      </c>
      <c r="EY176" s="1">
        <v>4.4948902796383798</v>
      </c>
      <c r="EZ176" s="1">
        <v>6.8836656754252497</v>
      </c>
      <c r="FA176" s="1">
        <v>10.0034318966218</v>
      </c>
      <c r="FB176" s="1">
        <v>6.5794737227555</v>
      </c>
      <c r="FO176"/>
      <c r="GB176"/>
      <c r="HB176"/>
    </row>
    <row r="177" spans="1:210">
      <c r="A177" s="13">
        <f t="shared" si="2"/>
        <v>41152</v>
      </c>
      <c r="N177"/>
      <c r="AB177"/>
      <c r="AC177" s="4">
        <v>41152</v>
      </c>
      <c r="AD177" s="1">
        <v>12.5581533410804</v>
      </c>
      <c r="AE177" s="1">
        <v>7.5961733907105096</v>
      </c>
      <c r="AF177" s="1">
        <v>11.6154922736995</v>
      </c>
      <c r="AG177" s="1">
        <v>16.056342952835099</v>
      </c>
      <c r="AH177" s="1">
        <v>5.9990221249582403</v>
      </c>
      <c r="AI177" s="1">
        <v>10.6208360621293</v>
      </c>
      <c r="AJ177" s="1">
        <v>2.64936996105481</v>
      </c>
      <c r="AK177" s="1">
        <v>12.169976259183599</v>
      </c>
      <c r="AL177" s="1">
        <v>14.8682398617771</v>
      </c>
      <c r="AM177" s="1">
        <v>2.3127838139405101</v>
      </c>
      <c r="AN177" s="1">
        <v>14.834491793737</v>
      </c>
      <c r="AO177" s="1">
        <v>15.922431758468701</v>
      </c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O177"/>
      <c r="BQ177" s="1">
        <v>10.757635392100999</v>
      </c>
      <c r="BR177" s="1">
        <v>10.165493647557801</v>
      </c>
      <c r="BS177" s="1">
        <v>9.6775436558353292</v>
      </c>
      <c r="BT177" s="1" t="e">
        <v>#N/A</v>
      </c>
      <c r="BU177" s="1">
        <v>6.6053954435230997</v>
      </c>
      <c r="BV177" s="1">
        <v>1.92210462125659</v>
      </c>
      <c r="BW177" s="1">
        <v>4.7435728409417504</v>
      </c>
      <c r="BX177" s="1">
        <v>11.233167517442499</v>
      </c>
      <c r="BY177" s="1">
        <v>3.6196829941289601</v>
      </c>
      <c r="BZ177" s="1">
        <v>2.3494763156041998</v>
      </c>
      <c r="CA177" s="1">
        <v>11.064910387821801</v>
      </c>
      <c r="CB177" s="1">
        <v>12.747615915974301</v>
      </c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DB177"/>
      <c r="DD177" s="1">
        <v>4.4739187874626296</v>
      </c>
      <c r="DE177" s="1">
        <v>6.1642382853420203</v>
      </c>
      <c r="DF177" s="1">
        <v>5.4897666607187601</v>
      </c>
      <c r="DG177" s="1">
        <v>3.68850140854118</v>
      </c>
      <c r="DH177" s="1">
        <v>6.3220218572162503</v>
      </c>
      <c r="DI177" s="1">
        <v>4.6086815447040896</v>
      </c>
      <c r="DJ177" s="1">
        <v>-4.7097090985262202</v>
      </c>
      <c r="DK177" s="1">
        <v>8.5301378855346499</v>
      </c>
      <c r="DL177" s="1">
        <v>2.4677980915992999</v>
      </c>
      <c r="DM177" s="1">
        <v>4.9326073940394197</v>
      </c>
      <c r="DN177" s="1">
        <v>6.6755902354455996</v>
      </c>
      <c r="DO177" s="1">
        <v>4.5768223883656098</v>
      </c>
      <c r="EB177"/>
      <c r="EO177"/>
      <c r="EQ177" s="1">
        <v>8.9625866981446993</v>
      </c>
      <c r="ER177" s="1">
        <v>6.9484939304795903</v>
      </c>
      <c r="ES177" s="1">
        <v>6.67861147948358</v>
      </c>
      <c r="ET177" s="1" t="e">
        <v>#N/A</v>
      </c>
      <c r="EU177" s="1">
        <v>2.7963441638542901</v>
      </c>
      <c r="EV177" s="1">
        <v>7.7497492944353903</v>
      </c>
      <c r="EW177" s="1">
        <v>2.2665962525943799</v>
      </c>
      <c r="EX177" s="1">
        <v>10.9104216042234</v>
      </c>
      <c r="EY177" s="1">
        <v>4.1445537091641196</v>
      </c>
      <c r="EZ177" s="1">
        <v>6.7405219670910599</v>
      </c>
      <c r="FA177" s="1">
        <v>9.8191489885447591</v>
      </c>
      <c r="FB177" s="1">
        <v>6.5068648450371098</v>
      </c>
      <c r="FO177"/>
      <c r="GB177"/>
      <c r="HB177"/>
    </row>
    <row r="178" spans="1:210">
      <c r="A178" s="13">
        <f t="shared" si="2"/>
        <v>41121</v>
      </c>
      <c r="N178"/>
      <c r="AB178"/>
      <c r="AC178" s="4">
        <v>41121</v>
      </c>
      <c r="AD178" s="1">
        <v>9.2525221144071796</v>
      </c>
      <c r="AE178" s="1">
        <v>7.0029420922600298</v>
      </c>
      <c r="AF178" s="1">
        <v>11.981214282762201</v>
      </c>
      <c r="AG178" s="1">
        <v>17.120033013096901</v>
      </c>
      <c r="AH178" s="1">
        <v>5.8588402243227398</v>
      </c>
      <c r="AI178" s="1">
        <v>10.604986573511299</v>
      </c>
      <c r="AJ178" s="1">
        <v>0.98896411857801103</v>
      </c>
      <c r="AK178" s="1">
        <v>12.5036714702621</v>
      </c>
      <c r="AL178" s="1">
        <v>12.550386883209301</v>
      </c>
      <c r="AM178" s="1">
        <v>2.3846991224557499</v>
      </c>
      <c r="AN178" s="1">
        <v>15.289398718231</v>
      </c>
      <c r="AO178" s="1">
        <v>19.110692632787899</v>
      </c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O178"/>
      <c r="BQ178" s="1">
        <v>8.4447482604940998</v>
      </c>
      <c r="BR178" s="1">
        <v>11.0011382210823</v>
      </c>
      <c r="BS178" s="1">
        <v>9.5867095330461094</v>
      </c>
      <c r="BT178" s="1" t="e">
        <v>#N/A</v>
      </c>
      <c r="BU178" s="1">
        <v>7.5878937061217897</v>
      </c>
      <c r="BV178" s="1">
        <v>0.30673353467172298</v>
      </c>
      <c r="BW178" s="1">
        <v>2.9065427683110201</v>
      </c>
      <c r="BX178" s="1">
        <v>11.2241703534206</v>
      </c>
      <c r="BY178" s="1">
        <v>3.5238677499615298</v>
      </c>
      <c r="BZ178" s="1">
        <v>3.4532105673309998</v>
      </c>
      <c r="CA178" s="1">
        <v>11.0893983997154</v>
      </c>
      <c r="CB178" s="1">
        <v>12.478385715864899</v>
      </c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DB178"/>
      <c r="DD178" s="1">
        <v>4.2915576723900104</v>
      </c>
      <c r="DE178" s="1">
        <v>5.79290749987869</v>
      </c>
      <c r="DF178" s="1">
        <v>5.6433205290185597</v>
      </c>
      <c r="DG178" s="1">
        <v>3.4033618754005799</v>
      </c>
      <c r="DH178" s="1">
        <v>6.5725516597989904</v>
      </c>
      <c r="DI178" s="1">
        <v>4.5865801691703396</v>
      </c>
      <c r="DJ178" s="1">
        <v>-5.6727728397635202</v>
      </c>
      <c r="DK178" s="1">
        <v>8.8647827970917508</v>
      </c>
      <c r="DL178" s="1">
        <v>2.6779109463670099</v>
      </c>
      <c r="DM178" s="1">
        <v>5.9465338341966101</v>
      </c>
      <c r="DN178" s="1">
        <v>6.8699728819680397</v>
      </c>
      <c r="DO178" s="1">
        <v>4.7528785598998597</v>
      </c>
      <c r="EB178"/>
      <c r="EO178"/>
      <c r="EQ178" s="1">
        <v>7.1274654278027496</v>
      </c>
      <c r="ER178" s="1">
        <v>6.7262750661872204</v>
      </c>
      <c r="ES178" s="1">
        <v>6.9168980553345696</v>
      </c>
      <c r="ET178" s="1" t="e">
        <v>#N/A</v>
      </c>
      <c r="EU178" s="1">
        <v>2.7319274872007102</v>
      </c>
      <c r="EV178" s="1">
        <v>7.4397287574327704</v>
      </c>
      <c r="EW178" s="1">
        <v>1.5961108944070099</v>
      </c>
      <c r="EX178" s="1">
        <v>11.1885234913528</v>
      </c>
      <c r="EY178" s="1">
        <v>4.1711487756552303</v>
      </c>
      <c r="EZ178" s="1">
        <v>6.5215153438465903</v>
      </c>
      <c r="FA178" s="1">
        <v>10.1062084113782</v>
      </c>
      <c r="FB178" s="1">
        <v>6.6965164589463901</v>
      </c>
      <c r="FO178"/>
      <c r="GB178"/>
      <c r="HB178"/>
    </row>
    <row r="179" spans="1:210">
      <c r="A179" s="13">
        <f t="shared" si="2"/>
        <v>41089</v>
      </c>
      <c r="N179"/>
      <c r="AB179"/>
      <c r="AC179" s="4">
        <v>41089</v>
      </c>
      <c r="AD179" s="1">
        <v>9.1002623695997809</v>
      </c>
      <c r="AE179" s="1">
        <v>7.3639311102193803</v>
      </c>
      <c r="AF179" s="1">
        <v>11.8447699841805</v>
      </c>
      <c r="AG179" s="1">
        <v>18.495754675634799</v>
      </c>
      <c r="AH179" s="1">
        <v>6.1601755875107296</v>
      </c>
      <c r="AI179" s="1">
        <v>11.376694186512699</v>
      </c>
      <c r="AJ179" s="1">
        <v>3.36111123105858</v>
      </c>
      <c r="AK179" s="1">
        <v>13.354790464889399</v>
      </c>
      <c r="AL179" s="1">
        <v>9.6652565499067205</v>
      </c>
      <c r="AM179" s="1">
        <v>0.58542472672170698</v>
      </c>
      <c r="AN179" s="1">
        <v>16.7287608857682</v>
      </c>
      <c r="AO179" s="1">
        <v>19.7654699951113</v>
      </c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O179"/>
      <c r="BQ179" s="1">
        <v>8.1108487004640999</v>
      </c>
      <c r="BR179" s="1">
        <v>10.8731705084968</v>
      </c>
      <c r="BS179" s="1">
        <v>9.2840024814573692</v>
      </c>
      <c r="BT179" s="1" t="e">
        <v>#N/A</v>
      </c>
      <c r="BU179" s="1">
        <v>9.27637638114075</v>
      </c>
      <c r="BV179" s="1">
        <v>-0.46367978716073699</v>
      </c>
      <c r="BW179" s="1">
        <v>3.7911026980745302</v>
      </c>
      <c r="BX179" s="1">
        <v>12.1071431892645</v>
      </c>
      <c r="BY179" s="1">
        <v>2.0510837502923698</v>
      </c>
      <c r="BZ179" s="1">
        <v>2.4092878973726699</v>
      </c>
      <c r="CA179" s="1">
        <v>11.5530361008502</v>
      </c>
      <c r="CB179" s="1">
        <v>12.2613495308909</v>
      </c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DB179"/>
      <c r="DD179" s="1">
        <v>5.8014215168951004</v>
      </c>
      <c r="DE179" s="1">
        <v>5.5435435066971799</v>
      </c>
      <c r="DF179" s="1">
        <v>5.6996389599453501</v>
      </c>
      <c r="DG179" s="1">
        <v>3.6127984093919299</v>
      </c>
      <c r="DH179" s="1">
        <v>7.0106920482267601</v>
      </c>
      <c r="DI179" s="1">
        <v>5.5174488685980903</v>
      </c>
      <c r="DJ179" s="1">
        <v>-4.21985890127515</v>
      </c>
      <c r="DK179" s="1">
        <v>8.9972546305649104</v>
      </c>
      <c r="DL179" s="1">
        <v>3.0798625898132799</v>
      </c>
      <c r="DM179" s="1">
        <v>5.027481306955</v>
      </c>
      <c r="DN179" s="1">
        <v>7.3516258828594898</v>
      </c>
      <c r="DO179" s="1">
        <v>5.0462987620405997</v>
      </c>
      <c r="EB179"/>
      <c r="EO179"/>
      <c r="EQ179" s="1">
        <v>7.7164122151039196</v>
      </c>
      <c r="ER179" s="1">
        <v>6.6688566314218898</v>
      </c>
      <c r="ES179" s="1">
        <v>6.6469862606948604</v>
      </c>
      <c r="ET179" s="1" t="e">
        <v>#N/A</v>
      </c>
      <c r="EU179" s="1">
        <v>2.2999715080701999</v>
      </c>
      <c r="EV179" s="1">
        <v>7.6944519063693004</v>
      </c>
      <c r="EW179" s="1">
        <v>2.5632791997353901</v>
      </c>
      <c r="EX179" s="1">
        <v>11.9851277672331</v>
      </c>
      <c r="EY179" s="1">
        <v>3.7925896304317099</v>
      </c>
      <c r="EZ179" s="1">
        <v>4.4843147222282003</v>
      </c>
      <c r="FA179" s="1">
        <v>11.0918311720775</v>
      </c>
      <c r="FB179" s="1">
        <v>6.8315620593372497</v>
      </c>
      <c r="FO179"/>
      <c r="GB179"/>
      <c r="HB179"/>
    </row>
    <row r="180" spans="1:210">
      <c r="A180" s="13">
        <f t="shared" si="2"/>
        <v>41060</v>
      </c>
      <c r="N180"/>
      <c r="AB180"/>
      <c r="AC180" s="4">
        <v>41060</v>
      </c>
      <c r="AD180" s="1">
        <v>8.4340185127809306</v>
      </c>
      <c r="AE180" s="1">
        <v>8.2098285265541104</v>
      </c>
      <c r="AF180" s="1">
        <v>11.732913343250299</v>
      </c>
      <c r="AG180" s="1">
        <v>20.049921734214699</v>
      </c>
      <c r="AH180" s="1">
        <v>5.3382776865000396</v>
      </c>
      <c r="AI180" s="1">
        <v>11.7800495334396</v>
      </c>
      <c r="AJ180" s="1">
        <v>3.5217503472240002</v>
      </c>
      <c r="AK180" s="1">
        <v>13.2721354627</v>
      </c>
      <c r="AL180" s="1">
        <v>8.0880006734770493</v>
      </c>
      <c r="AM180" s="1">
        <v>0.454988017084339</v>
      </c>
      <c r="AN180" s="1">
        <v>16.0133983872825</v>
      </c>
      <c r="AO180" s="1">
        <v>20.1679663625264</v>
      </c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O180"/>
      <c r="BQ180" s="1">
        <v>8.2732486754232006</v>
      </c>
      <c r="BR180" s="1">
        <v>13.213254699881199</v>
      </c>
      <c r="BS180" s="1">
        <v>9.2226330205585398</v>
      </c>
      <c r="BT180" s="1" t="e">
        <v>#N/A</v>
      </c>
      <c r="BU180" s="1">
        <v>7.6171214090732899</v>
      </c>
      <c r="BV180" s="1">
        <v>2.1768872167232201</v>
      </c>
      <c r="BW180" s="1">
        <v>4.2916290687612202</v>
      </c>
      <c r="BX180" s="1">
        <v>12.373628714783999</v>
      </c>
      <c r="BY180" s="1">
        <v>2.4317858916327699</v>
      </c>
      <c r="BZ180" s="1">
        <v>2.0081737381826201</v>
      </c>
      <c r="CA180" s="1">
        <v>11.153043647679199</v>
      </c>
      <c r="CB180" s="1">
        <v>12.0305429894926</v>
      </c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DB180"/>
      <c r="DD180" s="1">
        <v>5.95015534882541</v>
      </c>
      <c r="DE180" s="1">
        <v>5.4201391924451903</v>
      </c>
      <c r="DF180" s="1">
        <v>5.7226084205454599</v>
      </c>
      <c r="DG180" s="1">
        <v>3.7940484929621601</v>
      </c>
      <c r="DH180" s="1">
        <v>7.0662503827653698</v>
      </c>
      <c r="DI180" s="1">
        <v>5.7614162428758604</v>
      </c>
      <c r="DJ180" s="1">
        <v>-4.4333378126731899</v>
      </c>
      <c r="DK180" s="1">
        <v>8.9537977092460093</v>
      </c>
      <c r="DL180" s="1">
        <v>3.2478268866659201</v>
      </c>
      <c r="DM180" s="1">
        <v>4.4769117026604599</v>
      </c>
      <c r="DN180" s="1">
        <v>7.75254843117715</v>
      </c>
      <c r="DO180" s="1">
        <v>5.2182111548631296</v>
      </c>
      <c r="EB180"/>
      <c r="EO180"/>
      <c r="EQ180" s="1">
        <v>7.5909709811309396</v>
      </c>
      <c r="ER180" s="1">
        <v>6.8683579999524902</v>
      </c>
      <c r="ES180" s="1">
        <v>6.6472104351021502</v>
      </c>
      <c r="ET180" s="1" t="e">
        <v>#N/A</v>
      </c>
      <c r="EU180" s="1">
        <v>1.4126327792859401</v>
      </c>
      <c r="EV180" s="1">
        <v>7.7824939093413104</v>
      </c>
      <c r="EW180" s="1">
        <v>3.50081403653863</v>
      </c>
      <c r="EX180" s="1">
        <v>12.1062819690656</v>
      </c>
      <c r="EY180" s="1">
        <v>3.6741747483309699</v>
      </c>
      <c r="EZ180" s="1">
        <v>4.3978773357136598</v>
      </c>
      <c r="FA180" s="1">
        <v>10.769206125579499</v>
      </c>
      <c r="FB180" s="1">
        <v>6.90665060623828</v>
      </c>
      <c r="FO180"/>
      <c r="GB180"/>
      <c r="HB180"/>
    </row>
    <row r="181" spans="1:210">
      <c r="A181" s="13">
        <f t="shared" si="2"/>
        <v>41029</v>
      </c>
      <c r="N181"/>
      <c r="AB181"/>
      <c r="AC181" s="4">
        <v>41029</v>
      </c>
      <c r="AD181" s="1">
        <v>6.7742291234030203</v>
      </c>
      <c r="AE181" s="1">
        <v>8.0655596228003503</v>
      </c>
      <c r="AF181" s="1">
        <v>11.168757247540499</v>
      </c>
      <c r="AG181" s="1">
        <v>21.7580258986365</v>
      </c>
      <c r="AH181" s="1">
        <v>5.1595255027469697</v>
      </c>
      <c r="AI181" s="1">
        <v>11.4866948646404</v>
      </c>
      <c r="AJ181" s="1">
        <v>4.9267964773793302</v>
      </c>
      <c r="AK181" s="1">
        <v>13.8072953476369</v>
      </c>
      <c r="AL181" s="1">
        <v>6.7161972668716503</v>
      </c>
      <c r="AM181" s="1">
        <v>4.2248945364015099E-2</v>
      </c>
      <c r="AN181" s="1">
        <v>15.3990671613281</v>
      </c>
      <c r="AO181" s="1">
        <v>21.174240020582399</v>
      </c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O181"/>
      <c r="BQ181" s="1">
        <v>8.3325619466546303</v>
      </c>
      <c r="BR181" s="1">
        <v>13.8609239911962</v>
      </c>
      <c r="BS181" s="1">
        <v>9.2370982709958103</v>
      </c>
      <c r="BT181" s="1" t="e">
        <v>#N/A</v>
      </c>
      <c r="BU181" s="1">
        <v>7.6897294965680496</v>
      </c>
      <c r="BV181" s="1">
        <v>0.97028183719071703</v>
      </c>
      <c r="BW181" s="1">
        <v>6.0476156577004296</v>
      </c>
      <c r="BX181" s="1">
        <v>12.9649544478922</v>
      </c>
      <c r="BY181" s="1">
        <v>2.2454273282535202</v>
      </c>
      <c r="BZ181" s="1">
        <v>1.93041793180184</v>
      </c>
      <c r="CA181" s="1">
        <v>10.8821787242192</v>
      </c>
      <c r="CB181" s="1">
        <v>11.826867943357099</v>
      </c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DB181"/>
      <c r="DD181" s="1">
        <v>5.8165052409196099</v>
      </c>
      <c r="DE181" s="1">
        <v>5.0857357876471099</v>
      </c>
      <c r="DF181" s="1">
        <v>5.6996217790013404</v>
      </c>
      <c r="DG181" s="1">
        <v>4.0574244114275499</v>
      </c>
      <c r="DH181" s="1">
        <v>7.3859020127070396</v>
      </c>
      <c r="DI181" s="1">
        <v>5.8563556409220601</v>
      </c>
      <c r="DJ181" s="1">
        <v>-0.43935230319200802</v>
      </c>
      <c r="DK181" s="1">
        <v>9.1807864869818303</v>
      </c>
      <c r="DL181" s="1">
        <v>3.43389592425285</v>
      </c>
      <c r="DM181" s="1">
        <v>4.1385352373420297</v>
      </c>
      <c r="DN181" s="1">
        <v>7.7862860620666599</v>
      </c>
      <c r="DO181" s="1">
        <v>5.2120428984361302</v>
      </c>
      <c r="EB181"/>
      <c r="EO181"/>
      <c r="EQ181" s="1">
        <v>6.6976645140736801</v>
      </c>
      <c r="ER181" s="1">
        <v>6.9442907097184303</v>
      </c>
      <c r="ES181" s="1">
        <v>6.2583086307331497</v>
      </c>
      <c r="ET181" s="1" t="e">
        <v>#N/A</v>
      </c>
      <c r="EU181" s="1">
        <v>0.859794492995133</v>
      </c>
      <c r="EV181" s="1">
        <v>7.4787514683943597</v>
      </c>
      <c r="EW181" s="1">
        <v>4.3972786511260296</v>
      </c>
      <c r="EX181" s="1">
        <v>12.557418592700699</v>
      </c>
      <c r="EY181" s="1">
        <v>3.47853685497215</v>
      </c>
      <c r="EZ181" s="1">
        <v>4.54752025486862</v>
      </c>
      <c r="FA181" s="1">
        <v>10.483152422921</v>
      </c>
      <c r="FB181" s="1">
        <v>7.0447300287403802</v>
      </c>
      <c r="FO181"/>
      <c r="GB181"/>
      <c r="HB181"/>
    </row>
    <row r="182" spans="1:210">
      <c r="A182" s="13">
        <f t="shared" si="2"/>
        <v>40998</v>
      </c>
      <c r="N182"/>
      <c r="AB182"/>
      <c r="AC182" s="4">
        <v>40998</v>
      </c>
      <c r="AD182" s="1">
        <v>6.2440317552017603</v>
      </c>
      <c r="AE182" s="1">
        <v>7.7958321300460902</v>
      </c>
      <c r="AF182" s="1">
        <v>10.623163252374701</v>
      </c>
      <c r="AG182" s="1">
        <v>21.5931898455088</v>
      </c>
      <c r="AH182" s="1">
        <v>3.8099210845384901</v>
      </c>
      <c r="AI182" s="1">
        <v>10.9654132485679</v>
      </c>
      <c r="AJ182" s="1">
        <v>4.6432447453276096</v>
      </c>
      <c r="AK182" s="1">
        <v>12.775551288195199</v>
      </c>
      <c r="AL182" s="1">
        <v>5.8695218277132204</v>
      </c>
      <c r="AM182" s="1">
        <v>-1.01278729393974</v>
      </c>
      <c r="AN182" s="1">
        <v>13.8897728506074</v>
      </c>
      <c r="AO182" s="1">
        <v>21.3911134812599</v>
      </c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O182"/>
      <c r="BQ182" s="1">
        <v>6.6517630737146396</v>
      </c>
      <c r="BR182" s="1">
        <v>11.757357739926899</v>
      </c>
      <c r="BS182" s="1">
        <v>8.9630491138674095</v>
      </c>
      <c r="BT182" s="1" t="e">
        <v>#N/A</v>
      </c>
      <c r="BU182" s="1">
        <v>8.1788739494153209</v>
      </c>
      <c r="BV182" s="1">
        <v>-0.67041852962836401</v>
      </c>
      <c r="BW182" s="1">
        <v>5.6488495741453004</v>
      </c>
      <c r="BX182" s="1">
        <v>11.1559764998866</v>
      </c>
      <c r="BY182" s="1">
        <v>0.42600942827966298</v>
      </c>
      <c r="BZ182" s="1">
        <v>1.97361742107352</v>
      </c>
      <c r="CA182" s="1">
        <v>9.1092748985003897</v>
      </c>
      <c r="CB182" s="1">
        <v>11.524766037211601</v>
      </c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DB182"/>
      <c r="DD182" s="1">
        <v>5.9211101631766399</v>
      </c>
      <c r="DE182" s="1">
        <v>4.5706409321630304</v>
      </c>
      <c r="DF182" s="1">
        <v>5.5709066941536696</v>
      </c>
      <c r="DG182" s="1">
        <v>1.3223895782712001E-2</v>
      </c>
      <c r="DH182" s="1">
        <v>2.8774517379159898</v>
      </c>
      <c r="DI182" s="1">
        <v>5.7819282490304298</v>
      </c>
      <c r="DJ182" s="1">
        <v>1.3931281083659199</v>
      </c>
      <c r="DK182" s="1">
        <v>8.9987791761619107</v>
      </c>
      <c r="DL182" s="1">
        <v>3.7537190591063401</v>
      </c>
      <c r="DM182" s="1">
        <v>3.6000473733220599</v>
      </c>
      <c r="DN182" s="1">
        <v>7.4565340171930998</v>
      </c>
      <c r="DO182" s="1">
        <v>5.1488391707634804</v>
      </c>
      <c r="EB182"/>
      <c r="EO182"/>
      <c r="EQ182" s="1">
        <v>6.9136403700328497</v>
      </c>
      <c r="ER182" s="1">
        <v>6.5105973032983302</v>
      </c>
      <c r="ES182" s="1">
        <v>5.6542562569077202</v>
      </c>
      <c r="ET182" s="1" t="e">
        <v>#N/A</v>
      </c>
      <c r="EU182" s="1">
        <v>-0.35833863284003498</v>
      </c>
      <c r="EV182" s="1">
        <v>7.3073206157244899</v>
      </c>
      <c r="EW182" s="1">
        <v>4.4483376249735702</v>
      </c>
      <c r="EX182" s="1">
        <v>11.764793767531</v>
      </c>
      <c r="EY182" s="1">
        <v>3.4467428535561599</v>
      </c>
      <c r="EZ182" s="1">
        <v>3.44004113327119</v>
      </c>
      <c r="FA182" s="1">
        <v>9.8697680345577901</v>
      </c>
      <c r="FB182" s="1">
        <v>6.9246889737991104</v>
      </c>
      <c r="FO182"/>
      <c r="GB182"/>
      <c r="HB182"/>
    </row>
    <row r="183" spans="1:210">
      <c r="A183" s="13">
        <f t="shared" si="2"/>
        <v>40968</v>
      </c>
      <c r="N183"/>
      <c r="AB183"/>
      <c r="AC183" s="4">
        <v>40968</v>
      </c>
      <c r="AD183" s="1">
        <v>5.9977334634778598</v>
      </c>
      <c r="AE183" s="1">
        <v>7.2562971386142001</v>
      </c>
      <c r="AF183" s="1">
        <v>10.946575925314299</v>
      </c>
      <c r="AG183" s="1">
        <v>21.469677230349401</v>
      </c>
      <c r="AH183" s="1">
        <v>3.4971614707526002</v>
      </c>
      <c r="AI183" s="1">
        <v>10.5070935641979</v>
      </c>
      <c r="AJ183" s="1">
        <v>4.3164450375907597</v>
      </c>
      <c r="AK183" s="1">
        <v>12.0038197654372</v>
      </c>
      <c r="AL183" s="1">
        <v>6.2044966460435704</v>
      </c>
      <c r="AM183" s="1">
        <v>-2.89960744478753</v>
      </c>
      <c r="AN183" s="1">
        <v>19.3867229501971</v>
      </c>
      <c r="AO183" s="1">
        <v>21.472587444886901</v>
      </c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O183"/>
      <c r="BQ183" s="1">
        <v>5.13723350885809</v>
      </c>
      <c r="BR183" s="1">
        <v>13.1546956696662</v>
      </c>
      <c r="BS183" s="1">
        <v>10.710321208862901</v>
      </c>
      <c r="BT183" s="1" t="e">
        <v>#N/A</v>
      </c>
      <c r="BU183" s="1">
        <v>8.4576154236518395</v>
      </c>
      <c r="BV183" s="1">
        <v>3.4204098640970999</v>
      </c>
      <c r="BW183" s="1">
        <v>4.64941069194421</v>
      </c>
      <c r="BX183" s="1">
        <v>11.029183057454601</v>
      </c>
      <c r="BY183" s="1">
        <v>0.24630633509878699</v>
      </c>
      <c r="BZ183" s="1">
        <v>0.95842711302751704</v>
      </c>
      <c r="CA183" s="1">
        <v>11.2067462588059</v>
      </c>
      <c r="CB183" s="1">
        <v>11.596597493417701</v>
      </c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DB183"/>
      <c r="DD183" s="1">
        <v>5.9735904145826098</v>
      </c>
      <c r="DE183" s="1">
        <v>4.2187974538780404</v>
      </c>
      <c r="DF183" s="1">
        <v>5.6525668718423301</v>
      </c>
      <c r="DG183" s="1">
        <v>-0.70456141551251905</v>
      </c>
      <c r="DH183" s="1">
        <v>1.9585598026722799</v>
      </c>
      <c r="DI183" s="1">
        <v>5.8159665553047102</v>
      </c>
      <c r="DJ183" s="1">
        <v>5.89057566929179E-2</v>
      </c>
      <c r="DK183" s="1">
        <v>8.4135531239183408</v>
      </c>
      <c r="DL183" s="1">
        <v>3.9871719838107702</v>
      </c>
      <c r="DM183" s="1">
        <v>3.9259623661882199</v>
      </c>
      <c r="DN183" s="1">
        <v>6.7216674758868198</v>
      </c>
      <c r="DO183" s="1">
        <v>5.1905539762728798</v>
      </c>
      <c r="EB183"/>
      <c r="EO183"/>
      <c r="EQ183" s="1">
        <v>6.9278899943082202</v>
      </c>
      <c r="ER183" s="1">
        <v>6.3312487544121403</v>
      </c>
      <c r="ES183" s="1">
        <v>5.6255844883285899</v>
      </c>
      <c r="ET183" s="1" t="e">
        <v>#N/A</v>
      </c>
      <c r="EU183" s="1">
        <v>-0.99089599744327295</v>
      </c>
      <c r="EV183" s="1">
        <v>7.0745458877068002</v>
      </c>
      <c r="EW183" s="1">
        <v>3.6720734610929</v>
      </c>
      <c r="EX183" s="1">
        <v>11.2439877598687</v>
      </c>
      <c r="EY183" s="1">
        <v>3.5386310388912601</v>
      </c>
      <c r="EZ183" s="1">
        <v>3.2363637477118301</v>
      </c>
      <c r="FA183" s="1">
        <v>12.2392614201763</v>
      </c>
      <c r="FB183" s="1">
        <v>6.97835992348051</v>
      </c>
      <c r="FO183"/>
      <c r="GB183"/>
      <c r="HB183"/>
    </row>
    <row r="184" spans="1:210">
      <c r="A184" s="13">
        <f t="shared" si="2"/>
        <v>40939</v>
      </c>
      <c r="N184"/>
      <c r="AB184"/>
      <c r="AC184" s="4">
        <v>40939</v>
      </c>
      <c r="AD184" s="1">
        <v>4.5981275421322501</v>
      </c>
      <c r="AE184" s="1">
        <v>7.5519481867307796</v>
      </c>
      <c r="AF184" s="1">
        <v>11.702224996373101</v>
      </c>
      <c r="AG184" s="1">
        <v>23.085369623321899</v>
      </c>
      <c r="AH184" s="1">
        <v>3.7788018912762</v>
      </c>
      <c r="AI184" s="1">
        <v>10.588293581605599</v>
      </c>
      <c r="AJ184" s="1">
        <v>3.2941032970786801</v>
      </c>
      <c r="AK184" s="1">
        <v>11.384102614806601</v>
      </c>
      <c r="AL184" s="1">
        <v>9.6001983015623509</v>
      </c>
      <c r="AM184" s="1">
        <v>-1.97465036063844</v>
      </c>
      <c r="AN184" s="1">
        <v>20.107342925061602</v>
      </c>
      <c r="AO184" s="1">
        <v>21.320553822129099</v>
      </c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O184"/>
      <c r="BQ184" s="1">
        <v>6.3407778756240099</v>
      </c>
      <c r="BR184" s="1">
        <v>14.133616510402501</v>
      </c>
      <c r="BS184" s="1">
        <v>13.184216854076601</v>
      </c>
      <c r="BT184" s="1" t="e">
        <v>#N/A</v>
      </c>
      <c r="BU184" s="1">
        <v>9.5033247892384907</v>
      </c>
      <c r="BV184" s="1">
        <v>2.6906323779249099</v>
      </c>
      <c r="BW184" s="1">
        <v>4.6085819771292797</v>
      </c>
      <c r="BX184" s="1">
        <v>10.882906114644699</v>
      </c>
      <c r="BY184" s="1">
        <v>0.454525286277705</v>
      </c>
      <c r="BZ184" s="1">
        <v>-1.0813423680084699</v>
      </c>
      <c r="CA184" s="1">
        <v>12.5000136697094</v>
      </c>
      <c r="CB184" s="1">
        <v>10.1341492867912</v>
      </c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DB184"/>
      <c r="DD184" s="1">
        <v>5.4539549971338497</v>
      </c>
      <c r="DE184" s="1">
        <v>3.5321783010538401</v>
      </c>
      <c r="DF184" s="1">
        <v>5.4974797331946696</v>
      </c>
      <c r="DG184" s="1">
        <v>-0.51630803933758995</v>
      </c>
      <c r="DH184" s="1">
        <v>1.2333956238952699</v>
      </c>
      <c r="DI184" s="1">
        <v>6.0525412416441098</v>
      </c>
      <c r="DJ184" s="1">
        <v>-7.5691536584686206E-2</v>
      </c>
      <c r="DK184" s="1">
        <v>8.4281320946162008</v>
      </c>
      <c r="DL184" s="1">
        <v>2.66901504555881</v>
      </c>
      <c r="DM184" s="1">
        <v>3.52000645100716</v>
      </c>
      <c r="DN184" s="1">
        <v>6.5761431705913802</v>
      </c>
      <c r="DO184" s="1">
        <v>5.0383096115307699</v>
      </c>
      <c r="EB184"/>
      <c r="EO184"/>
      <c r="EQ184" s="1">
        <v>6.5631442463583296</v>
      </c>
      <c r="ER184" s="1">
        <v>6.3189652732551203</v>
      </c>
      <c r="ES184" s="1">
        <v>5.8803265263024302</v>
      </c>
      <c r="ET184" s="1" t="e">
        <v>#N/A</v>
      </c>
      <c r="EU184" s="1">
        <v>0.11291239629222501</v>
      </c>
      <c r="EV184" s="1">
        <v>7.3078051782000903</v>
      </c>
      <c r="EW184" s="1">
        <v>2.49581429278865</v>
      </c>
      <c r="EX184" s="1">
        <v>10.956956632454199</v>
      </c>
      <c r="EY184" s="1">
        <v>3.7650173946825101</v>
      </c>
      <c r="EZ184" s="1">
        <v>2.39488075648709</v>
      </c>
      <c r="FA184" s="1">
        <v>12.752202428680601</v>
      </c>
      <c r="FB184" s="1">
        <v>7.2572362912279296</v>
      </c>
      <c r="FO184"/>
      <c r="GB184"/>
      <c r="HB184"/>
    </row>
    <row r="185" spans="1:210">
      <c r="A185" s="13">
        <f t="shared" si="2"/>
        <v>40907</v>
      </c>
      <c r="N185"/>
      <c r="AB185"/>
      <c r="AC185" s="4">
        <v>40907</v>
      </c>
      <c r="AD185" s="1">
        <v>8.4665660288749294</v>
      </c>
      <c r="AE185" s="1">
        <v>6.6407606827706802</v>
      </c>
      <c r="AF185" s="1">
        <v>11.9309301426948</v>
      </c>
      <c r="AG185" s="1">
        <v>24.745519137566099</v>
      </c>
      <c r="AH185" s="1">
        <v>5.2674401254786698</v>
      </c>
      <c r="AI185" s="1">
        <v>12.2138110388032</v>
      </c>
      <c r="AJ185" s="1">
        <v>2.52627803265809</v>
      </c>
      <c r="AK185" s="1">
        <v>8.7966917631657395</v>
      </c>
      <c r="AL185" s="1">
        <v>13.338695794434001</v>
      </c>
      <c r="AM185" s="1">
        <v>-1.6960666873961101</v>
      </c>
      <c r="AN185" s="1">
        <v>23.3461400852994</v>
      </c>
      <c r="AO185" s="1">
        <v>22.788994498580401</v>
      </c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O185"/>
      <c r="BQ185" s="1">
        <v>7.0779068880496103</v>
      </c>
      <c r="BR185" s="1">
        <v>11.9408918326952</v>
      </c>
      <c r="BS185" s="1">
        <v>11.935940183454701</v>
      </c>
      <c r="BT185" s="1" t="e">
        <v>#N/A</v>
      </c>
      <c r="BU185" s="1">
        <v>9.7972422550550302</v>
      </c>
      <c r="BV185" s="1">
        <v>6.54996185631303</v>
      </c>
      <c r="BW185" s="1">
        <v>4.53026644598188</v>
      </c>
      <c r="BX185" s="1">
        <v>8.8177647527684293</v>
      </c>
      <c r="BY185" s="1">
        <v>-1.4935864782155199</v>
      </c>
      <c r="BZ185" s="1">
        <v>-1.0343854318425401</v>
      </c>
      <c r="CA185" s="1">
        <v>15.228074752351</v>
      </c>
      <c r="CB185" s="1">
        <v>10.0793443887181</v>
      </c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DB185"/>
      <c r="DD185" s="1">
        <v>6.7888857102790299</v>
      </c>
      <c r="DE185" s="1">
        <v>3.4379102508167301</v>
      </c>
      <c r="DF185" s="1">
        <v>5.5147582592116198</v>
      </c>
      <c r="DG185" s="1">
        <v>-0.447324205175815</v>
      </c>
      <c r="DH185" s="1">
        <v>1.8655850049331899</v>
      </c>
      <c r="DI185" s="1">
        <v>6.1632088941175596</v>
      </c>
      <c r="DJ185" s="1">
        <v>-2.3555005316578002</v>
      </c>
      <c r="DK185" s="1">
        <v>7.4157490975686997</v>
      </c>
      <c r="DL185" s="1">
        <v>2.7165642110717698</v>
      </c>
      <c r="DM185" s="1">
        <v>3.1866469731376301</v>
      </c>
      <c r="DN185" s="1">
        <v>6.4172002346777504</v>
      </c>
      <c r="DO185" s="1">
        <v>5.2500443690340903</v>
      </c>
      <c r="EB185"/>
      <c r="EO185"/>
      <c r="EQ185" s="1">
        <v>9.5637811507317991</v>
      </c>
      <c r="ER185" s="1">
        <v>6.5428461311135901</v>
      </c>
      <c r="ES185" s="1">
        <v>5.8515593451229897</v>
      </c>
      <c r="ET185" s="1" t="e">
        <v>#N/A</v>
      </c>
      <c r="EU185" s="1">
        <v>-0.202648425029785</v>
      </c>
      <c r="EV185" s="1">
        <v>8.0567757135075002</v>
      </c>
      <c r="EW185" s="1">
        <v>2.31375625246099</v>
      </c>
      <c r="EX185" s="1">
        <v>8.5959113586363198</v>
      </c>
      <c r="EY185" s="1">
        <v>4.8098790956587196</v>
      </c>
      <c r="EZ185" s="1">
        <v>2.8802815211321602</v>
      </c>
      <c r="FA185" s="1">
        <v>16.155358447260799</v>
      </c>
      <c r="FB185" s="1">
        <v>7.4897019136587399</v>
      </c>
      <c r="FO185"/>
      <c r="GB185"/>
      <c r="HB185"/>
    </row>
    <row r="186" spans="1:210">
      <c r="A186" s="13">
        <f t="shared" si="2"/>
        <v>40877</v>
      </c>
      <c r="N186"/>
      <c r="AB186"/>
      <c r="AC186" s="4">
        <v>40877</v>
      </c>
      <c r="AD186" s="1">
        <v>11.1833812824501</v>
      </c>
      <c r="AE186" s="1">
        <v>7.2028180738245098</v>
      </c>
      <c r="AF186" s="1">
        <v>11.480686707519499</v>
      </c>
      <c r="AG186" s="1">
        <v>21.839551944148699</v>
      </c>
      <c r="AH186" s="1">
        <v>5.4919617053472098</v>
      </c>
      <c r="AI186" s="1">
        <v>12.9058985549015</v>
      </c>
      <c r="AJ186" s="1">
        <v>5.3366523006564801</v>
      </c>
      <c r="AK186" s="1">
        <v>9.9079187455041406</v>
      </c>
      <c r="AL186" s="1">
        <v>10.973537679603499</v>
      </c>
      <c r="AM186" s="1">
        <v>-1.4790530959834201</v>
      </c>
      <c r="AN186" s="1">
        <v>21.463615983539601</v>
      </c>
      <c r="AO186" s="1">
        <v>20.790561606585399</v>
      </c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O186"/>
      <c r="BQ186" s="1">
        <v>11.288258985295601</v>
      </c>
      <c r="BR186" s="1">
        <v>11.8447782988824</v>
      </c>
      <c r="BS186" s="1">
        <v>11.8398270093283</v>
      </c>
      <c r="BT186" s="1" t="e">
        <v>#N/A</v>
      </c>
      <c r="BU186" s="1">
        <v>10.4295499010755</v>
      </c>
      <c r="BV186" s="1">
        <v>8.2824132168477096</v>
      </c>
      <c r="BW186" s="1">
        <v>6.5211417300663301</v>
      </c>
      <c r="BX186" s="1">
        <v>9.8587121519349505</v>
      </c>
      <c r="BY186" s="1">
        <v>-0.22099703037808799</v>
      </c>
      <c r="BZ186" s="1">
        <v>-0.32605262115298</v>
      </c>
      <c r="CA186" s="1">
        <v>14.3165615791265</v>
      </c>
      <c r="CB186" s="1">
        <v>9.6786934420899406</v>
      </c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DB186"/>
      <c r="DD186" s="1">
        <v>8.0078183334081707</v>
      </c>
      <c r="DE186" s="1">
        <v>3.8378538784980001</v>
      </c>
      <c r="DF186" s="1">
        <v>5.6328303053854896</v>
      </c>
      <c r="DG186" s="1">
        <v>0.266117196865432</v>
      </c>
      <c r="DH186" s="1">
        <v>2.1192893345200599</v>
      </c>
      <c r="DI186" s="1">
        <v>6.1253560695340203</v>
      </c>
      <c r="DJ186" s="1">
        <v>-0.60371651643755897</v>
      </c>
      <c r="DK186" s="1">
        <v>7.9695929234158802</v>
      </c>
      <c r="DL186" s="1">
        <v>3.2381543500595402</v>
      </c>
      <c r="DM186" s="1">
        <v>3.09626992688088</v>
      </c>
      <c r="DN186" s="1">
        <v>7.3028032430575403</v>
      </c>
      <c r="DO186" s="1">
        <v>5.7262728891888397</v>
      </c>
      <c r="EB186"/>
      <c r="EO186"/>
      <c r="EQ186" s="1">
        <v>11.673317944339001</v>
      </c>
      <c r="ER186" s="1">
        <v>6.8420408638367602</v>
      </c>
      <c r="ES186" s="1">
        <v>5.8697418456242199</v>
      </c>
      <c r="ET186" s="1" t="e">
        <v>#N/A</v>
      </c>
      <c r="EU186" s="1">
        <v>0.28442348181460297</v>
      </c>
      <c r="EV186" s="1">
        <v>8.5346266479868103</v>
      </c>
      <c r="EW186" s="1">
        <v>5.2194392722298204</v>
      </c>
      <c r="EX186" s="1">
        <v>9.4955034362243609</v>
      </c>
      <c r="EY186" s="1">
        <v>4.2817631849368798</v>
      </c>
      <c r="EZ186" s="1">
        <v>2.80265025060221</v>
      </c>
      <c r="FA186" s="1">
        <v>13.178763421074301</v>
      </c>
      <c r="FB186" s="1">
        <v>7.97702830820438</v>
      </c>
      <c r="FO186"/>
      <c r="GB186"/>
      <c r="HB186"/>
    </row>
    <row r="187" spans="1:210">
      <c r="A187" s="13">
        <f t="shared" si="2"/>
        <v>40847</v>
      </c>
      <c r="N187"/>
      <c r="AB187"/>
      <c r="AC187" s="4">
        <v>40847</v>
      </c>
      <c r="AD187" s="1">
        <v>13.4542859925775</v>
      </c>
      <c r="AE187" s="1">
        <v>7.4773258701181504</v>
      </c>
      <c r="AF187" s="1">
        <v>11.143051549959599</v>
      </c>
      <c r="AG187" s="1">
        <v>20.880094896757399</v>
      </c>
      <c r="AH187" s="1">
        <v>5.9256155290450003</v>
      </c>
      <c r="AI187" s="1">
        <v>13.4630123972838</v>
      </c>
      <c r="AJ187" s="1">
        <v>8.6348063743974208</v>
      </c>
      <c r="AK187" s="1">
        <v>10.9505561611575</v>
      </c>
      <c r="AL187" s="1">
        <v>11.8450345381364</v>
      </c>
      <c r="AM187" s="1">
        <v>-0.17459103383907801</v>
      </c>
      <c r="AN187" s="1">
        <v>20.839003557092301</v>
      </c>
      <c r="AO187" s="1">
        <v>17.8973296835571</v>
      </c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O187"/>
      <c r="BQ187" s="1">
        <v>13.812657680626</v>
      </c>
      <c r="BR187" s="1">
        <v>11.1422610152472</v>
      </c>
      <c r="BS187" s="1">
        <v>10.674681018119101</v>
      </c>
      <c r="BT187" s="1" t="e">
        <v>#N/A</v>
      </c>
      <c r="BU187" s="1">
        <v>8.9063115661391894</v>
      </c>
      <c r="BV187" s="1">
        <v>8.3398024585132209</v>
      </c>
      <c r="BW187" s="1">
        <v>8.0083301159448705</v>
      </c>
      <c r="BX187" s="1">
        <v>10.591979712899899</v>
      </c>
      <c r="BY187" s="1">
        <v>0.317564631461701</v>
      </c>
      <c r="BZ187" s="1">
        <v>0.82240744602554705</v>
      </c>
      <c r="CA187" s="1">
        <v>13.119971810304699</v>
      </c>
      <c r="CB187" s="1">
        <v>10.3900738109479</v>
      </c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DB187"/>
      <c r="DD187" s="1">
        <v>8.8117681128715404</v>
      </c>
      <c r="DE187" s="1">
        <v>4.3768580041460403</v>
      </c>
      <c r="DF187" s="1">
        <v>5.7604134669793101</v>
      </c>
      <c r="DG187" s="1">
        <v>1.0220193058186</v>
      </c>
      <c r="DH187" s="1">
        <v>2.6421613531235799</v>
      </c>
      <c r="DI187" s="1">
        <v>6.3546124032017204</v>
      </c>
      <c r="DJ187" s="1">
        <v>2.1358712006273</v>
      </c>
      <c r="DK187" s="1">
        <v>8.6229090975636602</v>
      </c>
      <c r="DL187" s="1">
        <v>3.6347109645408402</v>
      </c>
      <c r="DM187" s="1">
        <v>3.17822052510384</v>
      </c>
      <c r="DN187" s="1">
        <v>8.0081802798963295</v>
      </c>
      <c r="DO187" s="1">
        <v>6.2035418417649399</v>
      </c>
      <c r="EB187"/>
      <c r="EO187"/>
      <c r="EQ187" s="1">
        <v>11.530471834950699</v>
      </c>
      <c r="ER187" s="1">
        <v>7.1850739858618198</v>
      </c>
      <c r="ES187" s="1">
        <v>5.9539544489499798</v>
      </c>
      <c r="ET187" s="1" t="e">
        <v>#N/A</v>
      </c>
      <c r="EU187" s="1">
        <v>1.6574793684612501</v>
      </c>
      <c r="EV187" s="1">
        <v>9.3024777907426603</v>
      </c>
      <c r="EW187" s="1">
        <v>8.04600143689132</v>
      </c>
      <c r="EX187" s="1">
        <v>10.394524854242899</v>
      </c>
      <c r="EY187" s="1">
        <v>4.4471355183207297</v>
      </c>
      <c r="EZ187" s="1">
        <v>3.0230070169188701</v>
      </c>
      <c r="FA187" s="1">
        <v>12.819616006213399</v>
      </c>
      <c r="FB187" s="1">
        <v>8.2335838461470097</v>
      </c>
      <c r="FO187"/>
      <c r="GB187"/>
      <c r="HB187"/>
    </row>
    <row r="188" spans="1:210">
      <c r="A188" s="13">
        <f t="shared" si="2"/>
        <v>40816</v>
      </c>
      <c r="N188"/>
      <c r="AB188"/>
      <c r="AC188" s="4">
        <v>40816</v>
      </c>
      <c r="AD188" s="1">
        <v>19.223202693808801</v>
      </c>
      <c r="AE188" s="1">
        <v>8.6583709771853705</v>
      </c>
      <c r="AF188" s="1">
        <v>11.454489491226299</v>
      </c>
      <c r="AG188" s="1">
        <v>23.692297957477699</v>
      </c>
      <c r="AH188" s="1">
        <v>6.7020607982641298</v>
      </c>
      <c r="AI188" s="1">
        <v>15.8587590620263</v>
      </c>
      <c r="AJ188" s="1">
        <v>15.3387645918961</v>
      </c>
      <c r="AK188" s="1">
        <v>11.326548246997501</v>
      </c>
      <c r="AL188" s="1">
        <v>16.698031572441899</v>
      </c>
      <c r="AM188" s="1">
        <v>-4.7422781014175103E-2</v>
      </c>
      <c r="AN188" s="1">
        <v>19.615963794498899</v>
      </c>
      <c r="AO188" s="1">
        <v>18.584852602960002</v>
      </c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O188"/>
      <c r="BQ188" s="1">
        <v>19.6741408070679</v>
      </c>
      <c r="BR188" s="1">
        <v>11.9264208732525</v>
      </c>
      <c r="BS188" s="1">
        <v>11.2857706816792</v>
      </c>
      <c r="BT188" s="1" t="e">
        <v>#N/A</v>
      </c>
      <c r="BU188" s="1">
        <v>10.5471086235414</v>
      </c>
      <c r="BV188" s="1">
        <v>8.9016072293442097</v>
      </c>
      <c r="BW188" s="1">
        <v>11.132750551681299</v>
      </c>
      <c r="BX188" s="1">
        <v>11.598392939911699</v>
      </c>
      <c r="BY188" s="1">
        <v>2.5830486359503202</v>
      </c>
      <c r="BZ188" s="1">
        <v>1.56786782649576</v>
      </c>
      <c r="CA188" s="1">
        <v>14.425147087061699</v>
      </c>
      <c r="CB188" s="1">
        <v>11.9258161698761</v>
      </c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DB188"/>
      <c r="DD188" s="1">
        <v>9.2053019314694495</v>
      </c>
      <c r="DE188" s="1">
        <v>5.5929607713787002</v>
      </c>
      <c r="DF188" s="1">
        <v>5.8735890230896004</v>
      </c>
      <c r="DG188" s="1">
        <v>3.0503229284104498</v>
      </c>
      <c r="DH188" s="1">
        <v>3.6917900495856002</v>
      </c>
      <c r="DI188" s="1">
        <v>7.31119462177994</v>
      </c>
      <c r="DJ188" s="1">
        <v>8.3788178473850898</v>
      </c>
      <c r="DK188" s="1">
        <v>8.8393161409980401</v>
      </c>
      <c r="DL188" s="1">
        <v>4.0816723404632196</v>
      </c>
      <c r="DM188" s="1">
        <v>3.1912053866048802</v>
      </c>
      <c r="DN188" s="1">
        <v>8.62358456014592</v>
      </c>
      <c r="DO188" s="1">
        <v>6.8059975704736697</v>
      </c>
      <c r="EB188"/>
      <c r="EO188"/>
      <c r="EQ188" s="1">
        <v>13.281576725965101</v>
      </c>
      <c r="ER188" s="1">
        <v>7.8568219950199003</v>
      </c>
      <c r="ES188" s="1">
        <v>6.3021469461053696</v>
      </c>
      <c r="ET188" s="1" t="e">
        <v>#N/A</v>
      </c>
      <c r="EU188" s="1">
        <v>2.9165366553787599</v>
      </c>
      <c r="EV188" s="1">
        <v>10.850790225334199</v>
      </c>
      <c r="EW188" s="1">
        <v>13.2249952431838</v>
      </c>
      <c r="EX188" s="1">
        <v>10.600926473547901</v>
      </c>
      <c r="EY188" s="1">
        <v>5.8709530684513602</v>
      </c>
      <c r="EZ188" s="1">
        <v>3.16935090162118</v>
      </c>
      <c r="FA188" s="1">
        <v>13.109663218883099</v>
      </c>
      <c r="FB188" s="1">
        <v>8.6816160925478396</v>
      </c>
      <c r="FO188"/>
      <c r="GB188"/>
      <c r="HB188"/>
    </row>
    <row r="189" spans="1:210">
      <c r="A189" s="13">
        <f t="shared" si="2"/>
        <v>40786</v>
      </c>
      <c r="N189"/>
      <c r="AB189"/>
      <c r="AC189" s="4">
        <v>40786</v>
      </c>
      <c r="AD189" s="1">
        <v>22.430693665741799</v>
      </c>
      <c r="AE189" s="1">
        <v>9.4466250870796493</v>
      </c>
      <c r="AF189" s="1">
        <v>11.1685936133401</v>
      </c>
      <c r="AG189" s="1">
        <v>23.424470745809899</v>
      </c>
      <c r="AH189" s="1">
        <v>6.6991609819249298</v>
      </c>
      <c r="AI189" s="1">
        <v>17.088976062509801</v>
      </c>
      <c r="AJ189" s="1">
        <v>17.935545145492998</v>
      </c>
      <c r="AK189" s="1">
        <v>11.792332459455899</v>
      </c>
      <c r="AL189" s="1">
        <v>17.8512256879776</v>
      </c>
      <c r="AM189" s="1">
        <v>1.0579459654631E-2</v>
      </c>
      <c r="AN189" s="1">
        <v>18.822161415221998</v>
      </c>
      <c r="AO189" s="1">
        <v>18.418729297721601</v>
      </c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O189"/>
      <c r="BQ189" s="1">
        <v>22.662031414245</v>
      </c>
      <c r="BR189" s="1">
        <v>13.8314489923272</v>
      </c>
      <c r="BS189" s="1">
        <v>11.2536781623938</v>
      </c>
      <c r="BT189" s="1" t="e">
        <v>#N/A</v>
      </c>
      <c r="BU189" s="1">
        <v>11.0539718059437</v>
      </c>
      <c r="BV189" s="1">
        <v>9.9500828459751407</v>
      </c>
      <c r="BW189" s="1">
        <v>13.0852350685039</v>
      </c>
      <c r="BX189" s="1">
        <v>12.395254359903699</v>
      </c>
      <c r="BY189" s="1">
        <v>2.2292465205235201</v>
      </c>
      <c r="BZ189" s="1">
        <v>2.00876412201902</v>
      </c>
      <c r="CA189" s="1">
        <v>12.892930597234599</v>
      </c>
      <c r="CB189" s="1">
        <v>11.799628726955101</v>
      </c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DB189"/>
      <c r="DD189" s="1">
        <v>10.189461349654801</v>
      </c>
      <c r="DE189" s="1">
        <v>6.3156190715601204</v>
      </c>
      <c r="DF189" s="1">
        <v>5.9369365447784501</v>
      </c>
      <c r="DG189" s="1">
        <v>4.5340866132748197</v>
      </c>
      <c r="DH189" s="1">
        <v>3.8277431707852601</v>
      </c>
      <c r="DI189" s="1">
        <v>7.7630951285477199</v>
      </c>
      <c r="DJ189" s="1">
        <v>9.9968950627605206</v>
      </c>
      <c r="DK189" s="1">
        <v>9.3067153577333492</v>
      </c>
      <c r="DL189" s="1">
        <v>4.4825361007309699</v>
      </c>
      <c r="DM189" s="1">
        <v>3.3741843058841501</v>
      </c>
      <c r="DN189" s="1">
        <v>9.1920620095651593</v>
      </c>
      <c r="DO189" s="1">
        <v>7.4076974821316499</v>
      </c>
      <c r="EB189"/>
      <c r="EO189"/>
      <c r="EQ189" s="1">
        <v>15.941614704363801</v>
      </c>
      <c r="ER189" s="1">
        <v>8.7783840974748006</v>
      </c>
      <c r="ES189" s="1">
        <v>6.3633374752209004</v>
      </c>
      <c r="ET189" s="1" t="e">
        <v>#N/A</v>
      </c>
      <c r="EU189" s="1">
        <v>2.7002879371662298</v>
      </c>
      <c r="EV189" s="1">
        <v>11.886591289761499</v>
      </c>
      <c r="EW189" s="1">
        <v>15.412145267613599</v>
      </c>
      <c r="EX189" s="1">
        <v>11.143065118719001</v>
      </c>
      <c r="EY189" s="1">
        <v>6.1376526700266201</v>
      </c>
      <c r="EZ189" s="1">
        <v>3.1753219694353501</v>
      </c>
      <c r="FA189" s="1">
        <v>12.1078996742012</v>
      </c>
      <c r="FB189" s="1">
        <v>9.1552863334915209</v>
      </c>
      <c r="FO189"/>
      <c r="GB189"/>
      <c r="HB189"/>
    </row>
    <row r="190" spans="1:210">
      <c r="A190" s="13">
        <f t="shared" si="2"/>
        <v>40753</v>
      </c>
      <c r="N190"/>
      <c r="AB190"/>
      <c r="AC190" s="4">
        <v>40753</v>
      </c>
      <c r="AD190" s="1">
        <v>25.890291354090099</v>
      </c>
      <c r="AE190" s="1">
        <v>10.2956553995585</v>
      </c>
      <c r="AF190" s="1">
        <v>11.334823510714299</v>
      </c>
      <c r="AG190" s="1">
        <v>22.136408866212999</v>
      </c>
      <c r="AH190" s="1">
        <v>6.7900906871512996</v>
      </c>
      <c r="AI190" s="1">
        <v>18.447296708703401</v>
      </c>
      <c r="AJ190" s="1">
        <v>20.895095803738901</v>
      </c>
      <c r="AK190" s="1">
        <v>13.202080941257201</v>
      </c>
      <c r="AL190" s="1">
        <v>15.9847155347918</v>
      </c>
      <c r="AM190" s="1">
        <v>-0.167232981610659</v>
      </c>
      <c r="AN190" s="1">
        <v>18.646439975104499</v>
      </c>
      <c r="AO190" s="1">
        <v>19.092102269982</v>
      </c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O190"/>
      <c r="BQ190" s="1">
        <v>22.341101765097601</v>
      </c>
      <c r="BR190" s="1">
        <v>13.595152181533299</v>
      </c>
      <c r="BS190" s="1">
        <v>10.73338163258</v>
      </c>
      <c r="BT190" s="1" t="e">
        <v>#N/A</v>
      </c>
      <c r="BU190" s="1">
        <v>12.3331107262432</v>
      </c>
      <c r="BV190" s="1">
        <v>10.7093773668068</v>
      </c>
      <c r="BW190" s="1">
        <v>14.914838836228199</v>
      </c>
      <c r="BX190" s="1">
        <v>13.2986682514292</v>
      </c>
      <c r="BY190" s="1">
        <v>1.7430350458234101</v>
      </c>
      <c r="BZ190" s="1">
        <v>1.7906116509422301</v>
      </c>
      <c r="CA190" s="1">
        <v>12.1658463360115</v>
      </c>
      <c r="CB190" s="1">
        <v>11.3903618369954</v>
      </c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DB190"/>
      <c r="DD190" s="1">
        <v>11.243033334210701</v>
      </c>
      <c r="DE190" s="1">
        <v>6.9127210107985704</v>
      </c>
      <c r="DF190" s="1">
        <v>6.0944684776736198</v>
      </c>
      <c r="DG190" s="1">
        <v>5.1346222587729899</v>
      </c>
      <c r="DH190" s="1">
        <v>3.865884842661</v>
      </c>
      <c r="DI190" s="1">
        <v>8.2728696059022298</v>
      </c>
      <c r="DJ190" s="1">
        <v>12.804706120612</v>
      </c>
      <c r="DK190" s="1">
        <v>10.4019752306647</v>
      </c>
      <c r="DL190" s="1">
        <v>4.7165175130684496</v>
      </c>
      <c r="DM190" s="1">
        <v>3.3112063948311099</v>
      </c>
      <c r="DN190" s="1">
        <v>9.3163590868938595</v>
      </c>
      <c r="DO190" s="1">
        <v>7.7089188417757999</v>
      </c>
      <c r="EB190"/>
      <c r="EO190"/>
      <c r="EQ190" s="1">
        <v>17.706805819255301</v>
      </c>
      <c r="ER190" s="1">
        <v>9.4991372046767104</v>
      </c>
      <c r="ES190" s="1">
        <v>6.6384163199796298</v>
      </c>
      <c r="ET190" s="1" t="e">
        <v>#N/A</v>
      </c>
      <c r="EU190" s="1">
        <v>2.97835951651737</v>
      </c>
      <c r="EV190" s="1">
        <v>13.4227044114972</v>
      </c>
      <c r="EW190" s="1">
        <v>17.082677837307902</v>
      </c>
      <c r="EX190" s="1">
        <v>12.542608055899899</v>
      </c>
      <c r="EY190" s="1">
        <v>6.4377408981199702</v>
      </c>
      <c r="EZ190" s="1">
        <v>2.9156432279651701</v>
      </c>
      <c r="FA190" s="1">
        <v>11.2344576994679</v>
      </c>
      <c r="FB190" s="1">
        <v>9.5423416542093396</v>
      </c>
      <c r="FO190"/>
      <c r="GB190"/>
      <c r="HB190"/>
    </row>
    <row r="191" spans="1:210">
      <c r="A191" s="13">
        <f t="shared" si="2"/>
        <v>40724</v>
      </c>
      <c r="N191"/>
      <c r="AB191"/>
      <c r="AC191" s="4">
        <v>40724</v>
      </c>
      <c r="AD191" s="1">
        <v>27.561050845234998</v>
      </c>
      <c r="AE191" s="1">
        <v>10.304085601112201</v>
      </c>
      <c r="AF191" s="1">
        <v>10.862714911278699</v>
      </c>
      <c r="AG191" s="1">
        <v>20.671752916625898</v>
      </c>
      <c r="AH191" s="1">
        <v>6.5891637981321596</v>
      </c>
      <c r="AI191" s="1">
        <v>18.672759392172601</v>
      </c>
      <c r="AJ191" s="1">
        <v>23.789248546230699</v>
      </c>
      <c r="AK191" s="1">
        <v>12.827846358414501</v>
      </c>
      <c r="AL191" s="1">
        <v>16.1936256312841</v>
      </c>
      <c r="AM191" s="1">
        <v>-0.31709429062158001</v>
      </c>
      <c r="AN191" s="1">
        <v>17.464066254480599</v>
      </c>
      <c r="AO191" s="1">
        <v>19.860219260576301</v>
      </c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O191"/>
      <c r="BQ191" s="1">
        <v>23.046874747885798</v>
      </c>
      <c r="BR191" s="1">
        <v>15.188691417827901</v>
      </c>
      <c r="BS191" s="1">
        <v>10.859492011159499</v>
      </c>
      <c r="BT191" s="1" t="e">
        <v>#N/A</v>
      </c>
      <c r="BU191" s="1">
        <v>12.738381705699201</v>
      </c>
      <c r="BV191" s="1">
        <v>10.8908682336035</v>
      </c>
      <c r="BW191" s="1">
        <v>16.9957263998275</v>
      </c>
      <c r="BX191" s="1">
        <v>12.9632022392741</v>
      </c>
      <c r="BY191" s="1">
        <v>2.66103605974831</v>
      </c>
      <c r="BZ191" s="1">
        <v>1.7114380247365899</v>
      </c>
      <c r="CA191" s="1">
        <v>10.388756131481401</v>
      </c>
      <c r="CB191" s="1">
        <v>11.5058751941047</v>
      </c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DB191"/>
      <c r="DD191" s="1">
        <v>10.8289134594473</v>
      </c>
      <c r="DE191" s="1">
        <v>6.6187381712356599</v>
      </c>
      <c r="DF191" s="1">
        <v>5.9554530554085297</v>
      </c>
      <c r="DG191" s="1">
        <v>6.1172430766011399</v>
      </c>
      <c r="DH191" s="1">
        <v>3.8614942591702999</v>
      </c>
      <c r="DI191" s="1">
        <v>8.0870703254940093</v>
      </c>
      <c r="DJ191" s="1">
        <v>14.951222932600301</v>
      </c>
      <c r="DK191" s="1">
        <v>10.1764734900507</v>
      </c>
      <c r="DL191" s="1">
        <v>4.8419487363022098</v>
      </c>
      <c r="DM191" s="1">
        <v>3.3682149696241699</v>
      </c>
      <c r="DN191" s="1">
        <v>9.3658199844430197</v>
      </c>
      <c r="DO191" s="1">
        <v>8.1570933029731503</v>
      </c>
      <c r="EB191"/>
      <c r="EO191"/>
      <c r="EQ191" s="1">
        <v>18.9149683828992</v>
      </c>
      <c r="ER191" s="1">
        <v>9.4355822693956704</v>
      </c>
      <c r="ES191" s="1">
        <v>6.6726747508817601</v>
      </c>
      <c r="ET191" s="1" t="e">
        <v>#N/A</v>
      </c>
      <c r="EU191" s="1">
        <v>2.6912934673988</v>
      </c>
      <c r="EV191" s="1">
        <v>13.485287453322901</v>
      </c>
      <c r="EW191" s="1">
        <v>18.012179512123399</v>
      </c>
      <c r="EX191" s="1">
        <v>12.179584656776999</v>
      </c>
      <c r="EY191" s="1">
        <v>6.5070375966272804</v>
      </c>
      <c r="EZ191" s="1">
        <v>3.0049365618947999</v>
      </c>
      <c r="FA191" s="1">
        <v>11.391865865591299</v>
      </c>
      <c r="FB191" s="1">
        <v>10.0932946669045</v>
      </c>
      <c r="FO191"/>
      <c r="GB191"/>
      <c r="HB191"/>
    </row>
    <row r="192" spans="1:210">
      <c r="A192" s="13">
        <f t="shared" si="2"/>
        <v>40694</v>
      </c>
      <c r="N192"/>
      <c r="AB192"/>
      <c r="AC192" s="4">
        <v>40694</v>
      </c>
      <c r="AD192" s="1">
        <v>27.997817594507801</v>
      </c>
      <c r="AE192" s="1">
        <v>10.3428281414969</v>
      </c>
      <c r="AF192" s="1">
        <v>10.9170471908816</v>
      </c>
      <c r="AG192" s="1">
        <v>19.632174960011799</v>
      </c>
      <c r="AH192" s="1">
        <v>6.3991122756834002</v>
      </c>
      <c r="AI192" s="1">
        <v>18.644190123048201</v>
      </c>
      <c r="AJ192" s="1">
        <v>26.925244101919699</v>
      </c>
      <c r="AK192" s="1">
        <v>13.1860721554508</v>
      </c>
      <c r="AL192" s="1">
        <v>16.271357139279399</v>
      </c>
      <c r="AM192" s="1">
        <v>-0.33266793094698999</v>
      </c>
      <c r="AN192" s="1">
        <v>17.068585547331299</v>
      </c>
      <c r="AO192" s="1">
        <v>20.318816534987999</v>
      </c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O192"/>
      <c r="BQ192" s="1">
        <v>21.405286299429601</v>
      </c>
      <c r="BR192" s="1">
        <v>11.480253154896699</v>
      </c>
      <c r="BS192" s="1">
        <v>11.590228607033</v>
      </c>
      <c r="BT192" s="1" t="e">
        <v>#N/A</v>
      </c>
      <c r="BU192" s="1">
        <v>13.1712402144999</v>
      </c>
      <c r="BV192" s="1">
        <v>10.467292937478</v>
      </c>
      <c r="BW192" s="1">
        <v>18.993501587725799</v>
      </c>
      <c r="BX192" s="1">
        <v>13.0007905690721</v>
      </c>
      <c r="BY192" s="1">
        <v>2.02417377639732</v>
      </c>
      <c r="BZ192" s="1">
        <v>2.1790873882683401</v>
      </c>
      <c r="CA192" s="1">
        <v>9.8389587626514903</v>
      </c>
      <c r="CB192" s="1">
        <v>11.8403204558642</v>
      </c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DB192"/>
      <c r="DD192" s="1">
        <v>10.429625603148599</v>
      </c>
      <c r="DE192" s="1">
        <v>6.8934733581253598</v>
      </c>
      <c r="DF192" s="1">
        <v>5.9609964292973903</v>
      </c>
      <c r="DG192" s="1">
        <v>7.47244823672305</v>
      </c>
      <c r="DH192" s="1">
        <v>4.04220048360179</v>
      </c>
      <c r="DI192" s="1">
        <v>8.0956425360057906</v>
      </c>
      <c r="DJ192" s="1">
        <v>17.048372265986298</v>
      </c>
      <c r="DK192" s="1">
        <v>10.4553148466489</v>
      </c>
      <c r="DL192" s="1">
        <v>5.2531946266339604</v>
      </c>
      <c r="DM192" s="1">
        <v>3.5238328273701902</v>
      </c>
      <c r="DN192" s="1">
        <v>9.5656511092738992</v>
      </c>
      <c r="DO192" s="1">
        <v>8.5838307462731205</v>
      </c>
      <c r="EB192"/>
      <c r="EO192"/>
      <c r="EQ192" s="1">
        <v>18.9659659136234</v>
      </c>
      <c r="ER192" s="1">
        <v>9.4679569202972402</v>
      </c>
      <c r="ES192" s="1">
        <v>6.5039489525119301</v>
      </c>
      <c r="ET192" s="1" t="e">
        <v>#N/A</v>
      </c>
      <c r="EU192" s="1">
        <v>2.84297810621044</v>
      </c>
      <c r="EV192" s="1">
        <v>13.789930104325499</v>
      </c>
      <c r="EW192" s="1">
        <v>20.634633906725199</v>
      </c>
      <c r="EX192" s="1">
        <v>12.332040554489099</v>
      </c>
      <c r="EY192" s="1">
        <v>6.7410893431099899</v>
      </c>
      <c r="EZ192" s="1">
        <v>2.6790167417322599</v>
      </c>
      <c r="FA192" s="1">
        <v>10.6853578398814</v>
      </c>
      <c r="FB192" s="1">
        <v>10.127007161520099</v>
      </c>
      <c r="FO192"/>
      <c r="GB192"/>
      <c r="HB192"/>
    </row>
    <row r="193" spans="1:210">
      <c r="A193" s="13">
        <f t="shared" si="2"/>
        <v>40662</v>
      </c>
      <c r="N193"/>
      <c r="AB193"/>
      <c r="AC193" s="4">
        <v>40662</v>
      </c>
      <c r="AD193" s="1">
        <v>29.245887373074499</v>
      </c>
      <c r="AE193" s="1">
        <v>10.3132747618527</v>
      </c>
      <c r="AF193" s="1">
        <v>11.146458516422101</v>
      </c>
      <c r="AG193" s="1">
        <v>19.684328809015099</v>
      </c>
      <c r="AH193" s="1">
        <v>6.3376943606464504</v>
      </c>
      <c r="AI193" s="1">
        <v>18.4523600659567</v>
      </c>
      <c r="AJ193" s="1">
        <v>28.1035464632239</v>
      </c>
      <c r="AK193" s="1">
        <v>13.6127303916017</v>
      </c>
      <c r="AL193" s="1">
        <v>15.270539764320599</v>
      </c>
      <c r="AM193" s="1">
        <v>-0.40286442901014502</v>
      </c>
      <c r="AN193" s="1">
        <v>15.2805357565931</v>
      </c>
      <c r="AO193" s="1">
        <v>19.743691591805401</v>
      </c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O193"/>
      <c r="BQ193" s="1">
        <v>22.306994193414699</v>
      </c>
      <c r="BR193" s="1">
        <v>11.164286669971</v>
      </c>
      <c r="BS193" s="1">
        <v>10.192896220998</v>
      </c>
      <c r="BT193" s="1" t="e">
        <v>#N/A</v>
      </c>
      <c r="BU193" s="1">
        <v>15.1475586412278</v>
      </c>
      <c r="BV193" s="1">
        <v>10.598850364181899</v>
      </c>
      <c r="BW193" s="1">
        <v>19.670811303299899</v>
      </c>
      <c r="BX193" s="1">
        <v>13.6234673868271</v>
      </c>
      <c r="BY193" s="1">
        <v>1.2164979565296901</v>
      </c>
      <c r="BZ193" s="1">
        <v>2.7204904734434501</v>
      </c>
      <c r="CA193" s="1">
        <v>8.1653300133967797</v>
      </c>
      <c r="CB193" s="1">
        <v>11.6833644769785</v>
      </c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DB193"/>
      <c r="DD193" s="1">
        <v>10.558379358723901</v>
      </c>
      <c r="DE193" s="1">
        <v>6.8278547027068699</v>
      </c>
      <c r="DF193" s="1">
        <v>5.8957326712330396</v>
      </c>
      <c r="DG193" s="1">
        <v>8.3164973688245105</v>
      </c>
      <c r="DH193" s="1">
        <v>4.2758042700383996</v>
      </c>
      <c r="DI193" s="1">
        <v>8.0154483223177095</v>
      </c>
      <c r="DJ193" s="1">
        <v>18.968396549997099</v>
      </c>
      <c r="DK193" s="1">
        <v>10.9736657931658</v>
      </c>
      <c r="DL193" s="1">
        <v>3.2355769942458799</v>
      </c>
      <c r="DM193" s="1">
        <v>3.4444378163704701</v>
      </c>
      <c r="DN193" s="1">
        <v>8.9023256725352908</v>
      </c>
      <c r="DO193" s="1">
        <v>7.1146914986955103</v>
      </c>
      <c r="EB193"/>
      <c r="EO193"/>
      <c r="EQ193" s="1">
        <v>19.294310899877399</v>
      </c>
      <c r="ER193" s="1">
        <v>9.2020191571178493</v>
      </c>
      <c r="ES193" s="1">
        <v>6.9494714727739</v>
      </c>
      <c r="ET193" s="1" t="e">
        <v>#N/A</v>
      </c>
      <c r="EU193" s="1">
        <v>1.8598636411815801</v>
      </c>
      <c r="EV193" s="1">
        <v>13.816114249716</v>
      </c>
      <c r="EW193" s="1">
        <v>21.532528846504601</v>
      </c>
      <c r="EX193" s="1">
        <v>12.9450952186015</v>
      </c>
      <c r="EY193" s="1">
        <v>4.2750184184556801</v>
      </c>
      <c r="EZ193" s="1">
        <v>2.0720292787644699</v>
      </c>
      <c r="FA193" s="1">
        <v>9.8465502421078508</v>
      </c>
      <c r="FB193" s="1">
        <v>9.2562032375373597</v>
      </c>
      <c r="FO193"/>
      <c r="GB193"/>
      <c r="HB193"/>
    </row>
    <row r="194" spans="1:210">
      <c r="A194" s="13">
        <f t="shared" si="2"/>
        <v>40633</v>
      </c>
      <c r="N194"/>
      <c r="AB194"/>
      <c r="AC194" s="4">
        <v>40633</v>
      </c>
      <c r="AD194" s="1">
        <v>27.660757683240199</v>
      </c>
      <c r="AE194" s="1">
        <v>10.111612515895301</v>
      </c>
      <c r="AF194" s="1">
        <v>11.2543420146763</v>
      </c>
      <c r="AG194" s="1">
        <v>19.8838131211137</v>
      </c>
      <c r="AH194" s="1">
        <v>5.8376418249688404</v>
      </c>
      <c r="AI194" s="1">
        <v>17.071410717796301</v>
      </c>
      <c r="AJ194" s="1">
        <v>22.1622291856293</v>
      </c>
      <c r="AK194" s="1">
        <v>12.607708088351099</v>
      </c>
      <c r="AL194" s="1">
        <v>11.8595108829693</v>
      </c>
      <c r="AM194" s="1">
        <v>-1.3252592652475801</v>
      </c>
      <c r="AN194" s="1">
        <v>15.5045998798838</v>
      </c>
      <c r="AO194" s="1">
        <v>19.5337875508643</v>
      </c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O194"/>
      <c r="BQ194" s="1">
        <v>23.3910435512391</v>
      </c>
      <c r="BR194" s="1">
        <v>12.9389318014557</v>
      </c>
      <c r="BS194" s="1">
        <v>9.3892361061982594</v>
      </c>
      <c r="BT194" s="1" t="e">
        <v>#N/A</v>
      </c>
      <c r="BU194" s="1">
        <v>14.267861613040299</v>
      </c>
      <c r="BV194" s="1">
        <v>10.928726945295301</v>
      </c>
      <c r="BW194" s="1">
        <v>16.107347584813201</v>
      </c>
      <c r="BX194" s="1">
        <v>12.9424493762066</v>
      </c>
      <c r="BY194" s="1">
        <v>1.6261711317468801</v>
      </c>
      <c r="BZ194" s="1">
        <v>3.2932631325088799</v>
      </c>
      <c r="CA194" s="1">
        <v>7.5877313931114596</v>
      </c>
      <c r="CB194" s="1">
        <v>12.1242036287542</v>
      </c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DB194"/>
      <c r="DD194" s="1">
        <v>9.3051317812161596</v>
      </c>
      <c r="DE194" s="1">
        <v>6.4097578852522403</v>
      </c>
      <c r="DF194" s="1">
        <v>5.75405898899555</v>
      </c>
      <c r="DG194" s="1">
        <v>9.4581082607489702</v>
      </c>
      <c r="DH194" s="1">
        <v>4.1396170227997997</v>
      </c>
      <c r="DI194" s="1">
        <v>7.1185948554527103</v>
      </c>
      <c r="DJ194" s="1">
        <v>15.597332157771</v>
      </c>
      <c r="DK194" s="1">
        <v>10.625027616883701</v>
      </c>
      <c r="DL194" s="1">
        <v>2.9914837445381401</v>
      </c>
      <c r="DM194" s="1">
        <v>3.4436449011712398</v>
      </c>
      <c r="DN194" s="1">
        <v>8.0928852925308394</v>
      </c>
      <c r="DO194" s="1">
        <v>4.8216662480168004</v>
      </c>
      <c r="EB194"/>
      <c r="EO194"/>
      <c r="EQ194" s="1">
        <v>18.093719533481</v>
      </c>
      <c r="ER194" s="1">
        <v>9.4653228902223994</v>
      </c>
      <c r="ES194" s="1">
        <v>6.8959219331286699</v>
      </c>
      <c r="ET194" s="1" t="e">
        <v>#N/A</v>
      </c>
      <c r="EU194" s="1">
        <v>3.412769806309</v>
      </c>
      <c r="EV194" s="1">
        <v>13.4151195783794</v>
      </c>
      <c r="EW194" s="1">
        <v>17.520834903616301</v>
      </c>
      <c r="EX194" s="1">
        <v>12.1247791717342</v>
      </c>
      <c r="EY194" s="1">
        <v>3.6515972826441399</v>
      </c>
      <c r="EZ194" s="1">
        <v>1.9485311231588101</v>
      </c>
      <c r="FA194" s="1">
        <v>10.8558436951655</v>
      </c>
      <c r="FB194" s="1">
        <v>8.0487115131225604</v>
      </c>
      <c r="FO194"/>
      <c r="GB194"/>
      <c r="HB194"/>
    </row>
    <row r="195" spans="1:210">
      <c r="A195" s="13">
        <f t="shared" si="2"/>
        <v>40602</v>
      </c>
      <c r="N195"/>
      <c r="AB195"/>
      <c r="AC195" s="4">
        <v>40602</v>
      </c>
      <c r="AD195" s="1">
        <v>28.5785624469654</v>
      </c>
      <c r="AE195" s="1">
        <v>9.8226819899234705</v>
      </c>
      <c r="AF195" s="1">
        <v>12.6509498446657</v>
      </c>
      <c r="AG195" s="1">
        <v>21.400452846348902</v>
      </c>
      <c r="AH195" s="1">
        <v>5.5405569557082002</v>
      </c>
      <c r="AI195" s="1">
        <v>17.244258369773402</v>
      </c>
      <c r="AJ195" s="1">
        <v>18.408972563911199</v>
      </c>
      <c r="AK195" s="1">
        <v>12.911060336172399</v>
      </c>
      <c r="AL195" s="1">
        <v>9.0541635714488908</v>
      </c>
      <c r="AM195" s="1">
        <v>-1.57419557672248</v>
      </c>
      <c r="AN195" s="1">
        <v>17.635726460211</v>
      </c>
      <c r="AO195" s="1">
        <v>19.040772304545801</v>
      </c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O195"/>
      <c r="BQ195" s="1">
        <v>25.318260130377599</v>
      </c>
      <c r="BR195" s="1">
        <v>10.7835931290848</v>
      </c>
      <c r="BS195" s="1">
        <v>11.345957313619</v>
      </c>
      <c r="BT195" s="1" t="e">
        <v>#N/A</v>
      </c>
      <c r="BU195" s="1">
        <v>11.719777510213101</v>
      </c>
      <c r="BV195" s="1">
        <v>11.6786536744612</v>
      </c>
      <c r="BW195" s="1">
        <v>13.531231522389399</v>
      </c>
      <c r="BX195" s="1">
        <v>12.481006709744401</v>
      </c>
      <c r="BY195" s="1">
        <v>1.64480038965784</v>
      </c>
      <c r="BZ195" s="1">
        <v>4.2265601523064804</v>
      </c>
      <c r="CA195" s="1">
        <v>8.2175086867171192</v>
      </c>
      <c r="CB195" s="1">
        <v>11.474403636906001</v>
      </c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DB195"/>
      <c r="DD195" s="1">
        <v>9.4777454891980106</v>
      </c>
      <c r="DE195" s="1">
        <v>6.4694176323735899</v>
      </c>
      <c r="DF195" s="1">
        <v>5.7474605466114097</v>
      </c>
      <c r="DG195" s="1">
        <v>10.396590397988099</v>
      </c>
      <c r="DH195" s="1">
        <v>4.1082836357676902</v>
      </c>
      <c r="DI195" s="1">
        <v>7.2435537959321401</v>
      </c>
      <c r="DJ195" s="1">
        <v>12.448662045140299</v>
      </c>
      <c r="DK195" s="1">
        <v>10.7452331125863</v>
      </c>
      <c r="DL195" s="1">
        <v>2.8535996554894401</v>
      </c>
      <c r="DM195" s="1">
        <v>3.66953772703611</v>
      </c>
      <c r="DN195" s="1">
        <v>7.9011473709539999</v>
      </c>
      <c r="DO195" s="1">
        <v>4.8210066246162402</v>
      </c>
      <c r="EB195"/>
      <c r="EO195"/>
      <c r="EQ195" s="1">
        <v>18.8095414065053</v>
      </c>
      <c r="ER195" s="1">
        <v>9.4481933541812193</v>
      </c>
      <c r="ES195" s="1">
        <v>6.92184455599957</v>
      </c>
      <c r="ET195" s="1" t="e">
        <v>#N/A</v>
      </c>
      <c r="EU195" s="1">
        <v>3.0019872071738498</v>
      </c>
      <c r="EV195" s="1">
        <v>13.4603647188113</v>
      </c>
      <c r="EW195" s="1">
        <v>15.3710385782411</v>
      </c>
      <c r="EX195" s="1">
        <v>11.9451202559534</v>
      </c>
      <c r="EY195" s="1">
        <v>3.4405413527452899</v>
      </c>
      <c r="EZ195" s="1">
        <v>2.4036216235603498</v>
      </c>
      <c r="FA195" s="1">
        <v>12.0906477991928</v>
      </c>
      <c r="FB195" s="1">
        <v>7.6648517329272003</v>
      </c>
      <c r="FO195"/>
      <c r="GB195"/>
      <c r="HB195"/>
    </row>
    <row r="196" spans="1:210">
      <c r="A196" s="13">
        <f t="shared" si="2"/>
        <v>40574</v>
      </c>
      <c r="N196"/>
      <c r="AB196"/>
      <c r="AC196" s="4">
        <v>40574</v>
      </c>
      <c r="AD196" s="1">
        <v>29.407973529473999</v>
      </c>
      <c r="AE196" s="1">
        <v>10.282894953364</v>
      </c>
      <c r="AF196" s="1">
        <v>12.8190835676638</v>
      </c>
      <c r="AG196" s="1">
        <v>20.353958910656999</v>
      </c>
      <c r="AH196" s="1">
        <v>6.2606496862516803</v>
      </c>
      <c r="AI196" s="1">
        <v>16.886835480894</v>
      </c>
      <c r="AJ196" s="1">
        <v>17.9606470903462</v>
      </c>
      <c r="AK196" s="1">
        <v>13.029471604480801</v>
      </c>
      <c r="AL196" s="1">
        <v>14.1989613859668</v>
      </c>
      <c r="AM196" s="1">
        <v>-1.2891277356203901</v>
      </c>
      <c r="AN196" s="1">
        <v>19.4085961884612</v>
      </c>
      <c r="AO196" s="1">
        <v>19.614719755491102</v>
      </c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O196"/>
      <c r="BQ196" s="1">
        <v>29.9553917968679</v>
      </c>
      <c r="BR196" s="1">
        <v>12.3402354377892</v>
      </c>
      <c r="BS196" s="1">
        <v>11.3931368435275</v>
      </c>
      <c r="BT196" s="1" t="e">
        <v>#N/A</v>
      </c>
      <c r="BU196" s="1">
        <v>15.3434320965089</v>
      </c>
      <c r="BV196" s="1">
        <v>14.084299604800799</v>
      </c>
      <c r="BW196" s="1">
        <v>13.9665439824613</v>
      </c>
      <c r="BX196" s="1">
        <v>12.7114437238773</v>
      </c>
      <c r="BY196" s="1">
        <v>2.0506660867883402</v>
      </c>
      <c r="BZ196" s="1">
        <v>-4.4790851994768399E-2</v>
      </c>
      <c r="CA196" s="1">
        <v>10.240461765349799</v>
      </c>
      <c r="CB196" s="1">
        <v>11.7033686839608</v>
      </c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DB196"/>
      <c r="DD196" s="1">
        <v>8.5451342944674202</v>
      </c>
      <c r="DE196" s="1">
        <v>5.8433045138147204</v>
      </c>
      <c r="DF196" s="1">
        <v>5.9383645172304096</v>
      </c>
      <c r="DG196" s="1">
        <v>7.4621288626480098</v>
      </c>
      <c r="DH196" s="1">
        <v>4.0290352203472803</v>
      </c>
      <c r="DI196" s="1">
        <v>6.9413373754426901</v>
      </c>
      <c r="DJ196" s="1">
        <v>13.0933580652136</v>
      </c>
      <c r="DK196" s="1">
        <v>10.849729393280599</v>
      </c>
      <c r="DL196" s="1">
        <v>2.13827679102612</v>
      </c>
      <c r="DM196" s="1">
        <v>2.88630894913757</v>
      </c>
      <c r="DN196" s="1">
        <v>7.6794930131968702</v>
      </c>
      <c r="DO196" s="1">
        <v>4.1220478668815899</v>
      </c>
      <c r="EB196"/>
      <c r="EO196"/>
      <c r="EQ196" s="1">
        <v>19.306056267550002</v>
      </c>
      <c r="ER196" s="1">
        <v>9.11629672878734</v>
      </c>
      <c r="ES196" s="1">
        <v>7.4202253681179702</v>
      </c>
      <c r="ET196" s="1" t="e">
        <v>#N/A</v>
      </c>
      <c r="EU196" s="1">
        <v>1.6212502322175699</v>
      </c>
      <c r="EV196" s="1">
        <v>13.620404158128499</v>
      </c>
      <c r="EW196" s="1">
        <v>15.118415804653599</v>
      </c>
      <c r="EX196" s="1">
        <v>11.9285708347296</v>
      </c>
      <c r="EY196" s="1">
        <v>3.7052643939813801</v>
      </c>
      <c r="EZ196" s="1">
        <v>2.4599591853857601</v>
      </c>
      <c r="FA196" s="1">
        <v>12.9105328605133</v>
      </c>
      <c r="FB196" s="1">
        <v>6.5013792036709201</v>
      </c>
      <c r="FO196"/>
      <c r="GB196"/>
      <c r="HB196"/>
    </row>
    <row r="197" spans="1:210">
      <c r="A197" s="13">
        <f t="shared" si="2"/>
        <v>40543</v>
      </c>
      <c r="N197"/>
      <c r="AB197"/>
      <c r="AC197" s="4">
        <v>40543</v>
      </c>
      <c r="AD197" s="1">
        <v>27.5926718039901</v>
      </c>
      <c r="AE197" s="1">
        <v>10.251741881821999</v>
      </c>
      <c r="AF197" s="1">
        <v>12.8166887897821</v>
      </c>
      <c r="AG197" s="1">
        <v>21.129389922434601</v>
      </c>
      <c r="AH197" s="1">
        <v>7.8918902898508501</v>
      </c>
      <c r="AI197" s="1">
        <v>17.528886170398899</v>
      </c>
      <c r="AJ197" s="1">
        <v>13.6901904283737</v>
      </c>
      <c r="AK197" s="1">
        <v>10.7680757475666</v>
      </c>
      <c r="AL197" s="1">
        <v>17.303233226527201</v>
      </c>
      <c r="AM197" s="1">
        <v>-0.85440050163284897</v>
      </c>
      <c r="AN197" s="1">
        <v>20.040156811066201</v>
      </c>
      <c r="AO197" s="1">
        <v>19.620354541296201</v>
      </c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O197"/>
      <c r="BQ197" s="1">
        <v>33.141558807569702</v>
      </c>
      <c r="BR197" s="1">
        <v>14.230321991697201</v>
      </c>
      <c r="BS197" s="1">
        <v>10.121820020141801</v>
      </c>
      <c r="BT197" s="1" t="e">
        <v>#N/A</v>
      </c>
      <c r="BU197" s="1">
        <v>16.557646843228</v>
      </c>
      <c r="BV197" s="1">
        <v>16.4314891668607</v>
      </c>
      <c r="BW197" s="1">
        <v>12.147098157458201</v>
      </c>
      <c r="BX197" s="1">
        <v>11.751801785633299</v>
      </c>
      <c r="BY197" s="1">
        <v>2.9569256875943299</v>
      </c>
      <c r="BZ197" s="1">
        <v>-1.56083449290357</v>
      </c>
      <c r="CA197" s="1">
        <v>9.8894304436284397</v>
      </c>
      <c r="CB197" s="1">
        <v>10.8757408873327</v>
      </c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DB197"/>
      <c r="DD197" s="1">
        <v>6.5425315668162103</v>
      </c>
      <c r="DE197" s="1">
        <v>4.7735212031352701</v>
      </c>
      <c r="DF197" s="1">
        <v>5.7688742694399098</v>
      </c>
      <c r="DG197" s="1">
        <v>2.0350184830729598</v>
      </c>
      <c r="DH197" s="1">
        <v>4.2868022079258399</v>
      </c>
      <c r="DI197" s="1">
        <v>6.6252844988968604</v>
      </c>
      <c r="DJ197" s="1">
        <v>9.6144481863980502</v>
      </c>
      <c r="DK197" s="1">
        <v>9.11894869944752</v>
      </c>
      <c r="DL197" s="1">
        <v>1.3318729893619901</v>
      </c>
      <c r="DM197" s="1">
        <v>2.3613336419192001</v>
      </c>
      <c r="DN197" s="1">
        <v>7.1014716135221603</v>
      </c>
      <c r="DO197" s="1">
        <v>3.9322659830237701</v>
      </c>
      <c r="EB197"/>
      <c r="EO197"/>
      <c r="EQ197" s="1">
        <v>18.307863811506099</v>
      </c>
      <c r="ER197" s="1">
        <v>8.79476386602337</v>
      </c>
      <c r="ES197" s="1">
        <v>7.6198748343332898</v>
      </c>
      <c r="ET197" s="1" t="e">
        <v>#N/A</v>
      </c>
      <c r="EU197" s="1">
        <v>2.3397897813538302</v>
      </c>
      <c r="EV197" s="1">
        <v>12.0048487915008</v>
      </c>
      <c r="EW197" s="1">
        <v>12.5762454345791</v>
      </c>
      <c r="EX197" s="1">
        <v>9.4176881821791802</v>
      </c>
      <c r="EY197" s="1">
        <v>3.6801905814557698</v>
      </c>
      <c r="EZ197" s="1">
        <v>2.5092642820791999</v>
      </c>
      <c r="FA197" s="1">
        <v>13.098919766930299</v>
      </c>
      <c r="FB197" s="1">
        <v>6.1378398619449701</v>
      </c>
      <c r="FO197"/>
      <c r="GB197"/>
      <c r="HB197"/>
    </row>
    <row r="198" spans="1:210">
      <c r="A198" s="13">
        <f t="shared" si="2"/>
        <v>40512</v>
      </c>
      <c r="N198"/>
      <c r="AB198"/>
      <c r="AC198" s="4">
        <v>40512</v>
      </c>
      <c r="AD198" s="1">
        <v>28.461816729345902</v>
      </c>
      <c r="AE198" s="1">
        <v>11.1838794549802</v>
      </c>
      <c r="AF198" s="1">
        <v>12.505855084978499</v>
      </c>
      <c r="AG198" s="1">
        <v>29.5209518326152</v>
      </c>
      <c r="AH198" s="1">
        <v>7.48750070524689</v>
      </c>
      <c r="AI198" s="1">
        <v>17.121750090459201</v>
      </c>
      <c r="AJ198" s="1">
        <v>15.711744898430499</v>
      </c>
      <c r="AK198" s="1">
        <v>12.9719186650486</v>
      </c>
      <c r="AL198" s="1">
        <v>18.3776673607181</v>
      </c>
      <c r="AM198" s="1">
        <v>-0.88161674310373905</v>
      </c>
      <c r="AN198" s="1">
        <v>22.231471018172702</v>
      </c>
      <c r="AO198" s="1">
        <v>20.280728214652299</v>
      </c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O198"/>
      <c r="BQ198" s="1">
        <v>28.6435174508721</v>
      </c>
      <c r="BR198" s="1">
        <v>14.1028071893901</v>
      </c>
      <c r="BS198" s="1">
        <v>8.9800105220936093</v>
      </c>
      <c r="BT198" s="1" t="e">
        <v>#N/A</v>
      </c>
      <c r="BU198" s="1">
        <v>9.0673121247617701</v>
      </c>
      <c r="BV198" s="1">
        <v>14.668136353433701</v>
      </c>
      <c r="BW198" s="1">
        <v>12.561300034337499</v>
      </c>
      <c r="BX198" s="1">
        <v>11.194788351652701</v>
      </c>
      <c r="BY198" s="1">
        <v>5.24002536106478</v>
      </c>
      <c r="BZ198" s="1">
        <v>-1.48376220152889</v>
      </c>
      <c r="CA198" s="1">
        <v>12.1521840114233</v>
      </c>
      <c r="CB198" s="1">
        <v>10.091577541107601</v>
      </c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DB198"/>
      <c r="DD198" s="1">
        <v>7.06379155857804</v>
      </c>
      <c r="DE198" s="1">
        <v>4.9591915689211996</v>
      </c>
      <c r="DF198" s="1">
        <v>5.7082193305571796</v>
      </c>
      <c r="DG198" s="1">
        <v>2.1946129908333698</v>
      </c>
      <c r="DH198" s="1">
        <v>4.8287461509975502</v>
      </c>
      <c r="DI198" s="1">
        <v>6.1314482952275</v>
      </c>
      <c r="DJ198" s="1">
        <v>9.9185603669747309</v>
      </c>
      <c r="DK198" s="1">
        <v>9.4007698518389091</v>
      </c>
      <c r="DL198" s="1">
        <v>2.05592171277888</v>
      </c>
      <c r="DM198" s="1">
        <v>2.4920155486290998</v>
      </c>
      <c r="DN198" s="1">
        <v>6.9724633643461598</v>
      </c>
      <c r="DO198" s="1">
        <v>4.0329503609128903</v>
      </c>
      <c r="EB198"/>
      <c r="EO198"/>
      <c r="EQ198" s="1">
        <v>16.197810212921802</v>
      </c>
      <c r="ER198" s="1">
        <v>10.202453407250101</v>
      </c>
      <c r="ES198" s="1">
        <v>7.6964756238498904</v>
      </c>
      <c r="ET198" s="1" t="e">
        <v>#N/A</v>
      </c>
      <c r="EU198" s="1">
        <v>3.4441396507877</v>
      </c>
      <c r="EV198" s="1">
        <v>12.152008209352999</v>
      </c>
      <c r="EW198" s="1">
        <v>12.8821357804307</v>
      </c>
      <c r="EX198" s="1">
        <v>10.7857805988517</v>
      </c>
      <c r="EY198" s="1">
        <v>4.0215589822771101</v>
      </c>
      <c r="EZ198" s="1">
        <v>2.1520611092127302</v>
      </c>
      <c r="FA198" s="1">
        <v>14.349588035773101</v>
      </c>
      <c r="FB198" s="1">
        <v>6.7244314495554196</v>
      </c>
      <c r="FO198"/>
      <c r="GB198"/>
      <c r="HB198"/>
    </row>
    <row r="199" spans="1:210">
      <c r="A199" s="13">
        <f t="shared" si="2"/>
        <v>40480</v>
      </c>
      <c r="N199"/>
      <c r="AB199"/>
      <c r="AC199" s="4">
        <v>40480</v>
      </c>
      <c r="AD199" s="1">
        <v>33.39982230455</v>
      </c>
      <c r="AE199" s="1">
        <v>11.6536929908321</v>
      </c>
      <c r="AF199" s="1">
        <v>12.21006435905</v>
      </c>
      <c r="AG199" s="1">
        <v>40.8245889536609</v>
      </c>
      <c r="AH199" s="1">
        <v>7.5560982114078801</v>
      </c>
      <c r="AI199" s="1">
        <v>16.971494602573198</v>
      </c>
      <c r="AJ199" s="1">
        <v>19.986505244211202</v>
      </c>
      <c r="AK199" s="1">
        <v>15.8545250026111</v>
      </c>
      <c r="AL199" s="1">
        <v>18.326785050031901</v>
      </c>
      <c r="AM199" s="1">
        <v>0.35259239546163501</v>
      </c>
      <c r="AN199" s="1">
        <v>23.466627836367401</v>
      </c>
      <c r="AO199" s="1">
        <v>21.3670065580563</v>
      </c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O199"/>
      <c r="BQ199" s="1">
        <v>23.415752729198001</v>
      </c>
      <c r="BR199" s="1">
        <v>13.272770884450299</v>
      </c>
      <c r="BS199" s="1">
        <v>7.6403984263448201</v>
      </c>
      <c r="BT199" s="1" t="e">
        <v>#N/A</v>
      </c>
      <c r="BU199" s="1">
        <v>9.2468402943904096</v>
      </c>
      <c r="BV199" s="1">
        <v>15.700117845729499</v>
      </c>
      <c r="BW199" s="1">
        <v>14.328420064031301</v>
      </c>
      <c r="BX199" s="1">
        <v>11.855774443794401</v>
      </c>
      <c r="BY199" s="1">
        <v>4.60779250760769</v>
      </c>
      <c r="BZ199" s="1">
        <v>-1.1795595417872899</v>
      </c>
      <c r="CA199" s="1">
        <v>14.7163139106082</v>
      </c>
      <c r="CB199" s="1">
        <v>8.1805643276522506</v>
      </c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DB199"/>
      <c r="DD199" s="1">
        <v>8.1145348230348908</v>
      </c>
      <c r="DE199" s="1">
        <v>3.6869571839012298</v>
      </c>
      <c r="DF199" s="1">
        <v>5.7200100010411399</v>
      </c>
      <c r="DG199" s="1">
        <v>3.1753646844461501</v>
      </c>
      <c r="DH199" s="1">
        <v>5.26225710172716</v>
      </c>
      <c r="DI199" s="1">
        <v>6.03312240468202</v>
      </c>
      <c r="DJ199" s="1">
        <v>11.4721735381979</v>
      </c>
      <c r="DK199" s="1">
        <v>10.1195143251049</v>
      </c>
      <c r="DL199" s="1">
        <v>1.9787187859980599</v>
      </c>
      <c r="DM199" s="1">
        <v>3.46736124128735</v>
      </c>
      <c r="DN199" s="1">
        <v>7.0592203198477996</v>
      </c>
      <c r="DO199" s="1">
        <v>3.8767957766050301</v>
      </c>
      <c r="EB199"/>
      <c r="EO199"/>
      <c r="EQ199" s="1">
        <v>17.184154838613601</v>
      </c>
      <c r="ER199" s="1">
        <v>10.8055349969136</v>
      </c>
      <c r="ES199" s="1">
        <v>7.7795710875265103</v>
      </c>
      <c r="ET199" s="1" t="e">
        <v>#N/A</v>
      </c>
      <c r="EU199" s="1">
        <v>6.0098624697724503</v>
      </c>
      <c r="EV199" s="1">
        <v>12.3457302047602</v>
      </c>
      <c r="EW199" s="1">
        <v>14.9082284228363</v>
      </c>
      <c r="EX199" s="1">
        <v>12.9923311570821</v>
      </c>
      <c r="EY199" s="1">
        <v>4.0046360778780103</v>
      </c>
      <c r="EZ199" s="1">
        <v>2.1457257398251302</v>
      </c>
      <c r="FA199" s="1">
        <v>15.742928642001999</v>
      </c>
      <c r="FB199" s="1">
        <v>6.8714653976200104</v>
      </c>
      <c r="FO199"/>
      <c r="GB199"/>
      <c r="HB199"/>
    </row>
    <row r="200" spans="1:210">
      <c r="A200" s="13">
        <f t="shared" ref="A200:A247" si="3">AC200</f>
        <v>40451</v>
      </c>
      <c r="N200"/>
      <c r="AB200"/>
      <c r="AC200" s="4">
        <v>40451</v>
      </c>
      <c r="AD200" s="1">
        <v>38.158464882076501</v>
      </c>
      <c r="AE200" s="1">
        <v>13.0592594760178</v>
      </c>
      <c r="AF200" s="1">
        <v>12.1483358754323</v>
      </c>
      <c r="AG200" s="1">
        <v>50.526443158511803</v>
      </c>
      <c r="AH200" s="1">
        <v>7.6674700512896097</v>
      </c>
      <c r="AI200" s="1">
        <v>18.2375321158286</v>
      </c>
      <c r="AJ200" s="1">
        <v>23.776323225419901</v>
      </c>
      <c r="AK200" s="1">
        <v>17.943993173672101</v>
      </c>
      <c r="AL200" s="1">
        <v>15.225990650191401</v>
      </c>
      <c r="AM200" s="1">
        <v>2.4144077364885099</v>
      </c>
      <c r="AN200" s="1">
        <v>26.090982062800801</v>
      </c>
      <c r="AO200" s="1">
        <v>20.915343183653299</v>
      </c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O200"/>
      <c r="BQ200" s="1">
        <v>17.687411838900399</v>
      </c>
      <c r="BR200" s="1">
        <v>11.820046022713599</v>
      </c>
      <c r="BS200" s="1">
        <v>7.89010706494755</v>
      </c>
      <c r="BT200" s="1" t="e">
        <v>#N/A</v>
      </c>
      <c r="BU200" s="1">
        <v>9.6901325150595596</v>
      </c>
      <c r="BV200" s="1">
        <v>10.989373289678101</v>
      </c>
      <c r="BW200" s="1">
        <v>15.992491135728599</v>
      </c>
      <c r="BX200" s="1">
        <v>13.623248203236299</v>
      </c>
      <c r="BY200" s="1">
        <v>2.8757463530168299</v>
      </c>
      <c r="BZ200" s="1">
        <v>0.50833203545108796</v>
      </c>
      <c r="CA200" s="1">
        <v>16.7236934125124</v>
      </c>
      <c r="CB200" s="1">
        <v>7.9545462709467696</v>
      </c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DB200"/>
      <c r="DD200" s="1">
        <v>9.6153282691811697</v>
      </c>
      <c r="DE200" s="1">
        <v>4.56176065902934</v>
      </c>
      <c r="DF200" s="1">
        <v>5.5732651649150702</v>
      </c>
      <c r="DG200" s="1">
        <v>3.49378193795661</v>
      </c>
      <c r="DH200" s="1">
        <v>5.55478360066245</v>
      </c>
      <c r="DI200" s="1">
        <v>6.1511872956157596</v>
      </c>
      <c r="DJ200" s="1">
        <v>16.175758980743002</v>
      </c>
      <c r="DK200" s="1">
        <v>10.3744743936336</v>
      </c>
      <c r="DL200" s="1">
        <v>1.8266183915463401</v>
      </c>
      <c r="DM200" s="1">
        <v>3.7335832893911598</v>
      </c>
      <c r="DN200" s="1">
        <v>6.7175996045105304</v>
      </c>
      <c r="DO200" s="1">
        <v>3.9500941326271199</v>
      </c>
      <c r="EB200"/>
      <c r="EO200"/>
      <c r="EQ200" s="1">
        <v>17.784343018014798</v>
      </c>
      <c r="ER200" s="1">
        <v>11.011817281640299</v>
      </c>
      <c r="ES200" s="1">
        <v>8.1100568563194404</v>
      </c>
      <c r="ET200" s="1" t="e">
        <v>#N/A</v>
      </c>
      <c r="EU200" s="1">
        <v>7.3910920847844901</v>
      </c>
      <c r="EV200" s="1">
        <v>12.9418004704279</v>
      </c>
      <c r="EW200" s="1">
        <v>17.850160678189699</v>
      </c>
      <c r="EX200" s="1">
        <v>14.0219021976188</v>
      </c>
      <c r="EY200" s="1">
        <v>3.6237496572205599</v>
      </c>
      <c r="EZ200" s="1">
        <v>3.3116079115444701</v>
      </c>
      <c r="FA200" s="1">
        <v>15.389072443560799</v>
      </c>
      <c r="FB200" s="1">
        <v>7.11651792383143</v>
      </c>
      <c r="FO200"/>
      <c r="GB200"/>
      <c r="HB200"/>
    </row>
    <row r="201" spans="1:210">
      <c r="A201" s="13">
        <f t="shared" si="3"/>
        <v>40421</v>
      </c>
      <c r="N201"/>
      <c r="AB201"/>
      <c r="AC201" s="4">
        <v>40421</v>
      </c>
      <c r="AD201" s="1">
        <v>41.526511214557701</v>
      </c>
      <c r="AE201" s="1">
        <v>14.4988110504095</v>
      </c>
      <c r="AF201" s="1">
        <v>12.0491312801062</v>
      </c>
      <c r="AG201" s="1">
        <v>59.162641309423798</v>
      </c>
      <c r="AH201" s="1">
        <v>7.6047581154332304</v>
      </c>
      <c r="AI201" s="1">
        <v>18.721776764213601</v>
      </c>
      <c r="AJ201" s="1">
        <v>26.572487128034499</v>
      </c>
      <c r="AK201" s="1">
        <v>20.600576747494099</v>
      </c>
      <c r="AL201" s="1">
        <v>13.3485548868612</v>
      </c>
      <c r="AM201" s="1">
        <v>2.9322443575150201</v>
      </c>
      <c r="AN201" s="1">
        <v>27.137496348580701</v>
      </c>
      <c r="AO201" s="1">
        <v>20.4249211474697</v>
      </c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O201"/>
      <c r="BQ201" s="1">
        <v>15.6994668246633</v>
      </c>
      <c r="BR201" s="1">
        <v>11.6676148501895</v>
      </c>
      <c r="BS201" s="1">
        <v>6.6972258817494996</v>
      </c>
      <c r="BT201" s="1" t="e">
        <v>#N/A</v>
      </c>
      <c r="BU201" s="1">
        <v>11.685456765038101</v>
      </c>
      <c r="BV201" s="1">
        <v>11.547130949263799</v>
      </c>
      <c r="BW201" s="1">
        <v>18.092510221023399</v>
      </c>
      <c r="BX201" s="1">
        <v>14.464975359339499</v>
      </c>
      <c r="BY201" s="1">
        <v>1.13841812985254</v>
      </c>
      <c r="BZ201" s="1">
        <v>0.11481460631811</v>
      </c>
      <c r="CA201" s="1">
        <v>16.913460298554899</v>
      </c>
      <c r="CB201" s="1">
        <v>8.4669501441238992</v>
      </c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DB201"/>
      <c r="DD201" s="1">
        <v>10.477928424690599</v>
      </c>
      <c r="DE201" s="1">
        <v>4.92101637068561</v>
      </c>
      <c r="DF201" s="1">
        <v>5.5284359203972002</v>
      </c>
      <c r="DG201" s="1">
        <v>3.9330104908796999</v>
      </c>
      <c r="DH201" s="1">
        <v>6.1777618167372603</v>
      </c>
      <c r="DI201" s="1">
        <v>6.0649656738813</v>
      </c>
      <c r="DJ201" s="1">
        <v>16.100214002506799</v>
      </c>
      <c r="DK201" s="1">
        <v>10.9482096873482</v>
      </c>
      <c r="DL201" s="1">
        <v>1.74221711092832</v>
      </c>
      <c r="DM201" s="1">
        <v>4.0600846222116198</v>
      </c>
      <c r="DN201" s="1">
        <v>6.8182376611798796</v>
      </c>
      <c r="DO201" s="1">
        <v>4.0456206630874201</v>
      </c>
      <c r="EB201"/>
      <c r="EO201"/>
      <c r="EQ201" s="1">
        <v>19.633563570563201</v>
      </c>
      <c r="ER201" s="1">
        <v>12.480306546098101</v>
      </c>
      <c r="ES201" s="1">
        <v>8.2208601441580704</v>
      </c>
      <c r="ET201" s="1" t="e">
        <v>#N/A</v>
      </c>
      <c r="EU201" s="1">
        <v>8.5306432379747203</v>
      </c>
      <c r="EV201" s="1">
        <v>13.7429944930371</v>
      </c>
      <c r="EW201" s="1">
        <v>19.215031361613299</v>
      </c>
      <c r="EX201" s="1">
        <v>15.5886000409233</v>
      </c>
      <c r="EY201" s="1">
        <v>3.4459340205431301</v>
      </c>
      <c r="EZ201" s="1">
        <v>3.5766421957190699</v>
      </c>
      <c r="FA201" s="1">
        <v>16.268567373470098</v>
      </c>
      <c r="FB201" s="1">
        <v>7.49224313857541</v>
      </c>
      <c r="FO201"/>
      <c r="GB201"/>
      <c r="HB201"/>
    </row>
    <row r="202" spans="1:210">
      <c r="A202" s="13">
        <f t="shared" si="3"/>
        <v>40389</v>
      </c>
      <c r="N202"/>
      <c r="AB202"/>
      <c r="AC202" s="4">
        <v>40389</v>
      </c>
      <c r="AD202" s="1">
        <v>45.351149874789797</v>
      </c>
      <c r="AE202" s="1">
        <v>17.1333266183495</v>
      </c>
      <c r="AF202" s="1">
        <v>12.780594525611599</v>
      </c>
      <c r="AG202" s="1">
        <v>67.058747286127598</v>
      </c>
      <c r="AH202" s="1">
        <v>7.6702628794655503</v>
      </c>
      <c r="AI202" s="1">
        <v>18.948096929069401</v>
      </c>
      <c r="AJ202" s="1">
        <v>30.6290564927621</v>
      </c>
      <c r="AK202" s="1">
        <v>23.832489593111202</v>
      </c>
      <c r="AL202" s="1">
        <v>11.6217749887109</v>
      </c>
      <c r="AM202" s="1">
        <v>3.0203062988873701</v>
      </c>
      <c r="AN202" s="1">
        <v>29.9396332133398</v>
      </c>
      <c r="AO202" s="1">
        <v>20.0171512720325</v>
      </c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O202"/>
      <c r="BQ202" s="1">
        <v>14.420485131754001</v>
      </c>
      <c r="BR202" s="1">
        <v>11.0481466880439</v>
      </c>
      <c r="BS202" s="1">
        <v>5.4695690729392901</v>
      </c>
      <c r="BT202" s="1" t="e">
        <v>#N/A</v>
      </c>
      <c r="BU202" s="1">
        <v>10.2849289579359</v>
      </c>
      <c r="BV202" s="1">
        <v>12.260892403887</v>
      </c>
      <c r="BW202" s="1">
        <v>19.437947458363801</v>
      </c>
      <c r="BX202" s="1">
        <v>15.3222149901103</v>
      </c>
      <c r="BY202" s="1">
        <v>1.22692374054524</v>
      </c>
      <c r="BZ202" s="1">
        <v>-0.49471752522093199</v>
      </c>
      <c r="CA202" s="1">
        <v>18.316040585249301</v>
      </c>
      <c r="CB202" s="1">
        <v>7.1895392836170897</v>
      </c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DB202"/>
      <c r="DD202" s="1">
        <v>11.533922596644</v>
      </c>
      <c r="DE202" s="1">
        <v>5.3805080244724204</v>
      </c>
      <c r="DF202" s="1">
        <v>5.9345623500503999</v>
      </c>
      <c r="DG202" s="1">
        <v>4.7385197331242104</v>
      </c>
      <c r="DH202" s="1">
        <v>6.9796780858651504</v>
      </c>
      <c r="DI202" s="1">
        <v>5.8884647369200502</v>
      </c>
      <c r="DJ202" s="1">
        <v>17.114470452723001</v>
      </c>
      <c r="DK202" s="1">
        <v>11.694470615058499</v>
      </c>
      <c r="DL202" s="1">
        <v>1.7483141942359599</v>
      </c>
      <c r="DM202" s="1">
        <v>4.0652520204485603</v>
      </c>
      <c r="DN202" s="1">
        <v>6.94727980293528</v>
      </c>
      <c r="DO202" s="1">
        <v>3.9838971589470802</v>
      </c>
      <c r="EB202"/>
      <c r="EO202"/>
      <c r="EQ202" s="1">
        <v>22.1098570440111</v>
      </c>
      <c r="ER202" s="1">
        <v>13.549558701972799</v>
      </c>
      <c r="ES202" s="1">
        <v>8.9786955206708701</v>
      </c>
      <c r="ET202" s="1" t="e">
        <v>#N/A</v>
      </c>
      <c r="EU202" s="1">
        <v>10.0118149059512</v>
      </c>
      <c r="EV202" s="1">
        <v>14.3556437167717</v>
      </c>
      <c r="EW202" s="1">
        <v>21.117965795796302</v>
      </c>
      <c r="EX202" s="1">
        <v>17.423741478122</v>
      </c>
      <c r="EY202" s="1">
        <v>3.2411287091181</v>
      </c>
      <c r="EZ202" s="1">
        <v>3.9760570516275702</v>
      </c>
      <c r="FA202" s="1">
        <v>17.076003462653301</v>
      </c>
      <c r="FB202" s="1">
        <v>7.4351999133428404</v>
      </c>
      <c r="FO202"/>
      <c r="GB202"/>
      <c r="HB202"/>
    </row>
    <row r="203" spans="1:210">
      <c r="A203" s="13">
        <f t="shared" si="3"/>
        <v>40359</v>
      </c>
      <c r="N203"/>
      <c r="AB203"/>
      <c r="AC203" s="4">
        <v>40359</v>
      </c>
      <c r="AD203" s="1">
        <v>49.407715127769698</v>
      </c>
      <c r="AE203" s="1">
        <v>17.751157031567999</v>
      </c>
      <c r="AF203" s="1">
        <v>13.2148238835359</v>
      </c>
      <c r="AG203" s="1">
        <v>75.350943341439006</v>
      </c>
      <c r="AH203" s="1">
        <v>8.3282698692290609</v>
      </c>
      <c r="AI203" s="1">
        <v>19.286836516567099</v>
      </c>
      <c r="AJ203" s="1">
        <v>35.268506092513398</v>
      </c>
      <c r="AK203" s="1">
        <v>25.610079562146399</v>
      </c>
      <c r="AL203" s="1">
        <v>10.2465662521852</v>
      </c>
      <c r="AM203" s="1">
        <v>3.5632153921524701</v>
      </c>
      <c r="AN203" s="1">
        <v>31.62263291004</v>
      </c>
      <c r="AO203" s="1">
        <v>20.176936890001201</v>
      </c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O203"/>
      <c r="BQ203" s="1">
        <v>13.2438971199908</v>
      </c>
      <c r="BR203" s="1">
        <v>12.315291575743</v>
      </c>
      <c r="BS203" s="1">
        <v>4.4810104733213603</v>
      </c>
      <c r="BT203" s="1" t="e">
        <v>#N/A</v>
      </c>
      <c r="BU203" s="1">
        <v>10.0458618318495</v>
      </c>
      <c r="BV203" s="1">
        <v>14.5484742650863</v>
      </c>
      <c r="BW203" s="1">
        <v>20.620634619006498</v>
      </c>
      <c r="BX203" s="1">
        <v>15.3051103780025</v>
      </c>
      <c r="BY203" s="1">
        <v>0.80195492503103405</v>
      </c>
      <c r="BZ203" s="1">
        <v>-0.33479061348188899</v>
      </c>
      <c r="CA203" s="1">
        <v>17.434587601340102</v>
      </c>
      <c r="CB203" s="1">
        <v>2.3456118990891501</v>
      </c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DB203"/>
      <c r="DD203" s="1">
        <v>12.2347630116108</v>
      </c>
      <c r="DE203" s="1">
        <v>5.5710660403599599</v>
      </c>
      <c r="DF203" s="1">
        <v>5.8972547756234004</v>
      </c>
      <c r="DG203" s="1">
        <v>7.1682912544297501</v>
      </c>
      <c r="DH203" s="1">
        <v>7.9598112943537398</v>
      </c>
      <c r="DI203" s="1">
        <v>5.5965188258245</v>
      </c>
      <c r="DJ203" s="1">
        <v>20.143078685328501</v>
      </c>
      <c r="DK203" s="1">
        <v>11.948279084547</v>
      </c>
      <c r="DL203" s="1">
        <v>2.0434352315398301</v>
      </c>
      <c r="DM203" s="1">
        <v>4.4915980282811496</v>
      </c>
      <c r="DN203" s="1">
        <v>6.9403922875033901</v>
      </c>
      <c r="DO203" s="1">
        <v>4.0868280940710697</v>
      </c>
      <c r="EB203"/>
      <c r="EO203"/>
      <c r="EQ203" s="1">
        <v>24.340632281947101</v>
      </c>
      <c r="ER203" s="1">
        <v>14.249913491606801</v>
      </c>
      <c r="ES203" s="1">
        <v>9.3813519170792308</v>
      </c>
      <c r="ET203" s="1" t="e">
        <v>#N/A</v>
      </c>
      <c r="EU203" s="1">
        <v>11.408036177135299</v>
      </c>
      <c r="EV203" s="1">
        <v>15.0784474721825</v>
      </c>
      <c r="EW203" s="1">
        <v>24.584089434727399</v>
      </c>
      <c r="EX203" s="1">
        <v>18.270957084351199</v>
      </c>
      <c r="EY203" s="1">
        <v>2.9085175708526601</v>
      </c>
      <c r="EZ203" s="1">
        <v>4.6388905043703996</v>
      </c>
      <c r="FA203" s="1">
        <v>17.5489694745234</v>
      </c>
      <c r="FB203" s="1">
        <v>7.6839617807356202</v>
      </c>
      <c r="FO203"/>
      <c r="GB203"/>
      <c r="HB203"/>
    </row>
    <row r="204" spans="1:210">
      <c r="A204" s="13">
        <f t="shared" si="3"/>
        <v>40326</v>
      </c>
      <c r="N204"/>
      <c r="AB204"/>
      <c r="AC204" s="4">
        <v>40326</v>
      </c>
      <c r="AD204" s="1">
        <v>51.6172041123898</v>
      </c>
      <c r="AE204" s="1">
        <v>19.292082935121599</v>
      </c>
      <c r="AF204" s="1">
        <v>13.5497320453958</v>
      </c>
      <c r="AG204" s="1">
        <v>123.965092780069</v>
      </c>
      <c r="AH204" s="1">
        <v>8.2791734569620701</v>
      </c>
      <c r="AI204" s="1">
        <v>19.294038374360301</v>
      </c>
      <c r="AJ204" s="1">
        <v>34.437054806591497</v>
      </c>
      <c r="AK204" s="1">
        <v>28.0799371681004</v>
      </c>
      <c r="AL204" s="1">
        <v>8.5634295661850395</v>
      </c>
      <c r="AM204" s="1">
        <v>2.8317316409840401</v>
      </c>
      <c r="AN204" s="1">
        <v>34.416328932229703</v>
      </c>
      <c r="AO204" s="1">
        <v>20.692614615894499</v>
      </c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O204"/>
      <c r="BQ204" s="1">
        <v>13.835872657293599</v>
      </c>
      <c r="BR204" s="1">
        <v>13.131641543149801</v>
      </c>
      <c r="BS204" s="1">
        <v>3.8258620429714201</v>
      </c>
      <c r="BT204" s="1" t="e">
        <v>#N/A</v>
      </c>
      <c r="BU204" s="1">
        <v>9.6995655292293197</v>
      </c>
      <c r="BV204" s="1">
        <v>12.5011739128858</v>
      </c>
      <c r="BW204" s="1">
        <v>19.177631823987301</v>
      </c>
      <c r="BX204" s="1">
        <v>16.3704531633208</v>
      </c>
      <c r="BY204" s="1">
        <v>-2.4052378423560202E-3</v>
      </c>
      <c r="BZ204" s="1">
        <v>-1.34370503089673</v>
      </c>
      <c r="CA204" s="1">
        <v>17.908897362058401</v>
      </c>
      <c r="CB204" s="1">
        <v>4.7060931977175002</v>
      </c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DB204"/>
      <c r="DD204" s="1">
        <v>13.256425105558201</v>
      </c>
      <c r="DE204" s="1">
        <v>6.0565510829950897</v>
      </c>
      <c r="DF204" s="1">
        <v>5.9040262058464998</v>
      </c>
      <c r="DG204" s="1">
        <v>7.3532055729491601</v>
      </c>
      <c r="DH204" s="1">
        <v>8.6395571494438403</v>
      </c>
      <c r="DI204" s="1">
        <v>5.6111760350028899</v>
      </c>
      <c r="DJ204" s="1">
        <v>21.519149832886999</v>
      </c>
      <c r="DK204" s="1">
        <v>12.322314537709399</v>
      </c>
      <c r="DL204" s="1">
        <v>1.5192124897045201</v>
      </c>
      <c r="DM204" s="1">
        <v>4.5990808093337296</v>
      </c>
      <c r="DN204" s="1">
        <v>7.4665489531617704</v>
      </c>
      <c r="DO204" s="1">
        <v>4.2390278257401901</v>
      </c>
      <c r="EB204"/>
      <c r="EO204"/>
      <c r="EQ204" s="1">
        <v>25.850258264681798</v>
      </c>
      <c r="ER204" s="1">
        <v>15.4390373503128</v>
      </c>
      <c r="ES204" s="1">
        <v>9.5697149452118193</v>
      </c>
      <c r="ET204" s="1" t="e">
        <v>#N/A</v>
      </c>
      <c r="EU204" s="1">
        <v>12.193596386228499</v>
      </c>
      <c r="EV204" s="1">
        <v>15.470339528876099</v>
      </c>
      <c r="EW204" s="1">
        <v>26.107798408611998</v>
      </c>
      <c r="EX204" s="1">
        <v>19.470019693696401</v>
      </c>
      <c r="EY204" s="1">
        <v>2.1554766564783301</v>
      </c>
      <c r="EZ204" s="1">
        <v>5.1138672940482897</v>
      </c>
      <c r="FA204" s="1">
        <v>18.136938690608101</v>
      </c>
      <c r="FB204" s="1">
        <v>8.0277608092669599</v>
      </c>
      <c r="FO204"/>
      <c r="GB204"/>
      <c r="HB204"/>
    </row>
    <row r="205" spans="1:210">
      <c r="A205" s="13">
        <f t="shared" si="3"/>
        <v>40298</v>
      </c>
      <c r="N205"/>
      <c r="AB205"/>
      <c r="AC205" s="4">
        <v>40298</v>
      </c>
      <c r="AD205" s="1">
        <v>54.745674538541202</v>
      </c>
      <c r="AE205" s="1">
        <v>20.369116299326802</v>
      </c>
      <c r="AF205" s="1">
        <v>12.8351753982075</v>
      </c>
      <c r="AG205" s="1">
        <v>135.43472373479199</v>
      </c>
      <c r="AH205" s="1">
        <v>8.3294355787374208</v>
      </c>
      <c r="AI205" s="1">
        <v>18.427904315678202</v>
      </c>
      <c r="AJ205" s="1">
        <v>35.803197242723698</v>
      </c>
      <c r="AK205" s="1">
        <v>29.418221952006</v>
      </c>
      <c r="AL205" s="1">
        <v>7.1991825917613896</v>
      </c>
      <c r="AM205" s="1">
        <v>2.8525171413787498</v>
      </c>
      <c r="AN205" s="1">
        <v>36.152341253896502</v>
      </c>
      <c r="AO205" s="1">
        <v>20.3516468503895</v>
      </c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O205"/>
      <c r="BQ205" s="1">
        <v>12.484727162634501</v>
      </c>
      <c r="BR205" s="1">
        <v>16.228018445641698</v>
      </c>
      <c r="BS205" s="1">
        <v>2.0349034867185898</v>
      </c>
      <c r="BT205" s="1" t="e">
        <v>#N/A</v>
      </c>
      <c r="BU205" s="1">
        <v>10.555540766524</v>
      </c>
      <c r="BV205" s="1">
        <v>11.9868551847365</v>
      </c>
      <c r="BW205" s="1">
        <v>20.349309808327501</v>
      </c>
      <c r="BX205" s="1">
        <v>16.2721385905717</v>
      </c>
      <c r="BY205" s="1">
        <v>-1.29984085518644</v>
      </c>
      <c r="BZ205" s="1">
        <v>-1.8403524855317801</v>
      </c>
      <c r="CA205" s="1">
        <v>18.8875743089068</v>
      </c>
      <c r="CB205" s="1">
        <v>4.3212203385612096</v>
      </c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DB205"/>
      <c r="DD205" s="1">
        <v>13.8447194432364</v>
      </c>
      <c r="DE205" s="1">
        <v>6.75499276747101</v>
      </c>
      <c r="DF205" s="1">
        <v>5.7335210871099296</v>
      </c>
      <c r="DG205" s="1">
        <v>7.5814944627257903</v>
      </c>
      <c r="DH205" s="1">
        <v>9.3122199835658002</v>
      </c>
      <c r="DI205" s="1">
        <v>5.2918513827415898</v>
      </c>
      <c r="DJ205" s="1">
        <v>21.244439247367399</v>
      </c>
      <c r="DK205" s="1">
        <v>12.1015438128486</v>
      </c>
      <c r="DL205" s="1">
        <v>1.4415030639861801</v>
      </c>
      <c r="DM205" s="1">
        <v>5.4719134599479204</v>
      </c>
      <c r="DN205" s="1">
        <v>7.58733479557102</v>
      </c>
      <c r="DO205" s="1">
        <v>4.3054855341826404</v>
      </c>
      <c r="EB205"/>
      <c r="EO205"/>
      <c r="EQ205" s="1">
        <v>27.203463581065702</v>
      </c>
      <c r="ER205" s="1">
        <v>16.414428992871901</v>
      </c>
      <c r="ES205" s="1">
        <v>9.1811419841069295</v>
      </c>
      <c r="ET205" s="1" t="e">
        <v>#N/A</v>
      </c>
      <c r="EU205" s="1">
        <v>11.863460998433199</v>
      </c>
      <c r="EV205" s="1">
        <v>15.0413285867485</v>
      </c>
      <c r="EW205" s="1">
        <v>27.129353476724599</v>
      </c>
      <c r="EX205" s="1">
        <v>20.163024112211101</v>
      </c>
      <c r="EY205" s="1">
        <v>1.9470234001128</v>
      </c>
      <c r="EZ205" s="1">
        <v>5.4216108785577797</v>
      </c>
      <c r="FA205" s="1">
        <v>17.997002500463001</v>
      </c>
      <c r="FB205" s="1">
        <v>7.8532779931684198</v>
      </c>
      <c r="FO205"/>
      <c r="GB205"/>
      <c r="HB205"/>
    </row>
    <row r="206" spans="1:210">
      <c r="A206" s="13">
        <f t="shared" si="3"/>
        <v>40268</v>
      </c>
      <c r="N206"/>
      <c r="AB206"/>
      <c r="AC206" s="4">
        <v>40268</v>
      </c>
      <c r="AD206" s="1">
        <v>51.465787607079498</v>
      </c>
      <c r="AE206" s="1">
        <v>20.415990649584099</v>
      </c>
      <c r="AF206" s="1">
        <v>11.475548400003399</v>
      </c>
      <c r="AG206" s="1">
        <v>134.81482013667701</v>
      </c>
      <c r="AH206" s="1">
        <v>8.8885157791486193</v>
      </c>
      <c r="AI206" s="1">
        <v>14.275026809849001</v>
      </c>
      <c r="AJ206" s="1">
        <v>34.434763303925301</v>
      </c>
      <c r="AK206" s="1">
        <v>27.553929328729499</v>
      </c>
      <c r="AL206" s="1">
        <v>6.8039947792232498</v>
      </c>
      <c r="AM206" s="1">
        <v>3.1261883585489101</v>
      </c>
      <c r="AN206" s="1">
        <v>33.1531435009787</v>
      </c>
      <c r="AO206" s="1">
        <v>20.029030475860601</v>
      </c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O206"/>
      <c r="BQ206" s="1">
        <v>18.0278057698434</v>
      </c>
      <c r="BR206" s="1">
        <v>13.413711787605701</v>
      </c>
      <c r="BS206" s="1">
        <v>2.4615836483714602</v>
      </c>
      <c r="BT206" s="1" t="e">
        <v>#N/A</v>
      </c>
      <c r="BU206" s="1">
        <v>6.9955300840714596</v>
      </c>
      <c r="BV206" s="1">
        <v>10.5492659756571</v>
      </c>
      <c r="BW206" s="1">
        <v>19.535186912759499</v>
      </c>
      <c r="BX206" s="1">
        <v>14.587586997247101</v>
      </c>
      <c r="BY206" s="1">
        <v>-1.12775327591075</v>
      </c>
      <c r="BZ206" s="1">
        <v>-0.85906091704561804</v>
      </c>
      <c r="CA206" s="1">
        <v>17.804514324703899</v>
      </c>
      <c r="CB206" s="1">
        <v>3.83480037595701</v>
      </c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DB206"/>
      <c r="DD206" s="1">
        <v>12.8610544945162</v>
      </c>
      <c r="DE206" s="1">
        <v>6.3232251284343901</v>
      </c>
      <c r="DF206" s="1">
        <v>5.4366522091024496</v>
      </c>
      <c r="DG206" s="1">
        <v>5.9329100056194601</v>
      </c>
      <c r="DH206" s="1">
        <v>9.7660973582539707</v>
      </c>
      <c r="DI206" s="1">
        <v>4.4938330500179999</v>
      </c>
      <c r="DJ206" s="1">
        <v>21.279008527973801</v>
      </c>
      <c r="DK206" s="1">
        <v>11.6177948604651</v>
      </c>
      <c r="DL206" s="1">
        <v>1.3559781051136801</v>
      </c>
      <c r="DM206" s="1">
        <v>5.7329537976307297</v>
      </c>
      <c r="DN206" s="1">
        <v>6.7403087320229602</v>
      </c>
      <c r="DO206" s="1">
        <v>4.1060681984788996</v>
      </c>
      <c r="EB206"/>
      <c r="EO206"/>
      <c r="EQ206" s="1">
        <v>24.942342084107299</v>
      </c>
      <c r="ER206" s="1">
        <v>16.917583529481899</v>
      </c>
      <c r="ES206" s="1">
        <v>8.5296872728168704</v>
      </c>
      <c r="ET206" s="1" t="e">
        <v>#N/A</v>
      </c>
      <c r="EU206" s="1">
        <v>12.253362298523101</v>
      </c>
      <c r="EV206" s="1">
        <v>12.406125106543801</v>
      </c>
      <c r="EW206" s="1">
        <v>27.2492723996419</v>
      </c>
      <c r="EX206" s="1">
        <v>18.688643570211099</v>
      </c>
      <c r="EY206" s="1">
        <v>1.6745240362848499</v>
      </c>
      <c r="EZ206" s="1">
        <v>5.8150654508373396</v>
      </c>
      <c r="FA206" s="1">
        <v>17.3403383198909</v>
      </c>
      <c r="FB206" s="1">
        <v>7.5949932059865199</v>
      </c>
      <c r="FO206"/>
      <c r="GB206"/>
      <c r="HB206"/>
    </row>
    <row r="207" spans="1:210">
      <c r="A207" s="13">
        <f t="shared" si="3"/>
        <v>40235</v>
      </c>
      <c r="N207"/>
      <c r="AB207"/>
      <c r="AC207" s="4">
        <v>40235</v>
      </c>
      <c r="AD207" s="1">
        <v>52.067873403550102</v>
      </c>
      <c r="AE207" s="1">
        <v>19.788439373961499</v>
      </c>
      <c r="AF207" s="1">
        <v>11.5474610808284</v>
      </c>
      <c r="AG207" s="1">
        <v>140.69327949413801</v>
      </c>
      <c r="AH207" s="1">
        <v>8.7644514954083306</v>
      </c>
      <c r="AI207" s="1">
        <v>13.2855100114549</v>
      </c>
      <c r="AJ207" s="1">
        <v>36.983606390204599</v>
      </c>
      <c r="AK207" s="1">
        <v>28.7488093056932</v>
      </c>
      <c r="AL207" s="1">
        <v>6.4443540839593796</v>
      </c>
      <c r="AM207" s="1">
        <v>2.8092659303071401</v>
      </c>
      <c r="AN207" s="1">
        <v>32.900349473331097</v>
      </c>
      <c r="AO207" s="1">
        <v>21.708733526857799</v>
      </c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O207"/>
      <c r="BQ207" s="1">
        <v>18.173296647100699</v>
      </c>
      <c r="BR207" s="1">
        <v>12.9812481161667</v>
      </c>
      <c r="BS207" s="1">
        <v>2.7829256239482199</v>
      </c>
      <c r="BT207" s="1" t="e">
        <v>#N/A</v>
      </c>
      <c r="BU207" s="1">
        <v>7.2563019744668402</v>
      </c>
      <c r="BV207" s="1">
        <v>11.1156237155848</v>
      </c>
      <c r="BW207" s="1">
        <v>20.3903634716624</v>
      </c>
      <c r="BX207" s="1">
        <v>15.4737041328203</v>
      </c>
      <c r="BY207" s="1">
        <v>-0.70419434792020497</v>
      </c>
      <c r="BZ207" s="1">
        <v>-1.95273809631642</v>
      </c>
      <c r="CA207" s="1">
        <v>18.232499002886801</v>
      </c>
      <c r="CB207" s="1">
        <v>8.29659366642748</v>
      </c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DB207"/>
      <c r="DD207" s="1">
        <v>12.5264742422205</v>
      </c>
      <c r="DE207" s="1">
        <v>6.4966228322014397</v>
      </c>
      <c r="DF207" s="1">
        <v>5.3208980160051604</v>
      </c>
      <c r="DG207" s="1">
        <v>5.1690081464070996</v>
      </c>
      <c r="DH207" s="1">
        <v>10.2948978590758</v>
      </c>
      <c r="DI207" s="1">
        <v>4.2178718449748303</v>
      </c>
      <c r="DJ207" s="1">
        <v>21.716821123043399</v>
      </c>
      <c r="DK207" s="1">
        <v>11.684192650987599</v>
      </c>
      <c r="DL207" s="1">
        <v>1.3836773449193001</v>
      </c>
      <c r="DM207" s="1">
        <v>7.4089925164920896</v>
      </c>
      <c r="DN207" s="1">
        <v>6.7905206949844699</v>
      </c>
      <c r="DO207" s="1">
        <v>4.1850809102669499</v>
      </c>
      <c r="EB207"/>
      <c r="EO207"/>
      <c r="EQ207" s="1">
        <v>25.914898291618801</v>
      </c>
      <c r="ER207" s="1">
        <v>16.380730400049899</v>
      </c>
      <c r="ES207" s="1">
        <v>8.1315955713209593</v>
      </c>
      <c r="ET207" s="1" t="e">
        <v>#N/A</v>
      </c>
      <c r="EU207" s="1">
        <v>12.8059473626578</v>
      </c>
      <c r="EV207" s="1">
        <v>11.507415354668501</v>
      </c>
      <c r="EW207" s="1">
        <v>29.147325277336702</v>
      </c>
      <c r="EX207" s="1">
        <v>18.841102342477601</v>
      </c>
      <c r="EY207" s="1">
        <v>2.1937606001627699</v>
      </c>
      <c r="EZ207" s="1">
        <v>6.28323894354003</v>
      </c>
      <c r="FA207" s="1">
        <v>17.611088517463699</v>
      </c>
      <c r="FB207" s="1">
        <v>7.8904488784269899</v>
      </c>
      <c r="FO207"/>
      <c r="GB207"/>
      <c r="HB207"/>
    </row>
    <row r="208" spans="1:210">
      <c r="A208" s="13">
        <f t="shared" si="3"/>
        <v>40207</v>
      </c>
      <c r="N208"/>
      <c r="AB208"/>
      <c r="AC208" s="4">
        <v>40207</v>
      </c>
      <c r="AD208" s="1">
        <v>55.729693142963498</v>
      </c>
      <c r="AE208" s="1">
        <v>19.491909004114</v>
      </c>
      <c r="AF208" s="1">
        <v>11.3352463337299</v>
      </c>
      <c r="AG208" s="1">
        <v>121.379083792516</v>
      </c>
      <c r="AH208" s="1">
        <v>9.6821757316360308</v>
      </c>
      <c r="AI208" s="1">
        <v>12.154960846999201</v>
      </c>
      <c r="AJ208" s="1">
        <v>39.2617333911519</v>
      </c>
      <c r="AK208" s="1">
        <v>28.9345222693394</v>
      </c>
      <c r="AL208" s="1">
        <v>5.4653132362782397</v>
      </c>
      <c r="AM208" s="1">
        <v>4.7219902744765303</v>
      </c>
      <c r="AN208" s="1">
        <v>34.487776671282198</v>
      </c>
      <c r="AO208" s="1">
        <v>26.5804659224343</v>
      </c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O208"/>
      <c r="BQ208" s="1">
        <v>16.9093629258855</v>
      </c>
      <c r="BR208" s="1">
        <v>17.173978907504001</v>
      </c>
      <c r="BS208" s="1">
        <v>6.6690250159607301</v>
      </c>
      <c r="BT208" s="1" t="e">
        <v>#N/A</v>
      </c>
      <c r="BU208" s="1">
        <v>10.290030372065599</v>
      </c>
      <c r="BV208" s="1">
        <v>6.1214135794137796</v>
      </c>
      <c r="BW208" s="1">
        <v>22.228770041412499</v>
      </c>
      <c r="BX208" s="1">
        <v>15.620573169882499</v>
      </c>
      <c r="BY208" s="1">
        <v>1.52623919804204</v>
      </c>
      <c r="BZ208" s="1">
        <v>1.63975559215776</v>
      </c>
      <c r="CA208" s="1">
        <v>18.357853981075198</v>
      </c>
      <c r="CB208" s="1">
        <v>8.6457418143000897</v>
      </c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DB208"/>
      <c r="DD208" s="1">
        <v>11.779124187830201</v>
      </c>
      <c r="DE208" s="1">
        <v>5.3391588336592699</v>
      </c>
      <c r="DF208" s="1">
        <v>5.0837913977986302</v>
      </c>
      <c r="DG208" s="1">
        <v>3.9867747663898898</v>
      </c>
      <c r="DH208" s="1">
        <v>11.0189776722207</v>
      </c>
      <c r="DI208" s="1">
        <v>3.7264717259038398</v>
      </c>
      <c r="DJ208" s="1">
        <v>24.204680985433701</v>
      </c>
      <c r="DK208" s="1">
        <v>10.410628459067</v>
      </c>
      <c r="DL208" s="1">
        <v>1.60867897804966</v>
      </c>
      <c r="DM208" s="1">
        <v>5.76844195680538</v>
      </c>
      <c r="DN208" s="1">
        <v>6.4454515255472904</v>
      </c>
      <c r="DO208" s="1">
        <v>5.1815233872024704</v>
      </c>
      <c r="EB208"/>
      <c r="EO208"/>
      <c r="EQ208" s="1">
        <v>26.822947038063099</v>
      </c>
      <c r="ER208" s="1">
        <v>15.0375263222806</v>
      </c>
      <c r="ES208" s="1">
        <v>8.0006131629245303</v>
      </c>
      <c r="ET208" s="1" t="e">
        <v>#N/A</v>
      </c>
      <c r="EU208" s="1">
        <v>14.6964592520136</v>
      </c>
      <c r="EV208" s="1">
        <v>9.0068753388558402</v>
      </c>
      <c r="EW208" s="1">
        <v>31.594387256742699</v>
      </c>
      <c r="EX208" s="1">
        <v>19.933196831741601</v>
      </c>
      <c r="EY208" s="1">
        <v>3.1632735017348601</v>
      </c>
      <c r="EZ208" s="1">
        <v>6.48977255346378</v>
      </c>
      <c r="FA208" s="1">
        <v>19.637452160435998</v>
      </c>
      <c r="FB208" s="1">
        <v>8.3165407206245501</v>
      </c>
      <c r="FO208"/>
      <c r="GB208"/>
      <c r="HB208"/>
    </row>
    <row r="209" spans="1:210">
      <c r="A209" s="13">
        <f t="shared" si="3"/>
        <v>40178</v>
      </c>
      <c r="N209"/>
      <c r="AB209"/>
      <c r="AC209" s="4">
        <v>40178</v>
      </c>
      <c r="AD209" s="1">
        <v>62.775396079548599</v>
      </c>
      <c r="AE209" s="1">
        <v>21.359418624372001</v>
      </c>
      <c r="AF209" s="1">
        <v>11.0409703333208</v>
      </c>
      <c r="AG209" s="1">
        <v>113.414910058201</v>
      </c>
      <c r="AH209" s="1">
        <v>9.4321300857408108</v>
      </c>
      <c r="AI209" s="1">
        <v>12.62001222246</v>
      </c>
      <c r="AJ209" s="1">
        <v>39.812557172183702</v>
      </c>
      <c r="AK209" s="1">
        <v>26.2862876145232</v>
      </c>
      <c r="AL209" s="1">
        <v>8.8880912483565506</v>
      </c>
      <c r="AM209" s="1">
        <v>6.2416650708842498</v>
      </c>
      <c r="AN209" s="1">
        <v>34.203525584419403</v>
      </c>
      <c r="AO209" s="1">
        <v>27.015394842215599</v>
      </c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O209"/>
      <c r="BQ209" s="1">
        <v>14.758763388992501</v>
      </c>
      <c r="BR209" s="1">
        <v>19.328535453323401</v>
      </c>
      <c r="BS209" s="1">
        <v>9.0890407224623004</v>
      </c>
      <c r="BT209" s="1" t="e">
        <v>#N/A</v>
      </c>
      <c r="BU209" s="1">
        <v>11.967851199930699</v>
      </c>
      <c r="BV209" s="1">
        <v>6.3728899106009997</v>
      </c>
      <c r="BW209" s="1">
        <v>23.576000534438698</v>
      </c>
      <c r="BX209" s="1">
        <v>15.229557216700901</v>
      </c>
      <c r="BY209" s="1">
        <v>0.96576926156823595</v>
      </c>
      <c r="BZ209" s="1">
        <v>3.4577699236377901</v>
      </c>
      <c r="CA209" s="1">
        <v>17.1241452450274</v>
      </c>
      <c r="CB209" s="1">
        <v>9.8220294928529803</v>
      </c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DB209"/>
      <c r="DD209" s="1">
        <v>11.408383429692201</v>
      </c>
      <c r="DE209" s="1">
        <v>4.4127351593703699</v>
      </c>
      <c r="DF209" s="1">
        <v>4.9090635327711896</v>
      </c>
      <c r="DG209" s="1">
        <v>1.89654958996559</v>
      </c>
      <c r="DH209" s="1">
        <v>10.8662983148963</v>
      </c>
      <c r="DI209" s="1">
        <v>3.2551000905633698</v>
      </c>
      <c r="DJ209" s="1">
        <v>22.729309692742198</v>
      </c>
      <c r="DK209" s="1">
        <v>7.7623913332434196</v>
      </c>
      <c r="DL209" s="1">
        <v>1.4787717713894299</v>
      </c>
      <c r="DM209" s="1">
        <v>4.3428746130278704</v>
      </c>
      <c r="DN209" s="1">
        <v>5.9005115622487798</v>
      </c>
      <c r="DO209" s="1">
        <v>4.5208748413653499</v>
      </c>
      <c r="EB209"/>
      <c r="EO209"/>
      <c r="EQ209" s="1">
        <v>28.368512269758899</v>
      </c>
      <c r="ER209" s="1">
        <v>15.827527946497799</v>
      </c>
      <c r="ES209" s="1">
        <v>7.6451249515954602</v>
      </c>
      <c r="ET209" s="1" t="e">
        <v>#N/A</v>
      </c>
      <c r="EU209" s="1">
        <v>15.640312078240299</v>
      </c>
      <c r="EV209" s="1">
        <v>10.423619514894501</v>
      </c>
      <c r="EW209" s="1">
        <v>33.5265128247514</v>
      </c>
      <c r="EX209" s="1">
        <v>16.699747123544999</v>
      </c>
      <c r="EY209" s="1">
        <v>3.8035390271618801</v>
      </c>
      <c r="EZ209" s="1">
        <v>7.95148427642388</v>
      </c>
      <c r="FA209" s="1">
        <v>19.1629690549222</v>
      </c>
      <c r="FB209" s="1">
        <v>8.6545813646523495</v>
      </c>
      <c r="FO209"/>
      <c r="GB209"/>
      <c r="HB209"/>
    </row>
    <row r="210" spans="1:210">
      <c r="A210" s="13">
        <f t="shared" si="3"/>
        <v>40147</v>
      </c>
      <c r="N210"/>
      <c r="AB210"/>
      <c r="AC210" s="4">
        <v>40147</v>
      </c>
      <c r="AD210" s="1">
        <v>54.184823807571398</v>
      </c>
      <c r="AE210" s="1">
        <v>20.961616962035102</v>
      </c>
      <c r="AF210" s="1">
        <v>10.112965812231799</v>
      </c>
      <c r="AG210" s="1">
        <v>99.115543449738894</v>
      </c>
      <c r="AH210" s="1">
        <v>8.8436696519775904</v>
      </c>
      <c r="AI210" s="1">
        <v>8.0071913622650097</v>
      </c>
      <c r="AJ210" s="1">
        <v>31.136404285868199</v>
      </c>
      <c r="AK210" s="1">
        <v>22.920691167738699</v>
      </c>
      <c r="AL210" s="1">
        <v>6.1202347205224799</v>
      </c>
      <c r="AM210" s="1">
        <v>5.2505081600936903</v>
      </c>
      <c r="AN210" s="1">
        <v>10.8140035724361</v>
      </c>
      <c r="AO210" s="1">
        <v>26.135307742167701</v>
      </c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O210"/>
      <c r="BQ210" s="1">
        <v>13.294250924595399</v>
      </c>
      <c r="BR210" s="1">
        <v>18.991111069406699</v>
      </c>
      <c r="BS210" s="1">
        <v>6.7078795599921897</v>
      </c>
      <c r="BT210" s="1" t="e">
        <v>#N/A</v>
      </c>
      <c r="BU210" s="1">
        <v>12.352661277595599</v>
      </c>
      <c r="BV210" s="1">
        <v>4.07289126087064</v>
      </c>
      <c r="BW210" s="1">
        <v>17.8299240803569</v>
      </c>
      <c r="BX210" s="1">
        <v>13.5950712499313</v>
      </c>
      <c r="BY210" s="1">
        <v>2.6316482945050899</v>
      </c>
      <c r="BZ210" s="1">
        <v>4.2937985257640801</v>
      </c>
      <c r="CA210" s="1">
        <v>8.3369852029098404</v>
      </c>
      <c r="CB210" s="1">
        <v>9.4583936433280904</v>
      </c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DB210"/>
      <c r="DD210" s="1">
        <v>8.0407577596554702</v>
      </c>
      <c r="DE210" s="1">
        <v>3.9809194318611101</v>
      </c>
      <c r="DF210" s="1">
        <v>4.3283120225036402</v>
      </c>
      <c r="DG210" s="1">
        <v>3.9266410491374</v>
      </c>
      <c r="DH210" s="1">
        <v>10.1447855988936</v>
      </c>
      <c r="DI210" s="1">
        <v>1.4160268985328801</v>
      </c>
      <c r="DJ210" s="1">
        <v>14.0535388808437</v>
      </c>
      <c r="DK210" s="1">
        <v>6.2195810941811303</v>
      </c>
      <c r="DL210" s="1">
        <v>1.5227775092978699</v>
      </c>
      <c r="DM210" s="1">
        <v>3.1231911782293098</v>
      </c>
      <c r="DN210" s="1">
        <v>3.9937686162908399</v>
      </c>
      <c r="DO210" s="1">
        <v>3.72861037759071</v>
      </c>
      <c r="EB210"/>
      <c r="EO210"/>
      <c r="EQ210" s="1">
        <v>24.249486623002898</v>
      </c>
      <c r="ER210" s="1">
        <v>14.6048227558204</v>
      </c>
      <c r="ES210" s="1">
        <v>6.8057919364336197</v>
      </c>
      <c r="ET210" s="1" t="e">
        <v>#N/A</v>
      </c>
      <c r="EU210" s="1">
        <v>14.655441559874401</v>
      </c>
      <c r="EV210" s="1">
        <v>7.2080170615479204</v>
      </c>
      <c r="EW210" s="1">
        <v>26.125129374534701</v>
      </c>
      <c r="EX210" s="1">
        <v>14.1982226416317</v>
      </c>
      <c r="EY210" s="1">
        <v>3.6952052802458599</v>
      </c>
      <c r="EZ210" s="1">
        <v>7.0281672357818996</v>
      </c>
      <c r="FA210" s="1">
        <v>8.4661523317234799</v>
      </c>
      <c r="FB210" s="1">
        <v>7.1683156542983797</v>
      </c>
      <c r="FO210"/>
      <c r="GB210"/>
      <c r="HB210"/>
    </row>
    <row r="211" spans="1:210">
      <c r="A211" s="13">
        <f t="shared" si="3"/>
        <v>40116</v>
      </c>
      <c r="N211"/>
      <c r="AB211"/>
      <c r="AC211" s="4">
        <v>40116</v>
      </c>
      <c r="AD211" s="1">
        <v>45.445275184761698</v>
      </c>
      <c r="AE211" s="1">
        <v>22.393635070245502</v>
      </c>
      <c r="AF211" s="1">
        <v>8.7657383558235207</v>
      </c>
      <c r="AG211" s="1">
        <v>145.54980300341899</v>
      </c>
      <c r="AH211" s="1">
        <v>8.3417809144914905</v>
      </c>
      <c r="AI211" s="1">
        <v>4.4965287121912398</v>
      </c>
      <c r="AJ211" s="1">
        <v>24.751315306617801</v>
      </c>
      <c r="AK211" s="1">
        <v>19.657871039084199</v>
      </c>
      <c r="AL211" s="1">
        <v>3.4045680140974302</v>
      </c>
      <c r="AM211" s="1">
        <v>5.2517128368250203</v>
      </c>
      <c r="AN211" s="1">
        <v>8.1863797045815403</v>
      </c>
      <c r="AO211" s="1">
        <v>20.269992362954699</v>
      </c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O211"/>
      <c r="BQ211" s="1">
        <v>11.095870129464201</v>
      </c>
      <c r="BR211" s="1">
        <v>19.5222483104824</v>
      </c>
      <c r="BS211" s="1">
        <v>5.5809149650564898</v>
      </c>
      <c r="BT211" s="1" t="e">
        <v>#N/A</v>
      </c>
      <c r="BU211" s="1">
        <v>7.9701813914938402</v>
      </c>
      <c r="BV211" s="1">
        <v>2.4528652112448301</v>
      </c>
      <c r="BW211" s="1">
        <v>12.4552802004148</v>
      </c>
      <c r="BX211" s="1">
        <v>11.903420153418899</v>
      </c>
      <c r="BY211" s="1">
        <v>2.6375257758517998</v>
      </c>
      <c r="BZ211" s="1">
        <v>4.5229818077522097</v>
      </c>
      <c r="CA211" s="1">
        <v>7.7355029818901899</v>
      </c>
      <c r="CB211" s="1">
        <v>7.7504088360935102</v>
      </c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DB211"/>
      <c r="DD211" s="1">
        <v>5.0997808803772404</v>
      </c>
      <c r="DE211" s="1">
        <v>3.2129215401260902</v>
      </c>
      <c r="DF211" s="1">
        <v>3.8244082863487701</v>
      </c>
      <c r="DG211" s="1">
        <v>4.6518764299940898</v>
      </c>
      <c r="DH211" s="1">
        <v>6.6167454444672504</v>
      </c>
      <c r="DI211" s="1">
        <v>0.43789056775884899</v>
      </c>
      <c r="DJ211" s="1">
        <v>9.9930927379596604</v>
      </c>
      <c r="DK211" s="1">
        <v>4.7154156357631498</v>
      </c>
      <c r="DL211" s="1">
        <v>1.60007282829346</v>
      </c>
      <c r="DM211" s="1">
        <v>2.4430564712896801</v>
      </c>
      <c r="DN211" s="1">
        <v>2.8399576188415199</v>
      </c>
      <c r="DO211" s="1">
        <v>2.4784313023655899</v>
      </c>
      <c r="EB211"/>
      <c r="EO211"/>
      <c r="EQ211" s="1">
        <v>19.118502465533499</v>
      </c>
      <c r="ER211" s="1">
        <v>13.7822894502065</v>
      </c>
      <c r="ES211" s="1">
        <v>6.0389742824810702</v>
      </c>
      <c r="ET211" s="1" t="e">
        <v>#N/A</v>
      </c>
      <c r="EU211" s="1">
        <v>10.913952454405599</v>
      </c>
      <c r="EV211" s="1">
        <v>5.2989399059625901</v>
      </c>
      <c r="EW211" s="1">
        <v>19.013264803890898</v>
      </c>
      <c r="EX211" s="1">
        <v>11.7788562115154</v>
      </c>
      <c r="EY211" s="1">
        <v>3.5519884438040599</v>
      </c>
      <c r="EZ211" s="1">
        <v>6.72340270494478</v>
      </c>
      <c r="FA211" s="1">
        <v>6.7998021030839002</v>
      </c>
      <c r="FB211" s="1">
        <v>5.3642062107977297</v>
      </c>
      <c r="FO211"/>
      <c r="GB211"/>
      <c r="HB211"/>
    </row>
    <row r="212" spans="1:210">
      <c r="A212" s="13">
        <f t="shared" si="3"/>
        <v>40086</v>
      </c>
      <c r="N212"/>
      <c r="AB212"/>
      <c r="AC212" s="4">
        <v>40086</v>
      </c>
      <c r="AD212" s="1">
        <v>44.098514242125397</v>
      </c>
      <c r="AE212" s="1">
        <v>20.1793351080373</v>
      </c>
      <c r="AF212" s="1">
        <v>7.0701596893798202</v>
      </c>
      <c r="AG212" s="1">
        <v>184.04159794665901</v>
      </c>
      <c r="AH212" s="1">
        <v>7.2392992742990696</v>
      </c>
      <c r="AI212" s="1">
        <v>0.94877217850244799</v>
      </c>
      <c r="AJ212" s="1">
        <v>16.3721648680384</v>
      </c>
      <c r="AK212" s="1">
        <v>15.6203406607085</v>
      </c>
      <c r="AL212" s="1">
        <v>3.2027114383133699</v>
      </c>
      <c r="AM212" s="1">
        <v>4.8473750611192301</v>
      </c>
      <c r="AN212" s="1">
        <v>5.4312043685476699</v>
      </c>
      <c r="AO212" s="1">
        <v>18.589388234606201</v>
      </c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O212"/>
      <c r="BQ212" s="1">
        <v>5.0892324210084299</v>
      </c>
      <c r="BR212" s="1">
        <v>20.750362158297101</v>
      </c>
      <c r="BS212" s="1">
        <v>4.4491693229073999</v>
      </c>
      <c r="BT212" s="1" t="e">
        <v>#N/A</v>
      </c>
      <c r="BU212" s="1">
        <v>8.8516631591132402</v>
      </c>
      <c r="BV212" s="1">
        <v>-0.341745761375644</v>
      </c>
      <c r="BW212" s="1">
        <v>7.5539677416833602</v>
      </c>
      <c r="BX212" s="1">
        <v>8.6626779244950498</v>
      </c>
      <c r="BY212" s="1">
        <v>1.51627897132058</v>
      </c>
      <c r="BZ212" s="1">
        <v>4.7243958283748002</v>
      </c>
      <c r="CA212" s="1">
        <v>7.6551164414373503</v>
      </c>
      <c r="CB212" s="1">
        <v>6.0059102291299</v>
      </c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DB212"/>
      <c r="DD212" s="1">
        <v>1.0239800768301199</v>
      </c>
      <c r="DE212" s="1">
        <v>1.1831123080580499</v>
      </c>
      <c r="DF212" s="1">
        <v>3.2774490787465802</v>
      </c>
      <c r="DG212" s="1">
        <v>6.5560088720341101</v>
      </c>
      <c r="DH212" s="1">
        <v>6.0630396079146101</v>
      </c>
      <c r="DI212" s="1">
        <v>-1.44402843072776</v>
      </c>
      <c r="DJ212" s="1">
        <v>9.5527492055984293</v>
      </c>
      <c r="DK212" s="1">
        <v>2.7586119977133898</v>
      </c>
      <c r="DL212" s="1">
        <v>1.53886072913835</v>
      </c>
      <c r="DM212" s="1">
        <v>1.3719363770695101</v>
      </c>
      <c r="DN212" s="1">
        <v>1.1906738938361801</v>
      </c>
      <c r="DO212" s="1">
        <v>1.47523706977325</v>
      </c>
      <c r="EB212"/>
      <c r="EO212"/>
      <c r="EQ212" s="1">
        <v>15.553789043578799</v>
      </c>
      <c r="ER212" s="1">
        <v>10.9370412207581</v>
      </c>
      <c r="ES212" s="1">
        <v>4.8222823669514199</v>
      </c>
      <c r="ET212" s="1" t="e">
        <v>#N/A</v>
      </c>
      <c r="EU212" s="1">
        <v>9.3354911934948408</v>
      </c>
      <c r="EV212" s="1">
        <v>0.86275874674835296</v>
      </c>
      <c r="EW212" s="1">
        <v>13.4347940185519</v>
      </c>
      <c r="EX212" s="1">
        <v>8.2822169172073004</v>
      </c>
      <c r="EY212" s="1">
        <v>3.3791270901011301</v>
      </c>
      <c r="EZ212" s="1">
        <v>6.4910734384798801</v>
      </c>
      <c r="FA212" s="1">
        <v>5.8272341074665004</v>
      </c>
      <c r="FB212" s="1">
        <v>4.1246214575284599</v>
      </c>
      <c r="FO212"/>
      <c r="GB212"/>
      <c r="HB212"/>
    </row>
    <row r="213" spans="1:210">
      <c r="A213" s="13">
        <f t="shared" si="3"/>
        <v>40056</v>
      </c>
      <c r="N213"/>
      <c r="AB213"/>
      <c r="AC213" s="4">
        <v>40056</v>
      </c>
      <c r="AD213" s="1">
        <v>31.631383132063799</v>
      </c>
      <c r="AE213" s="1">
        <v>19.092199871302601</v>
      </c>
      <c r="AF213" s="1">
        <v>5.8242315287193396</v>
      </c>
      <c r="AG213" s="1">
        <v>897.79657608362004</v>
      </c>
      <c r="AH213" s="1">
        <v>6.6017443520810701</v>
      </c>
      <c r="AI213" s="1">
        <v>-3.2966180360709698</v>
      </c>
      <c r="AJ213" s="1">
        <v>9.1623463623405996</v>
      </c>
      <c r="AK213" s="1">
        <v>12.564158848571299</v>
      </c>
      <c r="AL213" s="1">
        <v>0.849996437638874</v>
      </c>
      <c r="AM213" s="1">
        <v>3.9373970040857702</v>
      </c>
      <c r="AN213" s="1">
        <v>2.7295127880280701</v>
      </c>
      <c r="AO213" s="1">
        <v>16.352256531342899</v>
      </c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O213"/>
      <c r="BQ213" s="1">
        <v>1.440331957638</v>
      </c>
      <c r="BR213" s="1">
        <v>20.701882013135599</v>
      </c>
      <c r="BS213" s="1">
        <v>4.0328837561568696</v>
      </c>
      <c r="BT213" s="1" t="e">
        <v>#N/A</v>
      </c>
      <c r="BU213" s="1">
        <v>7.5395869984357304</v>
      </c>
      <c r="BV213" s="1">
        <v>-2.69841583389824</v>
      </c>
      <c r="BW213" s="1">
        <v>2.5797225394026202</v>
      </c>
      <c r="BX213" s="1">
        <v>7.5346684006218201</v>
      </c>
      <c r="BY213" s="1">
        <v>2.25523180450661</v>
      </c>
      <c r="BZ213" s="1">
        <v>4.5664303192903501</v>
      </c>
      <c r="CA213" s="1">
        <v>5.8410515250819603</v>
      </c>
      <c r="CB213" s="1">
        <v>4.0830398403498798</v>
      </c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DB213"/>
      <c r="DD213" s="1">
        <v>-1.27321791352318</v>
      </c>
      <c r="DE213" s="1">
        <v>-1.07063775295595E-2</v>
      </c>
      <c r="DF213" s="1">
        <v>2.84223428965264</v>
      </c>
      <c r="DG213" s="1">
        <v>7.9295638426433701</v>
      </c>
      <c r="DH213" s="1">
        <v>5.70878141139349</v>
      </c>
      <c r="DI213" s="1">
        <v>-2.62101150298535</v>
      </c>
      <c r="DJ213" s="1">
        <v>4.2474251567437404</v>
      </c>
      <c r="DK213" s="1">
        <v>1.3985162525277099</v>
      </c>
      <c r="DL213" s="1">
        <v>1.7881375981263901</v>
      </c>
      <c r="DM213" s="1">
        <v>0.55741059323091902</v>
      </c>
      <c r="DN213" s="1">
        <v>-1.06877352425032E-2</v>
      </c>
      <c r="DO213" s="1">
        <v>0.46718244058453201</v>
      </c>
      <c r="EB213"/>
      <c r="EO213"/>
      <c r="EQ213" s="1">
        <v>9.2650905606539204</v>
      </c>
      <c r="ER213" s="1">
        <v>9.5460817192927792</v>
      </c>
      <c r="ES213" s="1">
        <v>3.8904072054102001</v>
      </c>
      <c r="ET213" s="1" t="e">
        <v>#N/A</v>
      </c>
      <c r="EU213" s="1">
        <v>8.2012679561564301</v>
      </c>
      <c r="EV213" s="1">
        <v>-2.7316578965025702</v>
      </c>
      <c r="EW213" s="1">
        <v>6.4151970312688702</v>
      </c>
      <c r="EX213" s="1">
        <v>6.0061531326648998</v>
      </c>
      <c r="EY213" s="1">
        <v>3.6472830997563301</v>
      </c>
      <c r="EZ213" s="1">
        <v>5.8458412858482802</v>
      </c>
      <c r="FA213" s="1">
        <v>3.9823341555675702</v>
      </c>
      <c r="FB213" s="1">
        <v>2.97795441275969</v>
      </c>
      <c r="FO213"/>
      <c r="GB213"/>
      <c r="HB213"/>
    </row>
    <row r="214" spans="1:210">
      <c r="A214" s="13">
        <f t="shared" si="3"/>
        <v>40025</v>
      </c>
      <c r="N214"/>
      <c r="AB214"/>
      <c r="AC214" s="4">
        <v>40025</v>
      </c>
      <c r="AD214" s="1">
        <v>18.979463677293399</v>
      </c>
      <c r="AE214" s="1">
        <v>17.477202830401598</v>
      </c>
      <c r="AF214" s="1">
        <v>4.1764282187715303</v>
      </c>
      <c r="AG214" s="1">
        <v>197.66453067085999</v>
      </c>
      <c r="AH214" s="1">
        <v>5.8868132274373002</v>
      </c>
      <c r="AI214" s="1">
        <v>-7.6953817315588102</v>
      </c>
      <c r="AJ214" s="1">
        <v>1.63517949350123E-2</v>
      </c>
      <c r="AK214" s="1">
        <v>9.6865232787023494</v>
      </c>
      <c r="AL214" s="1">
        <v>-1.44868057933665</v>
      </c>
      <c r="AM214" s="1">
        <v>3.28783304589891</v>
      </c>
      <c r="AN214" s="1">
        <v>0.45428755777832303</v>
      </c>
      <c r="AO214" s="1">
        <v>12.7710567397621</v>
      </c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O214"/>
      <c r="BQ214" s="1">
        <v>-4.0994241621745697</v>
      </c>
      <c r="BR214" s="1">
        <v>19.360037000980899</v>
      </c>
      <c r="BS214" s="1">
        <v>3.5417288155201301</v>
      </c>
      <c r="BT214" s="1" t="e">
        <v>#N/A</v>
      </c>
      <c r="BU214" s="1">
        <v>5.9449263469583</v>
      </c>
      <c r="BV214" s="1">
        <v>-4.4490937192337796</v>
      </c>
      <c r="BW214" s="1">
        <v>-2.5120517992709099</v>
      </c>
      <c r="BX214" s="1">
        <v>5.4168959264747203</v>
      </c>
      <c r="BY214" s="1">
        <v>2.1031285394674599</v>
      </c>
      <c r="BZ214" s="1">
        <v>4.7771380880167902</v>
      </c>
      <c r="CA214" s="1">
        <v>4.9034906487571304</v>
      </c>
      <c r="CB214" s="1">
        <v>2.49196045234731</v>
      </c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DB214"/>
      <c r="DD214" s="1">
        <v>-4.2649656603568999</v>
      </c>
      <c r="DE214" s="1">
        <v>-1.3066876349864001</v>
      </c>
      <c r="DF214" s="1">
        <v>2.73623821642787</v>
      </c>
      <c r="DG214" s="1">
        <v>8.1431273470479208</v>
      </c>
      <c r="DH214" s="1">
        <v>5.3599561531598301</v>
      </c>
      <c r="DI214" s="1">
        <v>-3.67098145583972</v>
      </c>
      <c r="DJ214" s="1">
        <v>0.60869074811054502</v>
      </c>
      <c r="DK214" s="1">
        <v>7.2189947262257803E-4</v>
      </c>
      <c r="DL214" s="1">
        <v>1.9186794137857399</v>
      </c>
      <c r="DM214" s="1">
        <v>0.28761272931941401</v>
      </c>
      <c r="DN214" s="1">
        <v>-0.98246173706707496</v>
      </c>
      <c r="DO214" s="1">
        <v>-0.66544705572879703</v>
      </c>
      <c r="EB214"/>
      <c r="EO214"/>
      <c r="EQ214" s="1">
        <v>3.2626949597416401</v>
      </c>
      <c r="ER214" s="1">
        <v>8.8942761132822206</v>
      </c>
      <c r="ES214" s="1">
        <v>2.6567593438879502</v>
      </c>
      <c r="ET214" s="1" t="e">
        <v>#N/A</v>
      </c>
      <c r="EU214" s="1">
        <v>5.8720670931240004</v>
      </c>
      <c r="EV214" s="1">
        <v>-4.9848733250911703</v>
      </c>
      <c r="EW214" s="1">
        <v>-0.64180861336495099</v>
      </c>
      <c r="EX214" s="1">
        <v>3.7847490960651999</v>
      </c>
      <c r="EY214" s="1">
        <v>3.5535244555093901</v>
      </c>
      <c r="EZ214" s="1">
        <v>4.8386362330223296</v>
      </c>
      <c r="FA214" s="1">
        <v>2.4876527145326999</v>
      </c>
      <c r="FB214" s="1">
        <v>1.9262223506979499</v>
      </c>
      <c r="FO214"/>
      <c r="GB214"/>
      <c r="HB214"/>
    </row>
    <row r="215" spans="1:210">
      <c r="A215" s="13">
        <f t="shared" si="3"/>
        <v>39994</v>
      </c>
      <c r="N215"/>
      <c r="AB215"/>
      <c r="AC215" s="4">
        <v>39994</v>
      </c>
      <c r="AD215" s="1">
        <v>9.2138227729969504</v>
      </c>
      <c r="AE215" s="1">
        <v>14.243995187442501</v>
      </c>
      <c r="AF215" s="1">
        <v>2.3506990202096998</v>
      </c>
      <c r="AG215" s="1">
        <v>1019.39227734733</v>
      </c>
      <c r="AH215" s="1">
        <v>5.3463498364801003</v>
      </c>
      <c r="AI215" s="1">
        <v>-10.129987941973001</v>
      </c>
      <c r="AJ215" s="1">
        <v>-10.123104000641399</v>
      </c>
      <c r="AK215" s="1">
        <v>5.1959291350021903</v>
      </c>
      <c r="AL215" s="1">
        <v>-4.9215038573634802</v>
      </c>
      <c r="AM215" s="1">
        <v>2.2331760383722599</v>
      </c>
      <c r="AN215" s="1">
        <v>-1.7050326568057901</v>
      </c>
      <c r="AO215" s="1">
        <v>10.7532735961983</v>
      </c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O215"/>
      <c r="BQ215" s="1">
        <v>-6.8217061933609502</v>
      </c>
      <c r="BR215" s="1">
        <v>18.528634265947101</v>
      </c>
      <c r="BS215" s="1">
        <v>2.8086020500091999</v>
      </c>
      <c r="BT215" s="1" t="e">
        <v>#N/A</v>
      </c>
      <c r="BU215" s="1">
        <v>4.4071999347389603</v>
      </c>
      <c r="BV215" s="1">
        <v>-5.63482744961886</v>
      </c>
      <c r="BW215" s="1">
        <v>-8.5037249160348107</v>
      </c>
      <c r="BX215" s="1">
        <v>2.3975898230388601</v>
      </c>
      <c r="BY215" s="1">
        <v>1.38114314751189</v>
      </c>
      <c r="BZ215" s="1">
        <v>4.8149981230125301</v>
      </c>
      <c r="CA215" s="1">
        <v>3.80246964119792</v>
      </c>
      <c r="CB215" s="1">
        <v>1.66953319960083</v>
      </c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DB215"/>
      <c r="DD215" s="1">
        <v>-6.8091788580210704</v>
      </c>
      <c r="DE215" s="1">
        <v>-2.4411127478096799</v>
      </c>
      <c r="DF215" s="1">
        <v>2.3555289372484798</v>
      </c>
      <c r="DG215" s="1">
        <v>9.9873422351509298</v>
      </c>
      <c r="DH215" s="1">
        <v>5.0277333701188196</v>
      </c>
      <c r="DI215" s="1">
        <v>-4.0685615521355896</v>
      </c>
      <c r="DJ215" s="1">
        <v>-4.5488433644913897</v>
      </c>
      <c r="DK215" s="1">
        <v>-1.4381840747829799</v>
      </c>
      <c r="DL215" s="1">
        <v>1.1222410167975001</v>
      </c>
      <c r="DM215" s="1">
        <v>-5.6374590079719199E-2</v>
      </c>
      <c r="DN215" s="1">
        <v>-1.62388955378643</v>
      </c>
      <c r="DO215" s="1">
        <v>-1.7069349202092801</v>
      </c>
      <c r="EB215"/>
      <c r="EO215"/>
      <c r="EQ215" s="1">
        <v>-1.4565047563039399</v>
      </c>
      <c r="ER215" s="1">
        <v>6.8570067372279402</v>
      </c>
      <c r="ES215" s="1">
        <v>1.5898277038986299</v>
      </c>
      <c r="ET215" s="1" t="e">
        <v>#N/A</v>
      </c>
      <c r="EU215" s="1">
        <v>4.8864334864030603</v>
      </c>
      <c r="EV215" s="1">
        <v>-6.40837305130598</v>
      </c>
      <c r="EW215" s="1">
        <v>-9.9735323157493507</v>
      </c>
      <c r="EX215" s="1">
        <v>0.87829867248458204</v>
      </c>
      <c r="EY215" s="1">
        <v>2.2760665282998498</v>
      </c>
      <c r="EZ215" s="1">
        <v>4.6567500870161602</v>
      </c>
      <c r="FA215" s="1">
        <v>0.85017235381558098</v>
      </c>
      <c r="FB215" s="1">
        <v>1.2581895413842501</v>
      </c>
      <c r="FO215"/>
      <c r="GB215"/>
      <c r="HB215"/>
    </row>
    <row r="216" spans="1:210">
      <c r="A216" s="13">
        <f t="shared" si="3"/>
        <v>39962</v>
      </c>
      <c r="N216"/>
      <c r="AB216"/>
      <c r="AC216" s="4">
        <v>39962</v>
      </c>
      <c r="AD216" s="1">
        <v>-4.4729555434606896</v>
      </c>
      <c r="AE216" s="1">
        <v>30.852261034855601</v>
      </c>
      <c r="AF216" s="1">
        <v>0.76856105647582795</v>
      </c>
      <c r="AG216" s="1">
        <v>1799.2974875991699</v>
      </c>
      <c r="AH216" s="1">
        <v>4.5303879924465296</v>
      </c>
      <c r="AI216" s="1">
        <v>-13.374761041100699</v>
      </c>
      <c r="AJ216" s="1">
        <v>-18.170896314136002</v>
      </c>
      <c r="AK216" s="1">
        <v>1.7941177794580201</v>
      </c>
      <c r="AL216" s="1">
        <v>-7.8496543594899304</v>
      </c>
      <c r="AM216" s="1">
        <v>0.72060327286382897</v>
      </c>
      <c r="AN216" s="1">
        <v>-3.1244368370014199</v>
      </c>
      <c r="AO216" s="1">
        <v>9.1861858336139495</v>
      </c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O216"/>
      <c r="BQ216" s="1">
        <v>-10.355679083644301</v>
      </c>
      <c r="BR216" s="1">
        <v>30.761687664597101</v>
      </c>
      <c r="BS216" s="1">
        <v>1.87307266935548</v>
      </c>
      <c r="BT216" s="1" t="e">
        <v>#N/A</v>
      </c>
      <c r="BU216" s="1">
        <v>3.9978758053243202</v>
      </c>
      <c r="BV216" s="1">
        <v>-7.8980243879775101</v>
      </c>
      <c r="BW216" s="1">
        <v>-13.9274304158811</v>
      </c>
      <c r="BX216" s="1">
        <v>-1.05804162300952</v>
      </c>
      <c r="BY216" s="1">
        <v>0.9155396990843</v>
      </c>
      <c r="BZ216" s="1">
        <v>4.3322087788606902</v>
      </c>
      <c r="CA216" s="1">
        <v>3.1378389090138601</v>
      </c>
      <c r="CB216" s="1">
        <v>0.14624730474589201</v>
      </c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DB216"/>
      <c r="DD216" s="1">
        <v>-9.3247809126778005</v>
      </c>
      <c r="DE216" s="1">
        <v>-4.4499696269919298</v>
      </c>
      <c r="DF216" s="1">
        <v>2.0036535959851598</v>
      </c>
      <c r="DG216" s="1">
        <v>12.0070916473521</v>
      </c>
      <c r="DH216" s="1">
        <v>3.4968757252140801</v>
      </c>
      <c r="DI216" s="1">
        <v>-4.7164489013349202</v>
      </c>
      <c r="DJ216" s="1">
        <v>-11.1855667904152</v>
      </c>
      <c r="DK216" s="1">
        <v>-2.9535425287989501</v>
      </c>
      <c r="DL216" s="1">
        <v>1.1603976202456701</v>
      </c>
      <c r="DM216" s="1">
        <v>-0.784743669161722</v>
      </c>
      <c r="DN216" s="1">
        <v>-3.0904360712124599</v>
      </c>
      <c r="DO216" s="1">
        <v>-2.78348130559014</v>
      </c>
      <c r="EB216"/>
      <c r="EO216"/>
      <c r="EQ216" s="1">
        <v>-6.7931651559144202</v>
      </c>
      <c r="ER216" s="1">
        <v>6.7065463358610504</v>
      </c>
      <c r="ES216" s="1">
        <v>0.42542504089078798</v>
      </c>
      <c r="ET216" s="1" t="e">
        <v>#N/A</v>
      </c>
      <c r="EU216" s="1">
        <v>4.9714711928703101</v>
      </c>
      <c r="EV216" s="1">
        <v>-8.6461570831836401</v>
      </c>
      <c r="EW216" s="1">
        <v>-16.131131651806999</v>
      </c>
      <c r="EX216" s="1">
        <v>-1.65823990807541</v>
      </c>
      <c r="EY216" s="1">
        <v>2.0643062544984199</v>
      </c>
      <c r="EZ216" s="1">
        <v>4.3071485285125197</v>
      </c>
      <c r="FA216" s="1">
        <v>-0.54582197524124798</v>
      </c>
      <c r="FB216" s="1">
        <v>-0.208680315419082</v>
      </c>
      <c r="FO216"/>
      <c r="GB216"/>
      <c r="HB216"/>
    </row>
    <row r="217" spans="1:210">
      <c r="A217" s="13">
        <f t="shared" si="3"/>
        <v>39933</v>
      </c>
      <c r="N217"/>
      <c r="AB217"/>
      <c r="AC217" s="4">
        <v>39933</v>
      </c>
      <c r="AD217" s="1">
        <v>-17.494111305415501</v>
      </c>
      <c r="AE217" s="1">
        <v>27.590863943134199</v>
      </c>
      <c r="AF217" s="1">
        <v>-2.7915116279897201</v>
      </c>
      <c r="AG217" s="1">
        <v>3461.8543140747902</v>
      </c>
      <c r="AH217" s="1">
        <v>3.9166050166630502</v>
      </c>
      <c r="AI217" s="1">
        <v>-15.9688306828865</v>
      </c>
      <c r="AJ217" s="1">
        <v>-26.541439014285601</v>
      </c>
      <c r="AK217" s="1">
        <v>-1.1456880453593301</v>
      </c>
      <c r="AL217" s="1">
        <v>-6.0397204583006001</v>
      </c>
      <c r="AM217" s="1">
        <v>0.47464020187308698</v>
      </c>
      <c r="AN217" s="1">
        <v>-4.1077945575119204</v>
      </c>
      <c r="AO217" s="1">
        <v>8.1959048580741101</v>
      </c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O217"/>
      <c r="BQ217" s="1">
        <v>-16.120563544535301</v>
      </c>
      <c r="BR217" s="1">
        <v>31.335879709871602</v>
      </c>
      <c r="BS217" s="1">
        <v>3.2402651251538699</v>
      </c>
      <c r="BT217" s="1" t="e">
        <v>#N/A</v>
      </c>
      <c r="BU217" s="1">
        <v>2.90614170069508</v>
      </c>
      <c r="BV217" s="1">
        <v>-5.0191702230593602</v>
      </c>
      <c r="BW217" s="1">
        <v>-18.053650313921999</v>
      </c>
      <c r="BX217" s="1">
        <v>-3.70144347799926</v>
      </c>
      <c r="BY217" s="1">
        <v>0.83972914178914504</v>
      </c>
      <c r="BZ217" s="1">
        <v>4.69792323641986</v>
      </c>
      <c r="CA217" s="1">
        <v>2.4601016368574999</v>
      </c>
      <c r="CB217" s="1">
        <v>-2.09756091597409</v>
      </c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DB217"/>
      <c r="DD217" s="1">
        <v>-11.259000000315</v>
      </c>
      <c r="DE217" s="1">
        <v>-5.3700810836782802</v>
      </c>
      <c r="DF217" s="1">
        <v>1.86916342175381</v>
      </c>
      <c r="DG217" s="1">
        <v>12.062302295394099</v>
      </c>
      <c r="DH217" s="1">
        <v>3.4801282572107501</v>
      </c>
      <c r="DI217" s="1">
        <v>-5.2019052903361302</v>
      </c>
      <c r="DJ217" s="1">
        <v>-15.831280524642199</v>
      </c>
      <c r="DK217" s="1">
        <v>-4.00814126330304</v>
      </c>
      <c r="DL217" s="1">
        <v>1.24242407989739</v>
      </c>
      <c r="DM217" s="1">
        <v>-1.23333369279286</v>
      </c>
      <c r="DN217" s="1">
        <v>-3.9887960085109402</v>
      </c>
      <c r="DO217" s="1">
        <v>-3.5594824061159001</v>
      </c>
      <c r="EB217"/>
      <c r="EO217"/>
      <c r="EQ217" s="1">
        <v>-11.8230635206948</v>
      </c>
      <c r="ER217" s="1">
        <v>4.2972958312541403</v>
      </c>
      <c r="ES217" s="1">
        <v>-1.65983854695152</v>
      </c>
      <c r="ET217" s="1" t="e">
        <v>#N/A</v>
      </c>
      <c r="EU217" s="1">
        <v>4.44260219366197</v>
      </c>
      <c r="EV217" s="1">
        <v>-8.8124057757991192</v>
      </c>
      <c r="EW217" s="1">
        <v>-21.289231845505601</v>
      </c>
      <c r="EX217" s="1">
        <v>-3.8511214880002398</v>
      </c>
      <c r="EY217" s="1">
        <v>1.7013905834991001</v>
      </c>
      <c r="EZ217" s="1">
        <v>4.4128499754815396</v>
      </c>
      <c r="FA217" s="1">
        <v>-1.5262282471468001</v>
      </c>
      <c r="FB217" s="1">
        <v>-1.05983564368726</v>
      </c>
      <c r="FO217"/>
      <c r="GB217"/>
      <c r="HB217"/>
    </row>
    <row r="218" spans="1:210">
      <c r="A218" s="13">
        <f t="shared" si="3"/>
        <v>39903</v>
      </c>
      <c r="N218"/>
      <c r="AB218"/>
      <c r="AC218" s="4">
        <v>39903</v>
      </c>
      <c r="AD218" s="1">
        <v>-27.466406673708001</v>
      </c>
      <c r="AE218" s="1">
        <v>23.7615438711378</v>
      </c>
      <c r="AF218" s="1">
        <v>-5.1974944331560398</v>
      </c>
      <c r="AG218" s="1">
        <v>3725.1739875967801</v>
      </c>
      <c r="AH218" s="1">
        <v>3.6651237965254801</v>
      </c>
      <c r="AI218" s="1">
        <v>-16.259055330867099</v>
      </c>
      <c r="AJ218" s="1">
        <v>-30.281343183146099</v>
      </c>
      <c r="AK218" s="1">
        <v>-4.57770985439711</v>
      </c>
      <c r="AL218" s="1">
        <v>-8.6975238658795995</v>
      </c>
      <c r="AM218" s="1">
        <v>-0.54888205842616999</v>
      </c>
      <c r="AN218" s="1">
        <v>-5.3138832567057097</v>
      </c>
      <c r="AO218" s="1">
        <v>7.17481371891561</v>
      </c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O218"/>
      <c r="BQ218" s="1">
        <v>-15.903903634038</v>
      </c>
      <c r="BR218" s="1">
        <v>33.330389403764599</v>
      </c>
      <c r="BS218" s="1">
        <v>2.0034385368640799</v>
      </c>
      <c r="BT218" s="1" t="e">
        <v>#N/A</v>
      </c>
      <c r="BU218" s="1">
        <v>6.6682005487519902</v>
      </c>
      <c r="BV218" s="1">
        <v>-4.1756990802785703</v>
      </c>
      <c r="BW218" s="1">
        <v>-20.178274985059701</v>
      </c>
      <c r="BX218" s="1">
        <v>-6.1159406444610296</v>
      </c>
      <c r="BY218" s="1">
        <v>2.1297999337803</v>
      </c>
      <c r="BZ218" s="1">
        <v>3.9407987278780698</v>
      </c>
      <c r="CA218" s="1">
        <v>2.3643374852329</v>
      </c>
      <c r="CB218" s="1">
        <v>-9.59783961353466</v>
      </c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DB218"/>
      <c r="DD218" s="1">
        <v>-8.4338068269396604</v>
      </c>
      <c r="DE218" s="1">
        <v>-6.09740772903071</v>
      </c>
      <c r="DF218" s="1">
        <v>1.5689749073844299</v>
      </c>
      <c r="DG218" s="1">
        <v>11.9849328464378</v>
      </c>
      <c r="DH218" s="1">
        <v>3.5943521362491402</v>
      </c>
      <c r="DI218" s="1">
        <v>-4.3257044402892202</v>
      </c>
      <c r="DJ218" s="1">
        <v>-22.533615034980802</v>
      </c>
      <c r="DK218" s="1">
        <v>-4.7454844613559501</v>
      </c>
      <c r="DL218" s="1">
        <v>2.0333035793799001</v>
      </c>
      <c r="DM218" s="1">
        <v>-1.27179222325291</v>
      </c>
      <c r="DN218" s="1">
        <v>-3.1136708941236102</v>
      </c>
      <c r="DO218" s="1">
        <v>-3.9923062783611498</v>
      </c>
      <c r="EB218"/>
      <c r="EO218"/>
      <c r="EQ218" s="1">
        <v>-15.044275467314399</v>
      </c>
      <c r="ER218" s="1">
        <v>1.9177613579911099</v>
      </c>
      <c r="ES218" s="1">
        <v>-2.8787336800630401</v>
      </c>
      <c r="ET218" s="1" t="e">
        <v>#N/A</v>
      </c>
      <c r="EU218" s="1">
        <v>4.5657238722147797</v>
      </c>
      <c r="EV218" s="1">
        <v>-8.5044506142778094</v>
      </c>
      <c r="EW218" s="1">
        <v>-23.292921653021601</v>
      </c>
      <c r="EX218" s="1">
        <v>-6.58812326699144</v>
      </c>
      <c r="EY218" s="1">
        <v>0.805297814447408</v>
      </c>
      <c r="EZ218" s="1">
        <v>4.2256523344054697</v>
      </c>
      <c r="FA218" s="1">
        <v>-2.1232070082335199</v>
      </c>
      <c r="FB218" s="1">
        <v>-6.7434709340367602</v>
      </c>
      <c r="FO218"/>
      <c r="GB218"/>
      <c r="HB218"/>
    </row>
    <row r="219" spans="1:210">
      <c r="A219" s="13">
        <f t="shared" si="3"/>
        <v>39871</v>
      </c>
      <c r="N219"/>
      <c r="AB219"/>
      <c r="AC219" s="4">
        <v>39871</v>
      </c>
      <c r="AD219" s="1">
        <v>-30.095435660378399</v>
      </c>
      <c r="AE219" s="1">
        <v>20.871900878957199</v>
      </c>
      <c r="AF219" s="1">
        <v>-6.3851400212487102</v>
      </c>
      <c r="AG219" s="1">
        <v>87.140260139432797</v>
      </c>
      <c r="AH219" s="1">
        <v>3.1531953261013599</v>
      </c>
      <c r="AI219" s="1">
        <v>-13.813108740634901</v>
      </c>
      <c r="AJ219" s="1">
        <v>-34.093497362313599</v>
      </c>
      <c r="AK219" s="1">
        <v>-6.5272372166991</v>
      </c>
      <c r="AL219" s="1">
        <v>-15.320471985737599</v>
      </c>
      <c r="AM219" s="1">
        <v>0.89888441881903602</v>
      </c>
      <c r="AN219" s="1">
        <v>-5.01800608956761</v>
      </c>
      <c r="AO219" s="1">
        <v>12.190666225353899</v>
      </c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O219"/>
      <c r="BQ219" s="1">
        <v>-16.456806123361599</v>
      </c>
      <c r="BR219" s="1">
        <v>21.2027402707546</v>
      </c>
      <c r="BS219" s="1">
        <v>-1.07941448238149</v>
      </c>
      <c r="BT219" s="1" t="e">
        <v>#N/A</v>
      </c>
      <c r="BU219" s="1">
        <v>9.5913280462648292</v>
      </c>
      <c r="BV219" s="1">
        <v>-4.3940808675398904</v>
      </c>
      <c r="BW219" s="1">
        <v>-21.504304578721399</v>
      </c>
      <c r="BX219" s="1">
        <v>-7.6460799585052897</v>
      </c>
      <c r="BY219" s="1">
        <v>2.0521791257503001</v>
      </c>
      <c r="BZ219" s="1">
        <v>2.9426674473066701</v>
      </c>
      <c r="CA219" s="1">
        <v>2.9217599226299802</v>
      </c>
      <c r="CB219" s="1">
        <v>-2.8086233640195299</v>
      </c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DB219"/>
      <c r="DD219" s="1">
        <v>-9.5649336878161293</v>
      </c>
      <c r="DE219" s="1">
        <v>-5.98073802183408</v>
      </c>
      <c r="DF219" s="1">
        <v>1.48327109704529</v>
      </c>
      <c r="DG219" s="1">
        <v>13.393176570580501</v>
      </c>
      <c r="DH219" s="1">
        <v>3.5682445563053999</v>
      </c>
      <c r="DI219" s="1">
        <v>-3.7643102107670701</v>
      </c>
      <c r="DJ219" s="1">
        <v>-24.907459326578198</v>
      </c>
      <c r="DK219" s="1">
        <v>-5.43052276956562</v>
      </c>
      <c r="DL219" s="1">
        <v>2.1062933625707898</v>
      </c>
      <c r="DM219" s="1">
        <v>0.13724756769107299</v>
      </c>
      <c r="DN219" s="1">
        <v>-3.1828140644686398</v>
      </c>
      <c r="DO219" s="1">
        <v>-0.19564720100372401</v>
      </c>
      <c r="EB219"/>
      <c r="EO219"/>
      <c r="EQ219" s="1">
        <v>-16.189030493693501</v>
      </c>
      <c r="ER219" s="1">
        <v>1.7480584456197801</v>
      </c>
      <c r="ES219" s="1">
        <v>-4.0440713234621803</v>
      </c>
      <c r="ET219" s="1" t="e">
        <v>#N/A</v>
      </c>
      <c r="EU219" s="1">
        <v>4.4942677985920296</v>
      </c>
      <c r="EV219" s="1">
        <v>-6.8736735175481796</v>
      </c>
      <c r="EW219" s="1">
        <v>-26.475148354836499</v>
      </c>
      <c r="EX219" s="1">
        <v>-8.0181923703453002</v>
      </c>
      <c r="EY219" s="1">
        <v>0.240336367584116</v>
      </c>
      <c r="EZ219" s="1">
        <v>5.4235876762307003</v>
      </c>
      <c r="FA219" s="1">
        <v>-2.1934452939566098</v>
      </c>
      <c r="FB219" s="1">
        <v>-1.6810325082434701</v>
      </c>
      <c r="FO219"/>
      <c r="GB219"/>
      <c r="HB219"/>
    </row>
    <row r="220" spans="1:210">
      <c r="A220" s="13">
        <f t="shared" si="3"/>
        <v>39843</v>
      </c>
      <c r="N220"/>
      <c r="AB220"/>
      <c r="AC220" s="4">
        <v>39843</v>
      </c>
      <c r="AD220" s="1">
        <v>-30.706396033706302</v>
      </c>
      <c r="AE220" s="1">
        <v>20.2245079728186</v>
      </c>
      <c r="AF220" s="1">
        <v>-2.4924274053417999</v>
      </c>
      <c r="AG220" s="1">
        <v>90.777758307456395</v>
      </c>
      <c r="AH220" s="1">
        <v>5.0698645855292304</v>
      </c>
      <c r="AI220" s="1">
        <v>-12.5873999255986</v>
      </c>
      <c r="AJ220" s="1">
        <v>-37.7976619800245</v>
      </c>
      <c r="AK220" s="1">
        <v>-6.1227835021260404</v>
      </c>
      <c r="AL220" s="1">
        <v>-14.4836209791731</v>
      </c>
      <c r="AM220" s="1">
        <v>2.9069418011132</v>
      </c>
      <c r="AN220" s="1">
        <v>-4.3220303328610399</v>
      </c>
      <c r="AO220" s="1">
        <v>-1.25516376906459</v>
      </c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O220"/>
      <c r="BQ220" s="1">
        <v>-10.3595441813041</v>
      </c>
      <c r="BR220" s="1">
        <v>32.869006893880602</v>
      </c>
      <c r="BS220" s="1">
        <v>-2.08470216553502</v>
      </c>
      <c r="BT220" s="1" t="e">
        <v>#N/A</v>
      </c>
      <c r="BU220" s="1">
        <v>10.490438669990199</v>
      </c>
      <c r="BV220" s="1">
        <v>-3.37053613503012</v>
      </c>
      <c r="BW220" s="1">
        <v>-21.739631823510798</v>
      </c>
      <c r="BX220" s="1">
        <v>-4.3016333950583903</v>
      </c>
      <c r="BY220" s="1">
        <v>-0.165425805378179</v>
      </c>
      <c r="BZ220" s="1">
        <v>2.4797604447835999</v>
      </c>
      <c r="CA220" s="1">
        <v>3.35800043073891</v>
      </c>
      <c r="CB220" s="1">
        <v>4.0490213673246904</v>
      </c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DB220"/>
      <c r="DD220" s="1">
        <v>-10.266996648233601</v>
      </c>
      <c r="DE220" s="1">
        <v>-4.9059975765166897</v>
      </c>
      <c r="DF220" s="1">
        <v>1.86903570779524</v>
      </c>
      <c r="DG220" s="1">
        <v>15.744764959354001</v>
      </c>
      <c r="DH220" s="1">
        <v>3.8895383433516901</v>
      </c>
      <c r="DI220" s="1">
        <v>-2.6655582652818302</v>
      </c>
      <c r="DJ220" s="1">
        <v>-28.538502170659498</v>
      </c>
      <c r="DK220" s="1">
        <v>-3.2647318730740502</v>
      </c>
      <c r="DL220" s="1">
        <v>2.6426267946194799</v>
      </c>
      <c r="DM220" s="1">
        <v>0.48466842811248101</v>
      </c>
      <c r="DN220" s="1">
        <v>-2.2411786432559899</v>
      </c>
      <c r="DO220" s="1">
        <v>0.66212926703928199</v>
      </c>
      <c r="EB220"/>
      <c r="EO220"/>
      <c r="EQ220" s="1">
        <v>-17.836448596934598</v>
      </c>
      <c r="ER220" s="1">
        <v>3.6484869961600501</v>
      </c>
      <c r="ES220" s="1">
        <v>-1.48322055513433</v>
      </c>
      <c r="ET220" s="1" t="e">
        <v>#N/A</v>
      </c>
      <c r="EU220" s="1">
        <v>4.9557028726446903</v>
      </c>
      <c r="EV220" s="1">
        <v>-5.46931874390887</v>
      </c>
      <c r="EW220" s="1">
        <v>-27.870810992495901</v>
      </c>
      <c r="EX220" s="1">
        <v>-7.9455743448374498</v>
      </c>
      <c r="EY220" s="1">
        <v>0.30047613958112002</v>
      </c>
      <c r="EZ220" s="1">
        <v>5.8052662749305801</v>
      </c>
      <c r="FA220" s="1">
        <v>-1.14716779917248</v>
      </c>
      <c r="FB220" s="1">
        <v>-0.13489397404779599</v>
      </c>
      <c r="FO220"/>
      <c r="GB220"/>
      <c r="HB220"/>
    </row>
    <row r="221" spans="1:210">
      <c r="A221" s="13">
        <f t="shared" si="3"/>
        <v>39813</v>
      </c>
      <c r="N221"/>
      <c r="AB221"/>
      <c r="AC221" s="4">
        <v>39813</v>
      </c>
      <c r="AD221" s="1">
        <v>-22.647423396259601</v>
      </c>
      <c r="AE221" s="1">
        <v>31.499424569573701</v>
      </c>
      <c r="AF221" s="1">
        <v>0.17020314730319999</v>
      </c>
      <c r="AG221" s="1">
        <v>140.86573381011601</v>
      </c>
      <c r="AH221" s="1">
        <v>7.0219588144401301</v>
      </c>
      <c r="AI221" s="1">
        <v>-8.6783369292379398</v>
      </c>
      <c r="AJ221" s="1">
        <v>-28.157587977438901</v>
      </c>
      <c r="AK221" s="1">
        <v>-0.851493303977222</v>
      </c>
      <c r="AL221" s="1">
        <v>4.1172646765816303</v>
      </c>
      <c r="AM221" s="1">
        <v>4.2288371268964999</v>
      </c>
      <c r="AN221" s="1">
        <v>-2.5174583278368399</v>
      </c>
      <c r="AO221" s="1">
        <v>2.3271373460498901</v>
      </c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O221"/>
      <c r="BQ221" s="1">
        <v>-4.1132195960461599</v>
      </c>
      <c r="BR221" s="1">
        <v>30.056190461807901</v>
      </c>
      <c r="BS221" s="1">
        <v>0.96149852964066695</v>
      </c>
      <c r="BT221" s="1" t="e">
        <v>#N/A</v>
      </c>
      <c r="BU221" s="1">
        <v>11.758364558560199</v>
      </c>
      <c r="BV221" s="1">
        <v>3.7075602823598599</v>
      </c>
      <c r="BW221" s="1">
        <v>-17.4198983630268</v>
      </c>
      <c r="BX221" s="1">
        <v>-0.62931701100981996</v>
      </c>
      <c r="BY221" s="1">
        <v>0.25576385373976102</v>
      </c>
      <c r="BZ221" s="1">
        <v>2.7588861562082401</v>
      </c>
      <c r="CA221" s="1">
        <v>-5.7580795068098896</v>
      </c>
      <c r="CB221" s="1">
        <v>6.3582720683203302</v>
      </c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DB221"/>
      <c r="DD221" s="1">
        <v>-8.7149784124835801</v>
      </c>
      <c r="DE221" s="1">
        <v>-3.4931666015093299</v>
      </c>
      <c r="DF221" s="1">
        <v>2.11277696111385</v>
      </c>
      <c r="DG221" s="1">
        <v>15.486059708372901</v>
      </c>
      <c r="DH221" s="1">
        <v>4.4126178848147397</v>
      </c>
      <c r="DI221" s="1">
        <v>-1.4508186417757101</v>
      </c>
      <c r="DJ221" s="1">
        <v>-27.8281205497393</v>
      </c>
      <c r="DK221" s="1">
        <v>-0.39471400060449902</v>
      </c>
      <c r="DL221" s="1">
        <v>1.0964665906964901</v>
      </c>
      <c r="DM221" s="1">
        <v>1.3539795595745401</v>
      </c>
      <c r="DN221" s="1">
        <v>-1.1220244104135499</v>
      </c>
      <c r="DO221" s="1">
        <v>1.00704946654976</v>
      </c>
      <c r="EB221"/>
      <c r="EO221"/>
      <c r="EQ221" s="1">
        <v>-14.139292301864799</v>
      </c>
      <c r="ER221" s="1">
        <v>6.52143431407106</v>
      </c>
      <c r="ES221" s="1">
        <v>-0.87828515022105902</v>
      </c>
      <c r="ET221" s="1" t="e">
        <v>#N/A</v>
      </c>
      <c r="EU221" s="1">
        <v>5.7334798539719296</v>
      </c>
      <c r="EV221" s="1">
        <v>-2.1781288421969101</v>
      </c>
      <c r="EW221" s="1">
        <v>-26.663680540661101</v>
      </c>
      <c r="EX221" s="1">
        <v>-2.48448022971069</v>
      </c>
      <c r="EY221" s="1">
        <v>1.74964681053111</v>
      </c>
      <c r="EZ221" s="1">
        <v>6.6273992730820197</v>
      </c>
      <c r="FA221" s="1">
        <v>-0.827803436103005</v>
      </c>
      <c r="FB221" s="1">
        <v>1.19521487687411</v>
      </c>
      <c r="FO221"/>
      <c r="GB221"/>
      <c r="HB221"/>
    </row>
    <row r="222" spans="1:210">
      <c r="A222" s="13">
        <f t="shared" si="3"/>
        <v>39780</v>
      </c>
      <c r="N222"/>
      <c r="AB222"/>
      <c r="AC222" s="4">
        <v>39780</v>
      </c>
      <c r="AD222" s="1">
        <v>-10.708195567057199</v>
      </c>
      <c r="AE222" s="1">
        <v>28.112718844834699</v>
      </c>
      <c r="AF222" s="1">
        <v>0.79061642518798603</v>
      </c>
      <c r="AG222" s="1">
        <v>155.02962943738601</v>
      </c>
      <c r="AH222" s="1">
        <v>7.9767201553265297</v>
      </c>
      <c r="AI222" s="1">
        <v>-1.1114815638394999</v>
      </c>
      <c r="AJ222" s="1">
        <v>-14.4366912128775</v>
      </c>
      <c r="AK222" s="1">
        <v>3.1506462019097299</v>
      </c>
      <c r="AL222" s="1">
        <v>4.0399234484719297</v>
      </c>
      <c r="AM222" s="1">
        <v>5.3848986450376701</v>
      </c>
      <c r="AN222" s="1">
        <v>-0.31076153785154298</v>
      </c>
      <c r="AO222" s="1">
        <v>4.1517819382591901</v>
      </c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O222"/>
      <c r="BQ222" s="1">
        <v>2.4322681132738002</v>
      </c>
      <c r="BR222" s="1">
        <v>16.2490692806713</v>
      </c>
      <c r="BS222" s="1">
        <v>1.99156394414991</v>
      </c>
      <c r="BT222" s="1" t="e">
        <v>#N/A</v>
      </c>
      <c r="BU222" s="1">
        <v>12.838009252934</v>
      </c>
      <c r="BV222" s="1">
        <v>4.7334569517240297</v>
      </c>
      <c r="BW222" s="1">
        <v>-11.818004190756399</v>
      </c>
      <c r="BX222" s="1">
        <v>5.0174513534417304</v>
      </c>
      <c r="BY222" s="1">
        <v>1.2117239981980099</v>
      </c>
      <c r="BZ222" s="1">
        <v>2.6996415180190598</v>
      </c>
      <c r="CA222" s="1">
        <v>9.7238120422710295E-2</v>
      </c>
      <c r="CB222" s="1">
        <v>6.8457429309311797</v>
      </c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DB222"/>
      <c r="DD222" s="1">
        <v>-4.0228049527422698</v>
      </c>
      <c r="DE222" s="1">
        <v>-1.67000888722566</v>
      </c>
      <c r="DF222" s="1">
        <v>2.4977380819211201</v>
      </c>
      <c r="DG222" s="1">
        <v>12.4967653467394</v>
      </c>
      <c r="DH222" s="1">
        <v>4.7680950337416501</v>
      </c>
      <c r="DI222" s="1">
        <v>1.76084365018277</v>
      </c>
      <c r="DJ222" s="1">
        <v>-14.855404876485601</v>
      </c>
      <c r="DK222" s="1">
        <v>1.4939817780415301</v>
      </c>
      <c r="DL222" s="1">
        <v>1.5743773196661801</v>
      </c>
      <c r="DM222" s="1">
        <v>2.3956833782508702</v>
      </c>
      <c r="DN222" s="1">
        <v>1.3888564145403901</v>
      </c>
      <c r="DO222" s="1">
        <v>2.0047260695379499</v>
      </c>
      <c r="EB222"/>
      <c r="EO222"/>
      <c r="EQ222" s="1">
        <v>-6.4688613446144796</v>
      </c>
      <c r="ER222" s="1">
        <v>10.650146871353501</v>
      </c>
      <c r="ES222" s="1">
        <v>-0.58987876591888</v>
      </c>
      <c r="ET222" s="1" t="e">
        <v>#N/A</v>
      </c>
      <c r="EU222" s="1">
        <v>6.6823614683074899</v>
      </c>
      <c r="EV222" s="1">
        <v>1.23775484820778</v>
      </c>
      <c r="EW222" s="1">
        <v>-16.1621910874584</v>
      </c>
      <c r="EX222" s="1">
        <v>1.2580468457865699</v>
      </c>
      <c r="EY222" s="1">
        <v>2.1084846603218299</v>
      </c>
      <c r="EZ222" s="1">
        <v>6.3710625754029202</v>
      </c>
      <c r="FA222" s="1">
        <v>1.0700952977212099</v>
      </c>
      <c r="FB222" s="1">
        <v>1.89960135224486</v>
      </c>
      <c r="FO222"/>
      <c r="GB222"/>
      <c r="HB222"/>
    </row>
    <row r="223" spans="1:210">
      <c r="A223" s="13">
        <f t="shared" si="3"/>
        <v>39752</v>
      </c>
      <c r="N223"/>
      <c r="AB223"/>
      <c r="AC223" s="4">
        <v>39752</v>
      </c>
      <c r="AD223" s="1">
        <v>-4.4081533497790204</v>
      </c>
      <c r="AE223" s="1">
        <v>23.2197731655457</v>
      </c>
      <c r="AF223" s="1">
        <v>5.2689542140424903</v>
      </c>
      <c r="AG223" s="1">
        <v>94.523741630187004</v>
      </c>
      <c r="AH223" s="1">
        <v>8.4286710941226204</v>
      </c>
      <c r="AI223" s="1">
        <v>2.4354859347209099</v>
      </c>
      <c r="AJ223" s="1">
        <v>-7.1717669413288601</v>
      </c>
      <c r="AK223" s="1">
        <v>9.7236123888197294</v>
      </c>
      <c r="AL223" s="1">
        <v>4.0996053494354898</v>
      </c>
      <c r="AM223" s="1">
        <v>6.77814203542661</v>
      </c>
      <c r="AN223" s="1">
        <v>1.0456532400535099</v>
      </c>
      <c r="AO223" s="1">
        <v>7.9244326656407802</v>
      </c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O223"/>
      <c r="BQ223" s="1">
        <v>4.98510576958319</v>
      </c>
      <c r="BR223" s="1">
        <v>20.243919268276802</v>
      </c>
      <c r="BS223" s="1">
        <v>3.7259642962255901</v>
      </c>
      <c r="BT223" s="1" t="e">
        <v>#N/A</v>
      </c>
      <c r="BU223" s="1">
        <v>13.249208590528299</v>
      </c>
      <c r="BV223" s="1">
        <v>8.1209756042781898</v>
      </c>
      <c r="BW223" s="1">
        <v>-0.56263031482377102</v>
      </c>
      <c r="BX223" s="1">
        <v>7.1885894951871299</v>
      </c>
      <c r="BY223" s="1">
        <v>0.99390275551497798</v>
      </c>
      <c r="BZ223" s="1">
        <v>5.3876881692210201</v>
      </c>
      <c r="CA223" s="1">
        <v>3.50051984877057</v>
      </c>
      <c r="CB223" s="1">
        <v>8.6454306370685199</v>
      </c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DB223"/>
      <c r="DD223" s="1">
        <v>-0.25356761734516597</v>
      </c>
      <c r="DE223" s="1">
        <v>1.0102821985534201</v>
      </c>
      <c r="DF223" s="1">
        <v>4.9317335756496901</v>
      </c>
      <c r="DG223" s="1">
        <v>8.3106757297870804</v>
      </c>
      <c r="DH223" s="1">
        <v>5.4941595866118202</v>
      </c>
      <c r="DI223" s="1">
        <v>3.8146213506852198</v>
      </c>
      <c r="DJ223" s="1">
        <v>-7.2036791150813899</v>
      </c>
      <c r="DK223" s="1">
        <v>5.6205096915761201</v>
      </c>
      <c r="DL223" s="1">
        <v>2.1283334241704801</v>
      </c>
      <c r="DM223" s="1">
        <v>3.5100120718524699</v>
      </c>
      <c r="DN223" s="1">
        <v>3.0406314382808999</v>
      </c>
      <c r="DO223" s="1">
        <v>3.4298711750086799</v>
      </c>
      <c r="EB223"/>
      <c r="EO223"/>
      <c r="EQ223" s="1">
        <v>-2.1311898669961402</v>
      </c>
      <c r="ER223" s="1">
        <v>9.0016392387640796</v>
      </c>
      <c r="ES223" s="1">
        <v>2.4677355603920099</v>
      </c>
      <c r="ET223" s="1" t="e">
        <v>#N/A</v>
      </c>
      <c r="EU223" s="1">
        <v>6.6990336549147296</v>
      </c>
      <c r="EV223" s="1">
        <v>3.5016673019839701</v>
      </c>
      <c r="EW223" s="1">
        <v>-5.7233146583223702</v>
      </c>
      <c r="EX223" s="1">
        <v>5.7651875075717403</v>
      </c>
      <c r="EY223" s="1">
        <v>2.67422826963405</v>
      </c>
      <c r="EZ223" s="1">
        <v>7.2887980129936798</v>
      </c>
      <c r="FA223" s="1">
        <v>2.0166311861532402</v>
      </c>
      <c r="FB223" s="1">
        <v>4.6027675353603001</v>
      </c>
      <c r="FO223"/>
      <c r="GB223"/>
      <c r="HB223"/>
    </row>
    <row r="224" spans="1:210">
      <c r="A224" s="13">
        <f t="shared" si="3"/>
        <v>39721</v>
      </c>
      <c r="N224"/>
      <c r="AB224"/>
      <c r="AC224" s="4">
        <v>39721</v>
      </c>
      <c r="AD224" s="1">
        <v>18.15320736927</v>
      </c>
      <c r="AE224" s="1">
        <v>23.506484002205202</v>
      </c>
      <c r="AF224" s="1">
        <v>6.1979975702759802</v>
      </c>
      <c r="AG224" s="1">
        <v>58.144972187049397</v>
      </c>
      <c r="AH224" s="1">
        <v>9.5072339977065301</v>
      </c>
      <c r="AI224" s="1">
        <v>9.2967182435892308</v>
      </c>
      <c r="AJ224" s="1">
        <v>12.7961205881253</v>
      </c>
      <c r="AK224" s="1">
        <v>15.301408638480799</v>
      </c>
      <c r="AL224" s="1">
        <v>8.6980287116647101</v>
      </c>
      <c r="AM224" s="1">
        <v>8.5310993121281893</v>
      </c>
      <c r="AN224" s="1">
        <v>6.6475740370640803</v>
      </c>
      <c r="AO224" s="1">
        <v>11.830570908471</v>
      </c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O224"/>
      <c r="BQ224" s="1">
        <v>18.7552848770592</v>
      </c>
      <c r="BR224" s="1">
        <v>13.7217196935273</v>
      </c>
      <c r="BS224" s="1">
        <v>6.1876022187732902</v>
      </c>
      <c r="BT224" s="1" t="e">
        <v>#N/A</v>
      </c>
      <c r="BU224" s="1">
        <v>12.0114997498527</v>
      </c>
      <c r="BV224" s="1">
        <v>15.043943002268</v>
      </c>
      <c r="BW224" s="1">
        <v>15.3828550000236</v>
      </c>
      <c r="BX224" s="1">
        <v>14.0780515921165</v>
      </c>
      <c r="BY224" s="1">
        <v>3.7754978821389602</v>
      </c>
      <c r="BZ224" s="1">
        <v>6.9218913786341503</v>
      </c>
      <c r="CA224" s="1">
        <v>7.5483482400256596</v>
      </c>
      <c r="CB224" s="1">
        <v>10.356496934015601</v>
      </c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DB224"/>
      <c r="DD224" s="1">
        <v>11.2124063865118</v>
      </c>
      <c r="DE224" s="1">
        <v>3.5169858281484498</v>
      </c>
      <c r="DF224" s="1">
        <v>6.0017829361700104</v>
      </c>
      <c r="DG224" s="1">
        <v>8.2679029925643306</v>
      </c>
      <c r="DH224" s="1">
        <v>6.5952455888917196</v>
      </c>
      <c r="DI224" s="1">
        <v>6.9928570395876504</v>
      </c>
      <c r="DJ224" s="1">
        <v>10.064779456958901</v>
      </c>
      <c r="DK224" s="1">
        <v>9.2927386875937898</v>
      </c>
      <c r="DL224" s="1">
        <v>3.1102669409876</v>
      </c>
      <c r="DM224" s="1">
        <v>4.7098334480202499</v>
      </c>
      <c r="DN224" s="1">
        <v>5.5638756792175696</v>
      </c>
      <c r="DO224" s="1">
        <v>5.4359269887530299</v>
      </c>
      <c r="EB224"/>
      <c r="EO224"/>
      <c r="EQ224" s="1">
        <v>17.578116460053401</v>
      </c>
      <c r="ER224" s="1">
        <v>11.524907210961601</v>
      </c>
      <c r="ES224" s="1">
        <v>4.4835691223274399</v>
      </c>
      <c r="ET224" s="1" t="e">
        <v>#N/A</v>
      </c>
      <c r="EU224" s="1">
        <v>7.4228416100961301</v>
      </c>
      <c r="EV224" s="1">
        <v>7.4992496132936699</v>
      </c>
      <c r="EW224" s="1">
        <v>13.8826686074399</v>
      </c>
      <c r="EX224" s="1">
        <v>12.232419171875099</v>
      </c>
      <c r="EY224" s="1">
        <v>4.9504049218006401</v>
      </c>
      <c r="EZ224" s="1">
        <v>8.01373742786026</v>
      </c>
      <c r="FA224" s="1">
        <v>5.3026711981664896</v>
      </c>
      <c r="FB224" s="1">
        <v>6.7390788207633001</v>
      </c>
      <c r="FO224"/>
      <c r="GB224"/>
      <c r="HB224"/>
    </row>
    <row r="225" spans="1:210">
      <c r="A225" s="13">
        <f t="shared" si="3"/>
        <v>39689</v>
      </c>
      <c r="N225"/>
      <c r="AB225"/>
      <c r="AC225" s="4">
        <v>39689</v>
      </c>
      <c r="AD225" s="1">
        <v>19.5789270722079</v>
      </c>
      <c r="AE225" s="1">
        <v>19.091803854904601</v>
      </c>
      <c r="AF225" s="1">
        <v>5.72949182941825</v>
      </c>
      <c r="AG225" s="1">
        <v>67.667983490408304</v>
      </c>
      <c r="AH225" s="1">
        <v>9.2914085260219306</v>
      </c>
      <c r="AI225" s="1">
        <v>10.302322968257</v>
      </c>
      <c r="AJ225" s="1">
        <v>17.532023500654098</v>
      </c>
      <c r="AK225" s="1">
        <v>15.8322664525873</v>
      </c>
      <c r="AL225" s="1">
        <v>8.1686330774845199</v>
      </c>
      <c r="AM225" s="1">
        <v>9.6783349949798794</v>
      </c>
      <c r="AN225" s="1">
        <v>5.6887740800555102</v>
      </c>
      <c r="AO225" s="1">
        <v>11.782522629977599</v>
      </c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O225"/>
      <c r="BQ225" s="1">
        <v>18.714595162717799</v>
      </c>
      <c r="BR225" s="1">
        <v>10.1074789055731</v>
      </c>
      <c r="BS225" s="1">
        <v>6.6506954306217496</v>
      </c>
      <c r="BT225" s="1" t="e">
        <v>#N/A</v>
      </c>
      <c r="BU225" s="1">
        <v>11.4024227630394</v>
      </c>
      <c r="BV225" s="1">
        <v>11.616418084222699</v>
      </c>
      <c r="BW225" s="1">
        <v>17.622637830349699</v>
      </c>
      <c r="BX225" s="1">
        <v>14.695476069843799</v>
      </c>
      <c r="BY225" s="1">
        <v>3.3649548156055902</v>
      </c>
      <c r="BZ225" s="1">
        <v>8.0844555805599594</v>
      </c>
      <c r="CA225" s="1">
        <v>9.5132636752464403</v>
      </c>
      <c r="CB225" s="1">
        <v>9.3951562681726095</v>
      </c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DB225"/>
      <c r="DD225" s="1">
        <v>12.516236150566399</v>
      </c>
      <c r="DE225" s="1">
        <v>3.0776690794035</v>
      </c>
      <c r="DF225" s="1">
        <v>5.7798740129602901</v>
      </c>
      <c r="DG225" s="1">
        <v>8.1001595173400105</v>
      </c>
      <c r="DH225" s="1">
        <v>6.9401087352479403</v>
      </c>
      <c r="DI225" s="1">
        <v>7.7467037796296196</v>
      </c>
      <c r="DJ225" s="1">
        <v>18.323708425864201</v>
      </c>
      <c r="DK225" s="1">
        <v>8.6750369003527297</v>
      </c>
      <c r="DL225" s="1">
        <v>3.0253372948027599</v>
      </c>
      <c r="DM225" s="1">
        <v>5.0925212745410002</v>
      </c>
      <c r="DN225" s="1">
        <v>5.7423037768766196</v>
      </c>
      <c r="DO225" s="1">
        <v>5.4356578002779097</v>
      </c>
      <c r="EB225"/>
      <c r="EO225"/>
      <c r="EQ225" s="1">
        <v>18.967906510597199</v>
      </c>
      <c r="ER225" s="1">
        <v>10.5809106295126</v>
      </c>
      <c r="ES225" s="1">
        <v>3.6898969391857799</v>
      </c>
      <c r="ET225" s="1" t="e">
        <v>#N/A</v>
      </c>
      <c r="EU225" s="1">
        <v>7.3432259962086102</v>
      </c>
      <c r="EV225" s="1">
        <v>8.4743045438585298</v>
      </c>
      <c r="EW225" s="1">
        <v>16.980503836379299</v>
      </c>
      <c r="EX225" s="1">
        <v>12.596037027692301</v>
      </c>
      <c r="EY225" s="1">
        <v>4.9244967404462701</v>
      </c>
      <c r="EZ225" s="1">
        <v>8.7208385469914003</v>
      </c>
      <c r="FA225" s="1">
        <v>4.76513158048789</v>
      </c>
      <c r="FB225" s="1">
        <v>6.7271413140063903</v>
      </c>
      <c r="FO225"/>
      <c r="GB225"/>
      <c r="HB225"/>
    </row>
    <row r="226" spans="1:210">
      <c r="A226" s="13">
        <f t="shared" si="3"/>
        <v>39660</v>
      </c>
      <c r="N226"/>
      <c r="AB226"/>
      <c r="AC226" s="4">
        <v>39660</v>
      </c>
      <c r="AD226" s="1">
        <v>20.0183818440366</v>
      </c>
      <c r="AE226" s="1">
        <v>13.798037472968799</v>
      </c>
      <c r="AF226" s="1">
        <v>5.4927812724184797</v>
      </c>
      <c r="AG226" s="1">
        <v>38.608259018677103</v>
      </c>
      <c r="AH226" s="1">
        <v>9.2892185420550692</v>
      </c>
      <c r="AI226" s="1">
        <v>10.3770299645068</v>
      </c>
      <c r="AJ226" s="1">
        <v>19.400223257189101</v>
      </c>
      <c r="AK226" s="1">
        <v>15.8309084944445</v>
      </c>
      <c r="AL226" s="1">
        <v>7.3581279262533998</v>
      </c>
      <c r="AM226" s="1">
        <v>9.8394063777704392</v>
      </c>
      <c r="AN226" s="1">
        <v>5.4042448494094604</v>
      </c>
      <c r="AO226" s="1">
        <v>13.1729345097961</v>
      </c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O226"/>
      <c r="BQ226" s="1">
        <v>19.282833889605801</v>
      </c>
      <c r="BR226" s="1">
        <v>3.9812694933891501</v>
      </c>
      <c r="BS226" s="1">
        <v>6.6932411168693404</v>
      </c>
      <c r="BT226" s="1" t="e">
        <v>#N/A</v>
      </c>
      <c r="BU226" s="1">
        <v>11.4056607671432</v>
      </c>
      <c r="BV226" s="1">
        <v>10.829259297236799</v>
      </c>
      <c r="BW226" s="1">
        <v>19.269727477200099</v>
      </c>
      <c r="BX226" s="1">
        <v>15.8409807024762</v>
      </c>
      <c r="BY226" s="1">
        <v>4.4181606341178901</v>
      </c>
      <c r="BZ226" s="1">
        <v>9.7755706739725596</v>
      </c>
      <c r="CA226" s="1">
        <v>8.6750396262025902</v>
      </c>
      <c r="CB226" s="1">
        <v>8.9364100831194193</v>
      </c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DB226"/>
      <c r="DD226" s="1">
        <v>13.724325820537199</v>
      </c>
      <c r="DE226" s="1">
        <v>3.1186801185905</v>
      </c>
      <c r="DF226" s="1">
        <v>5.66817275252793</v>
      </c>
      <c r="DG226" s="1">
        <v>8.1558627243093405</v>
      </c>
      <c r="DH226" s="1">
        <v>7.1719740836996104</v>
      </c>
      <c r="DI226" s="1">
        <v>7.9981096724321299</v>
      </c>
      <c r="DJ226" s="1">
        <v>21.627074944710099</v>
      </c>
      <c r="DK226" s="1">
        <v>8.6954703944392104</v>
      </c>
      <c r="DL226" s="1">
        <v>3.0786383453609001</v>
      </c>
      <c r="DM226" s="1">
        <v>4.9123526839235598</v>
      </c>
      <c r="DN226" s="1">
        <v>5.8321648227003502</v>
      </c>
      <c r="DO226" s="1">
        <v>5.7009488379745497</v>
      </c>
      <c r="EB226"/>
      <c r="EO226"/>
      <c r="EQ226" s="1">
        <v>19.355792141975702</v>
      </c>
      <c r="ER226" s="1">
        <v>10.2187895801415</v>
      </c>
      <c r="ES226" s="1">
        <v>3.3826776965898802</v>
      </c>
      <c r="ET226" s="1" t="e">
        <v>#N/A</v>
      </c>
      <c r="EU226" s="1">
        <v>7.2859877494965399</v>
      </c>
      <c r="EV226" s="1">
        <v>8.5880052250559196</v>
      </c>
      <c r="EW226" s="1">
        <v>17.893472737049201</v>
      </c>
      <c r="EX226" s="1">
        <v>12.736373606057001</v>
      </c>
      <c r="EY226" s="1">
        <v>4.6731986301848201</v>
      </c>
      <c r="EZ226" s="1">
        <v>8.4489407695024195</v>
      </c>
      <c r="FA226" s="1">
        <v>4.4772098960623303</v>
      </c>
      <c r="FB226" s="1">
        <v>7.1679062940025897</v>
      </c>
      <c r="FO226"/>
      <c r="GB226"/>
      <c r="HB226"/>
    </row>
    <row r="227" spans="1:210">
      <c r="A227" s="13">
        <f t="shared" si="3"/>
        <v>39629</v>
      </c>
      <c r="N227"/>
      <c r="AB227"/>
      <c r="AC227" s="4">
        <v>39629</v>
      </c>
      <c r="AD227" s="1">
        <v>17.647855298246402</v>
      </c>
      <c r="AE227" s="1">
        <v>13.6955898472703</v>
      </c>
      <c r="AF227" s="1">
        <v>4.8685820628019201</v>
      </c>
      <c r="AG227" s="1">
        <v>20.5947213821301</v>
      </c>
      <c r="AH227" s="1">
        <v>9.3078934836323501</v>
      </c>
      <c r="AI227" s="1">
        <v>11.0372672051354</v>
      </c>
      <c r="AJ227" s="1">
        <v>19.456728549171899</v>
      </c>
      <c r="AK227" s="1">
        <v>16.703764871389801</v>
      </c>
      <c r="AL227" s="1">
        <v>7.93027669802908</v>
      </c>
      <c r="AM227" s="1">
        <v>9.1205441462016204</v>
      </c>
      <c r="AN227" s="1">
        <v>6.6158614952695798</v>
      </c>
      <c r="AO227" s="1">
        <v>15.351256785129101</v>
      </c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O227"/>
      <c r="BQ227" s="1">
        <v>16.751359873946001</v>
      </c>
      <c r="BR227" s="1">
        <v>3.77954037622442</v>
      </c>
      <c r="BS227" s="1">
        <v>7.5193317986232699</v>
      </c>
      <c r="BT227" s="1" t="e">
        <v>#N/A</v>
      </c>
      <c r="BU227" s="1">
        <v>10.677249508596001</v>
      </c>
      <c r="BV227" s="1">
        <v>11.010391154572201</v>
      </c>
      <c r="BW227" s="1">
        <v>19.9814002826019</v>
      </c>
      <c r="BX227" s="1">
        <v>16.094083023569301</v>
      </c>
      <c r="BY227" s="1">
        <v>4.7533627912904999</v>
      </c>
      <c r="BZ227" s="1">
        <v>10.724918736011301</v>
      </c>
      <c r="CA227" s="1">
        <v>8.1318580653133097</v>
      </c>
      <c r="CB227" s="1">
        <v>11.4313017246516</v>
      </c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DB227"/>
      <c r="DD227" s="1">
        <v>10.609541497615099</v>
      </c>
      <c r="DE227" s="1">
        <v>3.4680333617287999</v>
      </c>
      <c r="DF227" s="1">
        <v>5.5378931019218198</v>
      </c>
      <c r="DG227" s="1">
        <v>8.1870122885653398</v>
      </c>
      <c r="DH227" s="1">
        <v>7.4910844281458102</v>
      </c>
      <c r="DI227" s="1">
        <v>8.3622155304003396</v>
      </c>
      <c r="DJ227" s="1">
        <v>22.788587093927902</v>
      </c>
      <c r="DK227" s="1">
        <v>8.6449774530258701</v>
      </c>
      <c r="DL227" s="1">
        <v>3.2611207541479499</v>
      </c>
      <c r="DM227" s="1">
        <v>4.7875187033623403</v>
      </c>
      <c r="DN227" s="1">
        <v>6.9403325752289398</v>
      </c>
      <c r="DO227" s="1">
        <v>6.1159946876541103</v>
      </c>
      <c r="EB227"/>
      <c r="EO227"/>
      <c r="EQ227" s="1">
        <v>17.1837564385199</v>
      </c>
      <c r="ER227" s="1">
        <v>10.327450166875501</v>
      </c>
      <c r="ES227" s="1">
        <v>3.25564995462322</v>
      </c>
      <c r="ET227" s="1" t="e">
        <v>#N/A</v>
      </c>
      <c r="EU227" s="1">
        <v>7.69912549328527</v>
      </c>
      <c r="EV227" s="1">
        <v>9.4136602826681699</v>
      </c>
      <c r="EW227" s="1">
        <v>18.628556766766</v>
      </c>
      <c r="EX227" s="1">
        <v>13.440493463961401</v>
      </c>
      <c r="EY227" s="1">
        <v>4.3588910588296601</v>
      </c>
      <c r="EZ227" s="1">
        <v>8.5950579198135095</v>
      </c>
      <c r="FA227" s="1">
        <v>4.8336377700441604</v>
      </c>
      <c r="FB227" s="1">
        <v>8.2817816795280894</v>
      </c>
      <c r="FO227"/>
      <c r="GB227"/>
      <c r="HB227"/>
    </row>
    <row r="228" spans="1:210">
      <c r="A228" s="13">
        <f t="shared" si="3"/>
        <v>39598</v>
      </c>
      <c r="N228"/>
      <c r="AB228"/>
      <c r="AC228" s="4">
        <v>39598</v>
      </c>
      <c r="AD228" s="1">
        <v>15.4080199367256</v>
      </c>
      <c r="AE228" s="1">
        <v>12.2549282623092</v>
      </c>
      <c r="AF228" s="1">
        <v>4.0600401196591802</v>
      </c>
      <c r="AG228" s="1">
        <v>15.0726748993816</v>
      </c>
      <c r="AH228" s="1">
        <v>9.1108998664475607</v>
      </c>
      <c r="AI228" s="1">
        <v>11.2430684647492</v>
      </c>
      <c r="AJ228" s="1">
        <v>17.461579978036699</v>
      </c>
      <c r="AK228" s="1">
        <v>16.655752978363701</v>
      </c>
      <c r="AL228" s="1">
        <v>8.1995656576617701</v>
      </c>
      <c r="AM228" s="1">
        <v>8.6098573878518803</v>
      </c>
      <c r="AN228" s="1">
        <v>7.3997143675075199</v>
      </c>
      <c r="AO228" s="1">
        <v>15.357082651712201</v>
      </c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O228"/>
      <c r="BQ228" s="1">
        <v>16.279517225762799</v>
      </c>
      <c r="BR228" s="1">
        <v>5.8320746256370199</v>
      </c>
      <c r="BS228" s="1">
        <v>7.6245943598172996</v>
      </c>
      <c r="BT228" s="1" t="e">
        <v>#N/A</v>
      </c>
      <c r="BU228" s="1">
        <v>12.0745606753812</v>
      </c>
      <c r="BV228" s="1">
        <v>10.243482438462999</v>
      </c>
      <c r="BW228" s="1">
        <v>18.287004718823798</v>
      </c>
      <c r="BX228" s="1">
        <v>14.958392613576899</v>
      </c>
      <c r="BY228" s="1">
        <v>4.2620323423267497</v>
      </c>
      <c r="BZ228" s="1">
        <v>10.867389646926901</v>
      </c>
      <c r="CA228" s="1">
        <v>8.7357751877512797</v>
      </c>
      <c r="CB228" s="1">
        <v>11.709066097880999</v>
      </c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DB228"/>
      <c r="DD228" s="1">
        <v>9.3604487923240391</v>
      </c>
      <c r="DE228" s="1">
        <v>2.6110405250149298</v>
      </c>
      <c r="DF228" s="1">
        <v>5.3631711252888596</v>
      </c>
      <c r="DG228" s="1">
        <v>6.8393809960960299</v>
      </c>
      <c r="DH228" s="1">
        <v>7.79495381486801</v>
      </c>
      <c r="DI228" s="1">
        <v>8.6635641534911798</v>
      </c>
      <c r="DJ228" s="1">
        <v>18.210313189286399</v>
      </c>
      <c r="DK228" s="1">
        <v>8.5509760819215206</v>
      </c>
      <c r="DL228" s="1">
        <v>3.23901589290884</v>
      </c>
      <c r="DM228" s="1">
        <v>5.0083501882633499</v>
      </c>
      <c r="DN228" s="1">
        <v>6.9303924318982597</v>
      </c>
      <c r="DO228" s="1">
        <v>6.2911796472898001</v>
      </c>
      <c r="EB228"/>
      <c r="EO228"/>
      <c r="EQ228" s="1">
        <v>14.8382101393873</v>
      </c>
      <c r="ER228" s="1">
        <v>10.866721516824599</v>
      </c>
      <c r="ES228" s="1">
        <v>2.56698939192556</v>
      </c>
      <c r="ET228" s="1" t="e">
        <v>#N/A</v>
      </c>
      <c r="EU228" s="1">
        <v>7.1829306148015704</v>
      </c>
      <c r="EV228" s="1">
        <v>9.5845935684687493</v>
      </c>
      <c r="EW228" s="1">
        <v>18.338793927306298</v>
      </c>
      <c r="EX228" s="1">
        <v>13.249945086458199</v>
      </c>
      <c r="EY228" s="1">
        <v>4.5912232471527803</v>
      </c>
      <c r="EZ228" s="1">
        <v>7.68090906610038</v>
      </c>
      <c r="FA228" s="1">
        <v>5.88097256712848</v>
      </c>
      <c r="FB228" s="1">
        <v>8.5668454017200997</v>
      </c>
      <c r="FO228"/>
      <c r="GB228"/>
      <c r="HB228"/>
    </row>
    <row r="229" spans="1:210">
      <c r="A229" s="13">
        <f t="shared" si="3"/>
        <v>39568</v>
      </c>
      <c r="N229"/>
      <c r="AB229"/>
      <c r="AC229" s="4">
        <v>39568</v>
      </c>
      <c r="AD229" s="1">
        <v>14.7590925556062</v>
      </c>
      <c r="AE229" s="1">
        <v>12.8219527640564</v>
      </c>
      <c r="AF229" s="1">
        <v>3.3647461165396102</v>
      </c>
      <c r="AG229" s="1">
        <v>13.0688461203898</v>
      </c>
      <c r="AH229" s="1">
        <v>9.0472417563416894</v>
      </c>
      <c r="AI229" s="1">
        <v>10.717417068462099</v>
      </c>
      <c r="AJ229" s="1">
        <v>13.643834192349001</v>
      </c>
      <c r="AK229" s="1">
        <v>16.250719087510799</v>
      </c>
      <c r="AL229" s="1">
        <v>7.7257135837691902</v>
      </c>
      <c r="AM229" s="1">
        <v>7.9679547617607298</v>
      </c>
      <c r="AN229" s="1">
        <v>8.1803635661567906</v>
      </c>
      <c r="AO229" s="1">
        <v>16.7790380764575</v>
      </c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O229"/>
      <c r="BQ229" s="1">
        <v>17.596310277240999</v>
      </c>
      <c r="BR229" s="1">
        <v>5.8431567482956597</v>
      </c>
      <c r="BS229" s="1">
        <v>8.0050085400916604</v>
      </c>
      <c r="BT229" s="1" t="e">
        <v>#N/A</v>
      </c>
      <c r="BU229" s="1">
        <v>13.372745139110201</v>
      </c>
      <c r="BV229" s="1">
        <v>9.1711457811619503</v>
      </c>
      <c r="BW229" s="1">
        <v>15.5247466443039</v>
      </c>
      <c r="BX229" s="1">
        <v>13.2252030768685</v>
      </c>
      <c r="BY229" s="1">
        <v>3.9949854070918298</v>
      </c>
      <c r="BZ229" s="1">
        <v>12.529033118407</v>
      </c>
      <c r="CA229" s="1">
        <v>9.6920722029672799</v>
      </c>
      <c r="CB229" s="1">
        <v>13.4144599043036</v>
      </c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DB229"/>
      <c r="DD229" s="1">
        <v>11.0211050307138</v>
      </c>
      <c r="DE229" s="1">
        <v>2.2568347470572601</v>
      </c>
      <c r="DF229" s="1">
        <v>5.4193409120883498</v>
      </c>
      <c r="DG229" s="1">
        <v>7.1230817979148302</v>
      </c>
      <c r="DH229" s="1">
        <v>8.1480586239436708</v>
      </c>
      <c r="DI229" s="1">
        <v>8.6889407891430501</v>
      </c>
      <c r="DJ229" s="1">
        <v>14.228969653459901</v>
      </c>
      <c r="DK229" s="1">
        <v>8.4101271731025395</v>
      </c>
      <c r="DL229" s="1">
        <v>3.4013292537337301</v>
      </c>
      <c r="DM229" s="1">
        <v>3.55134572811416</v>
      </c>
      <c r="DN229" s="1">
        <v>6.9846854800844298</v>
      </c>
      <c r="DO229" s="1">
        <v>6.05466016190808</v>
      </c>
      <c r="EB229"/>
      <c r="EO229"/>
      <c r="EQ229" s="1">
        <v>15.5826165177641</v>
      </c>
      <c r="ER229" s="1">
        <v>11.052719538587899</v>
      </c>
      <c r="ES229" s="1">
        <v>2.7153434311637898</v>
      </c>
      <c r="ET229" s="1" t="e">
        <v>#N/A</v>
      </c>
      <c r="EU229" s="1">
        <v>8.1793643275190995</v>
      </c>
      <c r="EV229" s="1">
        <v>9.6643910100544304</v>
      </c>
      <c r="EW229" s="1">
        <v>14.948677222672799</v>
      </c>
      <c r="EX229" s="1">
        <v>13.091295723168299</v>
      </c>
      <c r="EY229" s="1">
        <v>4.5957791944814597</v>
      </c>
      <c r="EZ229" s="1">
        <v>7.4323537386959</v>
      </c>
      <c r="FA229" s="1">
        <v>6.32261982528986</v>
      </c>
      <c r="FB229" s="1">
        <v>8.1283066111636799</v>
      </c>
      <c r="FO229"/>
      <c r="GB229"/>
      <c r="HB229"/>
    </row>
    <row r="230" spans="1:210">
      <c r="A230" s="13">
        <f t="shared" si="3"/>
        <v>39538</v>
      </c>
      <c r="N230"/>
      <c r="AB230"/>
      <c r="AC230" s="4">
        <v>39538</v>
      </c>
      <c r="AD230" s="1">
        <v>11.302224333107</v>
      </c>
      <c r="AE230" s="1">
        <v>13.727923194112901</v>
      </c>
      <c r="AF230" s="1">
        <v>3.3995151497701102</v>
      </c>
      <c r="AG230" s="1">
        <v>19.075684057462698</v>
      </c>
      <c r="AH230" s="1">
        <v>9.5264185935659995</v>
      </c>
      <c r="AI230" s="1">
        <v>12.3745667139801</v>
      </c>
      <c r="AJ230" s="1">
        <v>10.350473553479301</v>
      </c>
      <c r="AK230" s="1">
        <v>16.534984880119399</v>
      </c>
      <c r="AL230" s="1">
        <v>8.5158423508427994</v>
      </c>
      <c r="AM230" s="1">
        <v>7.7056680333735699</v>
      </c>
      <c r="AN230" s="1">
        <v>8.9156845495048795</v>
      </c>
      <c r="AO230" s="1">
        <v>17.326287172980699</v>
      </c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O230"/>
      <c r="BQ230" s="1">
        <v>15.591368013982001</v>
      </c>
      <c r="BR230" s="1">
        <v>6.9989521872360099</v>
      </c>
      <c r="BS230" s="1">
        <v>4.2853507160418003</v>
      </c>
      <c r="BT230" s="1" t="e">
        <v>#N/A</v>
      </c>
      <c r="BU230" s="1">
        <v>11.894743973629801</v>
      </c>
      <c r="BV230" s="1">
        <v>8.8650887627578996</v>
      </c>
      <c r="BW230" s="1">
        <v>12.865503766442201</v>
      </c>
      <c r="BX230" s="1">
        <v>13.4280729386858</v>
      </c>
      <c r="BY230" s="1">
        <v>4.5380406207965702</v>
      </c>
      <c r="BZ230" s="1">
        <v>12.342749718242199</v>
      </c>
      <c r="CA230" s="1">
        <v>5.35393397228649</v>
      </c>
      <c r="CB230" s="1">
        <v>13.0691469408148</v>
      </c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DB230"/>
      <c r="DD230" s="1">
        <v>8.0890262451033301</v>
      </c>
      <c r="DE230" s="1">
        <v>3.2820641666141999</v>
      </c>
      <c r="DF230" s="1">
        <v>5.3489956314478198</v>
      </c>
      <c r="DG230" s="1">
        <v>7.39880888087702</v>
      </c>
      <c r="DH230" s="1">
        <v>7.99307386963432</v>
      </c>
      <c r="DI230" s="1">
        <v>8.8984735609343506</v>
      </c>
      <c r="DJ230" s="1">
        <v>11.7760691911091</v>
      </c>
      <c r="DK230" s="1">
        <v>8.4538850026585308</v>
      </c>
      <c r="DL230" s="1">
        <v>3.4091997819955702</v>
      </c>
      <c r="DM230" s="1">
        <v>3.7608161984432402</v>
      </c>
      <c r="DN230" s="1">
        <v>6.93509116290224</v>
      </c>
      <c r="DO230" s="1">
        <v>6.0078289624036696</v>
      </c>
      <c r="EB230"/>
      <c r="EO230"/>
      <c r="EQ230" s="1">
        <v>14.215237933720401</v>
      </c>
      <c r="ER230" s="1">
        <v>10.412222737286299</v>
      </c>
      <c r="ES230" s="1">
        <v>2.3056066659408101</v>
      </c>
      <c r="ET230" s="1" t="e">
        <v>#N/A</v>
      </c>
      <c r="EU230" s="1">
        <v>8.4013985850438893</v>
      </c>
      <c r="EV230" s="1">
        <v>10.2781694069445</v>
      </c>
      <c r="EW230" s="1">
        <v>11.4566351694496</v>
      </c>
      <c r="EX230" s="1">
        <v>13.085578515998799</v>
      </c>
      <c r="EY230" s="1">
        <v>5.0187396311633599</v>
      </c>
      <c r="EZ230" s="1">
        <v>7.2661091290308804</v>
      </c>
      <c r="FA230" s="1">
        <v>6.5470138233840904</v>
      </c>
      <c r="FB230" s="1">
        <v>8.3987076625730701</v>
      </c>
      <c r="FO230"/>
      <c r="GB230"/>
      <c r="HB230"/>
    </row>
    <row r="231" spans="1:210">
      <c r="A231" s="13">
        <f t="shared" si="3"/>
        <v>39507</v>
      </c>
      <c r="N231"/>
      <c r="AB231"/>
      <c r="AC231" s="4">
        <v>39507</v>
      </c>
      <c r="AD231" s="1">
        <v>9.2647595598935908</v>
      </c>
      <c r="AE231" s="1">
        <v>23.520710987581602</v>
      </c>
      <c r="AF231" s="1">
        <v>3.4781822088040699</v>
      </c>
      <c r="AG231" s="1">
        <v>26.009806534962099</v>
      </c>
      <c r="AH231" s="1">
        <v>10.266075021438199</v>
      </c>
      <c r="AI231" s="1">
        <v>12.3923878475214</v>
      </c>
      <c r="AJ231" s="1">
        <v>9.3103787540909408</v>
      </c>
      <c r="AK231" s="1">
        <v>17.921697989646201</v>
      </c>
      <c r="AL231" s="1">
        <v>9.6945842352532807</v>
      </c>
      <c r="AM231" s="1">
        <v>7.3713172396972402</v>
      </c>
      <c r="AN231" s="1">
        <v>9.1451216278118501</v>
      </c>
      <c r="AO231" s="1">
        <v>16.976461070586399</v>
      </c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O231"/>
      <c r="BQ231" s="1">
        <v>13.1939272663554</v>
      </c>
      <c r="BR231" s="1">
        <v>13.743412199777101</v>
      </c>
      <c r="BS231" s="1">
        <v>3.9745735155096198</v>
      </c>
      <c r="BT231" s="1" t="e">
        <v>#N/A</v>
      </c>
      <c r="BU231" s="1">
        <v>20.7380940800114</v>
      </c>
      <c r="BV231" s="1">
        <v>9.3157844286590805</v>
      </c>
      <c r="BW231" s="1">
        <v>9.9688432065670494</v>
      </c>
      <c r="BX231" s="1">
        <v>14.467263837626</v>
      </c>
      <c r="BY231" s="1">
        <v>5.1892488765857401</v>
      </c>
      <c r="BZ231" s="1">
        <v>11.5264043782699</v>
      </c>
      <c r="CA231" s="1">
        <v>10.127501998199399</v>
      </c>
      <c r="CB231" s="1">
        <v>11.5809565422829</v>
      </c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DB231"/>
      <c r="DD231" s="1">
        <v>7.9237597834155498</v>
      </c>
      <c r="DE231" s="1">
        <v>3.5206681245878202</v>
      </c>
      <c r="DF231" s="1">
        <v>5.3443709416407099</v>
      </c>
      <c r="DG231" s="1">
        <v>8.2486097410711903</v>
      </c>
      <c r="DH231" s="1">
        <v>8.2764800244262204</v>
      </c>
      <c r="DI231" s="1">
        <v>8.8768946157353792</v>
      </c>
      <c r="DJ231" s="1">
        <v>5.6946304636492897</v>
      </c>
      <c r="DK231" s="1">
        <v>8.6423086577326504</v>
      </c>
      <c r="DL231" s="1">
        <v>3.5544176518683801</v>
      </c>
      <c r="DM231" s="1">
        <v>3.6641843449032199</v>
      </c>
      <c r="DN231" s="1">
        <v>6.5142962289453097</v>
      </c>
      <c r="DO231" s="1">
        <v>6.1940667344569604</v>
      </c>
      <c r="EB231"/>
      <c r="EO231"/>
      <c r="EQ231" s="1">
        <v>11.828282472901501</v>
      </c>
      <c r="ER231" s="1">
        <v>10.9236354780744</v>
      </c>
      <c r="ES231" s="1">
        <v>1.9588228085877499</v>
      </c>
      <c r="ET231" s="1" t="e">
        <v>#N/A</v>
      </c>
      <c r="EU231" s="1">
        <v>8.5696535887596301</v>
      </c>
      <c r="EV231" s="1">
        <v>10.104701355597101</v>
      </c>
      <c r="EW231" s="1">
        <v>10.464707232084001</v>
      </c>
      <c r="EX231" s="1">
        <v>13.738469259956901</v>
      </c>
      <c r="EY231" s="1">
        <v>5.4315988011840304</v>
      </c>
      <c r="EZ231" s="1">
        <v>6.6627613723465098</v>
      </c>
      <c r="FA231" s="1">
        <v>7.4548296734816297</v>
      </c>
      <c r="FB231" s="1">
        <v>8.67348491424152</v>
      </c>
      <c r="FO231"/>
      <c r="GB231"/>
      <c r="HB231"/>
    </row>
    <row r="232" spans="1:210">
      <c r="A232" s="13">
        <f t="shared" si="3"/>
        <v>39478</v>
      </c>
      <c r="N232"/>
      <c r="AB232"/>
      <c r="AC232" s="4">
        <v>39478</v>
      </c>
      <c r="AD232" s="1">
        <v>9.4153812104149797</v>
      </c>
      <c r="AE232" s="1">
        <v>26.102010649221</v>
      </c>
      <c r="AF232" s="1">
        <v>7.9041012219766502</v>
      </c>
      <c r="AG232" s="1">
        <v>26.260511233278901</v>
      </c>
      <c r="AH232" s="1">
        <v>10.330518566279601</v>
      </c>
      <c r="AI232" s="1">
        <v>12.4182123955944</v>
      </c>
      <c r="AJ232" s="1">
        <v>12.0142561339597</v>
      </c>
      <c r="AK232" s="1">
        <v>18.5843239795289</v>
      </c>
      <c r="AL232" s="1">
        <v>11.0913987992166</v>
      </c>
      <c r="AM232" s="1">
        <v>7.5204866790859404</v>
      </c>
      <c r="AN232" s="1">
        <v>9.5406531008735609</v>
      </c>
      <c r="AO232" s="1">
        <v>18.255795165135101</v>
      </c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O232"/>
      <c r="BQ232" s="1">
        <v>9.6092175545902805</v>
      </c>
      <c r="BR232" s="1">
        <v>13.109139879732201</v>
      </c>
      <c r="BS232" s="1">
        <v>6.62082094333861</v>
      </c>
      <c r="BT232" s="1" t="e">
        <v>#N/A</v>
      </c>
      <c r="BU232" s="1">
        <v>16.912782125450502</v>
      </c>
      <c r="BV232" s="1">
        <v>5.1952411828653604</v>
      </c>
      <c r="BW232" s="1">
        <v>12.358381861094699</v>
      </c>
      <c r="BX232" s="1">
        <v>14.774373155847501</v>
      </c>
      <c r="BY232" s="1">
        <v>6.8464425969295899</v>
      </c>
      <c r="BZ232" s="1">
        <v>7.5520318034487497</v>
      </c>
      <c r="CA232" s="1">
        <v>13.6158701787624</v>
      </c>
      <c r="CB232" s="1">
        <v>11.6008484692042</v>
      </c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DB232"/>
      <c r="DD232" s="1">
        <v>8.6635374083481391</v>
      </c>
      <c r="DE232" s="1">
        <v>3.63711214189681</v>
      </c>
      <c r="DF232" s="1">
        <v>5.8865663416374101</v>
      </c>
      <c r="DG232" s="1">
        <v>10.818054513577</v>
      </c>
      <c r="DH232" s="1">
        <v>8.3737134819307499</v>
      </c>
      <c r="DI232" s="1">
        <v>8.5399725443082701</v>
      </c>
      <c r="DJ232" s="1">
        <v>8.4513003297875802</v>
      </c>
      <c r="DK232" s="1">
        <v>8.7930063305632409</v>
      </c>
      <c r="DL232" s="1">
        <v>3.89344687261134</v>
      </c>
      <c r="DM232" s="1">
        <v>2.9044165157337201</v>
      </c>
      <c r="DN232" s="1">
        <v>6.4256958663244896</v>
      </c>
      <c r="DO232" s="1">
        <v>6.2270419524510503</v>
      </c>
      <c r="EB232"/>
      <c r="EO232"/>
      <c r="EQ232" s="1">
        <v>12.312694389756</v>
      </c>
      <c r="ER232" s="1">
        <v>12.1757469474696</v>
      </c>
      <c r="ES232" s="1">
        <v>4.7144177357884303</v>
      </c>
      <c r="ET232" s="1" t="e">
        <v>#N/A</v>
      </c>
      <c r="EU232" s="1">
        <v>8.2379532406814295</v>
      </c>
      <c r="EV232" s="1">
        <v>9.7793021451435393</v>
      </c>
      <c r="EW232" s="1">
        <v>11.011946355036001</v>
      </c>
      <c r="EX232" s="1">
        <v>14.708283765048</v>
      </c>
      <c r="EY232" s="1">
        <v>7.0821036851819503</v>
      </c>
      <c r="EZ232" s="1">
        <v>6.0124822467113797</v>
      </c>
      <c r="FA232" s="1">
        <v>7.9054409664708398</v>
      </c>
      <c r="FB232" s="1">
        <v>8.5049576576439492</v>
      </c>
      <c r="FO232"/>
      <c r="GB232"/>
      <c r="HB232"/>
    </row>
    <row r="233" spans="1:210">
      <c r="A233" s="13">
        <f t="shared" si="3"/>
        <v>39447</v>
      </c>
      <c r="N233"/>
      <c r="AB233"/>
      <c r="AC233" s="4">
        <v>39447</v>
      </c>
      <c r="AD233" s="1">
        <v>11.7535291512892</v>
      </c>
      <c r="AE233" s="1">
        <v>21.526249207791299</v>
      </c>
      <c r="AF233" s="1">
        <v>10.0055063469426</v>
      </c>
      <c r="AG233" s="1">
        <v>21.172138313128499</v>
      </c>
      <c r="AH233" s="1">
        <v>10.970575523373199</v>
      </c>
      <c r="AI233" s="1">
        <v>13.309179730621</v>
      </c>
      <c r="AJ233" s="1">
        <v>10.604718162113</v>
      </c>
      <c r="AK233" s="1">
        <v>21.479591665227399</v>
      </c>
      <c r="AL233" s="1">
        <v>14.4654403590103</v>
      </c>
      <c r="AM233" s="1">
        <v>8.6046231143122398</v>
      </c>
      <c r="AN233" s="1">
        <v>12.6939238435685</v>
      </c>
      <c r="AO233" s="1">
        <v>19.361766673984501</v>
      </c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O233"/>
      <c r="BQ233" s="1">
        <v>9.2124616015645096</v>
      </c>
      <c r="BR233" s="1">
        <v>14.342890049817999</v>
      </c>
      <c r="BS233" s="1">
        <v>8.5837671910110291</v>
      </c>
      <c r="BT233" s="1" t="e">
        <v>#N/A</v>
      </c>
      <c r="BU233" s="1">
        <v>22.319937791929799</v>
      </c>
      <c r="BV233" s="1">
        <v>10.1444213955091</v>
      </c>
      <c r="BW233" s="1">
        <v>11.087237395656301</v>
      </c>
      <c r="BX233" s="1">
        <v>21.271237319127799</v>
      </c>
      <c r="BY233" s="1">
        <v>10.846089928143099</v>
      </c>
      <c r="BZ233" s="1">
        <v>9.7820432735134499</v>
      </c>
      <c r="CA233" s="1">
        <v>11.7933773782049</v>
      </c>
      <c r="CB233" s="1">
        <v>10.6774837528821</v>
      </c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DB233"/>
      <c r="DD233" s="1">
        <v>7.8647218787594699</v>
      </c>
      <c r="DE233" s="1">
        <v>3.6449070640111301</v>
      </c>
      <c r="DF233" s="1">
        <v>6.1558113976852002</v>
      </c>
      <c r="DG233" s="1">
        <v>8.6857633544540391</v>
      </c>
      <c r="DH233" s="1">
        <v>8.6874861060401791</v>
      </c>
      <c r="DI233" s="1">
        <v>8.39165725726739</v>
      </c>
      <c r="DJ233" s="1">
        <v>10.5624577518842</v>
      </c>
      <c r="DK233" s="1">
        <v>9.5485089097911207</v>
      </c>
      <c r="DL233" s="1">
        <v>4.3926719599968802</v>
      </c>
      <c r="DM233" s="1">
        <v>3.8413133662796199</v>
      </c>
      <c r="DN233" s="1">
        <v>6.9867708109918301</v>
      </c>
      <c r="DO233" s="1">
        <v>6.1004689917023498</v>
      </c>
      <c r="EB233"/>
      <c r="EO233"/>
      <c r="EQ233" s="1">
        <v>13.3288022956694</v>
      </c>
      <c r="ER233" s="1">
        <v>12.2185246971121</v>
      </c>
      <c r="ES233" s="1">
        <v>6.2588235976720403</v>
      </c>
      <c r="ET233" s="1" t="e">
        <v>#N/A</v>
      </c>
      <c r="EU233" s="1">
        <v>9.5300664901480996</v>
      </c>
      <c r="EV233" s="1">
        <v>10.167148119321901</v>
      </c>
      <c r="EW233" s="1">
        <v>10.0948934006193</v>
      </c>
      <c r="EX233" s="1">
        <v>17.960473389850101</v>
      </c>
      <c r="EY233" s="1">
        <v>8.3028973790075593</v>
      </c>
      <c r="EZ233" s="1">
        <v>5.8603201221959802</v>
      </c>
      <c r="FA233" s="1">
        <v>8.5271686522702907</v>
      </c>
      <c r="FB233" s="1">
        <v>9.2765256204608093</v>
      </c>
      <c r="FO233"/>
      <c r="GB233"/>
      <c r="HB233"/>
    </row>
    <row r="234" spans="1:210">
      <c r="A234" s="13">
        <f t="shared" si="3"/>
        <v>39416</v>
      </c>
      <c r="N234"/>
      <c r="AB234"/>
      <c r="AC234" s="4">
        <v>39416</v>
      </c>
      <c r="AD234" s="1">
        <v>12.1312007587251</v>
      </c>
      <c r="AE234" s="1">
        <v>20.072663822185699</v>
      </c>
      <c r="AF234" s="1">
        <v>9.4239328797083797</v>
      </c>
      <c r="AG234" s="1">
        <v>14.951624652458101</v>
      </c>
      <c r="AH234" s="1">
        <v>10.964357359960299</v>
      </c>
      <c r="AI234" s="1">
        <v>13.5865679082408</v>
      </c>
      <c r="AJ234" s="1">
        <v>8.9962749398438895</v>
      </c>
      <c r="AK234" s="1">
        <v>20.1950691568209</v>
      </c>
      <c r="AL234" s="1">
        <v>14.963052068135701</v>
      </c>
      <c r="AM234" s="1">
        <v>8.8184051416634794</v>
      </c>
      <c r="AN234" s="1">
        <v>13.0130369569696</v>
      </c>
      <c r="AO234" s="1">
        <v>18.211052603581901</v>
      </c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O234"/>
      <c r="BQ234" s="1">
        <v>9.5220117154174293</v>
      </c>
      <c r="BR234" s="1">
        <v>9.8057038918540904</v>
      </c>
      <c r="BS234" s="1">
        <v>7.9399915966509402</v>
      </c>
      <c r="BT234" s="1" t="e">
        <v>#N/A</v>
      </c>
      <c r="BU234" s="1">
        <v>20.335669864425999</v>
      </c>
      <c r="BV234" s="1">
        <v>18.125366025315301</v>
      </c>
      <c r="BW234" s="1">
        <v>10.9011725767995</v>
      </c>
      <c r="BX234" s="1">
        <v>18.782485720855</v>
      </c>
      <c r="BY234" s="1">
        <v>10.6335032891346</v>
      </c>
      <c r="BZ234" s="1">
        <v>8.8142095896079393</v>
      </c>
      <c r="CA234" s="1">
        <v>14.1555131316938</v>
      </c>
      <c r="CB234" s="1">
        <v>11.675235500165201</v>
      </c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DB234"/>
      <c r="DD234" s="1">
        <v>6.2469898504344501</v>
      </c>
      <c r="DE234" s="1">
        <v>3.5688597567685698</v>
      </c>
      <c r="DF234" s="1">
        <v>5.9390209468812101</v>
      </c>
      <c r="DG234" s="1">
        <v>7.0036461944172599</v>
      </c>
      <c r="DH234" s="1">
        <v>8.6585935014047006</v>
      </c>
      <c r="DI234" s="1">
        <v>7.6923790594126604</v>
      </c>
      <c r="DJ234" s="1">
        <v>7.0019396819631501</v>
      </c>
      <c r="DK234" s="1">
        <v>9.5570057025836892</v>
      </c>
      <c r="DL234" s="1">
        <v>5.7095189815693796</v>
      </c>
      <c r="DM234" s="1">
        <v>3.60280578712843</v>
      </c>
      <c r="DN234" s="1">
        <v>7.0023425819316998</v>
      </c>
      <c r="DO234" s="1">
        <v>6.0118671099512504</v>
      </c>
      <c r="EB234"/>
      <c r="EO234"/>
      <c r="EQ234" s="1">
        <v>12.925421404938801</v>
      </c>
      <c r="ER234" s="1">
        <v>12.0479940306599</v>
      </c>
      <c r="ES234" s="1">
        <v>6.0749015819881</v>
      </c>
      <c r="ET234" s="1" t="e">
        <v>#N/A</v>
      </c>
      <c r="EU234" s="1">
        <v>10.043338954499699</v>
      </c>
      <c r="EV234" s="1">
        <v>10.2973137681442</v>
      </c>
      <c r="EW234" s="1">
        <v>6.5910756743160102</v>
      </c>
      <c r="EX234" s="1">
        <v>17.1719259844992</v>
      </c>
      <c r="EY234" s="1">
        <v>9.4994212908201199</v>
      </c>
      <c r="EZ234" s="1">
        <v>6.2344083903211303</v>
      </c>
      <c r="FA234" s="1">
        <v>8.9411347279447</v>
      </c>
      <c r="FB234" s="1">
        <v>9.3726416573858504</v>
      </c>
      <c r="FO234"/>
      <c r="GB234"/>
      <c r="HB234"/>
    </row>
    <row r="235" spans="1:210">
      <c r="A235" s="13">
        <f t="shared" si="3"/>
        <v>39386</v>
      </c>
      <c r="N235"/>
      <c r="AB235"/>
      <c r="AC235" s="4">
        <v>39386</v>
      </c>
      <c r="AD235" s="1">
        <v>10.9200167843738</v>
      </c>
      <c r="AE235" s="1">
        <v>16.3024498272888</v>
      </c>
      <c r="AF235" s="1">
        <v>10.984303460653299</v>
      </c>
      <c r="AG235" s="1">
        <v>9.2310665847079498</v>
      </c>
      <c r="AH235" s="1">
        <v>11.439264360819299</v>
      </c>
      <c r="AI235" s="1">
        <v>13.1460777740996</v>
      </c>
      <c r="AJ235" s="1">
        <v>5.0845607616395698</v>
      </c>
      <c r="AK235" s="1">
        <v>19.4967511608424</v>
      </c>
      <c r="AL235" s="1">
        <v>17.404728481098701</v>
      </c>
      <c r="AM235" s="1">
        <v>9.1155239904649594</v>
      </c>
      <c r="AN235" s="1">
        <v>13.098697316718299</v>
      </c>
      <c r="AO235" s="1">
        <v>18.157178633284101</v>
      </c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O235"/>
      <c r="BQ235" s="1">
        <v>10.5537547404554</v>
      </c>
      <c r="BR235" s="1">
        <v>6.6753034151631798</v>
      </c>
      <c r="BS235" s="1">
        <v>10.6773583874359</v>
      </c>
      <c r="BT235" s="1" t="e">
        <v>#N/A</v>
      </c>
      <c r="BU235" s="1">
        <v>20.029405221908501</v>
      </c>
      <c r="BV235" s="1">
        <v>17.5600965590789</v>
      </c>
      <c r="BW235" s="1">
        <v>8.1204323171815904</v>
      </c>
      <c r="BX235" s="1">
        <v>18.602507116229301</v>
      </c>
      <c r="BY235" s="1">
        <v>10.6688013639881</v>
      </c>
      <c r="BZ235" s="1">
        <v>7.3555504489390202</v>
      </c>
      <c r="CA235" s="1">
        <v>14.679231894846801</v>
      </c>
      <c r="CB235" s="1">
        <v>13.531197795772099</v>
      </c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DB235"/>
      <c r="DD235" s="1">
        <v>6.6725430754384396</v>
      </c>
      <c r="DE235" s="1">
        <v>3.46873247928196</v>
      </c>
      <c r="DF235" s="1">
        <v>6.43803056434915</v>
      </c>
      <c r="DG235" s="1">
        <v>6.7622760666726398</v>
      </c>
      <c r="DH235" s="1">
        <v>8.7504360122133704</v>
      </c>
      <c r="DI235" s="1">
        <v>7.3418854699968596</v>
      </c>
      <c r="DJ235" s="1">
        <v>6.7512872898913798</v>
      </c>
      <c r="DK235" s="1">
        <v>9.4948246741611992</v>
      </c>
      <c r="DL235" s="1">
        <v>7.8507504819427503</v>
      </c>
      <c r="DM235" s="1">
        <v>3.04139477130692</v>
      </c>
      <c r="DN235" s="1">
        <v>7.2174237608333103</v>
      </c>
      <c r="DO235" s="1">
        <v>6.45093544844931</v>
      </c>
      <c r="EB235"/>
      <c r="EO235"/>
      <c r="EQ235" s="1">
        <v>12.297121002157899</v>
      </c>
      <c r="ER235" s="1">
        <v>9.8764001720895198</v>
      </c>
      <c r="ES235" s="1">
        <v>6.9222507058901899</v>
      </c>
      <c r="ET235" s="1" t="e">
        <v>#N/A</v>
      </c>
      <c r="EU235" s="1">
        <v>10.2704235779086</v>
      </c>
      <c r="EV235" s="1">
        <v>10.2223348721576</v>
      </c>
      <c r="EW235" s="1">
        <v>3.8884830234437802</v>
      </c>
      <c r="EX235" s="1">
        <v>17.395732939846699</v>
      </c>
      <c r="EY235" s="1">
        <v>11.032936030054801</v>
      </c>
      <c r="EZ235" s="1">
        <v>6.5533479286781997</v>
      </c>
      <c r="FA235" s="1">
        <v>9.5681257783046991</v>
      </c>
      <c r="FB235" s="1">
        <v>10.4156733104377</v>
      </c>
      <c r="FO235"/>
      <c r="GB235"/>
      <c r="HB235"/>
    </row>
    <row r="236" spans="1:210">
      <c r="A236" s="13">
        <f t="shared" si="3"/>
        <v>39353</v>
      </c>
      <c r="N236"/>
      <c r="AB236"/>
      <c r="AC236" s="4">
        <v>39353</v>
      </c>
      <c r="AD236" s="1">
        <v>10.898509821715701</v>
      </c>
      <c r="AE236" s="1">
        <v>13.199271347206301</v>
      </c>
      <c r="AF236" s="1">
        <v>10.1479616731769</v>
      </c>
      <c r="AG236" s="1">
        <v>7.92114470716316</v>
      </c>
      <c r="AH236" s="1">
        <v>11.697694303746999</v>
      </c>
      <c r="AI236" s="1">
        <v>13.0850627170172</v>
      </c>
      <c r="AJ236" s="1">
        <v>2.50156482584836</v>
      </c>
      <c r="AK236" s="1">
        <v>17.7282452145786</v>
      </c>
      <c r="AL236" s="1">
        <v>19.725624614477201</v>
      </c>
      <c r="AM236" s="1">
        <v>8.4143432730465193</v>
      </c>
      <c r="AN236" s="1">
        <v>13.567779058834301</v>
      </c>
      <c r="AO236" s="1">
        <v>18.5704977726237</v>
      </c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O236"/>
      <c r="BQ236" s="1">
        <v>11.2503347661521</v>
      </c>
      <c r="BR236" s="1">
        <v>7.5039267517053503</v>
      </c>
      <c r="BS236" s="1">
        <v>8.2085117248025892</v>
      </c>
      <c r="BT236" s="1" t="e">
        <v>#N/A</v>
      </c>
      <c r="BU236" s="1">
        <v>15.7913548983731</v>
      </c>
      <c r="BV236" s="1">
        <v>18.245231403638499</v>
      </c>
      <c r="BW236" s="1">
        <v>7.0842126231586198</v>
      </c>
      <c r="BX236" s="1">
        <v>16.948572946047701</v>
      </c>
      <c r="BY236" s="1">
        <v>10.950999151771899</v>
      </c>
      <c r="BZ236" s="1">
        <v>5.7198543796763701</v>
      </c>
      <c r="CA236" s="1">
        <v>12.2632490543863</v>
      </c>
      <c r="CB236" s="1">
        <v>14.808637932861201</v>
      </c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DB236"/>
      <c r="DD236" s="1">
        <v>5.7619908618507401</v>
      </c>
      <c r="DE236" s="1">
        <v>2.88761106482632</v>
      </c>
      <c r="DF236" s="1">
        <v>6.2520299548305198</v>
      </c>
      <c r="DG236" s="1">
        <v>6.93856546723904</v>
      </c>
      <c r="DH236" s="1">
        <v>8.6922718853080703</v>
      </c>
      <c r="DI236" s="1">
        <v>6.9939741410937204</v>
      </c>
      <c r="DJ236" s="1">
        <v>2.4974194983360598</v>
      </c>
      <c r="DK236" s="1">
        <v>9.2011205840361896</v>
      </c>
      <c r="DL236" s="1">
        <v>9.8769360045993402</v>
      </c>
      <c r="DM236" s="1">
        <v>3.13535384783094</v>
      </c>
      <c r="DN236" s="1">
        <v>7.1612087663175403</v>
      </c>
      <c r="DO236" s="1">
        <v>7.0592213099408703</v>
      </c>
      <c r="EB236"/>
      <c r="EO236"/>
      <c r="EQ236" s="1">
        <v>11.9708391343702</v>
      </c>
      <c r="ER236" s="1">
        <v>8.82949391896606</v>
      </c>
      <c r="ES236" s="1">
        <v>6.5491887435034704</v>
      </c>
      <c r="ET236" s="1" t="e">
        <v>#N/A</v>
      </c>
      <c r="EU236" s="1">
        <v>11.1662024114072</v>
      </c>
      <c r="EV236" s="1">
        <v>12.1371987521346</v>
      </c>
      <c r="EW236" s="1">
        <v>2.7401207069412901</v>
      </c>
      <c r="EX236" s="1">
        <v>15.5532366334799</v>
      </c>
      <c r="EY236" s="1">
        <v>11.943788396603001</v>
      </c>
      <c r="EZ236" s="1">
        <v>5.8192038643005999</v>
      </c>
      <c r="FA236" s="1">
        <v>9.4769063705303598</v>
      </c>
      <c r="FB236" s="1">
        <v>11.999668203071399</v>
      </c>
      <c r="FO236"/>
      <c r="GB236"/>
      <c r="HB236"/>
    </row>
    <row r="237" spans="1:210">
      <c r="A237" s="13">
        <f t="shared" si="3"/>
        <v>39325</v>
      </c>
      <c r="N237"/>
      <c r="AB237"/>
      <c r="AC237" s="4">
        <v>39325</v>
      </c>
      <c r="AD237" s="1">
        <v>10.3694014393662</v>
      </c>
      <c r="AE237" s="1">
        <v>12.030273621807</v>
      </c>
      <c r="AF237" s="1">
        <v>10.5082841340275</v>
      </c>
      <c r="AG237" s="1">
        <v>7.7683585554388701</v>
      </c>
      <c r="AH237" s="1">
        <v>12.433724614989501</v>
      </c>
      <c r="AI237" s="1">
        <v>12.7612328123253</v>
      </c>
      <c r="AJ237" s="1">
        <v>2.5687277974513498</v>
      </c>
      <c r="AK237" s="1">
        <v>16.746255782785301</v>
      </c>
      <c r="AL237" s="1">
        <v>21.152644498997901</v>
      </c>
      <c r="AM237" s="1">
        <v>7.7678995312297401</v>
      </c>
      <c r="AN237" s="1">
        <v>12.9592164267476</v>
      </c>
      <c r="AO237" s="1">
        <v>18.5646655002481</v>
      </c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O237"/>
      <c r="BQ237" s="1">
        <v>11.9261803466409</v>
      </c>
      <c r="BR237" s="1">
        <v>6.9641026723203101</v>
      </c>
      <c r="BS237" s="1">
        <v>8.1387705467718003</v>
      </c>
      <c r="BT237" s="1" t="e">
        <v>#N/A</v>
      </c>
      <c r="BU237" s="1">
        <v>15.483059730323999</v>
      </c>
      <c r="BV237" s="1">
        <v>15.6492682146571</v>
      </c>
      <c r="BW237" s="1">
        <v>7.3626786489958604</v>
      </c>
      <c r="BX237" s="1">
        <v>16.154580037716901</v>
      </c>
      <c r="BY237" s="1">
        <v>11.970834675089</v>
      </c>
      <c r="BZ237" s="1">
        <v>5.2410898608852499</v>
      </c>
      <c r="CA237" s="1">
        <v>10.2553948713427</v>
      </c>
      <c r="CB237" s="1">
        <v>14.2932970881138</v>
      </c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DB237"/>
      <c r="DD237" s="1">
        <v>5.7661506762490902</v>
      </c>
      <c r="DE237" s="1">
        <v>2.6975500932268499</v>
      </c>
      <c r="DF237" s="1">
        <v>6.2424815791109802</v>
      </c>
      <c r="DG237" s="1">
        <v>6.1685657771894</v>
      </c>
      <c r="DH237" s="1">
        <v>10.6256973520772</v>
      </c>
      <c r="DI237" s="1">
        <v>7.0583352838774402</v>
      </c>
      <c r="DJ237" s="1">
        <v>1.0485488529811799</v>
      </c>
      <c r="DK237" s="1">
        <v>9.0975128527401505</v>
      </c>
      <c r="DL237" s="1">
        <v>11.570868667716899</v>
      </c>
      <c r="DM237" s="1">
        <v>3.8470935566979199</v>
      </c>
      <c r="DN237" s="1">
        <v>6.9400734421011503</v>
      </c>
      <c r="DO237" s="1">
        <v>7.2537348382938998</v>
      </c>
      <c r="EB237"/>
      <c r="EO237"/>
      <c r="EQ237" s="1">
        <v>11.5864155552858</v>
      </c>
      <c r="ER237" s="1">
        <v>7.5619287699519901</v>
      </c>
      <c r="ES237" s="1">
        <v>6.6962805570191604</v>
      </c>
      <c r="ET237" s="1" t="e">
        <v>#N/A</v>
      </c>
      <c r="EU237" s="1">
        <v>11.8983211080731</v>
      </c>
      <c r="EV237" s="1">
        <v>12.514197948657699</v>
      </c>
      <c r="EW237" s="1">
        <v>1.47729336025555</v>
      </c>
      <c r="EX237" s="1">
        <v>15.785854615771401</v>
      </c>
      <c r="EY237" s="1">
        <v>13.862143545664599</v>
      </c>
      <c r="EZ237" s="1">
        <v>5.9628556562382702</v>
      </c>
      <c r="FA237" s="1">
        <v>9.4051767322927802</v>
      </c>
      <c r="FB237" s="1">
        <v>12.5311904753577</v>
      </c>
      <c r="FO237"/>
      <c r="GB237"/>
      <c r="HB237"/>
    </row>
    <row r="238" spans="1:210">
      <c r="A238" s="13">
        <f t="shared" si="3"/>
        <v>39294</v>
      </c>
      <c r="N238"/>
      <c r="AB238"/>
      <c r="AC238" s="4">
        <v>39294</v>
      </c>
      <c r="AD238" s="1">
        <v>10.3824301160681</v>
      </c>
      <c r="AE238" s="1">
        <v>10.770412982311599</v>
      </c>
      <c r="AF238" s="1">
        <v>10.506181866257499</v>
      </c>
      <c r="AG238" s="1">
        <v>7.84753777151818</v>
      </c>
      <c r="AH238" s="1">
        <v>12.776018168755501</v>
      </c>
      <c r="AI238" s="1">
        <v>12.334461885376401</v>
      </c>
      <c r="AJ238" s="1">
        <v>2.5322272234932202</v>
      </c>
      <c r="AK238" s="1">
        <v>15.168229683579201</v>
      </c>
      <c r="AL238" s="1">
        <v>21.872216390228001</v>
      </c>
      <c r="AM238" s="1">
        <v>7.6149046246159999</v>
      </c>
      <c r="AN238" s="1">
        <v>13.0435208363334</v>
      </c>
      <c r="AO238" s="1">
        <v>19.0199149248492</v>
      </c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O238"/>
      <c r="BQ238" s="1">
        <v>11.991557963710701</v>
      </c>
      <c r="BR238" s="1">
        <v>6.7742005544638904</v>
      </c>
      <c r="BS238" s="1">
        <v>10.3284099395556</v>
      </c>
      <c r="BT238" s="1" t="e">
        <v>#N/A</v>
      </c>
      <c r="BU238" s="1">
        <v>15.204310507988</v>
      </c>
      <c r="BV238" s="1">
        <v>9.4707827291676807</v>
      </c>
      <c r="BW238" s="1">
        <v>7.1188753037829304</v>
      </c>
      <c r="BX238" s="1">
        <v>15.6027100863569</v>
      </c>
      <c r="BY238" s="1">
        <v>11.5170752118946</v>
      </c>
      <c r="BZ238" s="1">
        <v>5.1037125554405298</v>
      </c>
      <c r="CA238" s="1">
        <v>13.363827208089401</v>
      </c>
      <c r="CB238" s="1">
        <v>16.391177066258901</v>
      </c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DB238"/>
      <c r="DD238" s="1">
        <v>6.06263392851353</v>
      </c>
      <c r="DE238" s="1">
        <v>2.2315977459093199</v>
      </c>
      <c r="DF238" s="1">
        <v>6.6242945772698603</v>
      </c>
      <c r="DG238" s="1">
        <v>6.4368908201084301</v>
      </c>
      <c r="DH238" s="1">
        <v>10.663187935460501</v>
      </c>
      <c r="DI238" s="1">
        <v>7.0125437966307</v>
      </c>
      <c r="DJ238" s="1">
        <v>-0.10879778822059</v>
      </c>
      <c r="DK238" s="1">
        <v>8.7003356317587492</v>
      </c>
      <c r="DL238" s="1">
        <v>13.6564728055017</v>
      </c>
      <c r="DM238" s="1">
        <v>3.3926793891056302</v>
      </c>
      <c r="DN238" s="1">
        <v>7.1737329388927904</v>
      </c>
      <c r="DO238" s="1">
        <v>7.4348831372258397</v>
      </c>
      <c r="EB238"/>
      <c r="EO238"/>
      <c r="EQ238" s="1">
        <v>11.1956965069653</v>
      </c>
      <c r="ER238" s="1">
        <v>6.6556565160143997</v>
      </c>
      <c r="ES238" s="1">
        <v>8.1630886177965998</v>
      </c>
      <c r="ET238" s="1" t="e">
        <v>#N/A</v>
      </c>
      <c r="EU238" s="1">
        <v>11.6770579057532</v>
      </c>
      <c r="EV238" s="1">
        <v>10.423828328172</v>
      </c>
      <c r="EW238" s="1">
        <v>1.3467852085708101</v>
      </c>
      <c r="EX238" s="1">
        <v>14.8610373211327</v>
      </c>
      <c r="EY238" s="1">
        <v>15.193810038907801</v>
      </c>
      <c r="EZ238" s="1">
        <v>6.0110254657217803</v>
      </c>
      <c r="FA238" s="1">
        <v>9.7235972971026197</v>
      </c>
      <c r="FB238" s="1">
        <v>12.7027872008223</v>
      </c>
      <c r="FO238"/>
      <c r="GB238"/>
      <c r="HB238"/>
    </row>
    <row r="239" spans="1:210">
      <c r="A239" s="13">
        <f t="shared" si="3"/>
        <v>39262</v>
      </c>
      <c r="N239"/>
      <c r="AB239"/>
      <c r="AC239" s="4">
        <v>39262</v>
      </c>
      <c r="AD239" s="1">
        <v>7.6050881793982796</v>
      </c>
      <c r="AE239" s="1">
        <v>9.5809929541272396</v>
      </c>
      <c r="AF239" s="1">
        <v>10.217489340688701</v>
      </c>
      <c r="AG239" s="1">
        <v>7.7439953037857903</v>
      </c>
      <c r="AH239" s="1">
        <v>12.9027976495606</v>
      </c>
      <c r="AI239" s="1">
        <v>12.7822837417317</v>
      </c>
      <c r="AJ239" s="1">
        <v>1.5926108188618799</v>
      </c>
      <c r="AK239" s="1">
        <v>14.7964690118985</v>
      </c>
      <c r="AL239" s="1">
        <v>21.726811159834298</v>
      </c>
      <c r="AM239" s="1">
        <v>7.2530288904216604</v>
      </c>
      <c r="AN239" s="1">
        <v>12.772609394643</v>
      </c>
      <c r="AO239" s="1">
        <v>18.759864279076002</v>
      </c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O239"/>
      <c r="BQ239" s="1">
        <v>10.216138710199401</v>
      </c>
      <c r="BR239" s="1">
        <v>8.7548688028232799</v>
      </c>
      <c r="BS239" s="1">
        <v>10.164857396965701</v>
      </c>
      <c r="BT239" s="1" t="e">
        <v>#N/A</v>
      </c>
      <c r="BU239" s="1">
        <v>13.0159580036075</v>
      </c>
      <c r="BV239" s="1">
        <v>11.4294798265328</v>
      </c>
      <c r="BW239" s="1">
        <v>6.3827025983925001</v>
      </c>
      <c r="BX239" s="1">
        <v>15.464135387541001</v>
      </c>
      <c r="BY239" s="1">
        <v>8.0589875783758202</v>
      </c>
      <c r="BZ239" s="1">
        <v>4.6741739125726598</v>
      </c>
      <c r="CA239" s="1">
        <v>12.3534356661114</v>
      </c>
      <c r="CB239" s="1">
        <v>15.0983786858722</v>
      </c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DB239"/>
      <c r="DD239" s="1">
        <v>5.4890579460352296</v>
      </c>
      <c r="DE239" s="1">
        <v>1.3001782885132001</v>
      </c>
      <c r="DF239" s="1">
        <v>7.2434626551105303</v>
      </c>
      <c r="DG239" s="1">
        <v>6.4843987388016799</v>
      </c>
      <c r="DH239" s="1">
        <v>11.055827267756699</v>
      </c>
      <c r="DI239" s="1">
        <v>7.3412871797145698</v>
      </c>
      <c r="DJ239" s="1">
        <v>-3.3390075922177398</v>
      </c>
      <c r="DK239" s="1">
        <v>8.64245208637454</v>
      </c>
      <c r="DL239" s="1">
        <v>15.146416024580001</v>
      </c>
      <c r="DM239" s="1">
        <v>2.9875275122270302</v>
      </c>
      <c r="DN239" s="1">
        <v>7.6812904600851502</v>
      </c>
      <c r="DO239" s="1">
        <v>7.7087974699469699</v>
      </c>
      <c r="EB239"/>
      <c r="EO239"/>
      <c r="EQ239" s="1">
        <v>9.8631776349246092</v>
      </c>
      <c r="ER239" s="1">
        <v>7.3087327452825903</v>
      </c>
      <c r="ES239" s="1">
        <v>7.9101246824685996</v>
      </c>
      <c r="ET239" s="1" t="e">
        <v>#N/A</v>
      </c>
      <c r="EU239" s="1">
        <v>11.778448238426799</v>
      </c>
      <c r="EV239" s="1">
        <v>10.364652075373099</v>
      </c>
      <c r="EW239" s="1">
        <v>1.55041321042158</v>
      </c>
      <c r="EX239" s="1">
        <v>14.018810741090901</v>
      </c>
      <c r="EY239" s="1">
        <v>16.684729108833</v>
      </c>
      <c r="EZ239" s="1">
        <v>6.0400166993671798</v>
      </c>
      <c r="FA239" s="1">
        <v>9.9076221750578295</v>
      </c>
      <c r="FB239" s="1">
        <v>13.1688976037471</v>
      </c>
      <c r="FO239"/>
      <c r="GB239"/>
      <c r="HB239"/>
    </row>
    <row r="240" spans="1:210">
      <c r="A240" s="13">
        <f t="shared" si="3"/>
        <v>39233</v>
      </c>
      <c r="N240"/>
      <c r="AB240"/>
      <c r="AC240" s="4">
        <v>39233</v>
      </c>
      <c r="AD240" s="1">
        <v>7.0623079469079597</v>
      </c>
      <c r="AE240" s="1">
        <v>8.6223834689623597</v>
      </c>
      <c r="AF240" s="1">
        <v>9.7775954472380704</v>
      </c>
      <c r="AG240" s="1">
        <v>7.3826477377272903</v>
      </c>
      <c r="AH240" s="1">
        <v>12.072222401461399</v>
      </c>
      <c r="AI240" s="1">
        <v>12.5807250007293</v>
      </c>
      <c r="AJ240" s="1">
        <v>0.73574925442903205</v>
      </c>
      <c r="AK240" s="1">
        <v>13.517698611590401</v>
      </c>
      <c r="AL240" s="1">
        <v>22.564034519888899</v>
      </c>
      <c r="AM240" s="1">
        <v>6.42129731000934</v>
      </c>
      <c r="AN240" s="1">
        <v>12.650901412730001</v>
      </c>
      <c r="AO240" s="1">
        <v>19.2663802735592</v>
      </c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O240"/>
      <c r="BQ240" s="1">
        <v>11.963256460654</v>
      </c>
      <c r="BR240" s="1">
        <v>3.7298004004296401</v>
      </c>
      <c r="BS240" s="1">
        <v>8.3484224509894904</v>
      </c>
      <c r="BT240" s="1" t="e">
        <v>#N/A</v>
      </c>
      <c r="BU240" s="1">
        <v>10.66235413329</v>
      </c>
      <c r="BV240" s="1">
        <v>10.098370871655</v>
      </c>
      <c r="BW240" s="1">
        <v>5.8072811325767599</v>
      </c>
      <c r="BX240" s="1">
        <v>14.506150051185999</v>
      </c>
      <c r="BY240" s="1">
        <v>8.6383482884665792</v>
      </c>
      <c r="BZ240" s="1">
        <v>3.77814213480853</v>
      </c>
      <c r="CA240" s="1">
        <v>11.051750592947</v>
      </c>
      <c r="CB240" s="1">
        <v>14.9759617478383</v>
      </c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DB240"/>
      <c r="DD240" s="1">
        <v>4.9953629356436098</v>
      </c>
      <c r="DE240" s="1">
        <v>1.0391267223160101</v>
      </c>
      <c r="DF240" s="1">
        <v>7.4688232175409199</v>
      </c>
      <c r="DG240" s="1">
        <v>5.9278182446950201</v>
      </c>
      <c r="DH240" s="1">
        <v>8.5006904399326793</v>
      </c>
      <c r="DI240" s="1">
        <v>7.2813912011736202</v>
      </c>
      <c r="DJ240" s="1">
        <v>-1.2534377007002699</v>
      </c>
      <c r="DK240" s="1">
        <v>8.4485384453188299</v>
      </c>
      <c r="DL240" s="1">
        <v>16.999519545930799</v>
      </c>
      <c r="DM240" s="1">
        <v>3.7136325483723498</v>
      </c>
      <c r="DN240" s="1">
        <v>7.6279867208840599</v>
      </c>
      <c r="DO240" s="1">
        <v>7.9428483377027099</v>
      </c>
      <c r="EB240"/>
      <c r="EO240"/>
      <c r="EQ240" s="1">
        <v>8.0501085428655799</v>
      </c>
      <c r="ER240" s="1">
        <v>7.2419142758529302</v>
      </c>
      <c r="ES240" s="1">
        <v>8.4024184929376098</v>
      </c>
      <c r="ET240" s="1" t="e">
        <v>#N/A</v>
      </c>
      <c r="EU240" s="1">
        <v>10.8037051200879</v>
      </c>
      <c r="EV240" s="1">
        <v>10.0051336970528</v>
      </c>
      <c r="EW240" s="1">
        <v>0.69720739701212397</v>
      </c>
      <c r="EX240" s="1">
        <v>13.388854533256699</v>
      </c>
      <c r="EY240" s="1">
        <v>17.748433578025502</v>
      </c>
      <c r="EZ240" s="1">
        <v>5.65863230881628</v>
      </c>
      <c r="FA240" s="1">
        <v>10.2179773752302</v>
      </c>
      <c r="FB240" s="1">
        <v>13.624829887208101</v>
      </c>
      <c r="FO240"/>
      <c r="GB240"/>
      <c r="HB240"/>
    </row>
    <row r="241" spans="1:210">
      <c r="A241" s="13">
        <f t="shared" si="3"/>
        <v>39202</v>
      </c>
      <c r="N241"/>
      <c r="AB241"/>
      <c r="AC241" s="4">
        <v>39202</v>
      </c>
      <c r="AD241" s="1">
        <v>8.3633329533749805</v>
      </c>
      <c r="AE241" s="1">
        <v>7.9713445495277604</v>
      </c>
      <c r="AF241" s="1">
        <v>10.065532089163099</v>
      </c>
      <c r="AG241" s="1">
        <v>7.3596426577455496</v>
      </c>
      <c r="AH241" s="1">
        <v>12.287722015421499</v>
      </c>
      <c r="AI241" s="1">
        <v>12.320851571771501</v>
      </c>
      <c r="AJ241" s="1">
        <v>-0.45277017993357799</v>
      </c>
      <c r="AK241" s="1">
        <v>12.4840595342749</v>
      </c>
      <c r="AL241" s="1">
        <v>22.8239961600576</v>
      </c>
      <c r="AM241" s="1">
        <v>6.3826425327570204</v>
      </c>
      <c r="AN241" s="1">
        <v>12.5306734095878</v>
      </c>
      <c r="AO241" s="1">
        <v>20.160483896423901</v>
      </c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O241"/>
      <c r="BQ241" s="1">
        <v>13.675759558672301</v>
      </c>
      <c r="BR241" s="1">
        <v>13.4614435381856</v>
      </c>
      <c r="BS241" s="1">
        <v>11.158083945459</v>
      </c>
      <c r="BT241" s="1" t="e">
        <v>#N/A</v>
      </c>
      <c r="BU241" s="1">
        <v>10.4198978349266</v>
      </c>
      <c r="BV241" s="1">
        <v>10.2577215063022</v>
      </c>
      <c r="BW241" s="1">
        <v>3.2287010391999802</v>
      </c>
      <c r="BX241" s="1">
        <v>13.1346040739346</v>
      </c>
      <c r="BY241" s="1">
        <v>9.1159156197645093</v>
      </c>
      <c r="BZ241" s="1">
        <v>3.7317677601103498</v>
      </c>
      <c r="CA241" s="1">
        <v>9.9744832660381402</v>
      </c>
      <c r="CB241" s="1">
        <v>13.8515989051325</v>
      </c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DB241"/>
      <c r="DD241" s="1">
        <v>5.8990450903465304</v>
      </c>
      <c r="DE241" s="1">
        <v>0.341836370390174</v>
      </c>
      <c r="DF241" s="1">
        <v>7.4833126004818604</v>
      </c>
      <c r="DG241" s="1">
        <v>6.02585553516316</v>
      </c>
      <c r="DH241" s="1">
        <v>8.6899453324602707</v>
      </c>
      <c r="DI241" s="1">
        <v>7.1431854583241501</v>
      </c>
      <c r="DJ241" s="1">
        <v>-3.2531794968962</v>
      </c>
      <c r="DK241" s="1">
        <v>8.2235763647021702</v>
      </c>
      <c r="DL241" s="1">
        <v>18.9986902216869</v>
      </c>
      <c r="DM241" s="1">
        <v>3.6447276546829701</v>
      </c>
      <c r="DN241" s="1">
        <v>7.4549985735974396</v>
      </c>
      <c r="DO241" s="1">
        <v>8.1470082979272807</v>
      </c>
      <c r="EB241"/>
      <c r="EO241"/>
      <c r="EQ241" s="1">
        <v>10.0390562508037</v>
      </c>
      <c r="ER241" s="1">
        <v>7.5472623071723701</v>
      </c>
      <c r="ES241" s="1">
        <v>8.4848765379490505</v>
      </c>
      <c r="ET241" s="1" t="e">
        <v>#N/A</v>
      </c>
      <c r="EU241" s="1">
        <v>10.718590497539401</v>
      </c>
      <c r="EV241" s="1">
        <v>9.9679249492157904</v>
      </c>
      <c r="EW241" s="1">
        <v>-0.62463518728008804</v>
      </c>
      <c r="EX241" s="1">
        <v>12.7570367721198</v>
      </c>
      <c r="EY241" s="1">
        <v>19.021370182490202</v>
      </c>
      <c r="EZ241" s="1">
        <v>5.1762332939286901</v>
      </c>
      <c r="FA241" s="1">
        <v>10.473210302350299</v>
      </c>
      <c r="FB241" s="1">
        <v>13.830735621411501</v>
      </c>
      <c r="FO241"/>
      <c r="GB241"/>
      <c r="HB241"/>
    </row>
    <row r="242" spans="1:210">
      <c r="A242" s="13">
        <f t="shared" si="3"/>
        <v>39171</v>
      </c>
      <c r="N242"/>
      <c r="AB242"/>
      <c r="AC242" s="4">
        <v>39171</v>
      </c>
      <c r="AD242" s="1">
        <v>2.2282719653522798</v>
      </c>
      <c r="AE242" s="1">
        <v>7.2821181493824501</v>
      </c>
      <c r="AF242" s="1">
        <v>9.4162724217576308</v>
      </c>
      <c r="AG242" s="1">
        <v>7.0579841876798799</v>
      </c>
      <c r="AH242" s="1">
        <v>11.0883565314785</v>
      </c>
      <c r="AI242" s="1">
        <v>11.925978279148699</v>
      </c>
      <c r="AJ242" s="1">
        <v>-2.43413179255128</v>
      </c>
      <c r="AK242" s="1">
        <v>12.6969069866374</v>
      </c>
      <c r="AL242" s="1">
        <v>21.593911512359998</v>
      </c>
      <c r="AM242" s="1">
        <v>6.0046117224803197</v>
      </c>
      <c r="AN242" s="1">
        <v>12.9557349426105</v>
      </c>
      <c r="AO242" s="1">
        <v>19.715367872100899</v>
      </c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O242"/>
      <c r="BQ242" s="1">
        <v>5.4271915104497603</v>
      </c>
      <c r="BR242" s="1">
        <v>6.1419130989044604</v>
      </c>
      <c r="BS242" s="1">
        <v>7.9707011277192201</v>
      </c>
      <c r="BT242" s="1" t="e">
        <v>#N/A</v>
      </c>
      <c r="BU242" s="1">
        <v>10.1141609285516</v>
      </c>
      <c r="BV242" s="1">
        <v>10.9207293400934</v>
      </c>
      <c r="BW242" s="1">
        <v>2.1179635288493599</v>
      </c>
      <c r="BX242" s="1">
        <v>11.382603069685301</v>
      </c>
      <c r="BY242" s="1">
        <v>9.7537088041034803</v>
      </c>
      <c r="BZ242" s="1">
        <v>8.8006837949411896</v>
      </c>
      <c r="CA242" s="1">
        <v>9.6237471283505798</v>
      </c>
      <c r="CB242" s="1">
        <v>13.777283641773201</v>
      </c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DB242"/>
      <c r="DD242" s="1">
        <v>3.07813721352136</v>
      </c>
      <c r="DE242" s="1">
        <v>1.70090293211965</v>
      </c>
      <c r="DF242" s="1">
        <v>7.42705617297218</v>
      </c>
      <c r="DG242" s="1">
        <v>6.1803286131058499</v>
      </c>
      <c r="DH242" s="1">
        <v>8.6101764456791994</v>
      </c>
      <c r="DI242" s="1">
        <v>6.8421498157554499</v>
      </c>
      <c r="DJ242" s="1">
        <v>-5.9367335082894304</v>
      </c>
      <c r="DK242" s="1">
        <v>8.5206697082940703</v>
      </c>
      <c r="DL242" s="1">
        <v>21.570372169818501</v>
      </c>
      <c r="DM242" s="1">
        <v>3.3605696277217998</v>
      </c>
      <c r="DN242" s="1">
        <v>8.2160602573116392</v>
      </c>
      <c r="DO242" s="1">
        <v>8.3697299444280997</v>
      </c>
      <c r="EB242"/>
      <c r="EO242"/>
      <c r="EQ242" s="1">
        <v>1.8588599326692501</v>
      </c>
      <c r="ER242" s="1">
        <v>7.4936916877261002</v>
      </c>
      <c r="ES242" s="1">
        <v>8.3244879471791595</v>
      </c>
      <c r="ET242" s="1" t="e">
        <v>#N/A</v>
      </c>
      <c r="EU242" s="1">
        <v>10.046686215382801</v>
      </c>
      <c r="EV242" s="1">
        <v>8.3900171206330896</v>
      </c>
      <c r="EW242" s="1">
        <v>-2.6162340625258</v>
      </c>
      <c r="EX242" s="1">
        <v>12.4602966473709</v>
      </c>
      <c r="EY242" s="1">
        <v>22.8588669218577</v>
      </c>
      <c r="EZ242" s="1">
        <v>5.0847861536587899</v>
      </c>
      <c r="FA242" s="1">
        <v>10.5233574571484</v>
      </c>
      <c r="FB242" s="1">
        <v>14.285921060125901</v>
      </c>
      <c r="FO242"/>
      <c r="GB242"/>
      <c r="HB242"/>
    </row>
    <row r="243" spans="1:210">
      <c r="A243" s="13">
        <f t="shared" si="3"/>
        <v>39141</v>
      </c>
      <c r="N243"/>
      <c r="AB243"/>
      <c r="AC243" s="4">
        <v>39141</v>
      </c>
      <c r="AD243" s="1">
        <v>0.817553951551095</v>
      </c>
      <c r="AE243" s="1">
        <v>7.0533412161043403</v>
      </c>
      <c r="AF243" s="1">
        <v>10.016816652266</v>
      </c>
      <c r="AG243" s="1">
        <v>6.7488682163312399</v>
      </c>
      <c r="AH243" s="1">
        <v>11.6004875496544</v>
      </c>
      <c r="AI243" s="1">
        <v>11.9413106223352</v>
      </c>
      <c r="AJ243" s="1">
        <v>-2.7173258195299801</v>
      </c>
      <c r="AK243" s="1">
        <v>14.661463063221801</v>
      </c>
      <c r="AL243" s="1">
        <v>22.584916001532701</v>
      </c>
      <c r="AM243" s="1">
        <v>5.4722075864889401</v>
      </c>
      <c r="AN243" s="1">
        <v>13.400987239968799</v>
      </c>
      <c r="AO243" s="1">
        <v>19.4135072139164</v>
      </c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O243"/>
      <c r="BQ243" s="1">
        <v>7.6383731983443903</v>
      </c>
      <c r="BR243" s="1">
        <v>5.9353458281622</v>
      </c>
      <c r="BS243" s="1">
        <v>10.064610611038299</v>
      </c>
      <c r="BT243" s="1" t="e">
        <v>#N/A</v>
      </c>
      <c r="BU243" s="1">
        <v>13.253545569260799</v>
      </c>
      <c r="BV243" s="1">
        <v>11.345795830941899</v>
      </c>
      <c r="BW243" s="1">
        <v>0.55933645554179001</v>
      </c>
      <c r="BX243" s="1">
        <v>13.166083121009001</v>
      </c>
      <c r="BY243" s="1">
        <v>11.4261778738275</v>
      </c>
      <c r="BZ243" s="1">
        <v>7.3346207399523298</v>
      </c>
      <c r="CA243" s="1">
        <v>11.8093128509331</v>
      </c>
      <c r="CB243" s="1">
        <v>18.793449111729299</v>
      </c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DB243"/>
      <c r="DD243" s="1">
        <v>2.39402240650631</v>
      </c>
      <c r="DE243" s="1">
        <v>1.3016694115782199</v>
      </c>
      <c r="DF243" s="1">
        <v>7.5021325808462498</v>
      </c>
      <c r="DG243" s="1">
        <v>5.7308769155928303</v>
      </c>
      <c r="DH243" s="1">
        <v>8.6337485402274705</v>
      </c>
      <c r="DI243" s="1">
        <v>6.5928593464266596</v>
      </c>
      <c r="DJ243" s="1">
        <v>-6.2133194701366401</v>
      </c>
      <c r="DK243" s="1">
        <v>9.1634003782416507</v>
      </c>
      <c r="DL243" s="1">
        <v>23.080052592810201</v>
      </c>
      <c r="DM243" s="1">
        <v>4.2254595879795804</v>
      </c>
      <c r="DN243" s="1">
        <v>8.6970983370520702</v>
      </c>
      <c r="DO243" s="1">
        <v>8.1284012755979695</v>
      </c>
      <c r="EB243"/>
      <c r="EO243"/>
      <c r="EQ243" s="1">
        <v>3.8368943356724299</v>
      </c>
      <c r="ER243" s="1">
        <v>6.8534322556482703</v>
      </c>
      <c r="ES243" s="1">
        <v>8.4071875380259709</v>
      </c>
      <c r="ET243" s="1" t="e">
        <v>#N/A</v>
      </c>
      <c r="EU243" s="1">
        <v>11.0293544384594</v>
      </c>
      <c r="EV243" s="1">
        <v>8.3256759633964901</v>
      </c>
      <c r="EW243" s="1">
        <v>-1.67676538809108</v>
      </c>
      <c r="EX243" s="1">
        <v>13.704969865161001</v>
      </c>
      <c r="EY243" s="1">
        <v>22.1652813175325</v>
      </c>
      <c r="EZ243" s="1">
        <v>4.9233400726583296</v>
      </c>
      <c r="FA243" s="1">
        <v>10.620142907366599</v>
      </c>
      <c r="FB243" s="1">
        <v>14.168939666271701</v>
      </c>
      <c r="FO243"/>
      <c r="GB243"/>
      <c r="HB243"/>
    </row>
    <row r="244" spans="1:210">
      <c r="A244" s="13">
        <f t="shared" si="3"/>
        <v>39113</v>
      </c>
      <c r="N244"/>
      <c r="AB244"/>
      <c r="AC244" s="4">
        <v>39113</v>
      </c>
      <c r="AD244" s="1">
        <v>2.4348778699340499</v>
      </c>
      <c r="AE244" s="1">
        <v>6.8592516769835701</v>
      </c>
      <c r="AF244" s="1">
        <v>11.484697920110801</v>
      </c>
      <c r="AG244" s="1">
        <v>6.8411286823289101</v>
      </c>
      <c r="AH244" s="1">
        <v>11.192059646703999</v>
      </c>
      <c r="AI244" s="1">
        <v>12.057550322471</v>
      </c>
      <c r="AJ244" s="1">
        <v>-0.83927386656779301</v>
      </c>
      <c r="AK244" s="1">
        <v>13.9993627543004</v>
      </c>
      <c r="AL244" s="1">
        <v>22.384847819964399</v>
      </c>
      <c r="AM244" s="1">
        <v>10.8085348375742</v>
      </c>
      <c r="AN244" s="1">
        <v>13.0431473034529</v>
      </c>
      <c r="AO244" s="1">
        <v>22.2349965149449</v>
      </c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O244"/>
      <c r="BQ244" s="1">
        <v>7.0253083445083604</v>
      </c>
      <c r="BR244" s="1">
        <v>6.5545409092410196</v>
      </c>
      <c r="BS244" s="1">
        <v>12.5172759341994</v>
      </c>
      <c r="BT244" s="1" t="e">
        <v>#N/A</v>
      </c>
      <c r="BU244" s="1">
        <v>12.664363947341799</v>
      </c>
      <c r="BV244" s="1">
        <v>11.2266202313006</v>
      </c>
      <c r="BW244" s="1">
        <v>3.39068079243691</v>
      </c>
      <c r="BX244" s="1">
        <v>14.3590311986454</v>
      </c>
      <c r="BY244" s="1">
        <v>8.4111954981746493</v>
      </c>
      <c r="BZ244" s="1">
        <v>8.8496296691965703</v>
      </c>
      <c r="CA244" s="1">
        <v>12.607074723331699</v>
      </c>
      <c r="CB244" s="1">
        <v>15.154480168490601</v>
      </c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DB244"/>
      <c r="DD244" s="1">
        <v>2.8862063355376999</v>
      </c>
      <c r="DE244" s="1">
        <v>1.57170242247007</v>
      </c>
      <c r="DF244" s="1">
        <v>7.6847118270560202</v>
      </c>
      <c r="DG244" s="1">
        <v>5.5556508839526204</v>
      </c>
      <c r="DH244" s="1">
        <v>8.6977239161901707</v>
      </c>
      <c r="DI244" s="1">
        <v>6.4220983753997398</v>
      </c>
      <c r="DJ244" s="1">
        <v>-6.3195760992860501</v>
      </c>
      <c r="DK244" s="1">
        <v>9.0918576836753999</v>
      </c>
      <c r="DL244" s="1">
        <v>24.085951402044099</v>
      </c>
      <c r="DM244" s="1">
        <v>3.4160881154118701</v>
      </c>
      <c r="DN244" s="1">
        <v>8.7035305971878305</v>
      </c>
      <c r="DO244" s="1">
        <v>7.7312999414142096</v>
      </c>
      <c r="EB244"/>
      <c r="EO244"/>
      <c r="EQ244" s="1">
        <v>5.9284167852619802</v>
      </c>
      <c r="ER244" s="1">
        <v>6.9510670339493501</v>
      </c>
      <c r="ES244" s="1">
        <v>9.2209220464570407</v>
      </c>
      <c r="ET244" s="1" t="e">
        <v>#N/A</v>
      </c>
      <c r="EU244" s="1">
        <v>12.186219214055299</v>
      </c>
      <c r="EV244" s="1">
        <v>8.6522974661501006</v>
      </c>
      <c r="EW244" s="1">
        <v>-0.583649608431419</v>
      </c>
      <c r="EX244" s="1">
        <v>13.655956208830499</v>
      </c>
      <c r="EY244" s="1">
        <v>29.6695882684621</v>
      </c>
      <c r="EZ244" s="1">
        <v>5.0586409572161601</v>
      </c>
      <c r="FA244" s="1">
        <v>10.8867190172065</v>
      </c>
      <c r="FB244" s="1">
        <v>13.514076168361299</v>
      </c>
      <c r="FO244"/>
      <c r="GB244"/>
      <c r="HB244"/>
    </row>
    <row r="245" spans="1:210">
      <c r="A245" s="13">
        <f t="shared" si="3"/>
        <v>39080</v>
      </c>
      <c r="N245"/>
      <c r="AB245"/>
      <c r="AC245" s="4">
        <v>39080</v>
      </c>
      <c r="AD245" s="1">
        <v>2.9683996155271202</v>
      </c>
      <c r="AE245" s="1">
        <v>6.1606502370361804</v>
      </c>
      <c r="AF245" s="1">
        <v>12.9198388227378</v>
      </c>
      <c r="AG245" s="1">
        <v>6.8595002341094702</v>
      </c>
      <c r="AH245" s="1">
        <v>11.147417043685</v>
      </c>
      <c r="AI245" s="1">
        <v>12.724072767835199</v>
      </c>
      <c r="AJ245" s="1">
        <v>2.12627963830136</v>
      </c>
      <c r="AK245" s="1">
        <v>16.753437569660001</v>
      </c>
      <c r="AL245" s="1">
        <v>10.6280712250023</v>
      </c>
      <c r="AM245" s="1">
        <v>11.7533897728286</v>
      </c>
      <c r="AN245" s="1">
        <v>12.658181416336699</v>
      </c>
      <c r="AO245" s="1">
        <v>21.309590159408</v>
      </c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O245"/>
      <c r="BQ245" s="1">
        <v>6.6260948830616702</v>
      </c>
      <c r="BR245" s="1">
        <v>7.5791216345610799</v>
      </c>
      <c r="BS245" s="1">
        <v>12.332394302031</v>
      </c>
      <c r="BT245" s="1" t="e">
        <v>#N/A</v>
      </c>
      <c r="BU245" s="1">
        <v>16.179155558374699</v>
      </c>
      <c r="BV245" s="1">
        <v>10.102445559294701</v>
      </c>
      <c r="BW245" s="1">
        <v>7.07324120750331</v>
      </c>
      <c r="BX245" s="1">
        <v>17.1106651708626</v>
      </c>
      <c r="BY245" s="1">
        <v>1.6113106835539299</v>
      </c>
      <c r="BZ245" s="1">
        <v>4.2611564645452704</v>
      </c>
      <c r="CA245" s="1">
        <v>11.831068385396</v>
      </c>
      <c r="CB245" s="1">
        <v>14.678724426434</v>
      </c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DB245"/>
      <c r="DD245" s="1">
        <v>3.7812967435480198</v>
      </c>
      <c r="DE245" s="1">
        <v>1.28715529267344</v>
      </c>
      <c r="DF245" s="1">
        <v>7.7388448405907999</v>
      </c>
      <c r="DG245" s="1">
        <v>6.0595512338417601</v>
      </c>
      <c r="DH245" s="1">
        <v>8.8395896316903606</v>
      </c>
      <c r="DI245" s="1">
        <v>6.4335339359998898</v>
      </c>
      <c r="DJ245" s="1">
        <v>-7.68979926514921</v>
      </c>
      <c r="DK245" s="1">
        <v>9.1720022727752006</v>
      </c>
      <c r="DL245" s="1">
        <v>5.6771357828509101</v>
      </c>
      <c r="DM245" s="1">
        <v>4.0620141149274698</v>
      </c>
      <c r="DN245" s="1">
        <v>8.2633288277967196</v>
      </c>
      <c r="DO245" s="1">
        <v>7.9928684140488402</v>
      </c>
      <c r="EB245"/>
      <c r="EO245"/>
      <c r="EQ245" s="1">
        <v>6.0666036442998301</v>
      </c>
      <c r="ER245" s="1">
        <v>6.8165656174338203</v>
      </c>
      <c r="ES245" s="1">
        <v>9.4664456072819601</v>
      </c>
      <c r="ET245" s="1">
        <v>10.3952088879757</v>
      </c>
      <c r="EU245" s="1">
        <v>10.8160126832072</v>
      </c>
      <c r="EV245" s="1">
        <v>10.089378795782</v>
      </c>
      <c r="EW245" s="1">
        <v>3.7885951375833802</v>
      </c>
      <c r="EX245" s="1">
        <v>15.640001150826199</v>
      </c>
      <c r="EY245" s="1">
        <v>10.9001172346206</v>
      </c>
      <c r="EZ245" s="1">
        <v>5.2183741812788096</v>
      </c>
      <c r="FA245" s="1">
        <v>10.6686880533553</v>
      </c>
      <c r="FB245" s="1">
        <v>13.959624877766601</v>
      </c>
      <c r="FO245"/>
      <c r="GB245"/>
      <c r="HB245"/>
    </row>
    <row r="246" spans="1:210">
      <c r="A246" s="13">
        <f t="shared" si="3"/>
        <v>39051</v>
      </c>
      <c r="N246"/>
      <c r="AB246"/>
      <c r="AC246" s="4">
        <v>39051</v>
      </c>
      <c r="AD246" s="1">
        <v>3.97895792844513</v>
      </c>
      <c r="AE246" s="1">
        <v>6.34796539865114</v>
      </c>
      <c r="AF246" s="1">
        <v>12.5089227086021</v>
      </c>
      <c r="AG246" s="1">
        <v>8.2660752979469105</v>
      </c>
      <c r="AH246" s="1">
        <v>10.728905026427601</v>
      </c>
      <c r="AI246" s="1">
        <v>12.8548829442997</v>
      </c>
      <c r="AJ246" s="1">
        <v>4.4467302701804501</v>
      </c>
      <c r="AK246" s="1">
        <v>15.884240851521801</v>
      </c>
      <c r="AL246" s="1">
        <v>10.687095800456101</v>
      </c>
      <c r="AM246" s="1">
        <v>11.9383500831192</v>
      </c>
      <c r="AN246" s="1">
        <v>12.269182481664499</v>
      </c>
      <c r="AO246" s="1">
        <v>21.583094106752998</v>
      </c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O246"/>
      <c r="BQ246" s="1">
        <v>3.8483977172749899</v>
      </c>
      <c r="BR246" s="1">
        <v>7.6482401779748796</v>
      </c>
      <c r="BS246" s="1">
        <v>11.569147769089099</v>
      </c>
      <c r="BT246" s="1" t="e">
        <v>#N/A</v>
      </c>
      <c r="BU246" s="1">
        <v>15.7081431900193</v>
      </c>
      <c r="BV246" s="1">
        <v>10.3806400032681</v>
      </c>
      <c r="BW246" s="1">
        <v>8.73043498809513</v>
      </c>
      <c r="BX246" s="1">
        <v>15.384902728839799</v>
      </c>
      <c r="BY246" s="1">
        <v>0.96640933262348006</v>
      </c>
      <c r="BZ246" s="1">
        <v>6.1393695498850596</v>
      </c>
      <c r="CA246" s="1">
        <v>10.3171145993155</v>
      </c>
      <c r="CB246" s="1">
        <v>15.384275341581199</v>
      </c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DB246"/>
      <c r="DD246" s="1">
        <v>3.6731296051852902</v>
      </c>
      <c r="DE246" s="1">
        <v>1.3778753637968499</v>
      </c>
      <c r="DF246" s="1">
        <v>7.9722030646628399</v>
      </c>
      <c r="DG246" s="1">
        <v>5.8491577048277801</v>
      </c>
      <c r="DH246" s="1">
        <v>8.8545218120876008</v>
      </c>
      <c r="DI246" s="1">
        <v>6.6815970432720597</v>
      </c>
      <c r="DJ246" s="1">
        <v>-7.4812153773707104</v>
      </c>
      <c r="DK246" s="1">
        <v>8.8326385059161403</v>
      </c>
      <c r="DL246" s="1">
        <v>7.9112786008782603</v>
      </c>
      <c r="DM246" s="1">
        <v>4.0424426524508803</v>
      </c>
      <c r="DN246" s="1">
        <v>7.4580710652542797</v>
      </c>
      <c r="DO246" s="1">
        <v>7.9391517874201796</v>
      </c>
      <c r="EB246"/>
      <c r="EO246"/>
      <c r="EQ246" s="1">
        <v>5.88325179782486</v>
      </c>
      <c r="ER246" s="1">
        <v>6.9298739914886198</v>
      </c>
      <c r="ES246" s="1">
        <v>9.8754958040746299</v>
      </c>
      <c r="ET246" s="1">
        <v>7.23255603270775</v>
      </c>
      <c r="EU246" s="1">
        <v>9.7315209350973895</v>
      </c>
      <c r="EV246" s="1">
        <v>9.9881902738504298</v>
      </c>
      <c r="EW246" s="1">
        <v>5.8210535517371103</v>
      </c>
      <c r="EX246" s="1">
        <v>13.952668730789499</v>
      </c>
      <c r="EY246" s="1">
        <v>10.934807578766501</v>
      </c>
      <c r="EZ246" s="1">
        <v>8.3934603966035404</v>
      </c>
      <c r="FA246" s="1">
        <v>10.886889403947899</v>
      </c>
      <c r="FB246" s="1">
        <v>13.985489160332699</v>
      </c>
      <c r="FO246"/>
      <c r="GB246"/>
      <c r="HB246"/>
    </row>
    <row r="247" spans="1:210">
      <c r="A247" s="13">
        <f t="shared" si="3"/>
        <v>39021</v>
      </c>
      <c r="N247"/>
      <c r="AB247"/>
      <c r="AC247" s="4">
        <v>39021</v>
      </c>
      <c r="AD247" s="1">
        <v>5.03398060081095</v>
      </c>
      <c r="AE247" s="1">
        <v>7.5405524781362097</v>
      </c>
      <c r="AF247" s="1">
        <v>13.3516390078233</v>
      </c>
      <c r="AG247" s="1">
        <v>9.7341231059597302</v>
      </c>
      <c r="AH247" s="1">
        <v>10.3166557014756</v>
      </c>
      <c r="AI247" s="1">
        <v>12.927090611691799</v>
      </c>
      <c r="AJ247" s="1">
        <v>6.1778864167078797</v>
      </c>
      <c r="AK247" s="1">
        <v>15.0285252436463</v>
      </c>
      <c r="AL247" s="1">
        <v>10.704072890356599</v>
      </c>
      <c r="AM247" s="1">
        <v>12.1688574661167</v>
      </c>
      <c r="AN247" s="1">
        <v>10.7728149801068</v>
      </c>
      <c r="AO247" s="1">
        <v>21.8410531198558</v>
      </c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O247"/>
      <c r="BQ247" s="1">
        <v>6.58471660579879</v>
      </c>
      <c r="BR247" s="1">
        <v>5.6900677096507497</v>
      </c>
      <c r="BS247" s="1">
        <v>12.282664132594499</v>
      </c>
      <c r="BT247" s="1" t="e">
        <v>#N/A</v>
      </c>
      <c r="BU247" s="1">
        <v>16.342793269695601</v>
      </c>
      <c r="BV247" s="1">
        <v>12.541026341574799</v>
      </c>
      <c r="BW247" s="1">
        <v>9.2046378591495905</v>
      </c>
      <c r="BX247" s="1">
        <v>14.4532492301022</v>
      </c>
      <c r="BY247" s="1">
        <v>2.9288336998932101</v>
      </c>
      <c r="BZ247" s="1">
        <v>7.4272352026441402</v>
      </c>
      <c r="CA247" s="1">
        <v>10.081063529991001</v>
      </c>
      <c r="CB247" s="1">
        <v>15.168724895258</v>
      </c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DB247"/>
      <c r="DD247" s="1">
        <v>3.88647222044778</v>
      </c>
      <c r="DE247" s="1">
        <v>1.6488662670691101</v>
      </c>
      <c r="DF247" s="1">
        <v>8.7612957426856699</v>
      </c>
      <c r="DG247" s="1">
        <v>5.7119788730013497</v>
      </c>
      <c r="DH247" s="1">
        <v>8.35220919256877</v>
      </c>
      <c r="DI247" s="1">
        <v>6.9384617821730599</v>
      </c>
      <c r="DJ247" s="1">
        <v>-6.2432455007924199</v>
      </c>
      <c r="DK247" s="1">
        <v>8.7305811918807308</v>
      </c>
      <c r="DL247" s="1">
        <v>9.6858227862782798</v>
      </c>
      <c r="DM247" s="1">
        <v>4.0119822442507198</v>
      </c>
      <c r="DN247" s="1">
        <v>6.9814107513726498</v>
      </c>
      <c r="DO247" s="1">
        <v>7.7113082262363504</v>
      </c>
      <c r="EB247"/>
      <c r="EO247"/>
      <c r="EQ247" s="1">
        <v>6.7536438514258101</v>
      </c>
      <c r="ER247" s="1">
        <v>7.5795079878821401</v>
      </c>
      <c r="ES247" s="1">
        <v>10.9914789423384</v>
      </c>
      <c r="ET247" s="1">
        <v>4.8013538280918304</v>
      </c>
      <c r="EU247" s="1">
        <v>8.48690999650319</v>
      </c>
      <c r="EV247" s="1">
        <v>10.137997026706399</v>
      </c>
      <c r="EW247" s="1">
        <v>8.2430202223411193</v>
      </c>
      <c r="EX247" s="1">
        <v>12.8564641537633</v>
      </c>
      <c r="EY247" s="1">
        <v>10.883353928030299</v>
      </c>
      <c r="EZ247" s="1">
        <v>8.7246107373096393</v>
      </c>
      <c r="FA247" s="1">
        <v>10.5808911332233</v>
      </c>
      <c r="FB247" s="1">
        <v>13.827789389546</v>
      </c>
      <c r="FO247"/>
      <c r="GB247"/>
      <c r="HB247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Feuil1"/>
  <dimension ref="A1:AG481"/>
  <sheetViews>
    <sheetView workbookViewId="0">
      <pane xSplit="1" ySplit="3" topLeftCell="U433" activePane="bottomRight" state="frozen"/>
      <selection pane="topRight" activeCell="B1" sqref="B1"/>
      <selection pane="bottomLeft" activeCell="A4" sqref="A4"/>
      <selection pane="bottomRight" activeCell="U448" sqref="U448:U464"/>
    </sheetView>
  </sheetViews>
  <sheetFormatPr defaultColWidth="11.453125" defaultRowHeight="14.5"/>
  <cols>
    <col min="1" max="1" width="12.81640625" style="69" customWidth="1"/>
    <col min="2" max="4" width="14.453125" hidden="1" customWidth="1"/>
    <col min="5" max="13" width="12.81640625" hidden="1" customWidth="1"/>
    <col min="14" max="14" width="4.1796875" hidden="1" customWidth="1"/>
    <col min="15" max="15" width="10.54296875" hidden="1" customWidth="1"/>
    <col min="16" max="16" width="0" hidden="1" customWidth="1"/>
    <col min="17" max="17" width="4.1796875" hidden="1" customWidth="1"/>
    <col min="18" max="18" width="10.54296875" hidden="1" customWidth="1"/>
    <col min="19" max="19" width="6" hidden="1" customWidth="1"/>
    <col min="20" max="20" width="3.81640625" hidden="1" customWidth="1"/>
    <col min="22" max="31" width="0" hidden="1" customWidth="1"/>
    <col min="32" max="32" width="17.81640625" hidden="1" customWidth="1"/>
    <col min="33" max="33" width="12.81640625" hidden="1" customWidth="1"/>
  </cols>
  <sheetData>
    <row r="1" spans="1:33" s="78" customFormat="1" ht="37.5" customHeight="1">
      <c r="A1" s="73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 s="98" t="s">
        <v>66</v>
      </c>
      <c r="V1"/>
      <c r="W1"/>
      <c r="X1"/>
      <c r="Y1"/>
      <c r="Z1"/>
      <c r="AA1"/>
      <c r="AB1"/>
      <c r="AC1"/>
      <c r="AD1"/>
      <c r="AE1"/>
      <c r="AF1"/>
      <c r="AG1"/>
    </row>
    <row r="2" spans="1:33">
      <c r="A2" s="75"/>
      <c r="U2" s="99" t="s">
        <v>67</v>
      </c>
    </row>
    <row r="3" spans="1:33" ht="29">
      <c r="A3" s="76" t="s">
        <v>50</v>
      </c>
      <c r="U3" s="76" t="s">
        <v>68</v>
      </c>
    </row>
    <row r="4" spans="1:33">
      <c r="A4" s="75">
        <v>32932</v>
      </c>
      <c r="U4" s="77">
        <v>8.5150000000000006</v>
      </c>
    </row>
    <row r="5" spans="1:33">
      <c r="A5" s="75">
        <v>32963</v>
      </c>
      <c r="U5" s="77">
        <v>8.6280000000000001</v>
      </c>
    </row>
    <row r="6" spans="1:33">
      <c r="A6" s="75">
        <v>32993</v>
      </c>
      <c r="U6" s="77">
        <v>9.0220000000000002</v>
      </c>
    </row>
    <row r="7" spans="1:33">
      <c r="A7" s="75">
        <v>33024</v>
      </c>
      <c r="U7" s="77">
        <v>8.5990000000000002</v>
      </c>
    </row>
    <row r="8" spans="1:33">
      <c r="A8" s="75">
        <v>33054</v>
      </c>
      <c r="U8" s="77">
        <v>8.4120000000000008</v>
      </c>
    </row>
    <row r="9" spans="1:33">
      <c r="A9" s="75">
        <v>33085</v>
      </c>
      <c r="U9" s="77">
        <v>8.3409999999999993</v>
      </c>
    </row>
    <row r="10" spans="1:33">
      <c r="A10" s="75">
        <v>33116</v>
      </c>
      <c r="U10" s="77">
        <v>8.8460000000000001</v>
      </c>
    </row>
    <row r="11" spans="1:33">
      <c r="A11" s="75">
        <v>33146</v>
      </c>
      <c r="U11" s="77">
        <v>8.7949999999999999</v>
      </c>
    </row>
    <row r="12" spans="1:33">
      <c r="A12" s="75">
        <v>33177</v>
      </c>
      <c r="U12" s="77">
        <v>8.6170000000000009</v>
      </c>
    </row>
    <row r="13" spans="1:33">
      <c r="A13" s="75">
        <v>33207</v>
      </c>
      <c r="U13" s="77">
        <v>8.2520000000000007</v>
      </c>
    </row>
    <row r="14" spans="1:33">
      <c r="A14" s="75">
        <v>33238</v>
      </c>
      <c r="U14" s="77">
        <v>8.0670000000000002</v>
      </c>
    </row>
    <row r="15" spans="1:33">
      <c r="A15" s="75">
        <v>33269</v>
      </c>
      <c r="U15" s="77">
        <v>8.0069999999999997</v>
      </c>
    </row>
    <row r="16" spans="1:33">
      <c r="A16" s="75">
        <v>33297</v>
      </c>
      <c r="U16" s="77">
        <v>8.0329999999999995</v>
      </c>
    </row>
    <row r="17" spans="1:21">
      <c r="A17" s="75">
        <v>33328</v>
      </c>
      <c r="U17" s="77">
        <v>8.0609999999999999</v>
      </c>
    </row>
    <row r="18" spans="1:21">
      <c r="A18" s="75">
        <v>33358</v>
      </c>
      <c r="U18" s="77">
        <v>8.0129999999999999</v>
      </c>
    </row>
    <row r="19" spans="1:21">
      <c r="A19" s="75">
        <v>33389</v>
      </c>
      <c r="U19" s="77">
        <v>8.0589999999999993</v>
      </c>
    </row>
    <row r="20" spans="1:21">
      <c r="A20" s="75">
        <v>33419</v>
      </c>
      <c r="U20" s="77">
        <v>8.2270000000000003</v>
      </c>
    </row>
    <row r="21" spans="1:21">
      <c r="A21" s="75">
        <v>33450</v>
      </c>
      <c r="U21" s="77">
        <v>8.1470000000000002</v>
      </c>
    </row>
    <row r="22" spans="1:21">
      <c r="A22" s="75">
        <v>33481</v>
      </c>
      <c r="U22" s="77">
        <v>7.8159999999999998</v>
      </c>
    </row>
    <row r="23" spans="1:21">
      <c r="A23" s="75">
        <v>33511</v>
      </c>
      <c r="U23" s="77">
        <v>7.4450000000000003</v>
      </c>
    </row>
    <row r="24" spans="1:21">
      <c r="A24" s="75">
        <v>33542</v>
      </c>
      <c r="U24" s="77">
        <v>7.46</v>
      </c>
    </row>
    <row r="25" spans="1:21">
      <c r="A25" s="75">
        <v>33572</v>
      </c>
      <c r="U25" s="77">
        <v>7.3760000000000003</v>
      </c>
    </row>
    <row r="26" spans="1:21">
      <c r="A26" s="75">
        <v>33603</v>
      </c>
      <c r="U26" s="77">
        <v>6.6989999999999998</v>
      </c>
    </row>
    <row r="27" spans="1:21">
      <c r="A27" s="75">
        <v>33634</v>
      </c>
      <c r="U27" s="77">
        <v>7.274</v>
      </c>
    </row>
    <row r="28" spans="1:21">
      <c r="A28" s="75">
        <v>33663</v>
      </c>
      <c r="U28" s="77">
        <v>7.25</v>
      </c>
    </row>
    <row r="29" spans="1:21">
      <c r="A29" s="75">
        <v>33694</v>
      </c>
      <c r="U29" s="77">
        <v>7.5279999999999996</v>
      </c>
    </row>
    <row r="30" spans="1:21">
      <c r="A30" s="75">
        <v>33724</v>
      </c>
      <c r="U30" s="77">
        <v>7.5830000000000002</v>
      </c>
    </row>
    <row r="31" spans="1:21">
      <c r="A31" s="75">
        <v>33755</v>
      </c>
      <c r="U31" s="77">
        <v>7.3179999999999996</v>
      </c>
    </row>
    <row r="32" spans="1:21">
      <c r="A32" s="75">
        <v>33785</v>
      </c>
      <c r="U32" s="77">
        <v>7.1210000000000004</v>
      </c>
    </row>
    <row r="33" spans="1:21">
      <c r="A33" s="75">
        <v>33816</v>
      </c>
      <c r="U33" s="77">
        <v>6.7089999999999996</v>
      </c>
    </row>
    <row r="34" spans="1:21">
      <c r="A34" s="75">
        <v>33847</v>
      </c>
      <c r="U34" s="77">
        <v>6.6040000000000001</v>
      </c>
    </row>
    <row r="35" spans="1:21">
      <c r="A35" s="75">
        <v>33877</v>
      </c>
      <c r="U35" s="77">
        <v>6.3540000000000001</v>
      </c>
    </row>
    <row r="36" spans="1:21">
      <c r="A36" s="75">
        <v>33908</v>
      </c>
      <c r="U36" s="77">
        <v>6.7889999999999997</v>
      </c>
    </row>
    <row r="37" spans="1:21">
      <c r="A37" s="75">
        <v>33938</v>
      </c>
      <c r="U37" s="77">
        <v>6.9370000000000003</v>
      </c>
    </row>
    <row r="38" spans="1:21">
      <c r="A38" s="75">
        <v>33969</v>
      </c>
      <c r="U38" s="77">
        <v>6.6859999999999999</v>
      </c>
    </row>
    <row r="39" spans="1:21">
      <c r="A39" s="75">
        <v>34000</v>
      </c>
      <c r="U39" s="77">
        <v>6.359</v>
      </c>
    </row>
    <row r="40" spans="1:21">
      <c r="A40" s="75">
        <v>34028</v>
      </c>
      <c r="U40" s="77">
        <v>6.02</v>
      </c>
    </row>
    <row r="41" spans="1:21">
      <c r="A41" s="75">
        <v>34059</v>
      </c>
      <c r="U41" s="77">
        <v>6.024</v>
      </c>
    </row>
    <row r="42" spans="1:21">
      <c r="A42" s="75">
        <v>34089</v>
      </c>
      <c r="U42" s="77">
        <v>6.0090000000000003</v>
      </c>
    </row>
    <row r="43" spans="1:21">
      <c r="A43" s="75">
        <v>34120</v>
      </c>
      <c r="U43" s="77">
        <v>6.149</v>
      </c>
    </row>
    <row r="44" spans="1:21">
      <c r="A44" s="75">
        <v>34150</v>
      </c>
      <c r="U44" s="77">
        <v>5.7759999999999998</v>
      </c>
    </row>
    <row r="45" spans="1:21">
      <c r="A45" s="75">
        <v>34181</v>
      </c>
      <c r="U45" s="77">
        <v>5.8070000000000004</v>
      </c>
    </row>
    <row r="46" spans="1:21">
      <c r="A46" s="75">
        <v>34212</v>
      </c>
      <c r="U46" s="77">
        <v>5.4480000000000004</v>
      </c>
    </row>
    <row r="47" spans="1:21">
      <c r="A47" s="75">
        <v>34242</v>
      </c>
      <c r="U47" s="77">
        <v>5.3819999999999997</v>
      </c>
    </row>
    <row r="48" spans="1:21">
      <c r="A48" s="75">
        <v>34273</v>
      </c>
      <c r="U48" s="77">
        <v>5.4269999999999996</v>
      </c>
    </row>
    <row r="49" spans="1:21">
      <c r="A49" s="75">
        <v>34303</v>
      </c>
      <c r="U49" s="77">
        <v>5.819</v>
      </c>
    </row>
    <row r="50" spans="1:21">
      <c r="A50" s="75">
        <v>34334</v>
      </c>
      <c r="U50" s="77">
        <v>5.7939999999999996</v>
      </c>
    </row>
    <row r="51" spans="1:21">
      <c r="A51" s="75">
        <v>34365</v>
      </c>
      <c r="U51" s="77">
        <v>5.6420000000000003</v>
      </c>
    </row>
    <row r="52" spans="1:21">
      <c r="A52" s="75">
        <v>34393</v>
      </c>
      <c r="U52" s="77">
        <v>6.1289999999999996</v>
      </c>
    </row>
    <row r="53" spans="1:21">
      <c r="A53" s="75">
        <v>34424</v>
      </c>
      <c r="U53" s="77">
        <v>6.7380000000000004</v>
      </c>
    </row>
    <row r="54" spans="1:21">
      <c r="A54" s="75">
        <v>34454</v>
      </c>
      <c r="U54" s="77">
        <v>7.0419999999999998</v>
      </c>
    </row>
    <row r="55" spans="1:21">
      <c r="A55" s="75">
        <v>34485</v>
      </c>
      <c r="U55" s="77">
        <v>7.1470000000000002</v>
      </c>
    </row>
    <row r="56" spans="1:21">
      <c r="A56" s="75">
        <v>34515</v>
      </c>
      <c r="U56" s="77">
        <v>7.32</v>
      </c>
    </row>
    <row r="57" spans="1:21">
      <c r="A57" s="75">
        <v>34546</v>
      </c>
      <c r="U57" s="77">
        <v>7.1109999999999998</v>
      </c>
    </row>
    <row r="58" spans="1:21">
      <c r="A58" s="75">
        <v>34577</v>
      </c>
      <c r="U58" s="77">
        <v>7.173</v>
      </c>
    </row>
    <row r="59" spans="1:21">
      <c r="A59" s="75">
        <v>34607</v>
      </c>
      <c r="U59" s="77">
        <v>7.6029999999999998</v>
      </c>
    </row>
    <row r="60" spans="1:21">
      <c r="A60" s="75">
        <v>34638</v>
      </c>
      <c r="U60" s="77">
        <v>7.8070000000000004</v>
      </c>
    </row>
    <row r="61" spans="1:21">
      <c r="A61" s="75">
        <v>34668</v>
      </c>
      <c r="U61" s="77">
        <v>7.9059999999999997</v>
      </c>
    </row>
    <row r="62" spans="1:21">
      <c r="A62" s="75">
        <v>34699</v>
      </c>
      <c r="U62" s="77">
        <v>7.8220000000000001</v>
      </c>
    </row>
    <row r="63" spans="1:21">
      <c r="A63" s="75">
        <v>34730</v>
      </c>
      <c r="U63" s="77">
        <v>7.5810000000000004</v>
      </c>
    </row>
    <row r="64" spans="1:21">
      <c r="A64" s="75">
        <v>34758</v>
      </c>
      <c r="U64" s="77">
        <v>7.2009999999999996</v>
      </c>
    </row>
    <row r="65" spans="1:21">
      <c r="A65" s="75">
        <v>34789</v>
      </c>
      <c r="U65" s="77">
        <v>7.1959999999999997</v>
      </c>
    </row>
    <row r="66" spans="1:21">
      <c r="A66" s="75">
        <v>34819</v>
      </c>
      <c r="U66" s="77">
        <v>7.0549999999999997</v>
      </c>
    </row>
    <row r="67" spans="1:21">
      <c r="A67" s="75">
        <v>34850</v>
      </c>
      <c r="U67" s="77">
        <v>6.2839999999999998</v>
      </c>
    </row>
    <row r="68" spans="1:21">
      <c r="A68" s="75">
        <v>34880</v>
      </c>
      <c r="U68" s="77">
        <v>6.2030000000000003</v>
      </c>
    </row>
    <row r="69" spans="1:21">
      <c r="A69" s="75">
        <v>34911</v>
      </c>
      <c r="U69" s="77">
        <v>6.4260000000000002</v>
      </c>
    </row>
    <row r="70" spans="1:21">
      <c r="A70" s="75">
        <v>34942</v>
      </c>
      <c r="U70" s="77">
        <v>6.2839999999999998</v>
      </c>
    </row>
    <row r="71" spans="1:21">
      <c r="A71" s="75">
        <v>34972</v>
      </c>
      <c r="U71" s="77">
        <v>6.1820000000000004</v>
      </c>
    </row>
    <row r="72" spans="1:21">
      <c r="A72" s="75">
        <v>35003</v>
      </c>
      <c r="U72" s="77">
        <v>6.02</v>
      </c>
    </row>
    <row r="73" spans="1:21">
      <c r="A73" s="75">
        <v>35033</v>
      </c>
      <c r="U73" s="77">
        <v>5.7409999999999997</v>
      </c>
    </row>
    <row r="74" spans="1:21">
      <c r="A74" s="75">
        <v>35064</v>
      </c>
      <c r="U74" s="77">
        <v>5.5720000000000001</v>
      </c>
    </row>
    <row r="75" spans="1:21">
      <c r="A75" s="75">
        <v>35095</v>
      </c>
      <c r="U75" s="77">
        <v>5.58</v>
      </c>
    </row>
    <row r="76" spans="1:21">
      <c r="A76" s="75">
        <v>35124</v>
      </c>
      <c r="U76" s="77">
        <v>6.0979999999999999</v>
      </c>
    </row>
    <row r="77" spans="1:21">
      <c r="A77" s="75">
        <v>35155</v>
      </c>
      <c r="U77" s="77">
        <v>6.327</v>
      </c>
    </row>
    <row r="78" spans="1:21">
      <c r="A78" s="75">
        <v>35185</v>
      </c>
      <c r="U78" s="77">
        <v>6.67</v>
      </c>
    </row>
    <row r="79" spans="1:21">
      <c r="A79" s="75">
        <v>35216</v>
      </c>
      <c r="U79" s="77">
        <v>6.8520000000000003</v>
      </c>
    </row>
    <row r="80" spans="1:21">
      <c r="A80" s="75">
        <v>35246</v>
      </c>
      <c r="U80" s="77">
        <v>6.7110000000000003</v>
      </c>
    </row>
    <row r="81" spans="1:21">
      <c r="A81" s="75">
        <v>35277</v>
      </c>
      <c r="U81" s="77">
        <v>6.7939999999999996</v>
      </c>
    </row>
    <row r="82" spans="1:21">
      <c r="A82" s="75">
        <v>35308</v>
      </c>
      <c r="U82" s="77">
        <v>6.9429999999999996</v>
      </c>
    </row>
    <row r="83" spans="1:21">
      <c r="A83" s="75">
        <v>35338</v>
      </c>
      <c r="U83" s="77">
        <v>6.7030000000000003</v>
      </c>
    </row>
    <row r="84" spans="1:21">
      <c r="A84" s="75">
        <v>35369</v>
      </c>
      <c r="U84" s="77">
        <v>6.3390000000000004</v>
      </c>
    </row>
    <row r="85" spans="1:21">
      <c r="A85" s="75">
        <v>35399</v>
      </c>
      <c r="U85" s="77">
        <v>6.0439999999999996</v>
      </c>
    </row>
    <row r="86" spans="1:21">
      <c r="A86" s="75">
        <v>35430</v>
      </c>
      <c r="U86" s="77">
        <v>6.4180000000000001</v>
      </c>
    </row>
    <row r="87" spans="1:21">
      <c r="A87" s="75">
        <v>35461</v>
      </c>
      <c r="U87" s="77">
        <v>6.4939999999999998</v>
      </c>
    </row>
    <row r="88" spans="1:21">
      <c r="A88" s="75">
        <v>35489</v>
      </c>
      <c r="U88" s="77">
        <v>6.5519999999999996</v>
      </c>
    </row>
    <row r="89" spans="1:21">
      <c r="A89" s="75">
        <v>35520</v>
      </c>
      <c r="U89" s="77">
        <v>6.9029999999999996</v>
      </c>
    </row>
    <row r="90" spans="1:21">
      <c r="A90" s="75">
        <v>35550</v>
      </c>
      <c r="U90" s="77">
        <v>6.718</v>
      </c>
    </row>
    <row r="91" spans="1:21">
      <c r="A91" s="75">
        <v>35581</v>
      </c>
      <c r="U91" s="77">
        <v>6.6589999999999998</v>
      </c>
    </row>
    <row r="92" spans="1:21">
      <c r="A92" s="75">
        <v>35611</v>
      </c>
      <c r="U92" s="77">
        <v>6.5</v>
      </c>
    </row>
    <row r="93" spans="1:21">
      <c r="A93" s="75">
        <v>35642</v>
      </c>
      <c r="U93" s="77">
        <v>6.0110000000000001</v>
      </c>
    </row>
    <row r="94" spans="1:21">
      <c r="A94" s="75">
        <v>35673</v>
      </c>
      <c r="U94" s="77">
        <v>6.3390000000000004</v>
      </c>
    </row>
    <row r="95" spans="1:21">
      <c r="A95" s="75">
        <v>35703</v>
      </c>
      <c r="U95" s="77">
        <v>6.1029999999999998</v>
      </c>
    </row>
    <row r="96" spans="1:21">
      <c r="A96" s="75">
        <v>35734</v>
      </c>
      <c r="U96" s="77">
        <v>5.8310000000000004</v>
      </c>
    </row>
    <row r="97" spans="1:21">
      <c r="A97" s="75">
        <v>35764</v>
      </c>
      <c r="U97" s="77">
        <v>5.8739999999999997</v>
      </c>
    </row>
    <row r="98" spans="1:21">
      <c r="A98" s="75">
        <v>35795</v>
      </c>
      <c r="U98" s="77">
        <v>5.742</v>
      </c>
    </row>
    <row r="99" spans="1:21">
      <c r="A99" s="75">
        <v>35826</v>
      </c>
      <c r="U99" s="77">
        <v>5.5049999999999999</v>
      </c>
    </row>
    <row r="100" spans="1:21">
      <c r="A100" s="75">
        <v>35854</v>
      </c>
      <c r="U100" s="77">
        <v>5.6219999999999999</v>
      </c>
    </row>
    <row r="101" spans="1:21">
      <c r="A101" s="75">
        <v>35885</v>
      </c>
      <c r="U101" s="77">
        <v>5.6539999999999999</v>
      </c>
    </row>
    <row r="102" spans="1:21">
      <c r="A102" s="75">
        <v>35915</v>
      </c>
      <c r="U102" s="77">
        <v>5.6710000000000003</v>
      </c>
    </row>
    <row r="103" spans="1:21">
      <c r="A103" s="75">
        <v>35946</v>
      </c>
      <c r="U103" s="77">
        <v>5.5519999999999996</v>
      </c>
    </row>
    <row r="104" spans="1:21">
      <c r="A104" s="75">
        <v>35976</v>
      </c>
      <c r="U104" s="77">
        <v>5.4459999999999997</v>
      </c>
    </row>
    <row r="105" spans="1:21">
      <c r="A105" s="75">
        <v>36007</v>
      </c>
      <c r="U105" s="77">
        <v>5.4939999999999998</v>
      </c>
    </row>
    <row r="106" spans="1:21">
      <c r="A106" s="75">
        <v>36038</v>
      </c>
      <c r="U106" s="77">
        <v>4.976</v>
      </c>
    </row>
    <row r="107" spans="1:21">
      <c r="A107" s="75">
        <v>36068</v>
      </c>
      <c r="U107" s="77">
        <v>4.42</v>
      </c>
    </row>
    <row r="108" spans="1:21">
      <c r="A108" s="75">
        <v>36099</v>
      </c>
      <c r="U108" s="77">
        <v>4.6050000000000004</v>
      </c>
    </row>
    <row r="109" spans="1:21">
      <c r="A109" s="75">
        <v>36129</v>
      </c>
      <c r="U109" s="77">
        <v>4.7140000000000004</v>
      </c>
    </row>
    <row r="110" spans="1:21">
      <c r="A110" s="75">
        <v>36160</v>
      </c>
      <c r="U110" s="77">
        <v>4.6479999999999997</v>
      </c>
    </row>
    <row r="111" spans="1:21">
      <c r="A111" s="75">
        <v>36191</v>
      </c>
      <c r="U111" s="77">
        <v>4.6509999999999998</v>
      </c>
    </row>
    <row r="112" spans="1:21">
      <c r="A112" s="75">
        <v>36219</v>
      </c>
      <c r="U112" s="77">
        <v>5.2869999999999999</v>
      </c>
    </row>
    <row r="113" spans="1:21">
      <c r="A113" s="75">
        <v>36250</v>
      </c>
      <c r="U113" s="77">
        <v>5.242</v>
      </c>
    </row>
    <row r="114" spans="1:21">
      <c r="A114" s="75">
        <v>36280</v>
      </c>
      <c r="U114" s="77">
        <v>5.3479999999999999</v>
      </c>
    </row>
    <row r="115" spans="1:21">
      <c r="A115" s="75">
        <v>36311</v>
      </c>
      <c r="U115" s="77">
        <v>5.6219999999999999</v>
      </c>
    </row>
    <row r="116" spans="1:21">
      <c r="A116" s="75">
        <v>36341</v>
      </c>
      <c r="U116" s="77">
        <v>5.78</v>
      </c>
    </row>
    <row r="117" spans="1:21">
      <c r="A117" s="75">
        <v>36372</v>
      </c>
      <c r="U117" s="77">
        <v>5.9029999999999996</v>
      </c>
    </row>
    <row r="118" spans="1:21">
      <c r="A118" s="75">
        <v>36403</v>
      </c>
      <c r="U118" s="77">
        <v>5.97</v>
      </c>
    </row>
    <row r="119" spans="1:21">
      <c r="A119" s="75">
        <v>36433</v>
      </c>
      <c r="U119" s="77">
        <v>5.8769999999999998</v>
      </c>
    </row>
    <row r="120" spans="1:21">
      <c r="A120" s="75">
        <v>36464</v>
      </c>
      <c r="U120" s="77">
        <v>6.024</v>
      </c>
    </row>
    <row r="121" spans="1:21">
      <c r="A121" s="75">
        <v>36494</v>
      </c>
      <c r="U121" s="77">
        <v>6.1909999999999998</v>
      </c>
    </row>
    <row r="122" spans="1:21">
      <c r="A122" s="75">
        <v>36525</v>
      </c>
      <c r="U122" s="77">
        <v>6.4420000000000002</v>
      </c>
    </row>
    <row r="123" spans="1:21">
      <c r="A123" s="75">
        <v>36556</v>
      </c>
      <c r="U123" s="77">
        <v>6.665</v>
      </c>
    </row>
    <row r="124" spans="1:21">
      <c r="A124" s="75">
        <v>36585</v>
      </c>
      <c r="U124" s="77">
        <v>6.4089999999999998</v>
      </c>
    </row>
    <row r="125" spans="1:21">
      <c r="A125" s="75">
        <v>36616</v>
      </c>
      <c r="U125" s="77">
        <v>6.0039999999999996</v>
      </c>
    </row>
    <row r="126" spans="1:21">
      <c r="A126" s="75">
        <v>36646</v>
      </c>
      <c r="U126" s="77">
        <v>6.2119999999999997</v>
      </c>
    </row>
    <row r="127" spans="1:21">
      <c r="A127" s="75">
        <v>36677</v>
      </c>
      <c r="U127" s="77">
        <v>6.2720000000000002</v>
      </c>
    </row>
    <row r="128" spans="1:21">
      <c r="A128" s="75">
        <v>36707</v>
      </c>
      <c r="U128" s="77">
        <v>6.0309999999999997</v>
      </c>
    </row>
    <row r="129" spans="1:21">
      <c r="A129" s="75">
        <v>36738</v>
      </c>
      <c r="U129" s="77">
        <v>6.0309999999999997</v>
      </c>
    </row>
    <row r="130" spans="1:21">
      <c r="A130" s="75">
        <v>36769</v>
      </c>
      <c r="U130" s="77">
        <v>5.7249999999999996</v>
      </c>
    </row>
    <row r="131" spans="1:21">
      <c r="A131" s="75">
        <v>36799</v>
      </c>
      <c r="U131" s="77">
        <v>5.8019999999999996</v>
      </c>
    </row>
    <row r="132" spans="1:21">
      <c r="A132" s="75">
        <v>36830</v>
      </c>
      <c r="U132" s="77">
        <v>5.7510000000000003</v>
      </c>
    </row>
    <row r="133" spans="1:21">
      <c r="A133" s="75">
        <v>36860</v>
      </c>
      <c r="U133" s="77">
        <v>5.468</v>
      </c>
    </row>
    <row r="134" spans="1:21">
      <c r="A134" s="75">
        <v>36891</v>
      </c>
      <c r="U134" s="77">
        <v>5.1120000000000001</v>
      </c>
    </row>
    <row r="135" spans="1:21">
      <c r="A135" s="75">
        <v>36922</v>
      </c>
      <c r="U135" s="77">
        <v>5.1139999999999999</v>
      </c>
    </row>
    <row r="136" spans="1:21">
      <c r="A136" s="75">
        <v>36950</v>
      </c>
      <c r="U136" s="77">
        <v>4.8959999999999999</v>
      </c>
    </row>
    <row r="137" spans="1:21">
      <c r="A137" s="75">
        <v>36981</v>
      </c>
      <c r="U137" s="77">
        <v>4.9169999999999998</v>
      </c>
    </row>
    <row r="138" spans="1:21">
      <c r="A138" s="75">
        <v>37011</v>
      </c>
      <c r="U138" s="77">
        <v>5.3380000000000001</v>
      </c>
    </row>
    <row r="139" spans="1:21">
      <c r="A139" s="75">
        <v>37042</v>
      </c>
      <c r="U139" s="77">
        <v>5.3810000000000002</v>
      </c>
    </row>
    <row r="140" spans="1:21">
      <c r="A140" s="75">
        <v>37072</v>
      </c>
      <c r="U140" s="77">
        <v>5.4119999999999999</v>
      </c>
    </row>
    <row r="141" spans="1:21">
      <c r="A141" s="75">
        <v>37103</v>
      </c>
      <c r="U141" s="77">
        <v>5.0540000000000003</v>
      </c>
    </row>
    <row r="142" spans="1:21">
      <c r="A142" s="75">
        <v>37134</v>
      </c>
      <c r="U142" s="77">
        <v>4.8319999999999999</v>
      </c>
    </row>
    <row r="143" spans="1:21">
      <c r="A143" s="75">
        <v>37164</v>
      </c>
      <c r="U143" s="77">
        <v>4.5880000000000001</v>
      </c>
    </row>
    <row r="144" spans="1:21">
      <c r="A144" s="75">
        <v>37195</v>
      </c>
      <c r="U144" s="77">
        <v>4.2320000000000002</v>
      </c>
    </row>
    <row r="145" spans="1:21">
      <c r="A145" s="75">
        <v>37225</v>
      </c>
      <c r="U145" s="77">
        <v>4.7519999999999998</v>
      </c>
    </row>
    <row r="146" spans="1:21">
      <c r="A146" s="75">
        <v>37256</v>
      </c>
      <c r="U146" s="77">
        <v>5.0510000000000002</v>
      </c>
    </row>
    <row r="147" spans="1:21">
      <c r="A147" s="75">
        <v>37287</v>
      </c>
      <c r="U147" s="77">
        <v>5.0330000000000004</v>
      </c>
    </row>
    <row r="148" spans="1:21">
      <c r="A148" s="75">
        <v>37315</v>
      </c>
      <c r="U148" s="77">
        <v>4.8769999999999998</v>
      </c>
    </row>
    <row r="149" spans="1:21">
      <c r="A149" s="75">
        <v>37346</v>
      </c>
      <c r="U149" s="77">
        <v>5.3959999999999999</v>
      </c>
    </row>
    <row r="150" spans="1:21">
      <c r="A150" s="75">
        <v>37376</v>
      </c>
      <c r="U150" s="77">
        <v>5.0846999999999998</v>
      </c>
    </row>
    <row r="151" spans="1:21">
      <c r="A151" s="75">
        <v>37407</v>
      </c>
      <c r="U151" s="77">
        <v>5.0427</v>
      </c>
    </row>
    <row r="152" spans="1:21">
      <c r="A152" s="75">
        <v>37437</v>
      </c>
      <c r="U152" s="77">
        <v>4.7965</v>
      </c>
    </row>
    <row r="153" spans="1:21">
      <c r="A153" s="75">
        <v>37468</v>
      </c>
      <c r="U153" s="77">
        <v>4.4588000000000001</v>
      </c>
    </row>
    <row r="154" spans="1:21">
      <c r="A154" s="75">
        <v>37499</v>
      </c>
      <c r="U154" s="77">
        <v>4.1409000000000002</v>
      </c>
    </row>
    <row r="155" spans="1:21">
      <c r="A155" s="75">
        <v>37529</v>
      </c>
      <c r="U155" s="77">
        <v>3.5941999999999998</v>
      </c>
    </row>
    <row r="156" spans="1:21">
      <c r="A156" s="75">
        <v>37560</v>
      </c>
      <c r="U156" s="77">
        <v>3.8925000000000001</v>
      </c>
    </row>
    <row r="157" spans="1:21">
      <c r="A157" s="75">
        <v>37590</v>
      </c>
      <c r="U157" s="77">
        <v>4.2051999999999996</v>
      </c>
    </row>
    <row r="158" spans="1:21">
      <c r="A158" s="75">
        <v>37621</v>
      </c>
      <c r="U158" s="77">
        <v>3.8159999999999998</v>
      </c>
    </row>
    <row r="159" spans="1:21">
      <c r="A159" s="75">
        <v>37652</v>
      </c>
      <c r="U159" s="77">
        <v>3.9624999999999999</v>
      </c>
    </row>
    <row r="160" spans="1:21">
      <c r="A160" s="75">
        <v>37680</v>
      </c>
      <c r="U160" s="77">
        <v>3.6897000000000002</v>
      </c>
    </row>
    <row r="161" spans="1:21">
      <c r="A161" s="75">
        <v>37711</v>
      </c>
      <c r="U161" s="77">
        <v>3.7959999999999998</v>
      </c>
    </row>
    <row r="162" spans="1:21">
      <c r="A162" s="75">
        <v>37741</v>
      </c>
      <c r="U162" s="77">
        <v>3.8359000000000001</v>
      </c>
    </row>
    <row r="163" spans="1:21">
      <c r="A163" s="75">
        <v>37772</v>
      </c>
      <c r="U163" s="77">
        <v>3.3698999999999999</v>
      </c>
    </row>
    <row r="164" spans="1:21">
      <c r="A164" s="75">
        <v>37802</v>
      </c>
      <c r="U164" s="77">
        <v>3.5133000000000001</v>
      </c>
    </row>
    <row r="165" spans="1:21">
      <c r="A165" s="75">
        <v>37833</v>
      </c>
      <c r="U165" s="77">
        <v>4.4055</v>
      </c>
    </row>
    <row r="166" spans="1:21">
      <c r="A166" s="75">
        <v>37864</v>
      </c>
      <c r="U166" s="77">
        <v>4.4635999999999996</v>
      </c>
    </row>
    <row r="167" spans="1:21">
      <c r="A167" s="75">
        <v>37894</v>
      </c>
      <c r="U167" s="77">
        <v>3.9376000000000002</v>
      </c>
    </row>
    <row r="168" spans="1:21">
      <c r="A168" s="75">
        <v>37925</v>
      </c>
      <c r="U168" s="77">
        <v>4.2927</v>
      </c>
    </row>
    <row r="169" spans="1:21">
      <c r="A169" s="75">
        <v>37955</v>
      </c>
      <c r="U169" s="77">
        <v>4.3315999999999999</v>
      </c>
    </row>
    <row r="170" spans="1:21">
      <c r="A170" s="75">
        <v>37986</v>
      </c>
      <c r="U170" s="77">
        <v>4.2454999999999998</v>
      </c>
    </row>
    <row r="171" spans="1:21">
      <c r="A171" s="75">
        <v>38017</v>
      </c>
      <c r="U171" s="77">
        <v>4.1318999999999999</v>
      </c>
    </row>
    <row r="172" spans="1:21">
      <c r="A172" s="75">
        <v>38046</v>
      </c>
      <c r="U172" s="77">
        <v>3.9710999999999999</v>
      </c>
    </row>
    <row r="173" spans="1:21">
      <c r="A173" s="75">
        <v>38077</v>
      </c>
      <c r="U173" s="77">
        <v>3.8348</v>
      </c>
    </row>
    <row r="174" spans="1:21">
      <c r="A174" s="75">
        <v>38107</v>
      </c>
      <c r="U174" s="77">
        <v>4.5053000000000001</v>
      </c>
    </row>
    <row r="175" spans="1:21">
      <c r="A175" s="75">
        <v>38138</v>
      </c>
      <c r="U175" s="77">
        <v>4.6467999999999998</v>
      </c>
    </row>
    <row r="176" spans="1:21">
      <c r="A176" s="75">
        <v>38168</v>
      </c>
      <c r="U176" s="77">
        <v>4.5805999999999996</v>
      </c>
    </row>
    <row r="177" spans="1:21">
      <c r="A177" s="75">
        <v>38199</v>
      </c>
      <c r="U177" s="77">
        <v>4.4747000000000003</v>
      </c>
    </row>
    <row r="178" spans="1:21">
      <c r="A178" s="75">
        <v>38230</v>
      </c>
      <c r="U178" s="77">
        <v>4.1166999999999998</v>
      </c>
    </row>
    <row r="179" spans="1:21">
      <c r="A179" s="75">
        <v>38260</v>
      </c>
      <c r="U179" s="77">
        <v>4.1193999999999997</v>
      </c>
    </row>
    <row r="180" spans="1:21">
      <c r="A180" s="75">
        <v>38291</v>
      </c>
      <c r="U180" s="77">
        <v>4.0235000000000003</v>
      </c>
    </row>
    <row r="181" spans="1:21">
      <c r="A181" s="75">
        <v>38321</v>
      </c>
      <c r="U181" s="77">
        <v>4.3491999999999997</v>
      </c>
    </row>
    <row r="182" spans="1:21">
      <c r="A182" s="75">
        <v>38352</v>
      </c>
      <c r="U182" s="77">
        <v>4.2182000000000004</v>
      </c>
    </row>
    <row r="183" spans="1:21">
      <c r="A183" s="75">
        <v>38383</v>
      </c>
      <c r="U183" s="77">
        <v>4.1280000000000001</v>
      </c>
    </row>
    <row r="184" spans="1:21">
      <c r="A184" s="75">
        <v>38411</v>
      </c>
      <c r="U184" s="77">
        <v>4.3765999999999998</v>
      </c>
    </row>
    <row r="185" spans="1:21">
      <c r="A185" s="75">
        <v>38442</v>
      </c>
      <c r="U185" s="77">
        <v>4.4814999999999996</v>
      </c>
    </row>
    <row r="186" spans="1:21">
      <c r="A186" s="75">
        <v>38472</v>
      </c>
      <c r="U186" s="77">
        <v>4.1976000000000004</v>
      </c>
    </row>
    <row r="187" spans="1:21">
      <c r="A187" s="75">
        <v>38503</v>
      </c>
      <c r="U187" s="77">
        <v>3.9809999999999999</v>
      </c>
    </row>
    <row r="188" spans="1:21">
      <c r="A188" s="75">
        <v>38533</v>
      </c>
      <c r="U188" s="77">
        <v>3.9129999999999998</v>
      </c>
    </row>
    <row r="189" spans="1:21">
      <c r="A189" s="75">
        <v>38564</v>
      </c>
      <c r="U189" s="77">
        <v>4.2759999999999998</v>
      </c>
    </row>
    <row r="190" spans="1:21">
      <c r="A190" s="75">
        <v>38595</v>
      </c>
      <c r="U190" s="77">
        <v>4.0137</v>
      </c>
    </row>
    <row r="191" spans="1:21">
      <c r="A191" s="75">
        <v>38625</v>
      </c>
      <c r="U191" s="77">
        <v>4.3239999999999998</v>
      </c>
    </row>
    <row r="192" spans="1:21">
      <c r="A192" s="75">
        <v>38656</v>
      </c>
      <c r="U192" s="77">
        <v>4.5506000000000002</v>
      </c>
    </row>
    <row r="193" spans="1:21">
      <c r="A193" s="75">
        <v>38686</v>
      </c>
      <c r="U193" s="77">
        <v>4.484</v>
      </c>
    </row>
    <row r="194" spans="1:21">
      <c r="A194" s="75">
        <v>38717</v>
      </c>
      <c r="U194" s="77">
        <v>4.3910999999999998</v>
      </c>
    </row>
    <row r="195" spans="1:21">
      <c r="A195" s="75">
        <v>38748</v>
      </c>
      <c r="U195" s="77">
        <v>4.5152000000000001</v>
      </c>
    </row>
    <row r="196" spans="1:21">
      <c r="A196" s="75">
        <v>38776</v>
      </c>
      <c r="U196" s="77">
        <v>4.5510000000000002</v>
      </c>
    </row>
    <row r="197" spans="1:21">
      <c r="A197" s="75">
        <v>38807</v>
      </c>
      <c r="U197" s="77">
        <v>4.8472</v>
      </c>
    </row>
    <row r="198" spans="1:21">
      <c r="A198" s="75">
        <v>38837</v>
      </c>
      <c r="U198" s="77">
        <v>5.0505000000000004</v>
      </c>
    </row>
    <row r="199" spans="1:21">
      <c r="A199" s="75">
        <v>38868</v>
      </c>
      <c r="U199" s="77">
        <v>5.1185999999999998</v>
      </c>
    </row>
    <row r="200" spans="1:21">
      <c r="A200" s="75">
        <v>38898</v>
      </c>
      <c r="U200" s="77">
        <v>5.1364000000000001</v>
      </c>
    </row>
    <row r="201" spans="1:21">
      <c r="A201" s="75">
        <v>38929</v>
      </c>
      <c r="U201" s="77">
        <v>4.9794</v>
      </c>
    </row>
    <row r="202" spans="1:21">
      <c r="A202" s="75">
        <v>38960</v>
      </c>
      <c r="U202" s="77">
        <v>4.7257999999999996</v>
      </c>
    </row>
    <row r="203" spans="1:21">
      <c r="A203" s="75">
        <v>38990</v>
      </c>
      <c r="U203" s="77">
        <v>4.6276000000000002</v>
      </c>
    </row>
    <row r="204" spans="1:21">
      <c r="A204" s="75">
        <v>39021</v>
      </c>
      <c r="U204" s="77">
        <v>4.5980999999999996</v>
      </c>
    </row>
    <row r="205" spans="1:21">
      <c r="A205" s="75">
        <v>39051</v>
      </c>
      <c r="U205" s="77">
        <v>4.4581</v>
      </c>
    </row>
    <row r="206" spans="1:21">
      <c r="A206" s="75">
        <v>39082</v>
      </c>
      <c r="U206" s="77">
        <v>4.7022000000000004</v>
      </c>
    </row>
    <row r="207" spans="1:21">
      <c r="A207" s="75">
        <v>39113</v>
      </c>
      <c r="U207" s="77">
        <v>4.8079999999999998</v>
      </c>
    </row>
    <row r="208" spans="1:21">
      <c r="A208" s="75">
        <v>39141</v>
      </c>
      <c r="U208" s="77">
        <v>4.5656999999999996</v>
      </c>
    </row>
    <row r="209" spans="1:21">
      <c r="A209" s="75">
        <v>39172</v>
      </c>
      <c r="U209" s="77">
        <v>4.6443000000000003</v>
      </c>
    </row>
    <row r="210" spans="1:21">
      <c r="A210" s="75">
        <v>39202</v>
      </c>
      <c r="U210" s="77">
        <v>4.6222000000000003</v>
      </c>
    </row>
    <row r="211" spans="1:21">
      <c r="A211" s="75">
        <v>39233</v>
      </c>
      <c r="U211" s="77">
        <v>4.8879000000000001</v>
      </c>
    </row>
    <row r="212" spans="1:21">
      <c r="A212" s="75">
        <v>39263</v>
      </c>
      <c r="U212" s="77">
        <v>5.0244</v>
      </c>
    </row>
    <row r="213" spans="1:21">
      <c r="A213" s="75">
        <v>39294</v>
      </c>
      <c r="U213" s="77">
        <v>4.7388000000000003</v>
      </c>
    </row>
    <row r="214" spans="1:21">
      <c r="A214" s="75">
        <v>39325</v>
      </c>
      <c r="U214" s="77">
        <v>4.5292000000000003</v>
      </c>
    </row>
    <row r="215" spans="1:21">
      <c r="A215" s="75">
        <v>39355</v>
      </c>
      <c r="U215" s="77">
        <v>4.5865</v>
      </c>
    </row>
    <row r="216" spans="1:21">
      <c r="A216" s="75">
        <v>39386</v>
      </c>
      <c r="U216" s="77">
        <v>4.4707999999999997</v>
      </c>
    </row>
    <row r="217" spans="1:21">
      <c r="A217" s="75">
        <v>39416</v>
      </c>
      <c r="U217" s="77">
        <v>3.9379</v>
      </c>
    </row>
    <row r="218" spans="1:21">
      <c r="A218" s="75">
        <v>39447</v>
      </c>
      <c r="U218" s="77">
        <v>4.0232000000000001</v>
      </c>
    </row>
    <row r="219" spans="1:21">
      <c r="A219" s="75">
        <v>39478</v>
      </c>
      <c r="U219" s="77">
        <v>3.5931000000000002</v>
      </c>
    </row>
    <row r="220" spans="1:21">
      <c r="A220" s="75">
        <v>39507</v>
      </c>
      <c r="U220" s="77">
        <v>3.5091999999999999</v>
      </c>
    </row>
    <row r="221" spans="1:21">
      <c r="A221" s="75">
        <v>39538</v>
      </c>
      <c r="U221" s="77">
        <v>3.4096000000000002</v>
      </c>
    </row>
    <row r="222" spans="1:21">
      <c r="A222" s="75">
        <v>39568</v>
      </c>
      <c r="U222" s="77">
        <v>3.7279</v>
      </c>
    </row>
    <row r="223" spans="1:21">
      <c r="A223" s="75">
        <v>39599</v>
      </c>
      <c r="U223" s="77">
        <v>4.0594999999999999</v>
      </c>
    </row>
    <row r="224" spans="1:21">
      <c r="A224" s="75">
        <v>39629</v>
      </c>
      <c r="U224" s="77">
        <v>3.9689999999999999</v>
      </c>
    </row>
    <row r="225" spans="1:21">
      <c r="A225" s="75">
        <v>39660</v>
      </c>
      <c r="U225" s="77">
        <v>3.9462000000000002</v>
      </c>
    </row>
    <row r="226" spans="1:21">
      <c r="A226" s="75">
        <v>39691</v>
      </c>
      <c r="U226" s="77">
        <v>3.8115999999999999</v>
      </c>
    </row>
    <row r="227" spans="1:21">
      <c r="A227" s="75">
        <v>39721</v>
      </c>
      <c r="U227" s="77">
        <v>3.8233999999999999</v>
      </c>
    </row>
    <row r="228" spans="1:21">
      <c r="A228" s="75">
        <v>39752</v>
      </c>
      <c r="U228" s="77">
        <v>3.9529999999999998</v>
      </c>
    </row>
    <row r="229" spans="1:21">
      <c r="A229" s="75">
        <v>39782</v>
      </c>
      <c r="U229" s="77">
        <v>2.92</v>
      </c>
    </row>
    <row r="230" spans="1:21">
      <c r="A230" s="75">
        <v>39813</v>
      </c>
      <c r="U230" s="77">
        <v>2.2122999999999999</v>
      </c>
    </row>
    <row r="231" spans="1:21">
      <c r="A231" s="75">
        <v>39844</v>
      </c>
      <c r="U231" s="77">
        <v>2.8403</v>
      </c>
    </row>
    <row r="232" spans="1:21">
      <c r="A232" s="75">
        <v>39872</v>
      </c>
      <c r="U232" s="77">
        <v>3.0131000000000001</v>
      </c>
    </row>
    <row r="233" spans="1:21">
      <c r="A233" s="75">
        <v>39903</v>
      </c>
      <c r="U233" s="77">
        <v>2.6629</v>
      </c>
    </row>
    <row r="234" spans="1:21">
      <c r="A234" s="75">
        <v>39933</v>
      </c>
      <c r="U234" s="77">
        <v>3.1187</v>
      </c>
    </row>
    <row r="235" spans="1:21">
      <c r="A235" s="75">
        <v>39964</v>
      </c>
      <c r="U235" s="77">
        <v>3.4594</v>
      </c>
    </row>
    <row r="236" spans="1:21">
      <c r="A236" s="75">
        <v>39994</v>
      </c>
      <c r="U236" s="77">
        <v>3.5326</v>
      </c>
    </row>
    <row r="237" spans="1:21">
      <c r="A237" s="75">
        <v>40025</v>
      </c>
      <c r="U237" s="77">
        <v>3.4796</v>
      </c>
    </row>
    <row r="238" spans="1:21">
      <c r="A238" s="75">
        <v>40056</v>
      </c>
      <c r="U238" s="77">
        <v>3.3975</v>
      </c>
    </row>
    <row r="239" spans="1:21">
      <c r="A239" s="75">
        <v>40086</v>
      </c>
      <c r="U239" s="77">
        <v>3.3052999999999999</v>
      </c>
    </row>
    <row r="240" spans="1:21">
      <c r="A240" s="75">
        <v>40117</v>
      </c>
      <c r="U240" s="77">
        <v>3.3828</v>
      </c>
    </row>
    <row r="241" spans="1:21">
      <c r="A241" s="75">
        <v>40147</v>
      </c>
      <c r="U241" s="77">
        <v>3.1978</v>
      </c>
    </row>
    <row r="242" spans="1:21">
      <c r="A242" s="75">
        <v>40178</v>
      </c>
      <c r="U242" s="77">
        <v>3.8368000000000002</v>
      </c>
    </row>
    <row r="243" spans="1:21">
      <c r="A243" s="75">
        <v>40209</v>
      </c>
      <c r="U243" s="77">
        <v>3.5844</v>
      </c>
    </row>
    <row r="244" spans="1:21">
      <c r="A244" s="75">
        <v>40237</v>
      </c>
      <c r="U244" s="77">
        <v>3.6116999999999999</v>
      </c>
    </row>
    <row r="245" spans="1:21">
      <c r="A245" s="75">
        <v>40268</v>
      </c>
      <c r="U245" s="77">
        <v>3.8256999999999999</v>
      </c>
    </row>
    <row r="246" spans="1:21">
      <c r="A246" s="75">
        <v>40298</v>
      </c>
      <c r="U246" s="77">
        <v>3.6532</v>
      </c>
    </row>
    <row r="247" spans="1:21">
      <c r="A247" s="75">
        <v>40329</v>
      </c>
      <c r="U247" s="77">
        <v>3.2848000000000002</v>
      </c>
    </row>
    <row r="248" spans="1:21">
      <c r="A248" s="75">
        <v>40359</v>
      </c>
      <c r="U248" s="77">
        <v>2.9310999999999998</v>
      </c>
    </row>
    <row r="249" spans="1:21">
      <c r="A249" s="75">
        <v>40390</v>
      </c>
      <c r="U249" s="77">
        <v>2.9051999999999998</v>
      </c>
    </row>
    <row r="250" spans="1:21">
      <c r="A250" s="75">
        <v>40421</v>
      </c>
      <c r="U250" s="77">
        <v>2.4683000000000002</v>
      </c>
    </row>
    <row r="251" spans="1:21">
      <c r="A251" s="75">
        <v>40451</v>
      </c>
      <c r="U251" s="77">
        <v>2.5097999999999998</v>
      </c>
    </row>
    <row r="252" spans="1:21">
      <c r="A252" s="75">
        <v>40482</v>
      </c>
      <c r="U252" s="77">
        <v>2.5992999999999999</v>
      </c>
    </row>
    <row r="253" spans="1:21">
      <c r="A253" s="75">
        <v>40512</v>
      </c>
      <c r="U253" s="77">
        <v>2.7968000000000002</v>
      </c>
    </row>
    <row r="254" spans="1:21">
      <c r="A254" s="75">
        <v>40543</v>
      </c>
      <c r="U254" s="77">
        <v>3.2934999999999999</v>
      </c>
    </row>
    <row r="255" spans="1:21">
      <c r="A255" s="75">
        <v>40574</v>
      </c>
      <c r="U255" s="77">
        <v>3.3704000000000001</v>
      </c>
    </row>
    <row r="256" spans="1:21">
      <c r="A256" s="75">
        <v>40602</v>
      </c>
      <c r="U256" s="77">
        <v>3.4272</v>
      </c>
    </row>
    <row r="257" spans="1:21">
      <c r="A257" s="75">
        <v>40633</v>
      </c>
      <c r="U257" s="77">
        <v>3.4702999999999999</v>
      </c>
    </row>
    <row r="258" spans="1:21">
      <c r="A258" s="75">
        <v>40663</v>
      </c>
      <c r="U258" s="77">
        <v>3.2863000000000002</v>
      </c>
    </row>
    <row r="259" spans="1:21">
      <c r="A259" s="75">
        <v>40694</v>
      </c>
      <c r="U259" s="77">
        <v>3.0607000000000002</v>
      </c>
    </row>
    <row r="260" spans="1:21">
      <c r="A260" s="75">
        <v>40724</v>
      </c>
      <c r="U260" s="77">
        <v>3.16</v>
      </c>
    </row>
    <row r="261" spans="1:21">
      <c r="A261" s="75">
        <v>40755</v>
      </c>
      <c r="U261" s="77">
        <v>2.7961</v>
      </c>
    </row>
    <row r="262" spans="1:21">
      <c r="A262" s="75">
        <v>40786</v>
      </c>
      <c r="U262" s="77">
        <v>2.2233999999999998</v>
      </c>
    </row>
    <row r="263" spans="1:21">
      <c r="A263" s="75">
        <v>40816</v>
      </c>
      <c r="U263" s="77">
        <v>1.9154</v>
      </c>
    </row>
    <row r="264" spans="1:21">
      <c r="A264" s="75">
        <v>40847</v>
      </c>
      <c r="U264" s="77">
        <v>2.1133000000000002</v>
      </c>
    </row>
    <row r="265" spans="1:21">
      <c r="A265" s="75">
        <v>40877</v>
      </c>
      <c r="U265" s="77">
        <v>2.0680000000000001</v>
      </c>
    </row>
    <row r="266" spans="1:21">
      <c r="A266" s="75">
        <v>40908</v>
      </c>
      <c r="U266" s="77">
        <v>1.8762000000000001</v>
      </c>
    </row>
    <row r="267" spans="1:21">
      <c r="A267" s="75">
        <v>40939</v>
      </c>
      <c r="U267" s="77">
        <v>1.7970999999999999</v>
      </c>
    </row>
    <row r="268" spans="1:21">
      <c r="A268" s="75">
        <v>40968</v>
      </c>
      <c r="U268" s="77">
        <v>1.9704999999999999</v>
      </c>
    </row>
    <row r="269" spans="1:21">
      <c r="A269" s="75">
        <v>40999</v>
      </c>
      <c r="U269" s="77">
        <v>2.2088000000000001</v>
      </c>
    </row>
    <row r="270" spans="1:21">
      <c r="A270" s="75">
        <v>41029</v>
      </c>
      <c r="U270" s="77">
        <v>1.9137</v>
      </c>
    </row>
    <row r="271" spans="1:21">
      <c r="A271" s="75">
        <v>41060</v>
      </c>
      <c r="U271" s="77">
        <v>1.5578000000000001</v>
      </c>
    </row>
    <row r="272" spans="1:21">
      <c r="A272" s="75">
        <v>41090</v>
      </c>
      <c r="U272" s="77">
        <v>1.6449</v>
      </c>
    </row>
    <row r="273" spans="1:21">
      <c r="A273" s="75">
        <v>41121</v>
      </c>
      <c r="U273" s="77">
        <v>1.4679</v>
      </c>
    </row>
    <row r="274" spans="1:21">
      <c r="A274" s="75">
        <v>41152</v>
      </c>
      <c r="U274" s="77">
        <v>1.5484</v>
      </c>
    </row>
    <row r="275" spans="1:21">
      <c r="A275" s="75">
        <v>41182</v>
      </c>
      <c r="U275" s="77">
        <v>1.6335</v>
      </c>
    </row>
    <row r="276" spans="1:21">
      <c r="A276" s="75">
        <v>41213</v>
      </c>
      <c r="U276" s="77">
        <v>1.6900999999999999</v>
      </c>
    </row>
    <row r="277" spans="1:21">
      <c r="A277" s="75">
        <v>41243</v>
      </c>
      <c r="U277" s="77">
        <v>1.6155999999999999</v>
      </c>
    </row>
    <row r="278" spans="1:21">
      <c r="A278" s="75">
        <v>41274</v>
      </c>
      <c r="U278" s="77">
        <v>1.7574000000000001</v>
      </c>
    </row>
    <row r="279" spans="1:21">
      <c r="A279" s="75">
        <v>41305</v>
      </c>
      <c r="U279" s="77">
        <v>1.9849000000000001</v>
      </c>
    </row>
    <row r="280" spans="1:21">
      <c r="A280" s="75">
        <v>41333</v>
      </c>
      <c r="U280" s="77">
        <v>1.8755999999999999</v>
      </c>
    </row>
    <row r="281" spans="1:21">
      <c r="A281" s="75">
        <v>41364</v>
      </c>
      <c r="U281" s="77">
        <v>1.8486</v>
      </c>
    </row>
    <row r="282" spans="1:21">
      <c r="A282" s="75">
        <v>41394</v>
      </c>
      <c r="U282" s="77">
        <v>1.6717</v>
      </c>
    </row>
    <row r="283" spans="1:21">
      <c r="A283" s="75">
        <v>41425</v>
      </c>
      <c r="U283" s="77">
        <v>2.1282000000000001</v>
      </c>
    </row>
    <row r="284" spans="1:21">
      <c r="A284" s="75">
        <v>41455</v>
      </c>
      <c r="U284" s="77">
        <v>2.4857</v>
      </c>
    </row>
    <row r="285" spans="1:21">
      <c r="A285" s="75">
        <v>41486</v>
      </c>
      <c r="U285" s="77">
        <v>2.5762</v>
      </c>
    </row>
    <row r="286" spans="1:21">
      <c r="A286" s="75">
        <v>41517</v>
      </c>
      <c r="U286" s="77">
        <v>2.7839</v>
      </c>
    </row>
    <row r="287" spans="1:21">
      <c r="A287" s="75">
        <v>41547</v>
      </c>
      <c r="U287" s="77">
        <v>2.61</v>
      </c>
    </row>
    <row r="288" spans="1:21">
      <c r="A288" s="75">
        <v>41578</v>
      </c>
      <c r="U288" s="77">
        <v>2.5541999999999998</v>
      </c>
    </row>
    <row r="289" spans="1:21">
      <c r="A289" s="75">
        <v>41608</v>
      </c>
      <c r="U289" s="77">
        <v>2.7444999999999999</v>
      </c>
    </row>
    <row r="290" spans="1:21">
      <c r="A290" s="75">
        <v>41639</v>
      </c>
      <c r="U290" s="77">
        <v>3.0282</v>
      </c>
    </row>
    <row r="291" spans="1:21">
      <c r="A291" s="75">
        <v>41670</v>
      </c>
      <c r="U291" s="77">
        <v>2.6440000000000001</v>
      </c>
    </row>
    <row r="292" spans="1:21">
      <c r="A292" s="75">
        <v>41698</v>
      </c>
      <c r="U292" s="77">
        <v>2.6476000000000002</v>
      </c>
    </row>
    <row r="293" spans="1:21">
      <c r="A293" s="75">
        <v>41729</v>
      </c>
      <c r="U293" s="77">
        <v>2.718</v>
      </c>
    </row>
    <row r="294" spans="1:21">
      <c r="A294" s="75">
        <v>41759</v>
      </c>
      <c r="U294" s="77">
        <v>2.6459000000000001</v>
      </c>
    </row>
    <row r="295" spans="1:21">
      <c r="A295" s="75">
        <v>41790</v>
      </c>
      <c r="U295" s="77">
        <v>2.4759000000000002</v>
      </c>
    </row>
    <row r="296" spans="1:21">
      <c r="A296" s="75">
        <v>41820</v>
      </c>
      <c r="U296" s="77">
        <v>2.5304000000000002</v>
      </c>
    </row>
    <row r="297" spans="1:21">
      <c r="A297" s="75">
        <v>41851</v>
      </c>
      <c r="U297" s="77">
        <v>2.5577999999999999</v>
      </c>
    </row>
    <row r="298" spans="1:21">
      <c r="A298" s="75">
        <v>41882</v>
      </c>
      <c r="U298" s="77">
        <v>2.3431000000000002</v>
      </c>
    </row>
    <row r="299" spans="1:21">
      <c r="A299" s="75">
        <v>41912</v>
      </c>
      <c r="U299" s="77">
        <v>2.4887999999999999</v>
      </c>
    </row>
    <row r="300" spans="1:21">
      <c r="A300" s="75">
        <v>41943</v>
      </c>
      <c r="U300" s="77">
        <v>2.3353000000000002</v>
      </c>
    </row>
    <row r="301" spans="1:21">
      <c r="A301" s="75">
        <v>41973</v>
      </c>
      <c r="U301" s="77">
        <v>2.1640000000000001</v>
      </c>
    </row>
    <row r="302" spans="1:21">
      <c r="A302" s="75">
        <v>42004</v>
      </c>
      <c r="U302" s="77">
        <v>2.1711999999999998</v>
      </c>
    </row>
    <row r="303" spans="1:21">
      <c r="A303" s="75">
        <v>42035</v>
      </c>
      <c r="U303" s="77">
        <v>1.6407</v>
      </c>
    </row>
    <row r="304" spans="1:21">
      <c r="A304" s="75">
        <v>42063</v>
      </c>
      <c r="U304" s="77">
        <v>1.9930000000000001</v>
      </c>
    </row>
    <row r="305" spans="1:21">
      <c r="A305" s="75">
        <v>42094</v>
      </c>
      <c r="U305" s="77">
        <v>1.9231</v>
      </c>
    </row>
    <row r="306" spans="1:21">
      <c r="A306" s="75">
        <v>42124</v>
      </c>
      <c r="U306" s="77">
        <v>2.0316999999999998</v>
      </c>
    </row>
    <row r="307" spans="1:21">
      <c r="A307" s="75">
        <v>42155</v>
      </c>
      <c r="U307" s="77">
        <v>2.1214</v>
      </c>
    </row>
    <row r="308" spans="1:21">
      <c r="A308" s="75">
        <v>42185</v>
      </c>
      <c r="U308" s="77">
        <v>2.3531</v>
      </c>
    </row>
    <row r="309" spans="1:21">
      <c r="A309" s="75">
        <v>42216</v>
      </c>
      <c r="U309" s="77">
        <v>2.1800999999999999</v>
      </c>
    </row>
    <row r="310" spans="1:21">
      <c r="A310" s="75">
        <v>42247</v>
      </c>
      <c r="U310" s="77">
        <v>2.2179000000000002</v>
      </c>
    </row>
    <row r="311" spans="1:21">
      <c r="A311" s="75">
        <v>42277</v>
      </c>
      <c r="U311" s="77">
        <v>2.0367999999999999</v>
      </c>
    </row>
    <row r="312" spans="1:21">
      <c r="A312" s="75">
        <v>42308</v>
      </c>
      <c r="U312" s="77">
        <v>2.1421000000000001</v>
      </c>
    </row>
    <row r="313" spans="1:21">
      <c r="A313" s="75">
        <v>42338</v>
      </c>
      <c r="U313" s="77">
        <v>2.206</v>
      </c>
    </row>
    <row r="314" spans="1:21">
      <c r="A314" s="75">
        <v>42369</v>
      </c>
      <c r="U314" s="77">
        <v>2.2694000000000001</v>
      </c>
    </row>
    <row r="315" spans="1:21">
      <c r="A315" s="75">
        <v>42400</v>
      </c>
      <c r="U315" s="77">
        <v>1.9209000000000001</v>
      </c>
    </row>
    <row r="316" spans="1:21">
      <c r="A316" s="75">
        <v>42429</v>
      </c>
      <c r="U316" s="77">
        <v>1.7346999999999999</v>
      </c>
    </row>
    <row r="317" spans="1:21">
      <c r="A317" s="75">
        <v>42460</v>
      </c>
      <c r="U317" s="77">
        <v>1.7686999999999999</v>
      </c>
    </row>
    <row r="318" spans="1:21">
      <c r="A318" s="75">
        <v>42490</v>
      </c>
      <c r="U318" s="77">
        <v>1.8332999999999999</v>
      </c>
    </row>
    <row r="319" spans="1:21">
      <c r="A319" s="75">
        <v>42521</v>
      </c>
      <c r="U319" s="77">
        <v>1.8458000000000001</v>
      </c>
    </row>
    <row r="320" spans="1:21">
      <c r="A320" s="75">
        <v>42551</v>
      </c>
      <c r="U320" s="77">
        <v>1.4697</v>
      </c>
    </row>
    <row r="321" spans="1:21">
      <c r="A321" s="75">
        <v>42582</v>
      </c>
      <c r="U321" s="77">
        <v>1.4531000000000001</v>
      </c>
    </row>
    <row r="322" spans="1:21">
      <c r="A322" s="75">
        <v>42613</v>
      </c>
      <c r="U322" s="77">
        <v>1.58</v>
      </c>
    </row>
    <row r="323" spans="1:21">
      <c r="A323" s="75">
        <v>42643</v>
      </c>
      <c r="U323" s="77">
        <v>1.5944</v>
      </c>
    </row>
    <row r="324" spans="1:21">
      <c r="A324" s="75">
        <v>42674</v>
      </c>
      <c r="U324" s="77">
        <v>1.8254999999999999</v>
      </c>
    </row>
    <row r="325" spans="1:21">
      <c r="A325" s="75">
        <v>42704</v>
      </c>
      <c r="U325" s="77">
        <v>2.3809</v>
      </c>
    </row>
    <row r="326" spans="1:21">
      <c r="A326" s="75">
        <v>42735</v>
      </c>
      <c r="U326" s="77">
        <v>2.4443000000000001</v>
      </c>
    </row>
    <row r="327" spans="1:21">
      <c r="A327" s="75">
        <v>42766</v>
      </c>
      <c r="U327" s="77">
        <v>2.4531000000000001</v>
      </c>
    </row>
    <row r="328" spans="1:21">
      <c r="A328" s="75">
        <v>42794</v>
      </c>
      <c r="U328" s="77">
        <v>2.3898999999999999</v>
      </c>
    </row>
    <row r="329" spans="1:21">
      <c r="A329" s="75">
        <v>42825</v>
      </c>
      <c r="U329" s="77">
        <v>2.3874</v>
      </c>
    </row>
    <row r="330" spans="1:21">
      <c r="A330" s="75">
        <v>42855</v>
      </c>
      <c r="U330" s="77">
        <v>2.2801999999999998</v>
      </c>
    </row>
    <row r="331" spans="1:21">
      <c r="A331" s="75">
        <v>42886</v>
      </c>
      <c r="U331" s="77">
        <v>2.2027999999999999</v>
      </c>
    </row>
    <row r="332" spans="1:21">
      <c r="A332" s="75">
        <v>42916</v>
      </c>
      <c r="U332" s="77">
        <v>2.3037000000000001</v>
      </c>
    </row>
    <row r="333" spans="1:21">
      <c r="A333" s="75">
        <v>42947</v>
      </c>
      <c r="U333" s="77">
        <v>2.2942</v>
      </c>
    </row>
    <row r="334" spans="1:21">
      <c r="A334" s="75">
        <v>42978</v>
      </c>
      <c r="U334" s="77">
        <v>2.117</v>
      </c>
    </row>
    <row r="335" spans="1:21">
      <c r="A335" s="75">
        <v>43008</v>
      </c>
      <c r="U335" s="77">
        <v>2.3336000000000001</v>
      </c>
    </row>
    <row r="336" spans="1:21">
      <c r="A336" s="75">
        <v>43039</v>
      </c>
      <c r="U336" s="77">
        <v>2.3793000000000002</v>
      </c>
    </row>
    <row r="337" spans="1:21">
      <c r="A337" s="75">
        <v>43069</v>
      </c>
      <c r="U337" s="77">
        <v>2.4097</v>
      </c>
    </row>
    <row r="338" spans="1:21">
      <c r="A338" s="75">
        <v>43100</v>
      </c>
      <c r="U338" s="77">
        <v>2.4054000000000002</v>
      </c>
    </row>
    <row r="339" spans="1:21">
      <c r="A339" s="75">
        <v>43131</v>
      </c>
      <c r="U339" s="77">
        <v>2.7050000000000001</v>
      </c>
    </row>
    <row r="340" spans="1:21">
      <c r="A340" s="75">
        <v>43159</v>
      </c>
      <c r="U340" s="77">
        <v>2.8605999999999998</v>
      </c>
    </row>
    <row r="341" spans="1:21">
      <c r="A341" s="75">
        <v>43190</v>
      </c>
      <c r="U341" s="77">
        <v>2.7389000000000001</v>
      </c>
    </row>
    <row r="342" spans="1:21">
      <c r="A342" s="75">
        <v>43220</v>
      </c>
      <c r="U342" s="77">
        <v>2.9531000000000001</v>
      </c>
    </row>
    <row r="343" spans="1:21">
      <c r="A343" s="75">
        <v>43251</v>
      </c>
      <c r="U343" s="77">
        <v>2.8586</v>
      </c>
    </row>
    <row r="344" spans="1:21">
      <c r="A344" s="75">
        <v>43281</v>
      </c>
      <c r="U344" s="77">
        <v>2.8601000000000001</v>
      </c>
    </row>
    <row r="345" spans="1:21">
      <c r="A345" s="75">
        <v>43312</v>
      </c>
      <c r="U345" s="77">
        <v>2.9598</v>
      </c>
    </row>
    <row r="346" spans="1:21">
      <c r="A346" s="75">
        <v>43343</v>
      </c>
      <c r="U346" s="77">
        <v>2.8603999999999998</v>
      </c>
    </row>
    <row r="347" spans="1:21">
      <c r="A347" s="75">
        <v>43373</v>
      </c>
      <c r="U347" s="77">
        <v>3.0611999999999999</v>
      </c>
    </row>
    <row r="348" spans="1:21">
      <c r="A348" s="75">
        <v>43404</v>
      </c>
      <c r="U348" s="77">
        <v>3.1435</v>
      </c>
    </row>
    <row r="349" spans="1:21">
      <c r="A349" s="75">
        <v>43434</v>
      </c>
      <c r="U349" s="77">
        <v>2.9878999999999998</v>
      </c>
    </row>
    <row r="350" spans="1:21">
      <c r="A350" s="75">
        <v>43465</v>
      </c>
      <c r="U350" s="77">
        <v>2.6842000000000001</v>
      </c>
    </row>
    <row r="351" spans="1:21">
      <c r="A351" s="75">
        <v>43496</v>
      </c>
      <c r="U351" s="77">
        <v>2.6293000000000002</v>
      </c>
    </row>
    <row r="352" spans="1:21">
      <c r="A352" s="75">
        <v>43524</v>
      </c>
      <c r="U352" s="77">
        <v>2.7149999999999999</v>
      </c>
    </row>
    <row r="353" spans="1:21">
      <c r="A353" s="75">
        <v>43555</v>
      </c>
      <c r="U353" s="77">
        <v>2.4049999999999998</v>
      </c>
    </row>
    <row r="354" spans="1:21">
      <c r="A354" s="75">
        <v>43585</v>
      </c>
      <c r="U354" s="77">
        <v>2.5017999999999998</v>
      </c>
    </row>
    <row r="355" spans="1:21">
      <c r="A355" s="75">
        <v>43616</v>
      </c>
      <c r="U355" s="77">
        <v>2.1246</v>
      </c>
    </row>
    <row r="356" spans="1:21">
      <c r="A356" s="75">
        <v>43646</v>
      </c>
      <c r="U356" s="77">
        <v>2.0051000000000001</v>
      </c>
    </row>
    <row r="357" spans="1:21">
      <c r="A357" s="75">
        <v>43677</v>
      </c>
      <c r="U357" s="77">
        <v>2.0144000000000002</v>
      </c>
    </row>
    <row r="358" spans="1:21">
      <c r="A358" s="75">
        <v>43708</v>
      </c>
      <c r="U358" s="77">
        <v>1.4961</v>
      </c>
    </row>
    <row r="359" spans="1:21">
      <c r="A359" s="75">
        <v>43738</v>
      </c>
      <c r="U359" s="77">
        <v>1.6646000000000001</v>
      </c>
    </row>
    <row r="360" spans="1:21">
      <c r="A360" s="75">
        <v>43769</v>
      </c>
      <c r="U360" s="77">
        <v>1.6910000000000001</v>
      </c>
    </row>
    <row r="361" spans="1:21">
      <c r="A361" s="75">
        <v>43799</v>
      </c>
      <c r="U361" s="77">
        <v>1.7758</v>
      </c>
    </row>
    <row r="362" spans="1:21">
      <c r="A362" s="75">
        <v>43830</v>
      </c>
      <c r="U362" s="77">
        <v>1.9175</v>
      </c>
    </row>
    <row r="363" spans="1:21">
      <c r="A363" s="75">
        <v>43861</v>
      </c>
      <c r="U363" s="77">
        <v>1.5067999999999999</v>
      </c>
    </row>
    <row r="364" spans="1:21">
      <c r="A364" s="75">
        <v>43890</v>
      </c>
      <c r="U364" s="77">
        <v>1.1486000000000001</v>
      </c>
    </row>
    <row r="365" spans="1:21">
      <c r="A365" s="75">
        <v>43921</v>
      </c>
      <c r="U365" s="77">
        <v>0.66949999999999998</v>
      </c>
    </row>
    <row r="366" spans="1:21">
      <c r="A366" s="75">
        <v>43951</v>
      </c>
      <c r="U366" s="77">
        <v>0.63929999999999998</v>
      </c>
    </row>
    <row r="367" spans="1:21">
      <c r="A367" s="75">
        <v>43982</v>
      </c>
      <c r="U367" s="77">
        <v>0.65259999999999996</v>
      </c>
    </row>
    <row r="368" spans="1:21">
      <c r="A368" s="75">
        <v>44012</v>
      </c>
      <c r="U368" s="77">
        <v>0.65610000000000002</v>
      </c>
    </row>
    <row r="369" spans="1:21">
      <c r="A369" s="75">
        <v>44043</v>
      </c>
      <c r="U369" s="77">
        <v>0.5282</v>
      </c>
    </row>
    <row r="370" spans="1:21">
      <c r="A370" s="75">
        <v>44074</v>
      </c>
      <c r="U370" s="77">
        <v>0.70479999999999998</v>
      </c>
    </row>
    <row r="371" spans="1:21">
      <c r="A371" s="75">
        <v>44104</v>
      </c>
      <c r="U371" s="77">
        <v>0.68400000000000005</v>
      </c>
    </row>
    <row r="372" spans="1:21">
      <c r="A372" s="75">
        <v>44135</v>
      </c>
      <c r="U372" s="77">
        <v>0.87370000000000003</v>
      </c>
    </row>
    <row r="373" spans="1:21">
      <c r="A373" s="75">
        <v>44165</v>
      </c>
      <c r="U373" s="77">
        <v>0.83889999999999998</v>
      </c>
    </row>
    <row r="374" spans="1:21">
      <c r="A374" s="75">
        <v>44196</v>
      </c>
      <c r="U374" s="77">
        <v>0.91320000000000001</v>
      </c>
    </row>
    <row r="375" spans="1:21">
      <c r="A375" s="75">
        <v>44227</v>
      </c>
      <c r="U375" s="77">
        <v>1.0654999999999999</v>
      </c>
    </row>
    <row r="376" spans="1:21">
      <c r="A376" s="75">
        <v>44255</v>
      </c>
      <c r="U376" s="77">
        <v>1.4049</v>
      </c>
    </row>
    <row r="377" spans="1:21">
      <c r="A377" s="75">
        <v>44286</v>
      </c>
      <c r="U377" s="77">
        <v>1.7403999999999999</v>
      </c>
    </row>
    <row r="378" spans="1:21">
      <c r="A378" s="75">
        <v>44316</v>
      </c>
      <c r="U378" s="77">
        <v>1.6258999999999999</v>
      </c>
    </row>
    <row r="379" spans="1:21">
      <c r="A379" s="75">
        <v>44347</v>
      </c>
      <c r="U379" s="77">
        <v>1.5943000000000001</v>
      </c>
    </row>
    <row r="380" spans="1:21">
      <c r="A380" s="75">
        <v>44377</v>
      </c>
      <c r="U380" s="77">
        <v>1.468</v>
      </c>
    </row>
    <row r="381" spans="1:21">
      <c r="A381" s="75">
        <v>44408</v>
      </c>
      <c r="U381" s="77">
        <v>1.2222999999999999</v>
      </c>
    </row>
    <row r="382" spans="1:21">
      <c r="A382" s="75">
        <v>44439</v>
      </c>
      <c r="U382" s="77">
        <v>1.3088</v>
      </c>
    </row>
    <row r="383" spans="1:21">
      <c r="A383" s="75">
        <v>44469</v>
      </c>
      <c r="U383" s="77">
        <v>1.4873000000000001</v>
      </c>
    </row>
    <row r="384" spans="1:21">
      <c r="A384" s="75">
        <v>44500</v>
      </c>
      <c r="U384" s="77">
        <v>1.5521</v>
      </c>
    </row>
    <row r="385" spans="1:21">
      <c r="A385" s="75">
        <v>44530</v>
      </c>
      <c r="U385" s="77">
        <v>1.4442999999999999</v>
      </c>
    </row>
    <row r="386" spans="1:21">
      <c r="A386" s="75">
        <v>44561</v>
      </c>
      <c r="U386" s="77">
        <v>1.5101</v>
      </c>
    </row>
    <row r="387" spans="1:21">
      <c r="A387" s="75">
        <v>44592</v>
      </c>
      <c r="U387" s="77">
        <v>1.7766999999999999</v>
      </c>
    </row>
    <row r="388" spans="1:21">
      <c r="A388" s="75">
        <v>44620</v>
      </c>
      <c r="U388" s="77">
        <v>1.825</v>
      </c>
    </row>
    <row r="389" spans="1:21">
      <c r="A389" s="75">
        <v>44651</v>
      </c>
      <c r="U389" s="77">
        <v>2.3380000000000001</v>
      </c>
    </row>
    <row r="390" spans="1:21">
      <c r="A390" s="75">
        <v>44681</v>
      </c>
      <c r="U390" s="77">
        <v>2.9336000000000002</v>
      </c>
    </row>
    <row r="391" spans="1:21">
      <c r="A391" s="75">
        <v>44712</v>
      </c>
      <c r="U391" s="77">
        <v>2.8441000000000001</v>
      </c>
    </row>
    <row r="392" spans="1:21">
      <c r="A392" s="75">
        <v>44742</v>
      </c>
      <c r="U392" s="77">
        <v>3.0129000000000001</v>
      </c>
    </row>
    <row r="393" spans="1:21">
      <c r="A393" s="75">
        <v>44773</v>
      </c>
      <c r="U393" s="77">
        <v>2.6486999999999998</v>
      </c>
    </row>
    <row r="394" spans="1:21">
      <c r="A394" s="75">
        <v>44804</v>
      </c>
      <c r="U394" s="77">
        <v>3.1926000000000001</v>
      </c>
    </row>
    <row r="395" spans="1:21">
      <c r="A395" s="75">
        <v>44834</v>
      </c>
      <c r="U395" s="77">
        <v>3.8285999999999998</v>
      </c>
    </row>
    <row r="396" spans="1:21">
      <c r="A396" s="75">
        <v>44865</v>
      </c>
      <c r="U396" s="77">
        <v>4.0477999999999996</v>
      </c>
    </row>
    <row r="397" spans="1:21">
      <c r="A397" s="75">
        <v>44895</v>
      </c>
      <c r="U397" s="77">
        <v>3.6053999999999999</v>
      </c>
    </row>
    <row r="398" spans="1:21">
      <c r="A398" s="75">
        <v>44926</v>
      </c>
      <c r="U398" s="77">
        <v>3.8748</v>
      </c>
    </row>
    <row r="399" spans="1:21">
      <c r="A399" s="75">
        <v>44957</v>
      </c>
      <c r="U399" s="77">
        <v>3.5068999999999999</v>
      </c>
    </row>
    <row r="400" spans="1:21">
      <c r="A400" s="75">
        <v>44985</v>
      </c>
      <c r="U400" s="77">
        <v>3.92</v>
      </c>
    </row>
    <row r="401" spans="1:21">
      <c r="A401" s="75">
        <v>45016</v>
      </c>
      <c r="U401" s="77">
        <v>3.4676</v>
      </c>
    </row>
    <row r="402" spans="1:21">
      <c r="A402" s="75">
        <v>45046</v>
      </c>
      <c r="U402" s="77">
        <v>3.4220000000000002</v>
      </c>
    </row>
    <row r="403" spans="1:21">
      <c r="A403" s="75">
        <v>45077</v>
      </c>
      <c r="U403" s="77">
        <v>3.6425999999999998</v>
      </c>
    </row>
    <row r="404" spans="1:21">
      <c r="A404" s="75">
        <v>45107</v>
      </c>
      <c r="U404" s="77">
        <v>3.8367</v>
      </c>
    </row>
    <row r="405" spans="1:21">
      <c r="A405" s="75">
        <v>45138</v>
      </c>
      <c r="U405" s="77">
        <v>3.9588000000000001</v>
      </c>
    </row>
    <row r="406" spans="1:21">
      <c r="A406" s="75">
        <v>45169</v>
      </c>
      <c r="U406" s="77">
        <v>4.1081000000000003</v>
      </c>
    </row>
    <row r="407" spans="1:21">
      <c r="A407" s="75">
        <v>45199</v>
      </c>
      <c r="U407" s="77">
        <v>4.5711000000000004</v>
      </c>
    </row>
    <row r="408" spans="1:21">
      <c r="A408" s="75">
        <v>45230</v>
      </c>
      <c r="U408" s="77">
        <v>4.9306999999999999</v>
      </c>
    </row>
    <row r="409" spans="1:21">
      <c r="A409" s="75">
        <v>45260</v>
      </c>
      <c r="U409" s="77">
        <v>4.3263999999999996</v>
      </c>
    </row>
    <row r="410" spans="1:21">
      <c r="A410" s="75">
        <v>45291</v>
      </c>
      <c r="U410" s="77">
        <v>3.8791000000000002</v>
      </c>
    </row>
    <row r="411" spans="1:21">
      <c r="A411" s="75">
        <v>45322</v>
      </c>
      <c r="U411" s="77">
        <v>3.9123999999999999</v>
      </c>
    </row>
    <row r="412" spans="1:21">
      <c r="A412" s="75">
        <v>45351</v>
      </c>
      <c r="U412" s="77">
        <v>4.2502000000000004</v>
      </c>
    </row>
    <row r="413" spans="1:21">
      <c r="A413" s="75">
        <v>45382</v>
      </c>
      <c r="U413" s="77">
        <v>4.2003000000000004</v>
      </c>
    </row>
    <row r="414" spans="1:21">
      <c r="A414" s="75">
        <v>45412</v>
      </c>
      <c r="U414" s="77">
        <v>4.6798000000000002</v>
      </c>
    </row>
    <row r="415" spans="1:21">
      <c r="A415" s="75">
        <v>45443</v>
      </c>
      <c r="U415" s="77">
        <v>4.4984999999999999</v>
      </c>
    </row>
    <row r="416" spans="1:21">
      <c r="A416" s="75">
        <v>45473</v>
      </c>
      <c r="U416" s="77">
        <v>4.3960999999999997</v>
      </c>
    </row>
    <row r="417" spans="1:21">
      <c r="A417" s="75">
        <v>45504</v>
      </c>
      <c r="U417" s="77">
        <v>4.0296000000000003</v>
      </c>
    </row>
    <row r="418" spans="1:21">
      <c r="A418" s="75">
        <v>45534</v>
      </c>
      <c r="U418" s="77">
        <v>3.9034</v>
      </c>
    </row>
    <row r="419" spans="1:21">
      <c r="A419" s="75">
        <v>45565</v>
      </c>
      <c r="U419" s="77">
        <v>3.7808999999999999</v>
      </c>
    </row>
    <row r="420" spans="1:21">
      <c r="A420" s="75">
        <v>45596</v>
      </c>
      <c r="U420" s="77">
        <v>4.2843999999999998</v>
      </c>
    </row>
    <row r="421" spans="1:21">
      <c r="A421" s="75">
        <v>45626</v>
      </c>
      <c r="U421" s="77">
        <v>4.1684999999999999</v>
      </c>
    </row>
    <row r="422" spans="1:21">
      <c r="A422" s="75">
        <v>45657</v>
      </c>
      <c r="U422" s="77">
        <v>4.569</v>
      </c>
    </row>
    <row r="423" spans="1:21">
      <c r="A423" s="75">
        <v>45688</v>
      </c>
      <c r="U423" s="77">
        <v>4.5387000000000004</v>
      </c>
    </row>
    <row r="424" spans="1:21">
      <c r="A424" s="75">
        <v>45716</v>
      </c>
      <c r="U424" s="77">
        <f ca="1">IF(WEEKDAY($A424)=1,_xll.BDH(U$2,"PX_LAST",$A424-2,$A424-2),IF(WEEKDAY($A424)=7,_xll.BDH(U$2,"PX_LAST",$A424-1,$A424-1),_xll.BDH(U$2,"PX_LAST",$A424,$A424)))</f>
        <v>4.2081999999999997</v>
      </c>
    </row>
    <row r="425" spans="1:21">
      <c r="A425" s="75">
        <v>45747</v>
      </c>
      <c r="U425" s="77">
        <f ca="1">IF(WEEKDAY($A425)=1,_xll.BDH(U$2,"PX_LAST",$A425-2,$A425-2),IF(WEEKDAY($A425)=7,_xll.BDH(U$2,"PX_LAST",$A425-1,$A425-1),_xll.BDH(U$2,"PX_LAST",$A425,$A425)))</f>
        <v>4.2053000000000003</v>
      </c>
    </row>
    <row r="426" spans="1:21">
      <c r="A426" s="75">
        <v>45777</v>
      </c>
      <c r="U426" s="77">
        <f ca="1">IF(WEEKDAY($A426)=1,_xll.BDH(U$2,"PX_LAST",$A426-2,$A426-2),IF(WEEKDAY($A426)=7,_xll.BDH(U$2,"PX_LAST",$A426-1,$A426-1),_xll.BDH(U$2,"PX_LAST",$A426,$A426)))</f>
        <v>4.1619000000000002</v>
      </c>
    </row>
    <row r="427" spans="1:21">
      <c r="A427" s="75">
        <v>45808</v>
      </c>
      <c r="U427" s="77">
        <f ca="1">IF(WEEKDAY($A427)=1,_xll.BDH(U$2,"PX_LAST",$A427-2,$A427-2),IF(WEEKDAY($A427)=7,_xll.BDH(U$2,"PX_LAST",$A427-1,$A427-1),_xll.BDH(U$2,"PX_LAST",$A427,$A427)))</f>
        <v>4.4004000000000003</v>
      </c>
    </row>
    <row r="428" spans="1:21">
      <c r="A428" s="75">
        <v>45838</v>
      </c>
      <c r="U428" s="77">
        <f ca="1">IF(WEEKDAY($A428)=1,_xll.BDH(U$2,"PX_LAST",$A428-2,$A428-2),IF(WEEKDAY($A428)=7,_xll.BDH(U$2,"PX_LAST",$A428-1,$A428-1),_xll.BDH(U$2,"PX_LAST",$A428,$A428)))</f>
        <v>4.2279999999999998</v>
      </c>
    </row>
    <row r="429" spans="1:21">
      <c r="A429" s="75">
        <v>45869</v>
      </c>
      <c r="U429" s="77">
        <f ca="1">IF(WEEKDAY($A429)=1,_xll.BDH(U$2,"PX_LAST",$A429-2,$A429-2),IF(WEEKDAY($A429)=7,_xll.BDH(U$2,"PX_LAST",$A429-1,$A429-1),_xll.BDH(U$2,"PX_LAST",$A429,$A429)))</f>
        <v>4.3739999999999997</v>
      </c>
    </row>
    <row r="430" spans="1:21">
      <c r="A430" s="75">
        <v>45900</v>
      </c>
      <c r="U430" s="77">
        <f ca="1">IF(WEEKDAY($A430)=1,_xll.BDH(U$2,"PX_LAST",$A430-2,$A430-2),IF(WEEKDAY($A430)=7,_xll.BDH(U$2,"PX_LAST",$A430-1,$A430-1),_xll.BDH(U$2,"PX_LAST",$A430,$A430)))</f>
        <v>4.2283999999999997</v>
      </c>
    </row>
    <row r="431" spans="1:21">
      <c r="A431" s="75">
        <v>45930</v>
      </c>
      <c r="U431" s="77">
        <f ca="1">IF(WEEKDAY($A431)=1,_xll.BDH(U$2,"PX_LAST",$A431-2,$A431-2),IF(WEEKDAY($A431)=7,_xll.BDH(U$2,"PX_LAST",$A431-1,$A431-1),_xll.BDH(U$2,"PX_LAST",$A431,$A431)))</f>
        <v>4.1502999999999997</v>
      </c>
    </row>
    <row r="432" spans="1:21">
      <c r="A432" s="75">
        <v>45961</v>
      </c>
      <c r="U432" s="77">
        <f ca="1">IF(WEEKDAY($A432)=1,_xll.BDH(U$2,"PX_LAST",$A432-2,$A432-2),IF(WEEKDAY($A432)=7,_xll.BDH(U$2,"PX_LAST",$A432-1,$A432-1),_xll.BDH(U$2,"PX_LAST",$A432,$A432)))</f>
        <v>4.0774999999999997</v>
      </c>
    </row>
    <row r="433" spans="1:21">
      <c r="A433" s="75">
        <v>45991</v>
      </c>
      <c r="U433" s="77">
        <f ca="1">IF(WEEKDAY($A433)=1,_xll.BDH(U$2,"PX_LAST",$A433-2,$A433-2),IF(WEEKDAY($A433)=7,_xll.BDH(U$2,"PX_LAST",$A433-1,$A433-1),_xll.BDH(U$2,"PX_LAST",$A433,$A433)))</f>
        <v>4.0132000000000003</v>
      </c>
    </row>
    <row r="434" spans="1:21">
      <c r="A434" s="75">
        <v>46022</v>
      </c>
      <c r="U434" s="77">
        <f ca="1">IF(WEEKDAY($A434)=1,_xll.BDH(U$2,"PX_LAST",$A434-2,$A434-2),IF(WEEKDAY($A434)=7,_xll.BDH(U$2,"PX_LAST",$A434-1,$A434-1),_xll.BDH(U$2,"PX_LAST",$A434,$A434)))</f>
        <v>4.1669999999999998</v>
      </c>
    </row>
    <row r="435" spans="1:21">
      <c r="A435" s="75">
        <v>46053</v>
      </c>
      <c r="U435" s="77">
        <f ca="1">IF(WEEKDAY($A435)=1,_xll.BDH(U$2,"PX_LAST",$A435-2,$A435-2),IF(WEEKDAY($A435)=7,_xll.BDH(U$2,"PX_LAST",$A435-1,$A435-1),_xll.BDH(U$2,"PX_LAST",$A435,$A435)))</f>
        <v>4.2355</v>
      </c>
    </row>
    <row r="436" spans="1:21">
      <c r="A436" s="75">
        <v>46081</v>
      </c>
      <c r="U436" s="77">
        <f ca="1">IF(WEEKDAY($A436)=1,_xll.BDH(U$2,"PX_LAST",$A436-2,$A436-2),IF(WEEKDAY($A436)=7,_xll.BDH(U$2,"PX_LAST",$A436-1,$A436-1),_xll.BDH(U$2,"PX_LAST",$A436,$A436)))</f>
        <v>3.9375</v>
      </c>
    </row>
    <row r="437" spans="1:21">
      <c r="A437" s="75">
        <v>46112</v>
      </c>
      <c r="U437" s="77">
        <f ca="1">IF(WEEKDAY($A437)=1,_xll.BDH(U$2,"PX_LAST",$A437-2,$A437-2),IF(WEEKDAY($A437)=7,_xll.BDH(U$2,"PX_LAST",$A437-1,$A437-1),_xll.BDH(U$2,"PX_LAST",$A437,$A437)))</f>
        <v>4.3166000000000002</v>
      </c>
    </row>
    <row r="438" spans="1:21">
      <c r="A438" s="75">
        <v>46142</v>
      </c>
      <c r="U438" s="77">
        <f ca="1">IF(WEEKDAY($A438)=1,_xll.BDH(U$2,"PX_LAST",$A438-2,$A438-2),IF(WEEKDAY($A438)=7,_xll.BDH(U$2,"PX_LAST",$A438-1,$A438-1),_xll.BDH(U$2,"PX_LAST",$A438,$A438)))</f>
        <v>4.3705999999999996</v>
      </c>
    </row>
    <row r="439" spans="1:21">
      <c r="A439" s="75">
        <v>46173</v>
      </c>
      <c r="U439" s="77">
        <f ca="1">IF(WEEKDAY($A439)=1,_xll.BDH(U$2,"PX_LAST",$A439-2,$A439-2),IF(WEEKDAY($A439)=7,_xll.BDH(U$2,"PX_LAST",$A439-1,$A439-1),_xll.BDH(U$2,"PX_LAST",$A439,$A439)))</f>
        <v>4.4355000000000002</v>
      </c>
    </row>
    <row r="440" spans="1:21">
      <c r="A440" s="75">
        <v>46203</v>
      </c>
      <c r="U440" s="77">
        <f ca="1">IF(WEEKDAY($A440)=1,_xll.BDH(U$2,"PX_LAST",$A440-2,$A440-2),IF(WEEKDAY($A440)=7,_xll.BDH(U$2,"PX_LAST",$A440-1,$A440-1),_xll.BDH(U$2,"PX_LAST",$A440,$A440)))</f>
        <v>4.4652000000000003</v>
      </c>
    </row>
    <row r="441" spans="1:21">
      <c r="A441" s="75">
        <v>46234</v>
      </c>
      <c r="U441" s="77">
        <f ca="1">IF(WEEKDAY($A441)=1,_xll.BDH(U$2,"PX_LAST",$A441-2,$A441-2),IF(WEEKDAY($A441)=7,_xll.BDH(U$2,"PX_LAST",$A441-1,$A441-1),_xll.BDH(U$2,"PX_LAST",$A441,$A441)))</f>
        <v>4.7347000000000001</v>
      </c>
    </row>
    <row r="442" spans="1:21">
      <c r="A442" s="75">
        <v>46265</v>
      </c>
      <c r="U442" s="77">
        <f ca="1">IF(WEEKDAY($A442)=1,_xll.BDH(U$2,"PX_LAST",$A442-2,$A442-2),IF(WEEKDAY($A442)=7,_xll.BDH(U$2,"PX_LAST",$A442-1,$A442-1),_xll.BDH(U$2,"PX_LAST",$A442,$A442)))</f>
        <v>4.75</v>
      </c>
    </row>
    <row r="443" spans="1:21">
      <c r="A443" s="75">
        <v>46295</v>
      </c>
      <c r="U443" s="77">
        <f ca="1">IF(WEEKDAY($A443)=1,_xll.BDH(U$2,"PX_LAST",$A443-2,$A443-2),IF(WEEKDAY($A443)=7,_xll.BDH(U$2,"PX_LAST",$A443-1,$A443-1),_xll.BDH(U$2,"PX_LAST",$A443,$A443)))</f>
        <v>5.2849000000000004</v>
      </c>
    </row>
    <row r="444" spans="1:21">
      <c r="A444" s="75">
        <v>46326</v>
      </c>
      <c r="U444" s="77" t="str">
        <f ca="1">IF(WEEKDAY($A444)=1,_xll.BDH(U$2,"PX_LAST",$A444-2,$A444-2),IF(WEEKDAY($A444)=7,_xll.BDH(U$2,"PX_LAST",$A444-1,$A444-1),_xll.BDH(U$2,"PX_LAST",$A444,$A444)))</f>
        <v>#N/A N/A</v>
      </c>
    </row>
    <row r="445" spans="1:21">
      <c r="A445" s="75">
        <v>46356</v>
      </c>
      <c r="U445" s="77" t="str">
        <f ca="1">IF(WEEKDAY($A445)=1,_xll.BDH(U$2,"PX_LAST",$A445-2,$A445-2),IF(WEEKDAY($A445)=7,_xll.BDH(U$2,"PX_LAST",$A445-1,$A445-1),_xll.BDH(U$2,"PX_LAST",$A445,$A445)))</f>
        <v>#N/A N/A</v>
      </c>
    </row>
    <row r="446" spans="1:21">
      <c r="A446" s="75">
        <v>46387</v>
      </c>
      <c r="U446" s="77" t="str">
        <f ca="1">IF(WEEKDAY($A446)=1,_xll.BDH(U$2,"PX_LAST",$A446-2,$A446-2),IF(WEEKDAY($A446)=7,_xll.BDH(U$2,"PX_LAST",$A446-1,$A446-1),_xll.BDH(U$2,"PX_LAST",$A446,$A446)))</f>
        <v>#N/A N/A</v>
      </c>
    </row>
    <row r="447" spans="1:21">
      <c r="A447" s="75">
        <v>46418</v>
      </c>
      <c r="U447" s="77" t="str">
        <f ca="1">IF(WEEKDAY($A447)=1,_xll.BDH(U$2,"PX_LAST",$A447-2,$A447-2),IF(WEEKDAY($A447)=7,_xll.BDH(U$2,"PX_LAST",$A447-1,$A447-1),_xll.BDH(U$2,"PX_LAST",$A447,$A447)))</f>
        <v>#N/A N/A</v>
      </c>
    </row>
    <row r="448" spans="1:21">
      <c r="A448" s="75">
        <v>46446</v>
      </c>
      <c r="U448" s="77" t="str">
        <f ca="1">IF(WEEKDAY($A448)=1,_xll.BDH(U$2,"PX_LAST",$A448-2,$A448-2),IF(WEEKDAY($A448)=7,_xll.BDH(U$2,"PX_LAST",$A448-1,$A448-1),_xll.BDH(U$2,"PX_LAST",$A448,$A448)))</f>
        <v>#N/A N/A</v>
      </c>
    </row>
    <row r="449" spans="1:21">
      <c r="A449" s="75">
        <v>46477</v>
      </c>
      <c r="U449" s="77" t="str">
        <f ca="1">IF(WEEKDAY($A449)=1,_xll.BDH(U$2,"PX_LAST",$A449-2,$A449-2),IF(WEEKDAY($A449)=7,_xll.BDH(U$2,"PX_LAST",$A449-1,$A449-1),_xll.BDH(U$2,"PX_LAST",$A449,$A449)))</f>
        <v>#N/A N/A</v>
      </c>
    </row>
    <row r="450" spans="1:21">
      <c r="A450" s="75">
        <v>46507</v>
      </c>
      <c r="U450" s="77" t="str">
        <f ca="1">IF(WEEKDAY($A450)=1,_xll.BDH(U$2,"PX_LAST",$A450-2,$A450-2),IF(WEEKDAY($A450)=7,_xll.BDH(U$2,"PX_LAST",$A450-1,$A450-1),_xll.BDH(U$2,"PX_LAST",$A450,$A450)))</f>
        <v>#N/A N/A</v>
      </c>
    </row>
    <row r="451" spans="1:21">
      <c r="A451" s="75">
        <v>46538</v>
      </c>
      <c r="U451" s="77" t="str">
        <f ca="1">IF(WEEKDAY($A451)=1,_xll.BDH(U$2,"PX_LAST",$A451-2,$A451-2),IF(WEEKDAY($A451)=7,_xll.BDH(U$2,"PX_LAST",$A451-1,$A451-1),_xll.BDH(U$2,"PX_LAST",$A451,$A451)))</f>
        <v>#N/A N/A</v>
      </c>
    </row>
    <row r="452" spans="1:21">
      <c r="A452" s="75">
        <v>46568</v>
      </c>
      <c r="U452" s="77" t="str">
        <f ca="1">IF(WEEKDAY($A452)=1,_xll.BDH(U$2,"PX_LAST",$A452-2,$A452-2),IF(WEEKDAY($A452)=7,_xll.BDH(U$2,"PX_LAST",$A452-1,$A452-1),_xll.BDH(U$2,"PX_LAST",$A452,$A452)))</f>
        <v>#N/A N/A</v>
      </c>
    </row>
    <row r="453" spans="1:21">
      <c r="A453" s="75">
        <v>46599</v>
      </c>
      <c r="U453" s="77" t="str">
        <f ca="1">IF(WEEKDAY($A453)=1,_xll.BDH(U$2,"PX_LAST",$A453-2,$A453-2),IF(WEEKDAY($A453)=7,_xll.BDH(U$2,"PX_LAST",$A453-1,$A453-1),_xll.BDH(U$2,"PX_LAST",$A453,$A453)))</f>
        <v>#N/A N/A</v>
      </c>
    </row>
    <row r="454" spans="1:21">
      <c r="A454" s="75">
        <v>46630</v>
      </c>
      <c r="U454" s="77" t="str">
        <f ca="1">IF(WEEKDAY($A454)=1,_xll.BDH(U$2,"PX_LAST",$A454-2,$A454-2),IF(WEEKDAY($A454)=7,_xll.BDH(U$2,"PX_LAST",$A454-1,$A454-1),_xll.BDH(U$2,"PX_LAST",$A454,$A454)))</f>
        <v>#N/A N/A</v>
      </c>
    </row>
    <row r="455" spans="1:21">
      <c r="A455" s="75">
        <v>46660</v>
      </c>
      <c r="U455" s="77" t="str">
        <f ca="1">IF(WEEKDAY($A455)=1,_xll.BDH(U$2,"PX_LAST",$A455-2,$A455-2),IF(WEEKDAY($A455)=7,_xll.BDH(U$2,"PX_LAST",$A455-1,$A455-1),_xll.BDH(U$2,"PX_LAST",$A455,$A455)))</f>
        <v>#N/A N/A</v>
      </c>
    </row>
    <row r="456" spans="1:21">
      <c r="A456" s="75">
        <v>46691</v>
      </c>
      <c r="U456" s="77" t="str">
        <f ca="1">IF(WEEKDAY($A456)=1,_xll.BDH(U$2,"PX_LAST",$A456-2,$A456-2),IF(WEEKDAY($A456)=7,_xll.BDH(U$2,"PX_LAST",$A456-1,$A456-1),_xll.BDH(U$2,"PX_LAST",$A456,$A456)))</f>
        <v>#N/A N/A</v>
      </c>
    </row>
    <row r="457" spans="1:21">
      <c r="A457" s="75">
        <v>46721</v>
      </c>
      <c r="U457" s="77" t="str">
        <f ca="1">IF(WEEKDAY($A457)=1,_xll.BDH(U$2,"PX_LAST",$A457-2,$A457-2),IF(WEEKDAY($A457)=7,_xll.BDH(U$2,"PX_LAST",$A457-1,$A457-1),_xll.BDH(U$2,"PX_LAST",$A457,$A457)))</f>
        <v>#N/A N/A</v>
      </c>
    </row>
    <row r="458" spans="1:21">
      <c r="A458" s="75">
        <v>46752</v>
      </c>
      <c r="U458" s="77" t="str">
        <f ca="1">IF(WEEKDAY($A458)=1,_xll.BDH(U$2,"PX_LAST",$A458-2,$A458-2),IF(WEEKDAY($A458)=7,_xll.BDH(U$2,"PX_LAST",$A458-1,$A458-1),_xll.BDH(U$2,"PX_LAST",$A458,$A458)))</f>
        <v>#N/A N/A</v>
      </c>
    </row>
    <row r="459" spans="1:21">
      <c r="A459" s="75">
        <v>46783</v>
      </c>
      <c r="U459" s="77" t="str">
        <f ca="1">IF(WEEKDAY($A459)=1,_xll.BDH(U$2,"PX_LAST",$A459-2,$A459-2),IF(WEEKDAY($A459)=7,_xll.BDH(U$2,"PX_LAST",$A459-1,$A459-1),_xll.BDH(U$2,"PX_LAST",$A459,$A459)))</f>
        <v>#N/A N/A</v>
      </c>
    </row>
    <row r="460" spans="1:21">
      <c r="A460" s="75">
        <v>46812</v>
      </c>
      <c r="U460" s="77" t="str">
        <f ca="1">IF(WEEKDAY($A460)=1,_xll.BDH(U$2,"PX_LAST",$A460-2,$A460-2),IF(WEEKDAY($A460)=7,_xll.BDH(U$2,"PX_LAST",$A460-1,$A460-1),_xll.BDH(U$2,"PX_LAST",$A460,$A460)))</f>
        <v>#N/A N/A</v>
      </c>
    </row>
    <row r="461" spans="1:21">
      <c r="A461" s="75">
        <v>46843</v>
      </c>
      <c r="U461" s="77" t="str">
        <f ca="1">IF(WEEKDAY($A461)=1,_xll.BDH(U$2,"PX_LAST",$A461-2,$A461-2),IF(WEEKDAY($A461)=7,_xll.BDH(U$2,"PX_LAST",$A461-1,$A461-1),_xll.BDH(U$2,"PX_LAST",$A461,$A461)))</f>
        <v>#N/A N/A</v>
      </c>
    </row>
    <row r="462" spans="1:21">
      <c r="A462" s="75">
        <v>46873</v>
      </c>
      <c r="U462" s="77" t="str">
        <f ca="1">IF(WEEKDAY($A462)=1,_xll.BDH(U$2,"PX_LAST",$A462-2,$A462-2),IF(WEEKDAY($A462)=7,_xll.BDH(U$2,"PX_LAST",$A462-1,$A462-1),_xll.BDH(U$2,"PX_LAST",$A462,$A462)))</f>
        <v>#N/A N/A</v>
      </c>
    </row>
    <row r="463" spans="1:21">
      <c r="A463" s="75">
        <v>46904</v>
      </c>
      <c r="U463" s="77" t="str">
        <f ca="1">IF(WEEKDAY($A463)=1,_xll.BDH(U$2,"PX_LAST",$A463-2,$A463-2),IF(WEEKDAY($A463)=7,_xll.BDH(U$2,"PX_LAST",$A463-1,$A463-1),_xll.BDH(U$2,"PX_LAST",$A463,$A463)))</f>
        <v>#N/A N/A</v>
      </c>
    </row>
    <row r="464" spans="1:21">
      <c r="A464" s="75">
        <v>46934</v>
      </c>
      <c r="U464" s="77" t="str">
        <f ca="1">IF(WEEKDAY($A464)=1,_xll.BDH(U$2,"PX_LAST",$A464-2,$A464-2),IF(WEEKDAY($A464)=7,_xll.BDH(U$2,"PX_LAST",$A464-1,$A464-1),_xll.BDH(U$2,"PX_LAST",$A464,$A464)))</f>
        <v>#N/A N/A</v>
      </c>
    </row>
    <row r="465" spans="1:1">
      <c r="A465" s="75">
        <v>46965</v>
      </c>
    </row>
    <row r="466" spans="1:1">
      <c r="A466" s="75">
        <v>46996</v>
      </c>
    </row>
    <row r="467" spans="1:1">
      <c r="A467" s="75">
        <v>47026</v>
      </c>
    </row>
    <row r="468" spans="1:1">
      <c r="A468" s="75">
        <v>47057</v>
      </c>
    </row>
    <row r="469" spans="1:1">
      <c r="A469" s="75">
        <v>47087</v>
      </c>
    </row>
    <row r="470" spans="1:1">
      <c r="A470" s="75">
        <v>47118</v>
      </c>
    </row>
    <row r="471" spans="1:1">
      <c r="A471" s="75">
        <v>47149</v>
      </c>
    </row>
    <row r="472" spans="1:1">
      <c r="A472" s="75">
        <v>47177</v>
      </c>
    </row>
    <row r="473" spans="1:1">
      <c r="A473" s="75">
        <v>47208</v>
      </c>
    </row>
    <row r="474" spans="1:1">
      <c r="A474" s="75">
        <v>47238</v>
      </c>
    </row>
    <row r="475" spans="1:1">
      <c r="A475" s="75">
        <v>47269</v>
      </c>
    </row>
    <row r="476" spans="1:1">
      <c r="A476" s="75">
        <v>47299</v>
      </c>
    </row>
    <row r="477" spans="1:1">
      <c r="A477" s="75">
        <v>47330</v>
      </c>
    </row>
    <row r="478" spans="1:1">
      <c r="A478" s="75">
        <v>47361</v>
      </c>
    </row>
    <row r="479" spans="1:1">
      <c r="A479" s="75">
        <v>47391</v>
      </c>
    </row>
    <row r="480" spans="1:1">
      <c r="A480" s="75">
        <v>47422</v>
      </c>
    </row>
    <row r="481" spans="1:1">
      <c r="A481" s="75">
        <v>47452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Feuil3"/>
  <dimension ref="A1:M218"/>
  <sheetViews>
    <sheetView workbookViewId="0">
      <pane xSplit="1" ySplit="1" topLeftCell="B63" activePane="bottomRight" state="frozen"/>
      <selection pane="topRight" activeCell="B1" sqref="B1"/>
      <selection pane="bottomLeft" activeCell="A2" sqref="A2"/>
      <selection pane="bottomRight" activeCell="A98" sqref="A66:A98"/>
    </sheetView>
  </sheetViews>
  <sheetFormatPr defaultColWidth="11.453125" defaultRowHeight="14.5"/>
  <cols>
    <col min="1" max="1" width="12.54296875" bestFit="1" customWidth="1"/>
    <col min="2" max="2" width="9.1796875" bestFit="1" customWidth="1"/>
    <col min="3" max="3" width="10" bestFit="1" customWidth="1"/>
    <col min="4" max="4" width="7.1796875" bestFit="1" customWidth="1"/>
    <col min="5" max="5" width="9.81640625" customWidth="1"/>
    <col min="6" max="6" width="7.1796875" bestFit="1" customWidth="1"/>
    <col min="7" max="7" width="10.1796875" bestFit="1" customWidth="1"/>
    <col min="8" max="8" width="7.1796875" bestFit="1" customWidth="1"/>
    <col min="9" max="9" width="11.1796875" bestFit="1" customWidth="1"/>
    <col min="10" max="10" width="10.1796875" bestFit="1" customWidth="1"/>
    <col min="11" max="11" width="8" bestFit="1" customWidth="1"/>
    <col min="12" max="12" width="7.453125" bestFit="1" customWidth="1"/>
    <col min="13" max="13" width="6.54296875" bestFit="1" customWidth="1"/>
    <col min="14" max="14" width="0" hidden="1" customWidth="1"/>
  </cols>
  <sheetData>
    <row r="1" spans="1:13" ht="43.5">
      <c r="A1" s="78" t="s">
        <v>112</v>
      </c>
      <c r="B1" s="73" t="s">
        <v>107</v>
      </c>
      <c r="C1" s="73" t="s">
        <v>96</v>
      </c>
      <c r="D1" s="73" t="s">
        <v>57</v>
      </c>
      <c r="E1" s="73" t="s">
        <v>29</v>
      </c>
      <c r="F1" s="73" t="s">
        <v>108</v>
      </c>
      <c r="G1" s="73" t="s">
        <v>30</v>
      </c>
      <c r="H1" s="73" t="s">
        <v>97</v>
      </c>
      <c r="I1" s="73" t="s">
        <v>109</v>
      </c>
      <c r="J1" s="73" t="s">
        <v>110</v>
      </c>
      <c r="K1" s="73" t="s">
        <v>31</v>
      </c>
      <c r="L1" s="73" t="s">
        <v>111</v>
      </c>
      <c r="M1" s="73" t="s">
        <v>65</v>
      </c>
    </row>
    <row r="2" spans="1:13">
      <c r="A2" s="4">
        <v>38353</v>
      </c>
      <c r="B2" s="74">
        <v>2.8046999999999999E-2</v>
      </c>
      <c r="C2" s="74">
        <v>5.4358000000000004E-2</v>
      </c>
      <c r="D2" s="74">
        <v>7.4503E-2</v>
      </c>
      <c r="E2" s="74">
        <v>0.221106</v>
      </c>
      <c r="F2" s="74">
        <v>0.11944</v>
      </c>
      <c r="G2" s="74">
        <v>0.119081238137642</v>
      </c>
      <c r="H2" s="74">
        <v>7.1411000000000002E-2</v>
      </c>
      <c r="I2" s="74">
        <v>0.14126</v>
      </c>
      <c r="J2" s="74">
        <v>3.2322999999999998E-2</v>
      </c>
      <c r="K2" s="74">
        <v>2.9853999999999999E-2</v>
      </c>
      <c r="L2" s="74">
        <v>2.0351000000000001E-2</v>
      </c>
      <c r="M2" s="74">
        <v>4.4677000000000001E-2</v>
      </c>
    </row>
    <row r="3" spans="1:13">
      <c r="A3" s="4">
        <v>38443</v>
      </c>
      <c r="B3" s="74">
        <v>2.8604999999999998E-2</v>
      </c>
      <c r="C3" s="74">
        <v>5.4972000000000007E-2</v>
      </c>
      <c r="D3" s="74">
        <v>7.2942000000000007E-2</v>
      </c>
      <c r="E3" s="74">
        <v>0.209978</v>
      </c>
      <c r="F3" s="74">
        <v>0.12384000000000001</v>
      </c>
      <c r="G3" s="74">
        <v>0.112533745708413</v>
      </c>
      <c r="H3" s="74">
        <v>8.7391999999999997E-2</v>
      </c>
      <c r="I3" s="74">
        <v>0.13417000000000001</v>
      </c>
      <c r="J3" s="74">
        <v>3.0228000000000001E-2</v>
      </c>
      <c r="K3" s="74">
        <v>3.2547E-2</v>
      </c>
      <c r="L3" s="74">
        <v>1.9667E-2</v>
      </c>
      <c r="M3" s="74">
        <v>4.3222999999999998E-2</v>
      </c>
    </row>
    <row r="4" spans="1:13">
      <c r="A4" s="4">
        <v>38534</v>
      </c>
      <c r="B4" s="74">
        <v>2.5085000000000003E-2</v>
      </c>
      <c r="C4" s="74">
        <v>5.4101999999999997E-2</v>
      </c>
      <c r="D4" s="74">
        <v>7.3488999999999999E-2</v>
      </c>
      <c r="E4" s="74">
        <v>0.21421899999999999</v>
      </c>
      <c r="F4" s="74">
        <v>0.12726000000000001</v>
      </c>
      <c r="G4" s="74">
        <v>0.10999854822119801</v>
      </c>
      <c r="H4" s="74">
        <v>8.8662000000000005E-2</v>
      </c>
      <c r="I4" s="74">
        <v>0.13664000000000001</v>
      </c>
      <c r="J4" s="74">
        <v>3.0157E-2</v>
      </c>
      <c r="K4" s="74">
        <v>3.5253E-2</v>
      </c>
      <c r="L4" s="74">
        <v>1.9088000000000001E-2</v>
      </c>
      <c r="M4" s="74">
        <v>3.9935999999999999E-2</v>
      </c>
    </row>
    <row r="5" spans="1:13">
      <c r="A5" s="4">
        <v>38626</v>
      </c>
      <c r="B5" s="74">
        <v>2.5259999999999998E-2</v>
      </c>
      <c r="C5" s="74">
        <v>5.3237000000000007E-2</v>
      </c>
      <c r="D5" s="74">
        <v>6.8753999999999996E-2</v>
      </c>
      <c r="E5" s="74">
        <v>0.208149</v>
      </c>
      <c r="F5" s="74">
        <v>0.12483</v>
      </c>
      <c r="G5" s="74">
        <v>0.111444946797323</v>
      </c>
      <c r="H5" s="74">
        <v>0.10131999999999999</v>
      </c>
      <c r="I5" s="74">
        <v>0.14018</v>
      </c>
      <c r="J5" s="74">
        <v>2.9125000000000002E-2</v>
      </c>
      <c r="K5" s="74">
        <v>3.6228999999999997E-2</v>
      </c>
      <c r="L5" s="74">
        <v>1.8695E-2</v>
      </c>
      <c r="M5" s="74">
        <v>3.8725999999999997E-2</v>
      </c>
    </row>
    <row r="6" spans="1:13">
      <c r="A6" s="4">
        <v>38718</v>
      </c>
      <c r="B6" s="74">
        <v>2.7060999999999998E-2</v>
      </c>
      <c r="C6" s="74">
        <v>5.2063999999999999E-2</v>
      </c>
      <c r="D6" s="74">
        <v>7.1098999999999996E-2</v>
      </c>
      <c r="E6" s="74">
        <v>0.21992700000000004</v>
      </c>
      <c r="F6" s="74">
        <v>0.12389</v>
      </c>
      <c r="G6" s="74">
        <v>0.117309542208823</v>
      </c>
      <c r="H6" s="74">
        <v>8.8719999999999993E-2</v>
      </c>
      <c r="I6" s="74">
        <v>0.14197000000000001</v>
      </c>
      <c r="J6" s="74">
        <v>2.8693E-2</v>
      </c>
      <c r="K6" s="74">
        <v>3.3829999999999999E-2</v>
      </c>
      <c r="L6" s="74">
        <v>1.9460999999999999E-2</v>
      </c>
      <c r="M6" s="74">
        <v>3.6692000000000002E-2</v>
      </c>
    </row>
    <row r="7" spans="1:13">
      <c r="A7" s="4">
        <v>38808</v>
      </c>
      <c r="B7" s="74">
        <v>2.7651999999999999E-2</v>
      </c>
      <c r="C7" s="74">
        <v>5.1191E-2</v>
      </c>
      <c r="D7" s="74">
        <v>6.9584999999999994E-2</v>
      </c>
      <c r="E7" s="74">
        <v>0.21705100000000002</v>
      </c>
      <c r="F7" s="74">
        <v>0.12123</v>
      </c>
      <c r="G7" s="74">
        <v>0.121363791662291</v>
      </c>
      <c r="H7" s="74">
        <v>9.5824000000000006E-2</v>
      </c>
      <c r="I7" s="74">
        <v>0.1406</v>
      </c>
      <c r="J7" s="74">
        <v>3.1802999999999998E-2</v>
      </c>
      <c r="K7" s="74">
        <v>3.2060999999999999E-2</v>
      </c>
      <c r="L7" s="74">
        <v>1.9989E-2</v>
      </c>
      <c r="M7" s="74">
        <v>3.5205E-2</v>
      </c>
    </row>
    <row r="8" spans="1:13">
      <c r="A8" s="4">
        <v>38899</v>
      </c>
      <c r="B8" s="74">
        <v>2.8306000000000001E-2</v>
      </c>
      <c r="C8" s="74">
        <v>5.3513000000000005E-2</v>
      </c>
      <c r="D8" s="74">
        <v>6.7250000000000004E-2</v>
      </c>
      <c r="E8" s="74">
        <v>0.22278000000000001</v>
      </c>
      <c r="F8" s="74">
        <v>0.11452</v>
      </c>
      <c r="G8" s="74">
        <v>0.12308384898282899</v>
      </c>
      <c r="H8" s="74">
        <v>9.7497E-2</v>
      </c>
      <c r="I8" s="74">
        <v>0.13117000000000001</v>
      </c>
      <c r="J8" s="74">
        <v>3.2100999999999998E-2</v>
      </c>
      <c r="K8" s="74">
        <v>3.4793999999999999E-2</v>
      </c>
      <c r="L8" s="74">
        <v>1.9855000000000001E-2</v>
      </c>
      <c r="M8" s="74">
        <v>3.7247000000000002E-2</v>
      </c>
    </row>
    <row r="9" spans="1:13">
      <c r="A9" s="4">
        <v>38991</v>
      </c>
      <c r="B9" s="74">
        <v>2.6211999999999999E-2</v>
      </c>
      <c r="C9" s="74">
        <v>5.3577E-2</v>
      </c>
      <c r="D9" s="74">
        <v>6.6045000000000006E-2</v>
      </c>
      <c r="E9" s="74">
        <v>0.22947700000000001</v>
      </c>
      <c r="F9" s="74">
        <v>0.11865000000000001</v>
      </c>
      <c r="G9" s="74">
        <v>0.118154081613377</v>
      </c>
      <c r="H9" s="74">
        <v>8.8904999999999998E-2</v>
      </c>
      <c r="I9" s="74">
        <v>0.13733000000000001</v>
      </c>
      <c r="J9" s="74">
        <v>3.3773999999999998E-2</v>
      </c>
      <c r="K9" s="74">
        <v>3.5159000000000003E-2</v>
      </c>
      <c r="L9" s="74">
        <v>1.8133E-2</v>
      </c>
      <c r="M9" s="74">
        <v>3.6393000000000002E-2</v>
      </c>
    </row>
    <row r="10" spans="1:13">
      <c r="A10" s="4">
        <v>39083</v>
      </c>
      <c r="B10" s="74">
        <v>2.7581000000000001E-2</v>
      </c>
      <c r="C10" s="74">
        <v>5.2012000000000003E-2</v>
      </c>
      <c r="D10" s="74">
        <v>6.2965999999999994E-2</v>
      </c>
      <c r="E10" s="74">
        <v>0.23284300000000002</v>
      </c>
      <c r="F10" s="74">
        <v>0.1115</v>
      </c>
      <c r="G10" s="74">
        <v>0.12661916036843701</v>
      </c>
      <c r="H10" s="74">
        <v>9.2725000000000002E-2</v>
      </c>
      <c r="I10" s="74">
        <v>0.13536999999999999</v>
      </c>
      <c r="J10" s="74">
        <v>3.3869000000000003E-2</v>
      </c>
      <c r="K10" s="74">
        <v>3.5756000000000003E-2</v>
      </c>
      <c r="L10" s="74">
        <v>1.9578999999999999E-2</v>
      </c>
      <c r="M10" s="74">
        <v>3.9368E-2</v>
      </c>
    </row>
    <row r="11" spans="1:13">
      <c r="A11" s="4">
        <v>39173</v>
      </c>
      <c r="B11" s="74">
        <v>2.8962000000000002E-2</v>
      </c>
      <c r="C11" s="74">
        <v>5.2405999999999994E-2</v>
      </c>
      <c r="D11" s="74">
        <v>6.7760000000000001E-2</v>
      </c>
      <c r="E11" s="74">
        <v>0.22319600000000001</v>
      </c>
      <c r="F11" s="74">
        <v>0.10917</v>
      </c>
      <c r="G11" s="74">
        <v>0.12758743882968701</v>
      </c>
      <c r="H11" s="74">
        <v>9.4752000000000003E-2</v>
      </c>
      <c r="I11" s="74">
        <v>0.13225999999999999</v>
      </c>
      <c r="J11" s="74">
        <v>3.6476000000000001E-2</v>
      </c>
      <c r="K11" s="74">
        <v>3.9364000000000003E-2</v>
      </c>
      <c r="L11" s="74">
        <v>1.9056E-2</v>
      </c>
      <c r="M11" s="74">
        <v>3.8039000000000003E-2</v>
      </c>
    </row>
    <row r="12" spans="1:13">
      <c r="A12" s="4">
        <v>39264</v>
      </c>
      <c r="B12" s="74">
        <v>3.0483000000000003E-2</v>
      </c>
      <c r="C12" s="74">
        <v>5.5198999999999998E-2</v>
      </c>
      <c r="D12" s="74">
        <v>6.0193999999999998E-2</v>
      </c>
      <c r="E12" s="74">
        <v>0.21506600000000001</v>
      </c>
      <c r="F12" s="74">
        <v>0.11132</v>
      </c>
      <c r="G12" s="74">
        <v>0.13094185041738299</v>
      </c>
      <c r="H12" s="74">
        <v>9.9613999999999994E-2</v>
      </c>
      <c r="I12" s="74">
        <v>0.13830999999999999</v>
      </c>
      <c r="J12" s="74">
        <v>3.6930999999999999E-2</v>
      </c>
      <c r="K12" s="74">
        <v>3.8707999999999999E-2</v>
      </c>
      <c r="L12" s="74">
        <v>1.8099000000000001E-2</v>
      </c>
      <c r="M12" s="74">
        <v>3.7102999999999997E-2</v>
      </c>
    </row>
    <row r="13" spans="1:13">
      <c r="A13" s="4">
        <v>39356</v>
      </c>
      <c r="B13" s="74">
        <v>3.2962999999999999E-2</v>
      </c>
      <c r="C13" s="74">
        <v>5.6361999999999995E-2</v>
      </c>
      <c r="D13" s="74">
        <v>5.8289000000000001E-2</v>
      </c>
      <c r="E13" s="74">
        <v>0.20397200000000001</v>
      </c>
      <c r="F13" s="74">
        <v>0.10678</v>
      </c>
      <c r="G13" s="74">
        <v>0.12824527129392299</v>
      </c>
      <c r="H13" s="74">
        <v>0.10728</v>
      </c>
      <c r="I13" s="74">
        <v>0.14535000000000001</v>
      </c>
      <c r="J13" s="74">
        <v>3.7436999999999998E-2</v>
      </c>
      <c r="K13" s="74">
        <v>3.8004999999999997E-2</v>
      </c>
      <c r="L13" s="74">
        <v>1.9503E-2</v>
      </c>
      <c r="M13" s="74">
        <v>3.4574000000000001E-2</v>
      </c>
    </row>
    <row r="14" spans="1:13">
      <c r="A14" s="4">
        <v>39448</v>
      </c>
      <c r="B14" s="74">
        <v>3.4956000000000001E-2</v>
      </c>
      <c r="C14" s="74">
        <v>5.8578000000000005E-2</v>
      </c>
      <c r="D14" s="74">
        <v>5.5027E-2</v>
      </c>
      <c r="E14" s="74">
        <v>0.18201200000000001</v>
      </c>
      <c r="F14" s="74">
        <v>0.11341</v>
      </c>
      <c r="G14" s="74">
        <v>0.13498014057500801</v>
      </c>
      <c r="H14" s="74">
        <v>0.11982</v>
      </c>
      <c r="I14" s="74">
        <v>0.15128</v>
      </c>
      <c r="J14" s="74">
        <v>3.5342999999999999E-2</v>
      </c>
      <c r="K14" s="74">
        <v>3.9327000000000001E-2</v>
      </c>
      <c r="L14" s="74">
        <v>1.7767000000000002E-2</v>
      </c>
      <c r="M14" s="74">
        <v>3.2106999999999997E-2</v>
      </c>
    </row>
    <row r="15" spans="1:13">
      <c r="A15" s="4">
        <v>39539</v>
      </c>
      <c r="B15" s="74">
        <v>3.7836000000000002E-2</v>
      </c>
      <c r="C15" s="74">
        <v>6.1134999999999995E-2</v>
      </c>
      <c r="D15" s="74">
        <v>5.9115000000000001E-2</v>
      </c>
      <c r="E15" s="74">
        <v>0.17559</v>
      </c>
      <c r="F15" s="74">
        <v>0.11187999999999999</v>
      </c>
      <c r="G15" s="74">
        <v>0.13815060053438899</v>
      </c>
      <c r="H15" s="74">
        <v>0.12494</v>
      </c>
      <c r="I15" s="74">
        <v>0.14038999999999999</v>
      </c>
      <c r="J15" s="74">
        <v>3.2967000000000003E-2</v>
      </c>
      <c r="K15" s="74">
        <v>3.8495000000000001E-2</v>
      </c>
      <c r="L15" s="74">
        <v>1.5911000000000002E-2</v>
      </c>
      <c r="M15" s="74">
        <v>3.2224999999999997E-2</v>
      </c>
    </row>
    <row r="16" spans="1:13">
      <c r="A16" s="4">
        <v>39630</v>
      </c>
      <c r="B16" s="74">
        <v>4.4422000000000003E-2</v>
      </c>
      <c r="C16" s="74">
        <v>5.9431999999999999E-2</v>
      </c>
      <c r="D16" s="74">
        <v>5.8527999999999997E-2</v>
      </c>
      <c r="E16" s="74">
        <v>0.149229</v>
      </c>
      <c r="F16" s="74">
        <v>0.11101</v>
      </c>
      <c r="G16" s="74">
        <v>0.142174352346529</v>
      </c>
      <c r="H16" s="74">
        <v>0.14774000000000001</v>
      </c>
      <c r="I16" s="74">
        <v>0.14854999999999999</v>
      </c>
      <c r="J16" s="74">
        <v>3.2899999999999999E-2</v>
      </c>
      <c r="K16" s="74">
        <v>4.3737999999999999E-2</v>
      </c>
      <c r="L16" s="74">
        <v>1.3461000000000001E-2</v>
      </c>
      <c r="M16" s="74">
        <v>3.1668000000000002E-2</v>
      </c>
    </row>
    <row r="17" spans="1:13">
      <c r="A17" s="4">
        <v>39722</v>
      </c>
      <c r="B17" s="74">
        <v>2.7935999999999999E-2</v>
      </c>
      <c r="C17" s="74">
        <v>6.9859000000000004E-2</v>
      </c>
      <c r="D17" s="74">
        <v>6.4397999999999997E-2</v>
      </c>
      <c r="E17" s="74">
        <v>0.16978799999999999</v>
      </c>
      <c r="F17" s="74">
        <v>0.12654000000000001</v>
      </c>
      <c r="G17" s="74">
        <v>0.14320754434897201</v>
      </c>
      <c r="H17" s="74">
        <v>0.12155000000000001</v>
      </c>
      <c r="I17" s="74">
        <v>0.14113999999999999</v>
      </c>
      <c r="J17" s="74">
        <v>2.9534000000000001E-2</v>
      </c>
      <c r="K17" s="74">
        <v>3.8169000000000002E-2</v>
      </c>
      <c r="L17" s="74">
        <v>1.5004999999999999E-2</v>
      </c>
      <c r="M17" s="74">
        <v>2.8521999999999999E-2</v>
      </c>
    </row>
    <row r="18" spans="1:13">
      <c r="A18" s="4">
        <v>39814</v>
      </c>
      <c r="B18" s="74">
        <v>2.2713899999999999E-2</v>
      </c>
      <c r="C18" s="74">
        <v>6.8496000000000001E-2</v>
      </c>
      <c r="D18" s="74">
        <v>6.9075999999999999E-2</v>
      </c>
      <c r="E18" s="74">
        <v>0.151252</v>
      </c>
      <c r="F18" s="74">
        <v>0.14111000000000001</v>
      </c>
      <c r="G18" s="74">
        <v>0.141017837981427</v>
      </c>
      <c r="H18" s="74">
        <v>0.12364</v>
      </c>
      <c r="I18" s="74">
        <v>0.13569000000000001</v>
      </c>
      <c r="J18" s="74">
        <v>3.6013000000000003E-2</v>
      </c>
      <c r="K18" s="74">
        <v>4.4395999999999998E-2</v>
      </c>
      <c r="L18" s="74">
        <v>1.6178999999999999E-2</v>
      </c>
      <c r="M18" s="74">
        <v>2.6339000000000001E-2</v>
      </c>
    </row>
    <row r="19" spans="1:13">
      <c r="A19" s="4">
        <v>39904</v>
      </c>
      <c r="B19" s="74">
        <v>2.1579000000000001E-2</v>
      </c>
      <c r="C19" s="74">
        <v>7.2828000000000004E-2</v>
      </c>
      <c r="D19" s="74">
        <v>7.6144000000000003E-2</v>
      </c>
      <c r="E19" s="74">
        <v>0.114734</v>
      </c>
      <c r="F19" s="74">
        <v>0.10663</v>
      </c>
      <c r="G19" s="74">
        <v>0.14434309182280899</v>
      </c>
      <c r="H19" s="74">
        <v>0.13724</v>
      </c>
      <c r="I19" s="74">
        <v>0.17755000000000001</v>
      </c>
      <c r="J19" s="74">
        <v>4.5532999999999997E-2</v>
      </c>
      <c r="K19" s="74">
        <v>4.8814999999999997E-2</v>
      </c>
      <c r="L19" s="74">
        <v>1.9081999999999998E-2</v>
      </c>
      <c r="M19" s="74">
        <v>2.0161999999999999E-2</v>
      </c>
    </row>
    <row r="20" spans="1:13">
      <c r="A20" s="4">
        <v>39995</v>
      </c>
      <c r="B20" s="74">
        <v>2.6887899999999999E-2</v>
      </c>
      <c r="C20" s="74">
        <v>6.7030000000000006E-2</v>
      </c>
      <c r="D20" s="74">
        <v>6.7857000000000001E-2</v>
      </c>
      <c r="E20" s="74">
        <v>0.14019100000000001</v>
      </c>
      <c r="F20" s="74">
        <v>0.13569999999999999</v>
      </c>
      <c r="G20" s="74">
        <v>0.1430811753856</v>
      </c>
      <c r="H20" s="74">
        <v>0.13038</v>
      </c>
      <c r="I20" s="74">
        <v>0.17857999999999999</v>
      </c>
      <c r="J20" s="74">
        <v>4.1513000000000001E-2</v>
      </c>
      <c r="K20" s="74">
        <v>3.7478999999999998E-2</v>
      </c>
      <c r="L20" s="74">
        <v>1.6202000000000001E-2</v>
      </c>
      <c r="M20" s="74">
        <v>2.3872000000000001E-2</v>
      </c>
    </row>
    <row r="21" spans="1:13">
      <c r="A21" s="4">
        <v>40087</v>
      </c>
      <c r="B21" s="74">
        <v>2.9898000000000001E-2</v>
      </c>
      <c r="C21" s="74">
        <v>6.5101000000000006E-2</v>
      </c>
      <c r="D21" s="74">
        <v>6.6816E-2</v>
      </c>
      <c r="E21" s="74">
        <v>0.16256200000000001</v>
      </c>
      <c r="F21" s="74">
        <v>0.12218999999999999</v>
      </c>
      <c r="G21" s="74">
        <v>0.14363528064096101</v>
      </c>
      <c r="H21" s="74">
        <v>0.12335</v>
      </c>
      <c r="I21" s="74">
        <v>0.18074999999999999</v>
      </c>
      <c r="J21" s="74">
        <v>3.7676000000000001E-2</v>
      </c>
      <c r="K21" s="74">
        <v>3.4590000000000003E-2</v>
      </c>
      <c r="L21" s="74">
        <v>1.5554999999999999E-2</v>
      </c>
      <c r="M21" s="74">
        <v>2.4621000000000001E-2</v>
      </c>
    </row>
    <row r="22" spans="1:13">
      <c r="A22" s="4">
        <v>40179</v>
      </c>
      <c r="B22" s="74">
        <v>3.1732999999999997E-2</v>
      </c>
      <c r="C22" s="74">
        <v>6.5261E-2</v>
      </c>
      <c r="D22" s="74">
        <v>6.6992999999999997E-2</v>
      </c>
      <c r="E22" s="74">
        <v>0.14585999999999999</v>
      </c>
      <c r="F22" s="74">
        <v>0.12264</v>
      </c>
      <c r="G22" s="74">
        <v>0.14291588481249901</v>
      </c>
      <c r="H22" s="74">
        <v>0.12060999999999999</v>
      </c>
      <c r="I22" s="74">
        <v>0.18917</v>
      </c>
      <c r="J22" s="74">
        <v>3.7220000000000003E-2</v>
      </c>
      <c r="K22" s="74">
        <v>3.1951E-2</v>
      </c>
      <c r="L22" s="74">
        <v>1.5897999999999999E-2</v>
      </c>
      <c r="M22" s="74">
        <v>2.6206E-2</v>
      </c>
    </row>
    <row r="23" spans="1:13">
      <c r="A23" s="4">
        <v>40269</v>
      </c>
      <c r="B23" s="74">
        <v>3.0872000000000004E-2</v>
      </c>
      <c r="C23" s="74">
        <v>6.4401E-2</v>
      </c>
      <c r="D23" s="74">
        <v>6.7583000000000004E-2</v>
      </c>
      <c r="E23" s="74">
        <v>0.16191499999999998</v>
      </c>
      <c r="F23" s="74">
        <v>0.11933000000000001</v>
      </c>
      <c r="G23" s="74">
        <v>0.135825302385462</v>
      </c>
      <c r="H23" s="74">
        <v>0.11415</v>
      </c>
      <c r="I23" s="74">
        <v>0.18237999999999999</v>
      </c>
      <c r="J23" s="74">
        <v>3.4054000000000001E-2</v>
      </c>
      <c r="K23" s="74">
        <v>2.9305999999999999E-2</v>
      </c>
      <c r="L23" s="74">
        <v>1.6642000000000001E-2</v>
      </c>
      <c r="M23" s="74">
        <v>2.7054999999999999E-2</v>
      </c>
    </row>
    <row r="24" spans="1:13">
      <c r="A24" s="4">
        <v>40360</v>
      </c>
      <c r="B24" s="74">
        <v>3.0219000000000003E-2</v>
      </c>
      <c r="C24" s="74">
        <v>6.8639000000000006E-2</v>
      </c>
      <c r="D24" s="74">
        <v>6.5738000000000005E-2</v>
      </c>
      <c r="E24" s="74">
        <v>0.15945700000000002</v>
      </c>
      <c r="F24" s="74">
        <v>0.11366999999999999</v>
      </c>
      <c r="G24" s="74">
        <v>0.13679314507398399</v>
      </c>
      <c r="H24" s="74">
        <v>0.10828</v>
      </c>
      <c r="I24" s="74">
        <v>0.17696999999999999</v>
      </c>
      <c r="J24" s="74">
        <v>3.6458999999999998E-2</v>
      </c>
      <c r="K24" s="74">
        <v>3.3255E-2</v>
      </c>
      <c r="L24" s="74">
        <v>2.0872999999999999E-2</v>
      </c>
      <c r="M24" s="74">
        <v>2.8171999999999999E-2</v>
      </c>
    </row>
    <row r="25" spans="1:13">
      <c r="A25" s="4">
        <v>40452</v>
      </c>
      <c r="B25" s="74">
        <v>3.3098000000000002E-2</v>
      </c>
      <c r="C25" s="74">
        <v>6.7283999999999997E-2</v>
      </c>
      <c r="D25" s="74">
        <v>6.6864000000000007E-2</v>
      </c>
      <c r="E25" s="74">
        <v>0.15221800000000002</v>
      </c>
      <c r="F25" s="74">
        <v>0.11056000000000001</v>
      </c>
      <c r="G25" s="74">
        <v>0.13933829608527401</v>
      </c>
      <c r="H25" s="74">
        <v>0.10939</v>
      </c>
      <c r="I25" s="74">
        <v>0.17768</v>
      </c>
      <c r="J25" s="74">
        <v>3.9120000000000002E-2</v>
      </c>
      <c r="K25" s="74">
        <v>3.2327000000000002E-2</v>
      </c>
      <c r="L25" s="74">
        <v>2.3163E-2</v>
      </c>
      <c r="M25" s="74">
        <v>2.7739E-2</v>
      </c>
    </row>
    <row r="26" spans="1:13">
      <c r="A26" s="4">
        <v>40544</v>
      </c>
      <c r="B26" s="74">
        <v>3.7158999999999998E-2</v>
      </c>
      <c r="C26" s="74">
        <v>6.7177000000000001E-2</v>
      </c>
      <c r="D26" s="74">
        <v>6.6910999999999998E-2</v>
      </c>
      <c r="E26" s="74">
        <v>0.15388299999999999</v>
      </c>
      <c r="F26" s="74">
        <v>0.10082000000000001</v>
      </c>
      <c r="G26" s="74">
        <v>0.14147506822998501</v>
      </c>
      <c r="H26" s="74">
        <v>0.11791</v>
      </c>
      <c r="I26" s="74">
        <v>0.17574000000000001</v>
      </c>
      <c r="J26" s="74">
        <v>3.4897999999999998E-2</v>
      </c>
      <c r="K26" s="74">
        <v>3.0195E-2</v>
      </c>
      <c r="L26" s="74">
        <v>2.4385E-2</v>
      </c>
      <c r="M26" s="74">
        <v>2.8608000000000001E-2</v>
      </c>
    </row>
    <row r="27" spans="1:13">
      <c r="A27" s="4">
        <v>40634</v>
      </c>
      <c r="B27" s="74">
        <v>3.6131999999999997E-2</v>
      </c>
      <c r="C27" s="74">
        <v>6.5665000000000001E-2</v>
      </c>
      <c r="D27" s="74">
        <v>6.3980999999999996E-2</v>
      </c>
      <c r="E27" s="74">
        <v>0.149144</v>
      </c>
      <c r="F27" s="74">
        <v>9.9255999999999997E-2</v>
      </c>
      <c r="G27" s="74">
        <v>0.139285350755671</v>
      </c>
      <c r="H27" s="74">
        <v>0.13031999999999999</v>
      </c>
      <c r="I27" s="74">
        <v>0.17138</v>
      </c>
      <c r="J27" s="74">
        <v>3.6600000000000001E-2</v>
      </c>
      <c r="K27" s="74">
        <v>2.9655000000000001E-2</v>
      </c>
      <c r="L27" s="74">
        <v>2.3115E-2</v>
      </c>
      <c r="M27" s="74">
        <v>3.0942999999999998E-2</v>
      </c>
    </row>
    <row r="28" spans="1:13">
      <c r="A28" s="4">
        <v>40725</v>
      </c>
      <c r="B28" s="74">
        <v>3.7171999999999997E-2</v>
      </c>
      <c r="C28" s="74">
        <v>6.7598000000000005E-2</v>
      </c>
      <c r="D28" s="74">
        <v>6.5823000000000007E-2</v>
      </c>
      <c r="E28" s="74">
        <v>0.14099700000000001</v>
      </c>
      <c r="F28" s="74">
        <v>0.10675</v>
      </c>
      <c r="G28" s="74">
        <v>0.13917754324517201</v>
      </c>
      <c r="H28" s="74">
        <v>0.12376</v>
      </c>
      <c r="I28" s="74">
        <v>0.16677</v>
      </c>
      <c r="J28" s="74">
        <v>3.9195000000000001E-2</v>
      </c>
      <c r="K28" s="74">
        <v>3.1378999999999997E-2</v>
      </c>
      <c r="L28" s="74">
        <v>2.4688000000000002E-2</v>
      </c>
      <c r="M28" s="74">
        <v>3.1120999999999999E-2</v>
      </c>
    </row>
    <row r="29" spans="1:13">
      <c r="A29" s="4">
        <v>40817</v>
      </c>
      <c r="B29" s="74">
        <v>3.1808999999999997E-2</v>
      </c>
      <c r="C29" s="74">
        <v>7.2105000000000002E-2</v>
      </c>
      <c r="D29" s="74">
        <v>7.0822999999999997E-2</v>
      </c>
      <c r="E29" s="74">
        <v>0.12536600000000001</v>
      </c>
      <c r="F29" s="74">
        <v>0.11229</v>
      </c>
      <c r="G29" s="74">
        <v>0.138832034124835</v>
      </c>
      <c r="H29" s="74">
        <v>0.11297</v>
      </c>
      <c r="I29" s="74">
        <v>0.18165000000000001</v>
      </c>
      <c r="J29" s="74">
        <v>4.199E-2</v>
      </c>
      <c r="K29" s="74">
        <v>3.5994999999999999E-2</v>
      </c>
      <c r="L29" s="74">
        <v>2.5513999999999998E-2</v>
      </c>
      <c r="M29" s="74">
        <v>2.9066000000000002E-2</v>
      </c>
    </row>
    <row r="30" spans="1:13">
      <c r="A30" s="4">
        <v>40909</v>
      </c>
      <c r="B30" s="74">
        <v>3.3315999999999998E-2</v>
      </c>
      <c r="C30" s="74">
        <v>6.9413000000000002E-2</v>
      </c>
      <c r="D30" s="74">
        <v>6.9413000000000002E-2</v>
      </c>
      <c r="E30" s="74">
        <v>0.123338</v>
      </c>
      <c r="F30" s="74">
        <v>0.11082</v>
      </c>
      <c r="G30" s="74">
        <v>0.14306022369457999</v>
      </c>
      <c r="H30" s="74">
        <v>0.12322</v>
      </c>
      <c r="I30" s="74">
        <v>0.17415</v>
      </c>
      <c r="J30" s="74">
        <v>3.7560999999999997E-2</v>
      </c>
      <c r="K30" s="74">
        <v>3.5442000000000001E-2</v>
      </c>
      <c r="L30" s="74">
        <v>2.5506999999999998E-2</v>
      </c>
      <c r="M30" s="74">
        <v>2.9467E-2</v>
      </c>
    </row>
    <row r="31" spans="1:13">
      <c r="A31" s="4">
        <v>41000</v>
      </c>
      <c r="B31" s="74">
        <v>2.8912E-2</v>
      </c>
      <c r="C31" s="74">
        <v>6.7228999999999997E-2</v>
      </c>
      <c r="D31" s="74">
        <v>6.9320999999999994E-2</v>
      </c>
      <c r="E31" s="74">
        <v>0.13439000000000001</v>
      </c>
      <c r="F31" s="74">
        <v>0.10714</v>
      </c>
      <c r="G31" s="74">
        <v>0.14209348031095401</v>
      </c>
      <c r="H31" s="74">
        <v>0.1124</v>
      </c>
      <c r="I31" s="74">
        <v>0.18501999999999999</v>
      </c>
      <c r="J31" s="74">
        <v>3.3526E-2</v>
      </c>
      <c r="K31" s="74">
        <v>3.4432999999999998E-2</v>
      </c>
      <c r="L31" s="74">
        <v>2.5366E-2</v>
      </c>
      <c r="M31" s="74">
        <v>3.0013000000000001E-2</v>
      </c>
    </row>
    <row r="32" spans="1:13">
      <c r="A32" s="4">
        <v>41091</v>
      </c>
      <c r="B32" s="74">
        <v>2.6840000000000003E-2</v>
      </c>
      <c r="C32" s="74">
        <v>6.8890000000000007E-2</v>
      </c>
      <c r="D32" s="74">
        <v>7.4108999999999994E-2</v>
      </c>
      <c r="E32" s="74">
        <v>0.127058</v>
      </c>
      <c r="F32" s="74">
        <v>0.11466</v>
      </c>
      <c r="G32" s="74">
        <v>0.14137291321081499</v>
      </c>
      <c r="H32" s="74">
        <v>0.10768999999999999</v>
      </c>
      <c r="I32" s="74">
        <v>0.17702000000000001</v>
      </c>
      <c r="J32" s="74">
        <v>3.5326999999999997E-2</v>
      </c>
      <c r="K32" s="74">
        <v>3.764E-2</v>
      </c>
      <c r="L32" s="74">
        <v>2.4046000000000001E-2</v>
      </c>
      <c r="M32" s="74">
        <v>3.1545999999999998E-2</v>
      </c>
    </row>
    <row r="33" spans="1:13">
      <c r="A33" s="4">
        <v>41183</v>
      </c>
      <c r="B33" s="74">
        <v>2.9429E-2</v>
      </c>
      <c r="C33" s="74">
        <v>6.4352999999999994E-2</v>
      </c>
      <c r="D33" s="74">
        <v>7.1500999999999995E-2</v>
      </c>
      <c r="E33" s="74">
        <v>0.13497200000000001</v>
      </c>
      <c r="F33" s="74">
        <v>0.11119999999999999</v>
      </c>
      <c r="G33" s="74">
        <v>0.12867592108262299</v>
      </c>
      <c r="H33" s="74">
        <v>0.10449</v>
      </c>
      <c r="I33" s="74">
        <v>0.17097999999999999</v>
      </c>
      <c r="J33" s="74">
        <v>3.0735999999999999E-2</v>
      </c>
      <c r="K33" s="74">
        <v>3.6027000000000003E-2</v>
      </c>
      <c r="L33" s="74">
        <v>2.2013999999999999E-2</v>
      </c>
      <c r="M33" s="74">
        <v>3.6974E-2</v>
      </c>
    </row>
    <row r="34" spans="1:13">
      <c r="A34" s="4">
        <v>41275</v>
      </c>
      <c r="B34" s="74">
        <v>2.6495999999999999E-2</v>
      </c>
      <c r="C34" s="74">
        <v>6.7307000000000006E-2</v>
      </c>
      <c r="D34" s="74">
        <v>7.4310000000000001E-2</v>
      </c>
      <c r="E34" s="74">
        <v>0.13984099999999999</v>
      </c>
      <c r="F34" s="74">
        <v>0.11418</v>
      </c>
      <c r="G34" s="74">
        <v>0.14295469302288899</v>
      </c>
      <c r="H34" s="74">
        <v>0.10858</v>
      </c>
      <c r="I34" s="74">
        <v>0.16705999999999999</v>
      </c>
      <c r="J34" s="74">
        <v>3.3242000000000001E-2</v>
      </c>
      <c r="K34" s="74">
        <v>3.4963000000000001E-2</v>
      </c>
      <c r="L34" s="74">
        <v>2.265E-2</v>
      </c>
      <c r="M34" s="74">
        <v>3.3057999999999997E-2</v>
      </c>
    </row>
    <row r="35" spans="1:13">
      <c r="A35" s="4">
        <v>41365</v>
      </c>
      <c r="B35" s="74">
        <v>2.4145900000000001E-2</v>
      </c>
      <c r="C35" s="74">
        <v>6.9262000000000004E-2</v>
      </c>
      <c r="D35" s="74">
        <v>7.0677000000000004E-2</v>
      </c>
      <c r="E35" s="74">
        <v>0.140793</v>
      </c>
      <c r="F35" s="74">
        <v>0.12117</v>
      </c>
      <c r="G35" s="74">
        <v>0.14340422326161301</v>
      </c>
      <c r="H35" s="74">
        <v>0.11092</v>
      </c>
      <c r="I35" s="74">
        <v>0.15723999999999999</v>
      </c>
      <c r="J35" s="74">
        <v>3.3283E-2</v>
      </c>
      <c r="K35" s="74">
        <v>3.6443000000000003E-2</v>
      </c>
      <c r="L35" s="74">
        <v>2.2616000000000001E-2</v>
      </c>
      <c r="M35" s="74">
        <v>3.4555000000000002E-2</v>
      </c>
    </row>
    <row r="36" spans="1:13">
      <c r="A36" s="4">
        <v>41456</v>
      </c>
      <c r="B36" s="74">
        <v>2.13682E-2</v>
      </c>
      <c r="C36" s="74">
        <v>6.6529000000000005E-2</v>
      </c>
      <c r="D36" s="74">
        <v>7.2166999999999995E-2</v>
      </c>
      <c r="E36" s="74">
        <v>0.150704</v>
      </c>
      <c r="F36" s="74">
        <v>0.12393</v>
      </c>
      <c r="G36" s="74">
        <v>0.14447585900403301</v>
      </c>
      <c r="H36" s="74">
        <v>0.10700999999999999</v>
      </c>
      <c r="I36" s="74">
        <v>0.15536</v>
      </c>
      <c r="J36" s="74">
        <v>3.1317999999999999E-2</v>
      </c>
      <c r="K36" s="74">
        <v>3.5027999999999997E-2</v>
      </c>
      <c r="L36" s="74">
        <v>2.3113000000000002E-2</v>
      </c>
      <c r="M36" s="74">
        <v>3.3089E-2</v>
      </c>
    </row>
    <row r="37" spans="1:13">
      <c r="A37" s="4">
        <v>41548</v>
      </c>
      <c r="B37" s="74">
        <v>2.2609600000000001E-2</v>
      </c>
      <c r="C37" s="74">
        <v>6.4048999999999995E-2</v>
      </c>
      <c r="D37" s="74">
        <v>7.2704000000000005E-2</v>
      </c>
      <c r="E37" s="74">
        <v>0.14775199999999999</v>
      </c>
      <c r="F37" s="74">
        <v>0.12435</v>
      </c>
      <c r="G37" s="74">
        <v>0.146870665711793</v>
      </c>
      <c r="H37" s="74">
        <v>0.10657</v>
      </c>
      <c r="I37" s="74">
        <v>0.15728</v>
      </c>
      <c r="J37" s="74">
        <v>2.7469E-2</v>
      </c>
      <c r="K37" s="74">
        <v>3.3201000000000001E-2</v>
      </c>
      <c r="L37" s="74">
        <v>2.4438000000000001E-2</v>
      </c>
      <c r="M37" s="74">
        <v>3.7226000000000002E-2</v>
      </c>
    </row>
    <row r="38" spans="1:13">
      <c r="A38" s="4">
        <v>41640</v>
      </c>
      <c r="B38" s="74">
        <v>2.2757400000000001E-2</v>
      </c>
      <c r="C38" s="74">
        <v>6.3403000000000001E-2</v>
      </c>
      <c r="D38" s="74">
        <v>7.2562000000000001E-2</v>
      </c>
      <c r="E38" s="74">
        <v>0.15055399999999999</v>
      </c>
      <c r="F38" s="74">
        <v>0.12453</v>
      </c>
      <c r="G38" s="74">
        <v>0.14877243536777701</v>
      </c>
      <c r="H38" s="74">
        <v>0.10459</v>
      </c>
      <c r="I38" s="74">
        <v>0.16019</v>
      </c>
      <c r="J38" s="74">
        <v>2.6398000000000001E-2</v>
      </c>
      <c r="K38" s="74">
        <v>3.1098000000000001E-2</v>
      </c>
      <c r="L38" s="74">
        <v>2.4757999999999999E-2</v>
      </c>
      <c r="M38" s="74">
        <v>3.7817999999999997E-2</v>
      </c>
    </row>
    <row r="39" spans="1:13">
      <c r="A39" s="4">
        <v>41730</v>
      </c>
      <c r="B39" s="74">
        <v>2.24333E-2</v>
      </c>
      <c r="C39" s="74">
        <v>6.2262999999999999E-2</v>
      </c>
      <c r="D39" s="74">
        <v>7.0023000000000002E-2</v>
      </c>
      <c r="E39" s="74">
        <v>0.14974000000000001</v>
      </c>
      <c r="F39" s="74">
        <v>0.12981999999999999</v>
      </c>
      <c r="G39" s="74">
        <v>0.14744576263207501</v>
      </c>
      <c r="H39" s="74">
        <v>0.10348</v>
      </c>
      <c r="I39" s="74">
        <v>0.16114000000000001</v>
      </c>
      <c r="J39" s="74">
        <v>2.7111E-2</v>
      </c>
      <c r="K39" s="74">
        <v>3.3508000000000003E-2</v>
      </c>
      <c r="L39" s="74">
        <v>2.4974E-2</v>
      </c>
      <c r="M39" s="74">
        <v>3.6559000000000001E-2</v>
      </c>
    </row>
    <row r="40" spans="1:13">
      <c r="A40" s="4">
        <v>41821</v>
      </c>
      <c r="B40" s="74">
        <v>2.3723899999999999E-2</v>
      </c>
      <c r="C40" s="74">
        <v>6.2898999999999997E-2</v>
      </c>
      <c r="D40" s="74">
        <v>6.6409999999999997E-2</v>
      </c>
      <c r="E40" s="74">
        <v>0.145371</v>
      </c>
      <c r="F40" s="74">
        <v>0.12820999999999999</v>
      </c>
      <c r="G40" s="74">
        <v>0.14584542387399399</v>
      </c>
      <c r="H40" s="74">
        <v>0.1105</v>
      </c>
      <c r="I40" s="74">
        <v>0.16367999999999999</v>
      </c>
      <c r="J40" s="74">
        <v>2.6851E-2</v>
      </c>
      <c r="K40" s="74">
        <v>3.4590999999999997E-2</v>
      </c>
      <c r="L40" s="74">
        <v>2.4702999999999999E-2</v>
      </c>
      <c r="M40" s="74">
        <v>3.7064E-2</v>
      </c>
    </row>
    <row r="41" spans="1:13">
      <c r="A41" s="4">
        <v>41913</v>
      </c>
      <c r="B41" s="74">
        <v>2.37681E-2</v>
      </c>
      <c r="C41" s="74">
        <v>6.2465999999999994E-2</v>
      </c>
      <c r="D41" s="74">
        <v>6.8412000000000001E-2</v>
      </c>
      <c r="E41" s="74">
        <v>0.14674100000000001</v>
      </c>
      <c r="F41" s="74">
        <v>0.13591</v>
      </c>
      <c r="G41" s="74">
        <v>0.14698669797192801</v>
      </c>
      <c r="H41" s="74">
        <v>9.9868999999999999E-2</v>
      </c>
      <c r="I41" s="74">
        <v>0.1704</v>
      </c>
      <c r="J41" s="74">
        <v>2.6984999999999999E-2</v>
      </c>
      <c r="K41" s="74">
        <v>3.2797E-2</v>
      </c>
      <c r="L41" s="74">
        <v>2.3647000000000001E-2</v>
      </c>
      <c r="M41" s="74">
        <v>3.6436999999999997E-2</v>
      </c>
    </row>
    <row r="42" spans="1:13">
      <c r="A42" s="4">
        <v>42005</v>
      </c>
      <c r="B42" s="74">
        <v>2.1193900000000002E-2</v>
      </c>
      <c r="C42" s="74">
        <v>6.2039999999999998E-2</v>
      </c>
      <c r="D42" s="74">
        <v>7.4215000000000003E-2</v>
      </c>
      <c r="E42" s="74">
        <v>0.14942</v>
      </c>
      <c r="F42" s="74">
        <v>0.14004</v>
      </c>
      <c r="G42" s="74">
        <v>0.14373139501694901</v>
      </c>
      <c r="H42" s="74">
        <v>8.6474999999999996E-2</v>
      </c>
      <c r="I42" s="74">
        <v>0.16819000000000001</v>
      </c>
      <c r="J42" s="74">
        <v>2.4636999999999999E-2</v>
      </c>
      <c r="K42" s="74">
        <v>3.5011E-2</v>
      </c>
      <c r="L42" s="74">
        <v>2.3099000000000001E-2</v>
      </c>
      <c r="M42" s="74">
        <v>3.7580000000000002E-2</v>
      </c>
    </row>
    <row r="43" spans="1:13">
      <c r="A43" s="4">
        <v>42095</v>
      </c>
      <c r="B43" s="74">
        <v>2.11649E-2</v>
      </c>
      <c r="C43" s="74">
        <v>6.2391000000000002E-2</v>
      </c>
      <c r="D43" s="74">
        <v>7.8654000000000002E-2</v>
      </c>
      <c r="E43" s="74">
        <v>0.144287</v>
      </c>
      <c r="F43" s="74">
        <v>0.14515</v>
      </c>
      <c r="G43" s="74">
        <v>0.14296887553771401</v>
      </c>
      <c r="H43" s="74">
        <v>8.5279999999999995E-2</v>
      </c>
      <c r="I43" s="74">
        <v>0.16775999999999999</v>
      </c>
      <c r="J43" s="74">
        <v>2.4906999999999999E-2</v>
      </c>
      <c r="K43" s="74">
        <v>3.1817999999999999E-2</v>
      </c>
      <c r="L43" s="74">
        <v>2.4E-2</v>
      </c>
      <c r="M43" s="74">
        <v>3.7947000000000002E-2</v>
      </c>
    </row>
    <row r="44" spans="1:13">
      <c r="A44" s="4">
        <v>42186</v>
      </c>
      <c r="B44" s="74">
        <v>2.28107E-2</v>
      </c>
      <c r="C44" s="74">
        <v>6.1758999999999994E-2</v>
      </c>
      <c r="D44" s="74">
        <v>7.7717999999999995E-2</v>
      </c>
      <c r="E44" s="74">
        <v>0.149724</v>
      </c>
      <c r="F44" s="74">
        <v>0.15107000000000001</v>
      </c>
      <c r="G44" s="74">
        <v>0.14200506547899899</v>
      </c>
      <c r="H44" s="74">
        <v>8.2888000000000003E-2</v>
      </c>
      <c r="I44" s="74">
        <v>0.16757</v>
      </c>
      <c r="J44" s="74">
        <v>2.4926E-2</v>
      </c>
      <c r="K44" s="74">
        <v>2.9618999999999999E-2</v>
      </c>
      <c r="L44" s="74">
        <v>2.4126999999999999E-2</v>
      </c>
      <c r="M44" s="74">
        <v>3.9475999999999997E-2</v>
      </c>
    </row>
    <row r="45" spans="1:13">
      <c r="A45" s="4">
        <v>42278</v>
      </c>
      <c r="B45" s="74">
        <v>1.9502400000000003E-2</v>
      </c>
      <c r="C45" s="74">
        <v>6.4023999999999998E-2</v>
      </c>
      <c r="D45" s="74">
        <v>8.1104999999999997E-2</v>
      </c>
      <c r="E45" s="74">
        <v>0.14840800000000001</v>
      </c>
      <c r="F45" s="74">
        <v>0.14491000000000001</v>
      </c>
      <c r="G45" s="74">
        <v>0.14313981125995701</v>
      </c>
      <c r="H45" s="74">
        <v>7.3346999999999996E-2</v>
      </c>
      <c r="I45" s="74">
        <v>0.17296</v>
      </c>
      <c r="J45" s="74">
        <v>2.6615E-2</v>
      </c>
      <c r="K45" s="74">
        <v>3.2648000000000003E-2</v>
      </c>
      <c r="L45" s="74">
        <v>2.5822999999999999E-2</v>
      </c>
      <c r="M45" s="74">
        <v>3.5185000000000001E-2</v>
      </c>
    </row>
    <row r="46" spans="1:13">
      <c r="A46" s="4">
        <v>42370</v>
      </c>
      <c r="B46" s="74">
        <v>1.99767E-2</v>
      </c>
      <c r="C46" s="74">
        <v>6.3975000000000004E-2</v>
      </c>
      <c r="D46" s="74">
        <v>8.2496E-2</v>
      </c>
      <c r="E46" s="74">
        <v>0.147143</v>
      </c>
      <c r="F46" s="74">
        <v>0.14849999999999999</v>
      </c>
      <c r="G46" s="74">
        <v>0.143057172596883</v>
      </c>
      <c r="H46" s="74">
        <v>6.8744E-2</v>
      </c>
      <c r="I46" s="74">
        <v>0.17687</v>
      </c>
      <c r="J46" s="74">
        <v>2.6414E-2</v>
      </c>
      <c r="K46" s="74">
        <v>3.0682999999999998E-2</v>
      </c>
      <c r="L46" s="74">
        <v>2.5836000000000001E-2</v>
      </c>
      <c r="M46" s="74">
        <v>3.2923000000000001E-2</v>
      </c>
    </row>
    <row r="47" spans="1:13">
      <c r="A47" s="4">
        <v>42461</v>
      </c>
      <c r="B47" s="74">
        <v>2.0513299999999998E-2</v>
      </c>
      <c r="C47" s="74">
        <v>6.4495999999999998E-2</v>
      </c>
      <c r="D47" s="74">
        <v>8.1632999999999997E-2</v>
      </c>
      <c r="E47" s="74">
        <v>0.134881</v>
      </c>
      <c r="F47" s="74">
        <v>0.13900000000000001</v>
      </c>
      <c r="G47" s="74">
        <v>0.13974776257920299</v>
      </c>
      <c r="H47" s="74">
        <v>7.0986999999999995E-2</v>
      </c>
      <c r="I47" s="74">
        <v>0.18103</v>
      </c>
      <c r="J47" s="74">
        <v>3.0353000000000002E-2</v>
      </c>
      <c r="K47" s="74">
        <v>3.5468E-2</v>
      </c>
      <c r="L47" s="74">
        <v>2.6127999999999998E-2</v>
      </c>
      <c r="M47" s="74">
        <v>3.3626999999999997E-2</v>
      </c>
    </row>
    <row r="48" spans="1:13">
      <c r="A48" s="4">
        <v>42552</v>
      </c>
      <c r="B48" s="74">
        <v>2.0742399999999998E-2</v>
      </c>
      <c r="C48" s="74">
        <v>6.6678000000000001E-2</v>
      </c>
      <c r="D48" s="74">
        <v>8.1326999999999997E-2</v>
      </c>
      <c r="E48" s="74">
        <v>0.133432</v>
      </c>
      <c r="F48" s="74">
        <v>0.14194999999999999</v>
      </c>
      <c r="G48" s="74">
        <v>0.14560088136223501</v>
      </c>
      <c r="H48" s="74">
        <v>7.5478000000000003E-2</v>
      </c>
      <c r="I48" s="74">
        <v>0.17099</v>
      </c>
      <c r="J48" s="74">
        <v>3.1338999999999999E-2</v>
      </c>
      <c r="K48" s="74">
        <v>3.703E-2</v>
      </c>
      <c r="L48" s="74">
        <v>2.3640999999999999E-2</v>
      </c>
      <c r="M48" s="74">
        <v>3.2069E-2</v>
      </c>
    </row>
    <row r="49" spans="1:13">
      <c r="A49" s="4">
        <v>42644</v>
      </c>
      <c r="B49" s="74">
        <v>2.08787E-2</v>
      </c>
      <c r="C49" s="74">
        <v>6.3365000000000005E-2</v>
      </c>
      <c r="D49" s="74">
        <v>8.1326999999999997E-2</v>
      </c>
      <c r="E49" s="74">
        <v>0.137711</v>
      </c>
      <c r="F49" s="74">
        <v>0.13955999999999999</v>
      </c>
      <c r="G49" s="74">
        <v>0.14918477010881701</v>
      </c>
      <c r="H49" s="74">
        <v>7.5308E-2</v>
      </c>
      <c r="I49" s="74">
        <v>0.18423</v>
      </c>
      <c r="J49" s="74">
        <v>2.862E-2</v>
      </c>
      <c r="K49" s="74">
        <v>3.3759999999999998E-2</v>
      </c>
      <c r="L49" s="74">
        <v>2.3578000000000002E-2</v>
      </c>
      <c r="M49" s="74">
        <v>3.1007E-2</v>
      </c>
    </row>
    <row r="50" spans="1:13">
      <c r="A50" s="4">
        <v>42736</v>
      </c>
      <c r="B50" s="74">
        <v>2.1681399999999997E-2</v>
      </c>
      <c r="C50" s="74">
        <v>6.0549000000000006E-2</v>
      </c>
      <c r="D50" s="74">
        <v>7.7154E-2</v>
      </c>
      <c r="E50" s="74">
        <v>0.15732200000000002</v>
      </c>
      <c r="F50" s="74">
        <v>0.13023999999999999</v>
      </c>
      <c r="G50" s="74">
        <v>0.14862161343257699</v>
      </c>
      <c r="H50" s="74">
        <v>7.8052999999999997E-2</v>
      </c>
      <c r="I50" s="74">
        <v>0.17907000000000001</v>
      </c>
      <c r="J50" s="74">
        <v>2.8641E-2</v>
      </c>
      <c r="K50" s="74">
        <v>3.2303999999999999E-2</v>
      </c>
      <c r="L50" s="74">
        <v>2.3241000000000001E-2</v>
      </c>
      <c r="M50" s="74">
        <v>3.2715000000000001E-2</v>
      </c>
    </row>
    <row r="51" spans="1:13">
      <c r="A51" s="4">
        <v>42826</v>
      </c>
      <c r="B51" s="74">
        <v>2.2091699999999999E-2</v>
      </c>
      <c r="C51" s="74">
        <v>5.9772000000000006E-2</v>
      </c>
      <c r="D51" s="74">
        <v>7.7475000000000002E-2</v>
      </c>
      <c r="E51" s="74">
        <v>0.153474</v>
      </c>
      <c r="F51" s="74">
        <v>0.13150000000000001</v>
      </c>
      <c r="G51" s="74">
        <v>0.14747370570784099</v>
      </c>
      <c r="H51" s="74">
        <v>6.7915000000000003E-2</v>
      </c>
      <c r="I51" s="74">
        <v>0.19142000000000001</v>
      </c>
      <c r="J51" s="74">
        <v>2.5266E-2</v>
      </c>
      <c r="K51" s="74">
        <v>3.2209000000000002E-2</v>
      </c>
      <c r="L51" s="74">
        <v>2.4257000000000001E-2</v>
      </c>
      <c r="M51" s="74">
        <v>3.3938000000000003E-2</v>
      </c>
    </row>
    <row r="52" spans="1:13">
      <c r="A52" s="4">
        <v>42917</v>
      </c>
      <c r="B52" s="74">
        <v>2.22902E-2</v>
      </c>
      <c r="C52" s="74">
        <v>5.6965000000000002E-2</v>
      </c>
      <c r="D52" s="74">
        <v>7.7062000000000005E-2</v>
      </c>
      <c r="E52" s="74">
        <v>0.15262999999999999</v>
      </c>
      <c r="F52" s="74">
        <v>0.13675999999999999</v>
      </c>
      <c r="G52" s="74">
        <v>0.14826358690033301</v>
      </c>
      <c r="H52" s="74">
        <v>6.1608000000000003E-2</v>
      </c>
      <c r="I52" s="74">
        <v>0.19652</v>
      </c>
      <c r="J52" s="74">
        <v>2.3146E-2</v>
      </c>
      <c r="K52" s="74">
        <v>3.1525999999999998E-2</v>
      </c>
      <c r="L52" s="74">
        <v>2.6006999999999999E-2</v>
      </c>
      <c r="M52" s="74">
        <v>3.1578000000000002E-2</v>
      </c>
    </row>
    <row r="53" spans="1:13">
      <c r="A53" s="4">
        <v>43009</v>
      </c>
      <c r="B53" s="74">
        <v>2.3274299999999998E-2</v>
      </c>
      <c r="C53" s="74">
        <v>5.5134000000000002E-2</v>
      </c>
      <c r="D53" s="74">
        <v>7.3652999999999996E-2</v>
      </c>
      <c r="E53" s="74">
        <v>0.156226</v>
      </c>
      <c r="F53" s="74">
        <v>0.13694000000000001</v>
      </c>
      <c r="G53" s="74">
        <v>0.15229424007987499</v>
      </c>
      <c r="H53" s="74">
        <v>6.2858999999999998E-2</v>
      </c>
      <c r="I53" s="74">
        <v>0.20371</v>
      </c>
      <c r="J53" s="74">
        <v>2.3636999999999998E-2</v>
      </c>
      <c r="K53" s="74">
        <v>3.1543000000000002E-2</v>
      </c>
      <c r="L53" s="74">
        <v>2.5122999999999999E-2</v>
      </c>
      <c r="M53" s="74">
        <v>2.9278999999999999E-2</v>
      </c>
    </row>
    <row r="54" spans="1:13">
      <c r="A54" s="4">
        <v>43101</v>
      </c>
      <c r="B54" s="74">
        <v>2.3844600000000001E-2</v>
      </c>
      <c r="C54" s="74">
        <v>5.4632E-2</v>
      </c>
      <c r="D54" s="74">
        <v>8.0653000000000002E-2</v>
      </c>
      <c r="E54" s="74">
        <v>0.15851399999999999</v>
      </c>
      <c r="F54" s="74">
        <v>0.12973000000000001</v>
      </c>
      <c r="G54" s="74">
        <v>0.153833584579529</v>
      </c>
      <c r="H54" s="74">
        <v>6.2E-2</v>
      </c>
      <c r="I54" s="74">
        <v>0.20963000000000001</v>
      </c>
      <c r="J54" s="74">
        <v>2.2304999999999998E-2</v>
      </c>
      <c r="K54" s="74">
        <v>2.9326999999999999E-2</v>
      </c>
      <c r="L54" s="74">
        <v>2.4788999999999999E-2</v>
      </c>
      <c r="M54" s="74">
        <v>2.8198000000000001E-2</v>
      </c>
    </row>
    <row r="55" spans="1:13">
      <c r="A55" s="4">
        <v>43191</v>
      </c>
      <c r="B55" s="74">
        <v>2.1894199999999999E-2</v>
      </c>
      <c r="C55" s="74">
        <v>5.2978999999999998E-2</v>
      </c>
      <c r="D55" s="74">
        <v>9.0288999999999994E-2</v>
      </c>
      <c r="E55" s="74">
        <v>0.15790099999999999</v>
      </c>
      <c r="F55" s="74">
        <v>0.1283</v>
      </c>
      <c r="G55" s="74">
        <v>0.15741460746547301</v>
      </c>
      <c r="H55" s="74">
        <v>5.9964000000000003E-2</v>
      </c>
      <c r="I55" s="74">
        <v>0.21806</v>
      </c>
      <c r="J55" s="74">
        <v>2.0396999999999998E-2</v>
      </c>
      <c r="K55" s="74">
        <v>2.7806999999999998E-2</v>
      </c>
      <c r="L55" s="74">
        <v>2.5652999999999999E-2</v>
      </c>
      <c r="M55" s="74">
        <v>2.6175E-2</v>
      </c>
    </row>
    <row r="56" spans="1:13">
      <c r="A56" s="4">
        <v>43282</v>
      </c>
      <c r="B56" s="74">
        <v>2.1492900000000002E-2</v>
      </c>
      <c r="C56" s="74">
        <v>4.9195000000000003E-2</v>
      </c>
      <c r="D56" s="74">
        <v>9.7073999999999994E-2</v>
      </c>
      <c r="E56" s="74">
        <v>0.14861199999999999</v>
      </c>
      <c r="F56" s="74">
        <v>0.12848999999999999</v>
      </c>
      <c r="G56" s="74">
        <v>0.15626370205871501</v>
      </c>
      <c r="H56" s="74">
        <v>6.4797999999999994E-2</v>
      </c>
      <c r="I56" s="74">
        <v>0.22806000000000001</v>
      </c>
      <c r="J56" s="74">
        <v>2.0804E-2</v>
      </c>
      <c r="K56" s="74">
        <v>2.7591999999999998E-2</v>
      </c>
      <c r="L56" s="74">
        <v>2.3616999999999999E-2</v>
      </c>
      <c r="M56" s="74">
        <v>2.2934E-2</v>
      </c>
    </row>
    <row r="57" spans="1:13">
      <c r="A57" s="4">
        <v>43374</v>
      </c>
      <c r="B57" s="74">
        <v>2.0182099999999998E-2</v>
      </c>
      <c r="C57" s="74">
        <v>4.7588000000000005E-2</v>
      </c>
      <c r="D57" s="74">
        <v>9.9513000000000004E-2</v>
      </c>
      <c r="E57" s="74">
        <v>0.14413200000000001</v>
      </c>
      <c r="F57" s="74">
        <v>0.13704</v>
      </c>
      <c r="G57" s="74">
        <v>0.16292748738815299</v>
      </c>
      <c r="H57" s="74">
        <v>6.1448999999999997E-2</v>
      </c>
      <c r="I57" s="74">
        <v>0.22824</v>
      </c>
      <c r="J57" s="74">
        <v>2.1037E-2</v>
      </c>
      <c r="K57" s="74">
        <v>2.6596000000000002E-2</v>
      </c>
      <c r="L57" s="74">
        <v>2.2889E-2</v>
      </c>
      <c r="M57" s="74">
        <v>2.2929999999999999E-2</v>
      </c>
    </row>
    <row r="58" spans="1:13">
      <c r="A58" s="4">
        <v>43466</v>
      </c>
      <c r="B58" s="74">
        <v>2.2748000000000001E-2</v>
      </c>
      <c r="C58" s="74">
        <v>5.0844E-2</v>
      </c>
      <c r="D58" s="74">
        <v>9.6373E-2</v>
      </c>
      <c r="E58" s="74">
        <v>0.14380299999999999</v>
      </c>
      <c r="F58" s="74">
        <v>0.14205000000000001</v>
      </c>
      <c r="G58" s="74">
        <v>0.160672214025776</v>
      </c>
      <c r="H58" s="74">
        <v>5.4583E-2</v>
      </c>
      <c r="I58" s="74">
        <v>0.21554000000000001</v>
      </c>
      <c r="J58" s="74">
        <v>2.2974000000000001E-2</v>
      </c>
      <c r="K58" s="74">
        <v>3.1560999999999999E-2</v>
      </c>
      <c r="L58" s="74">
        <v>2.5412000000000001E-2</v>
      </c>
      <c r="M58" s="74">
        <v>2.4910999999999999E-2</v>
      </c>
    </row>
    <row r="59" spans="1:13">
      <c r="A59" s="4">
        <v>43556</v>
      </c>
      <c r="B59" s="74">
        <v>2.16008E-2</v>
      </c>
      <c r="C59" s="74">
        <v>4.9432000000000004E-2</v>
      </c>
      <c r="D59" s="74">
        <v>9.9432999999999994E-2</v>
      </c>
      <c r="E59" s="74">
        <v>0.13871800000000001</v>
      </c>
      <c r="F59" s="74">
        <v>0.13247</v>
      </c>
      <c r="G59" s="74">
        <v>0.16172986688382901</v>
      </c>
      <c r="H59" s="74">
        <v>5.5906999999999998E-2</v>
      </c>
      <c r="I59" s="74">
        <v>0.22592999999999999</v>
      </c>
      <c r="J59" s="74">
        <v>2.1647E-2</v>
      </c>
      <c r="K59" s="74">
        <v>3.0866999999999999E-2</v>
      </c>
      <c r="L59" s="74">
        <v>2.5121000000000001E-2</v>
      </c>
      <c r="M59" s="74">
        <v>2.358E-2</v>
      </c>
    </row>
    <row r="60" spans="1:13">
      <c r="A60" s="4">
        <v>43647</v>
      </c>
      <c r="B60" s="74">
        <v>2.0854500000000002E-2</v>
      </c>
      <c r="C60" s="74">
        <v>5.0821000000000005E-2</v>
      </c>
      <c r="D60" s="74">
        <v>9.9145999999999998E-2</v>
      </c>
      <c r="E60" s="74">
        <v>0.14243</v>
      </c>
      <c r="F60" s="74">
        <v>0.12847</v>
      </c>
      <c r="G60" s="74">
        <v>0.162685322163475</v>
      </c>
      <c r="H60" s="74">
        <v>5.1478999999999997E-2</v>
      </c>
      <c r="I60" s="74">
        <v>0.22775999999999999</v>
      </c>
      <c r="J60" s="74">
        <v>2.1333999999999999E-2</v>
      </c>
      <c r="K60" s="74">
        <v>3.0949000000000001E-2</v>
      </c>
      <c r="L60" s="74">
        <v>2.6287000000000001E-2</v>
      </c>
      <c r="M60" s="74">
        <v>2.5589000000000001E-2</v>
      </c>
    </row>
    <row r="61" spans="1:13">
      <c r="A61" s="4">
        <v>43739</v>
      </c>
      <c r="B61" s="74">
        <v>1.9947599999999999E-2</v>
      </c>
      <c r="C61" s="74">
        <v>5.2127000000000007E-2</v>
      </c>
      <c r="D61" s="74">
        <v>9.8409999999999997E-2</v>
      </c>
      <c r="E61" s="74">
        <v>0.14289499999999999</v>
      </c>
      <c r="F61" s="74">
        <v>0.12346</v>
      </c>
      <c r="G61" s="74">
        <v>0.161431074572913</v>
      </c>
      <c r="H61" s="74">
        <v>4.6337999999999997E-2</v>
      </c>
      <c r="I61" s="74">
        <v>0.23269999999999999</v>
      </c>
      <c r="J61" s="74">
        <v>2.3109999999999999E-2</v>
      </c>
      <c r="K61" s="74">
        <v>3.3592999999999998E-2</v>
      </c>
      <c r="L61" s="74">
        <v>2.6075999999999998E-2</v>
      </c>
      <c r="M61" s="74">
        <v>2.5003999999999998E-2</v>
      </c>
    </row>
    <row r="62" spans="1:13">
      <c r="A62" s="4">
        <v>43831</v>
      </c>
      <c r="B62" s="74">
        <v>1.99586E-2</v>
      </c>
      <c r="C62" s="74">
        <v>4.9255E-2</v>
      </c>
      <c r="D62" s="74">
        <v>9.1551999999999994E-2</v>
      </c>
      <c r="E62" s="74">
        <v>0.14411200000000002</v>
      </c>
      <c r="F62" s="74">
        <v>0.12773999999999999</v>
      </c>
      <c r="G62" s="74">
        <v>0.16250734547159501</v>
      </c>
      <c r="H62" s="74">
        <v>4.1804000000000001E-2</v>
      </c>
      <c r="I62" s="74">
        <v>0.23660999999999999</v>
      </c>
      <c r="J62" s="74">
        <v>2.0931999999999999E-2</v>
      </c>
      <c r="K62" s="74">
        <v>3.1890000000000002E-2</v>
      </c>
      <c r="L62" s="74">
        <v>2.4662E-2</v>
      </c>
      <c r="M62" s="74">
        <v>2.9439E-2</v>
      </c>
    </row>
    <row r="63" spans="1:13">
      <c r="A63" s="4">
        <v>43922</v>
      </c>
      <c r="B63" s="74">
        <v>1.7630800000000002E-2</v>
      </c>
      <c r="C63" s="74">
        <v>5.0948E-2</v>
      </c>
      <c r="D63" s="74">
        <v>0.10363</v>
      </c>
      <c r="E63" s="74">
        <v>0.12670799999999999</v>
      </c>
      <c r="F63" s="74">
        <v>0.14341999999999999</v>
      </c>
      <c r="G63" s="74">
        <v>0.16307812773886299</v>
      </c>
      <c r="H63" s="74">
        <v>2.4743999999999999E-2</v>
      </c>
      <c r="I63" s="74">
        <v>0.25853999999999999</v>
      </c>
      <c r="J63" s="74">
        <v>2.1149000000000001E-2</v>
      </c>
      <c r="K63" s="74">
        <v>3.4276000000000001E-2</v>
      </c>
      <c r="L63" s="74">
        <v>2.0022000000000002E-2</v>
      </c>
      <c r="M63" s="74">
        <v>2.9218000000000001E-2</v>
      </c>
    </row>
    <row r="64" spans="1:13">
      <c r="A64" s="4">
        <v>44013</v>
      </c>
      <c r="B64" s="74">
        <v>1.80565E-2</v>
      </c>
      <c r="C64" s="74">
        <v>4.7460000000000002E-2</v>
      </c>
      <c r="D64" s="74">
        <v>0.10995000000000001</v>
      </c>
      <c r="E64" s="74">
        <v>0.11716799999999999</v>
      </c>
      <c r="F64" s="74">
        <v>0.13392999999999999</v>
      </c>
      <c r="G64" s="74">
        <v>0.16811312982739901</v>
      </c>
      <c r="H64" s="74">
        <v>2.5649000000000002E-2</v>
      </c>
      <c r="I64" s="74">
        <v>0.28262999999999999</v>
      </c>
      <c r="J64" s="74">
        <v>1.8547000000000001E-2</v>
      </c>
      <c r="K64" s="74">
        <v>2.9347999999999999E-2</v>
      </c>
      <c r="L64" s="74">
        <v>1.9132E-2</v>
      </c>
      <c r="M64" s="74">
        <v>2.9236999999999999E-2</v>
      </c>
    </row>
    <row r="65" spans="1:13">
      <c r="A65" s="4">
        <v>44105</v>
      </c>
      <c r="B65" s="74">
        <v>1.8469699999999999E-2</v>
      </c>
      <c r="C65" s="74">
        <v>4.6757E-2</v>
      </c>
      <c r="D65" s="74">
        <v>0.11681999999999999</v>
      </c>
      <c r="E65" s="74">
        <v>0.111041</v>
      </c>
      <c r="F65" s="74">
        <v>0.12873000000000001</v>
      </c>
      <c r="G65" s="74">
        <v>0.17314358572052799</v>
      </c>
      <c r="H65" s="74">
        <v>1.8322999999999999E-2</v>
      </c>
      <c r="I65" s="74">
        <v>0.28788000000000002</v>
      </c>
      <c r="J65" s="74">
        <v>1.7294E-2</v>
      </c>
      <c r="K65" s="74">
        <v>2.8031E-2</v>
      </c>
      <c r="L65" s="74">
        <v>2.0046999999999999E-2</v>
      </c>
      <c r="M65" s="74">
        <v>3.0329999999999999E-2</v>
      </c>
    </row>
    <row r="66" spans="1:13">
      <c r="A66" s="4">
        <v>44197</v>
      </c>
      <c r="B66" s="74">
        <v>1.8281100000000002E-2</v>
      </c>
      <c r="C66" s="74">
        <v>4.5598E-2</v>
      </c>
      <c r="D66" s="74">
        <v>0.10804999999999999</v>
      </c>
      <c r="E66" s="74">
        <v>0.116962</v>
      </c>
      <c r="F66" s="74">
        <v>0.12347</v>
      </c>
      <c r="G66" s="74">
        <v>0.173735538592069</v>
      </c>
      <c r="H66" s="74">
        <v>2.0175999999999999E-2</v>
      </c>
      <c r="I66" s="74">
        <v>0.28787000000000001</v>
      </c>
      <c r="J66" s="74">
        <v>1.5440000000000001E-2</v>
      </c>
      <c r="K66" s="74">
        <v>2.7137000000000001E-2</v>
      </c>
      <c r="L66" s="74">
        <v>2.0889999999999999E-2</v>
      </c>
      <c r="M66" s="74">
        <v>3.2448999999999999E-2</v>
      </c>
    </row>
    <row r="67" spans="1:13">
      <c r="A67" s="4">
        <v>44287</v>
      </c>
      <c r="B67" s="74">
        <v>1.88796E-2</v>
      </c>
      <c r="C67" s="74">
        <v>5.1330000000000001E-2</v>
      </c>
      <c r="D67" s="74">
        <v>9.3457999999999999E-2</v>
      </c>
      <c r="E67" s="74">
        <v>0.10205500000000001</v>
      </c>
      <c r="F67" s="74">
        <v>0.12611</v>
      </c>
      <c r="G67" s="74">
        <v>0.181946085199682</v>
      </c>
      <c r="H67" s="74">
        <v>2.6304999999999999E-2</v>
      </c>
      <c r="I67" s="74">
        <v>0.28044999999999998</v>
      </c>
      <c r="J67" s="74">
        <v>3.4751999999999998E-2</v>
      </c>
      <c r="K67" s="74">
        <v>2.8327000000000001E-2</v>
      </c>
      <c r="L67" s="74">
        <v>2.2825999999999999E-2</v>
      </c>
      <c r="M67" s="74">
        <v>2.1267000000000001E-2</v>
      </c>
    </row>
    <row r="68" spans="1:13">
      <c r="A68" s="4">
        <v>44378</v>
      </c>
      <c r="B68" s="74">
        <v>1.8025300000000001E-2</v>
      </c>
      <c r="C68" s="74">
        <v>4.9761E-2</v>
      </c>
      <c r="D68" s="74">
        <v>8.7899000000000005E-2</v>
      </c>
      <c r="E68" s="74">
        <v>0.10150000000000001</v>
      </c>
      <c r="F68" s="74">
        <v>0.12719</v>
      </c>
      <c r="G68" s="74">
        <v>0.18404246613553399</v>
      </c>
      <c r="H68" s="74">
        <v>2.6835999999999999E-2</v>
      </c>
      <c r="I68" s="74">
        <v>0.29726999999999998</v>
      </c>
      <c r="J68" s="74">
        <v>3.3293000000000003E-2</v>
      </c>
      <c r="K68" s="74">
        <v>2.6457999999999999E-2</v>
      </c>
      <c r="L68" s="74">
        <v>2.1905000000000001E-2</v>
      </c>
      <c r="M68" s="74">
        <v>1.9352999999999999E-2</v>
      </c>
    </row>
    <row r="69" spans="1:13">
      <c r="A69" s="4">
        <v>44470</v>
      </c>
      <c r="B69" s="74">
        <v>1.7083000000000001E-2</v>
      </c>
      <c r="C69" s="74">
        <v>4.8703999999999997E-2</v>
      </c>
      <c r="D69" s="74">
        <v>8.6059999999999998E-2</v>
      </c>
      <c r="E69" s="74">
        <v>0.10406600000000001</v>
      </c>
      <c r="F69" s="74">
        <v>0.12770000000000001</v>
      </c>
      <c r="G69" s="74">
        <v>0.18082682184254301</v>
      </c>
      <c r="H69" s="74">
        <v>2.6439000000000001E-2</v>
      </c>
      <c r="I69" s="74">
        <v>0.30386999999999997</v>
      </c>
      <c r="J69" s="74">
        <v>3.2127000000000003E-2</v>
      </c>
      <c r="K69" s="74">
        <v>2.6418000000000001E-2</v>
      </c>
      <c r="L69" s="74">
        <v>2.2214999999999999E-2</v>
      </c>
      <c r="M69" s="74">
        <v>1.9993E-2</v>
      </c>
    </row>
    <row r="70" spans="1:13">
      <c r="A70" s="4">
        <v>44562</v>
      </c>
      <c r="B70" s="74">
        <v>1.76423E-2</v>
      </c>
      <c r="C70" s="74">
        <v>4.8683000000000004E-2</v>
      </c>
      <c r="D70" s="74">
        <v>8.3452999999999999E-2</v>
      </c>
      <c r="E70" s="74">
        <v>9.8833000000000004E-2</v>
      </c>
      <c r="F70" s="74">
        <v>0.12739</v>
      </c>
      <c r="G70" s="74">
        <v>0.176335163230595</v>
      </c>
      <c r="H70" s="74">
        <v>2.6350999999999999E-2</v>
      </c>
      <c r="I70" s="74">
        <v>0.31677</v>
      </c>
      <c r="J70" s="74">
        <v>2.8715999999999998E-2</v>
      </c>
      <c r="K70" s="74">
        <v>2.6696000000000001E-2</v>
      </c>
      <c r="L70" s="74">
        <v>2.0618999999999998E-2</v>
      </c>
      <c r="M70" s="74">
        <v>1.7492000000000001E-2</v>
      </c>
    </row>
    <row r="71" spans="1:13">
      <c r="A71" s="4">
        <v>44652</v>
      </c>
      <c r="B71" s="74">
        <v>1.9169225270887144E-2</v>
      </c>
      <c r="C71" s="74">
        <v>5.1483015741507876E-2</v>
      </c>
      <c r="D71" s="74">
        <v>8.4674366846987342E-2</v>
      </c>
      <c r="E71" s="74">
        <v>0.10234416881914324</v>
      </c>
      <c r="F71" s="74">
        <v>0.13015741507870751</v>
      </c>
      <c r="G71" s="74">
        <v>0.17358594096041299</v>
      </c>
      <c r="H71" s="74">
        <v>3.7714638465162369E-2</v>
      </c>
      <c r="I71" s="74">
        <v>0.29910651916110281</v>
      </c>
      <c r="J71" s="74">
        <v>2.7983819874262881E-2</v>
      </c>
      <c r="K71" s="74">
        <v>2.888379875562487E-2</v>
      </c>
      <c r="L71" s="74">
        <v>1.9953863898500571E-2</v>
      </c>
      <c r="M71" s="74">
        <v>1.533700472732589E-2</v>
      </c>
    </row>
    <row r="72" spans="1:13">
      <c r="A72" s="4">
        <v>44743</v>
      </c>
      <c r="B72" s="74">
        <v>1.9454357085299873E-2</v>
      </c>
      <c r="C72" s="74">
        <v>5.7264220756795867E-2</v>
      </c>
      <c r="D72" s="74">
        <v>7.6271604532223855E-2</v>
      </c>
      <c r="E72" s="74">
        <v>0.10197503658997846</v>
      </c>
      <c r="F72" s="74">
        <v>0.14481409001956949</v>
      </c>
      <c r="G72" s="74">
        <v>0.172228020511899</v>
      </c>
      <c r="H72" s="74">
        <v>4.3628410268216879E-2</v>
      </c>
      <c r="I72" s="74">
        <v>0.27685046621388282</v>
      </c>
      <c r="J72" s="74">
        <v>2.9074643556052559E-2</v>
      </c>
      <c r="K72" s="74">
        <v>3.2774753737111292E-2</v>
      </c>
      <c r="L72" s="74">
        <v>1.9520136821852031E-2</v>
      </c>
      <c r="M72" s="74">
        <v>1.274482395698005E-2</v>
      </c>
    </row>
    <row r="73" spans="1:13">
      <c r="A73" s="4">
        <v>44835</v>
      </c>
      <c r="B73" s="74">
        <v>1.8829567366164129E-2</v>
      </c>
      <c r="C73" s="74">
        <v>5.6389761895940416E-2</v>
      </c>
      <c r="D73" s="74">
        <v>8.089996601044816E-2</v>
      </c>
      <c r="E73" s="74">
        <v>0.10440430491366494</v>
      </c>
      <c r="F73" s="74">
        <v>0.14322488357370339</v>
      </c>
      <c r="G73" s="74">
        <v>0.17222483167258801</v>
      </c>
      <c r="H73" s="74">
        <v>4.7037673632645431E-2</v>
      </c>
      <c r="I73" s="74">
        <v>0.27244961572475868</v>
      </c>
      <c r="J73" s="74">
        <v>2.4849423063602341E-2</v>
      </c>
      <c r="K73" s="74">
        <v>3.3050409243869393E-2</v>
      </c>
      <c r="L73" s="74">
        <v>2.1429526449831579E-2</v>
      </c>
      <c r="M73" s="74">
        <v>1.405331043736982E-2</v>
      </c>
    </row>
    <row r="74" spans="1:13">
      <c r="A74" s="4">
        <v>44896</v>
      </c>
      <c r="B74" s="74">
        <v>2.0194238903999878E-2</v>
      </c>
      <c r="C74" s="74">
        <v>5.7634648833418761E-2</v>
      </c>
      <c r="D74" s="74">
        <v>7.5052241233880546E-2</v>
      </c>
      <c r="E74" s="74">
        <v>0.10885496954322087</v>
      </c>
      <c r="F74" s="74">
        <v>0.145721085837624</v>
      </c>
      <c r="G74" s="74">
        <v>0.174704487656063</v>
      </c>
      <c r="H74" s="74">
        <v>5.1477262878265873E-2</v>
      </c>
      <c r="I74" s="74">
        <v>0.2638591658803528</v>
      </c>
      <c r="J74" s="74">
        <v>2.6006658839535911E-2</v>
      </c>
      <c r="K74" s="74">
        <v>3.1889613969137642E-2</v>
      </c>
      <c r="L74" s="74">
        <v>2.2555961755077292E-2</v>
      </c>
      <c r="M74" s="74">
        <v>1.397091836974603E-2</v>
      </c>
    </row>
    <row r="75" spans="1:13">
      <c r="A75" s="4">
        <v>44927</v>
      </c>
      <c r="B75" s="74">
        <v>2.0213806434586576E-2</v>
      </c>
      <c r="C75" s="74">
        <v>5.9647664443602491E-2</v>
      </c>
      <c r="D75" s="74">
        <v>7.2682054333901167E-2</v>
      </c>
      <c r="E75" s="74">
        <v>0.10956336285441509</v>
      </c>
      <c r="F75" s="74">
        <v>0.15156028421423379</v>
      </c>
      <c r="G75" s="74">
        <v>0.13550000000000001</v>
      </c>
      <c r="H75" s="74">
        <v>5.3223314794424367E-2</v>
      </c>
      <c r="I75" s="74">
        <v>0.25552353359861141</v>
      </c>
      <c r="J75" s="74">
        <v>2.6128057017292809E-2</v>
      </c>
      <c r="K75" s="74">
        <v>3.3552127042076628E-2</v>
      </c>
      <c r="L75" s="74">
        <v>2.2545979833567181E-2</v>
      </c>
      <c r="M75" s="74">
        <v>1.348080000900132E-2</v>
      </c>
    </row>
    <row r="76" spans="1:13">
      <c r="A76" s="4">
        <v>44958</v>
      </c>
      <c r="B76" s="74">
        <v>2.094322565198244E-2</v>
      </c>
      <c r="C76" s="74">
        <v>5.6420250555560672E-2</v>
      </c>
      <c r="D76" s="74">
        <v>7.4978950903776445E-2</v>
      </c>
      <c r="E76" s="74">
        <v>0.11030789520528043</v>
      </c>
      <c r="F76" s="74">
        <v>0.1401347921330493</v>
      </c>
      <c r="G76" s="74">
        <v>0.13229909710983603</v>
      </c>
      <c r="H76" s="74">
        <v>5.1072339323791453E-2</v>
      </c>
      <c r="I76" s="74">
        <v>0.26681723104781518</v>
      </c>
      <c r="J76" s="74">
        <v>2.622136823841836E-2</v>
      </c>
      <c r="K76" s="74">
        <v>3.0867411588673611E-2</v>
      </c>
      <c r="L76" s="74">
        <v>2.373828782476748E-2</v>
      </c>
      <c r="M76" s="74">
        <v>1.518039973133419E-2</v>
      </c>
    </row>
    <row r="77" spans="1:13">
      <c r="A77" s="4">
        <v>44986</v>
      </c>
      <c r="B77" s="74">
        <v>2.1422104109942695E-2</v>
      </c>
      <c r="C77" s="74">
        <v>5.6489857153310313E-2</v>
      </c>
      <c r="D77" s="74">
        <v>7.163198059462883E-2</v>
      </c>
      <c r="E77" s="74">
        <v>0.11070321311222997</v>
      </c>
      <c r="F77" s="74">
        <v>0.13789476460109351</v>
      </c>
      <c r="G77" s="74">
        <v>0.13397214518745018</v>
      </c>
      <c r="H77" s="74">
        <v>4.9156644986283853E-2</v>
      </c>
      <c r="I77" s="74">
        <v>0.27290221259447772</v>
      </c>
      <c r="J77" s="74">
        <v>2.571729190531262E-2</v>
      </c>
      <c r="K77" s="74">
        <v>2.9527355832083761E-2</v>
      </c>
      <c r="L77" s="74">
        <v>2.3979348568686831E-2</v>
      </c>
      <c r="M77" s="74">
        <v>1.458664118065164E-2</v>
      </c>
    </row>
    <row r="78" spans="1:13">
      <c r="A78" s="4">
        <v>45017</v>
      </c>
      <c r="B78" s="74">
        <v>2.0432344742030331E-2</v>
      </c>
      <c r="C78" s="74">
        <v>5.6451500475142885E-2</v>
      </c>
      <c r="D78" s="74">
        <v>7.322072458937838E-2</v>
      </c>
      <c r="E78" s="74">
        <v>9.6357422628821757E-2</v>
      </c>
      <c r="F78" s="74">
        <v>0.13589995301838409</v>
      </c>
      <c r="G78" s="74">
        <v>0.12973600895782264</v>
      </c>
      <c r="H78" s="74">
        <v>4.7432905559109333E-2</v>
      </c>
      <c r="I78" s="74">
        <v>0.2963631121419823</v>
      </c>
      <c r="J78" s="74">
        <v>2.5545803378248671E-2</v>
      </c>
      <c r="K78" s="74">
        <v>2.9731733858327551E-2</v>
      </c>
      <c r="L78" s="74">
        <v>2.318330780443896E-2</v>
      </c>
      <c r="M78" s="74">
        <v>1.4736088729745359E-2</v>
      </c>
    </row>
    <row r="79" spans="1:13">
      <c r="A79" s="4">
        <v>45047</v>
      </c>
      <c r="B79" s="74">
        <v>1.9797786536291797E-2</v>
      </c>
      <c r="C79" s="74">
        <v>5.7190661097900289E-2</v>
      </c>
      <c r="D79" s="74">
        <v>7.2399324008405042E-2</v>
      </c>
      <c r="E79" s="74">
        <v>9.8075085351005453E-2</v>
      </c>
      <c r="F79" s="74">
        <v>0.13901593396529771</v>
      </c>
      <c r="G79" s="74">
        <v>0.12905836128873061</v>
      </c>
      <c r="H79" s="74">
        <v>4.7302076032666521E-2</v>
      </c>
      <c r="I79" s="74">
        <v>0.29680043249042198</v>
      </c>
      <c r="J79" s="74">
        <v>2.458246948396136E-2</v>
      </c>
      <c r="K79" s="74">
        <v>2.989405314150843E-2</v>
      </c>
      <c r="L79" s="74">
        <v>2.3960452731882159E-2</v>
      </c>
      <c r="M79" s="74">
        <v>1.4391434613851841E-2</v>
      </c>
    </row>
    <row r="80" spans="1:13">
      <c r="A80" s="4">
        <v>45078</v>
      </c>
      <c r="B80" s="74">
        <v>1.8044407577447623E-2</v>
      </c>
      <c r="C80" s="74">
        <v>5.4939781773301957E-2</v>
      </c>
      <c r="D80" s="74">
        <v>7.3695701959854587E-2</v>
      </c>
      <c r="E80" s="74">
        <v>9.397493537701343E-2</v>
      </c>
      <c r="F80" s="74">
        <v>0.13146986492523019</v>
      </c>
      <c r="G80" s="74">
        <v>0.12371020369323026</v>
      </c>
      <c r="H80" s="74">
        <v>4.2861694851462961E-2</v>
      </c>
      <c r="I80" s="74">
        <v>0.32671743118789809</v>
      </c>
      <c r="J80" s="74">
        <v>2.3687171039886049E-2</v>
      </c>
      <c r="K80" s="74">
        <v>2.775004405363013E-2</v>
      </c>
      <c r="L80" s="74">
        <v>2.245969520527516E-2</v>
      </c>
      <c r="M80" s="74">
        <v>1.4303029869133531E-2</v>
      </c>
    </row>
    <row r="81" spans="1:13">
      <c r="A81" s="4">
        <v>45108</v>
      </c>
      <c r="B81" s="74">
        <v>1.8579545600925406E-2</v>
      </c>
      <c r="C81" s="74">
        <v>5.3624522602788743E-2</v>
      </c>
      <c r="D81" s="74">
        <v>7.4177838918945416E-2</v>
      </c>
      <c r="E81" s="74">
        <v>9.3314366378009661E-2</v>
      </c>
      <c r="F81" s="74">
        <v>0.12840419880742571</v>
      </c>
      <c r="G81" s="74">
        <v>0.12709914144111537</v>
      </c>
      <c r="H81" s="74">
        <v>4.1941466472988909E-2</v>
      </c>
      <c r="I81" s="74">
        <v>0.324766470792198</v>
      </c>
      <c r="J81" s="74">
        <v>2.2871121071079591E-2</v>
      </c>
      <c r="K81" s="74">
        <v>2.6895802214130841E-2</v>
      </c>
      <c r="L81" s="74">
        <v>2.2768331795802829E-2</v>
      </c>
      <c r="M81" s="74">
        <v>1.447027063644395E-2</v>
      </c>
    </row>
    <row r="82" spans="1:13">
      <c r="A82" s="4">
        <v>45139</v>
      </c>
      <c r="B82" s="74">
        <v>1.8676238777883318E-2</v>
      </c>
      <c r="C82" s="74">
        <v>5.3150709089556464E-2</v>
      </c>
      <c r="D82" s="74">
        <v>7.349235642083575E-2</v>
      </c>
      <c r="E82" s="74">
        <v>9.5689738256175938E-2</v>
      </c>
      <c r="F82" s="74">
        <v>0.125625634506081</v>
      </c>
      <c r="G82" s="74">
        <v>0.12650806180134841</v>
      </c>
      <c r="H82" s="74">
        <v>4.3369088776471082E-2</v>
      </c>
      <c r="I82" s="74">
        <v>0.32797295581962621</v>
      </c>
      <c r="J82" s="74">
        <v>2.1956767601858631E-2</v>
      </c>
      <c r="K82" s="74">
        <v>2.6510788952653089E-2</v>
      </c>
      <c r="L82" s="74">
        <v>2.28093662789801E-2</v>
      </c>
      <c r="M82" s="74">
        <v>1.4108071034493659E-2</v>
      </c>
    </row>
    <row r="83" spans="1:13">
      <c r="A83" s="4">
        <v>45170</v>
      </c>
      <c r="B83" s="74">
        <v>1.8342407799217995E-2</v>
      </c>
      <c r="C83" s="74">
        <v>5.1501795726377447E-2</v>
      </c>
      <c r="D83" s="74">
        <v>7.5321223496956247E-2</v>
      </c>
      <c r="E83" s="74">
        <v>9.6906667248160508E-2</v>
      </c>
      <c r="F83" s="74">
        <v>0.11751056028007829</v>
      </c>
      <c r="G83" s="74">
        <v>0.12066253294121172</v>
      </c>
      <c r="H83" s="74">
        <v>4.1024058893028542E-2</v>
      </c>
      <c r="I83" s="74">
        <v>0.34916035199487772</v>
      </c>
      <c r="J83" s="74">
        <v>2.393600289974513E-2</v>
      </c>
      <c r="K83" s="74">
        <v>2.3450016232368469E-2</v>
      </c>
      <c r="L83" s="74">
        <v>2.2377111598512429E-2</v>
      </c>
      <c r="M83" s="74">
        <v>1.3274762456198051E-2</v>
      </c>
    </row>
    <row r="84" spans="1:13">
      <c r="A84" s="4">
        <v>45200</v>
      </c>
      <c r="B84" s="74">
        <v>1.8231655360161223E-2</v>
      </c>
      <c r="C84" s="74">
        <v>5.2041203275817571E-2</v>
      </c>
      <c r="D84" s="74">
        <v>7.3416410906516433E-2</v>
      </c>
      <c r="E84" s="74">
        <v>9.4985468965372716E-2</v>
      </c>
      <c r="F84" s="74">
        <v>0.12843535246171889</v>
      </c>
      <c r="G84" s="74">
        <v>0.12551750042017012</v>
      </c>
      <c r="H84" s="74">
        <v>4.699268179976452E-2</v>
      </c>
      <c r="I84" s="74">
        <v>0.3283182137246175</v>
      </c>
      <c r="J84" s="74">
        <v>2.337162552864995E-2</v>
      </c>
      <c r="K84" s="74">
        <v>2.426030433107049E-2</v>
      </c>
      <c r="L84" s="74">
        <v>2.1849217868801962E-2</v>
      </c>
      <c r="M84" s="74">
        <v>1.390042721983915E-2</v>
      </c>
    </row>
    <row r="85" spans="1:13">
      <c r="A85" s="4">
        <v>45231</v>
      </c>
      <c r="B85" s="74">
        <v>1.8427201091407584E-2</v>
      </c>
      <c r="C85" s="74">
        <v>5.1303761817943952E-2</v>
      </c>
      <c r="D85" s="74">
        <v>7.727432428710336E-2</v>
      </c>
      <c r="E85" s="74">
        <v>9.5624096054991781E-2</v>
      </c>
      <c r="F85" s="74">
        <v>0.1252456568728654</v>
      </c>
      <c r="G85" s="74">
        <v>0.12509676823147434</v>
      </c>
      <c r="H85" s="74">
        <v>4.5510725901566858E-2</v>
      </c>
      <c r="I85" s="74">
        <v>0.32988387019957149</v>
      </c>
      <c r="J85" s="74">
        <v>2.397084297362757E-2</v>
      </c>
      <c r="K85" s="74">
        <v>2.629217459234804E-2</v>
      </c>
      <c r="L85" s="74">
        <v>2.1606758641403441E-2</v>
      </c>
      <c r="M85" s="74">
        <v>1.440554820344646E-2</v>
      </c>
    </row>
    <row r="86" spans="1:13">
      <c r="A86" s="4">
        <v>45261</v>
      </c>
      <c r="B86" s="74">
        <v>1.8560165195147652E-2</v>
      </c>
      <c r="C86" s="74">
        <v>0.05</v>
      </c>
      <c r="D86" s="74">
        <v>7.6849967394299987E-2</v>
      </c>
      <c r="E86" s="74">
        <v>9.779938922975788E-2</v>
      </c>
      <c r="F86" s="74">
        <v>0.1217860422630529</v>
      </c>
      <c r="G86" s="74">
        <v>0.12652629645428867</v>
      </c>
      <c r="H86" s="74">
        <v>4.1581653586426293E-2</v>
      </c>
      <c r="I86" s="74">
        <v>0.33620871150981252</v>
      </c>
      <c r="J86" s="74">
        <v>2.2581744148972349E-2</v>
      </c>
      <c r="K86" s="74">
        <v>2.5121649505819431E-2</v>
      </c>
      <c r="L86" s="74">
        <v>2.1871491816646809E-2</v>
      </c>
      <c r="M86" s="74">
        <v>1.383252292100449E-2</v>
      </c>
    </row>
    <row r="87" spans="1:13">
      <c r="A87" s="4">
        <v>45292</v>
      </c>
      <c r="B87" s="74">
        <v>1.8511214962432163E-2</v>
      </c>
      <c r="C87" s="74">
        <v>5.1400000000000001E-2</v>
      </c>
      <c r="D87" s="74">
        <v>7.8111890044442328E-2</v>
      </c>
      <c r="E87" s="74">
        <v>9.9750058166385269E-2</v>
      </c>
      <c r="F87" s="74">
        <v>0.1230990137930455</v>
      </c>
      <c r="G87" s="74">
        <v>0.1284465125595807</v>
      </c>
      <c r="H87" s="74">
        <v>4.0350165763324453E-2</v>
      </c>
      <c r="I87" s="74">
        <v>0.32972686784715027</v>
      </c>
      <c r="J87" s="74">
        <v>2.2537887052564601E-2</v>
      </c>
      <c r="K87" s="74">
        <v>2.5460950753895581E-2</v>
      </c>
      <c r="L87" s="74">
        <v>2.204971034054283E-2</v>
      </c>
      <c r="M87" s="74">
        <v>1.328061776441675E-2</v>
      </c>
    </row>
    <row r="88" spans="1:13">
      <c r="A88" s="4">
        <v>45323</v>
      </c>
      <c r="B88" s="74">
        <v>1.7536463447093205E-2</v>
      </c>
      <c r="C88" s="74">
        <v>0.06</v>
      </c>
      <c r="D88" s="74">
        <v>7.8303276479200587E-2</v>
      </c>
      <c r="E88" s="74">
        <v>9.9348651258626797E-2</v>
      </c>
      <c r="F88" s="74">
        <v>0.1220210602602112</v>
      </c>
      <c r="G88" s="74">
        <v>0.12714062931450931</v>
      </c>
      <c r="H88" s="74">
        <v>3.8710689789157121E-2</v>
      </c>
      <c r="I88" s="74">
        <v>0.34356583428004728</v>
      </c>
      <c r="J88" s="74">
        <v>2.2886194171775009E-2</v>
      </c>
      <c r="K88" s="74">
        <v>2.403862831002037E-2</v>
      </c>
      <c r="L88" s="74">
        <v>2.181329240866102E-2</v>
      </c>
      <c r="M88" s="74">
        <v>1.421616359232912E-2</v>
      </c>
    </row>
    <row r="89" spans="1:13">
      <c r="A89" s="4">
        <v>45352</v>
      </c>
      <c r="B89" s="74">
        <v>1.7469688917400028E-2</v>
      </c>
      <c r="C89" s="74">
        <v>5.9200000000000003E-2</v>
      </c>
      <c r="D89" s="74">
        <v>8.1815789208005113E-2</v>
      </c>
      <c r="E89" s="74">
        <v>9.8506027387126577E-2</v>
      </c>
      <c r="F89" s="74">
        <v>0.11952993980512359</v>
      </c>
      <c r="G89" s="74">
        <v>0.12853558892738939</v>
      </c>
      <c r="H89" s="74">
        <v>3.7811233324150532E-2</v>
      </c>
      <c r="I89" s="74">
        <v>0.34817277982501282</v>
      </c>
      <c r="J89" s="74">
        <v>2.090533350241346E-2</v>
      </c>
      <c r="K89" s="74">
        <v>2.3222008044477761E-2</v>
      </c>
      <c r="L89" s="74">
        <v>2.1415672113443571E-2</v>
      </c>
      <c r="M89" s="74">
        <v>1.465068923771762E-2</v>
      </c>
    </row>
    <row r="90" spans="1:13">
      <c r="A90" s="4">
        <v>45383</v>
      </c>
      <c r="B90" s="74">
        <v>1.8276728477902054E-2</v>
      </c>
      <c r="C90" s="74">
        <v>5.9200000000000003E-2</v>
      </c>
      <c r="D90" s="74">
        <v>8.1892866341589432E-2</v>
      </c>
      <c r="E90" s="74">
        <v>0.10078052165444644</v>
      </c>
      <c r="F90" s="74">
        <v>0.1172609148295124</v>
      </c>
      <c r="G90" s="74">
        <v>0.12747430392011966</v>
      </c>
      <c r="H90" s="74">
        <v>4.1656740520711798E-2</v>
      </c>
      <c r="I90" s="74">
        <v>0.34691389105072068</v>
      </c>
      <c r="J90" s="74">
        <v>2.1004839188276801E-2</v>
      </c>
      <c r="K90" s="74">
        <v>2.4304984352671009E-2</v>
      </c>
      <c r="L90" s="74">
        <v>2.095142644985902E-2</v>
      </c>
      <c r="M90" s="74">
        <v>1.492947272436086E-2</v>
      </c>
    </row>
    <row r="91" spans="1:13">
      <c r="A91" s="4">
        <v>45413</v>
      </c>
      <c r="B91" s="74">
        <v>1.8059227352064292E-2</v>
      </c>
      <c r="C91" s="74">
        <v>6.1400000000000003E-2</v>
      </c>
      <c r="D91" s="74">
        <v>8.1643264988313494E-2</v>
      </c>
      <c r="E91" s="74">
        <v>0.10165192953543616</v>
      </c>
      <c r="F91" s="74">
        <v>0.11872707562434461</v>
      </c>
      <c r="G91" s="74">
        <v>0.12789117834075739</v>
      </c>
      <c r="H91" s="74">
        <v>4.1202093168333433E-2</v>
      </c>
      <c r="I91" s="74">
        <v>0.34235688025779992</v>
      </c>
      <c r="J91" s="74">
        <v>2.0541513678015318E-2</v>
      </c>
      <c r="K91" s="74">
        <v>2.5914344734146721E-2</v>
      </c>
      <c r="L91" s="74">
        <v>2.0711176953551892E-2</v>
      </c>
      <c r="M91" s="74">
        <v>1.425287172461462E-2</v>
      </c>
    </row>
    <row r="92" spans="1:13">
      <c r="A92" s="4">
        <v>45444</v>
      </c>
      <c r="B92" s="74">
        <v>1.7667450706844758E-2</v>
      </c>
      <c r="C92" s="74">
        <v>6.0100000000000001E-2</v>
      </c>
      <c r="D92" s="74">
        <v>7.9052674276550633E-2</v>
      </c>
      <c r="E92" s="74">
        <v>0.10055601092073406</v>
      </c>
      <c r="F92" s="74">
        <v>0.11521626603132359</v>
      </c>
      <c r="G92" s="74">
        <v>0.12326386216950991</v>
      </c>
      <c r="H92" s="74">
        <v>3.9736091656472981E-2</v>
      </c>
      <c r="I92" s="74">
        <v>0.35886393403168199</v>
      </c>
      <c r="J92" s="74">
        <v>2.058047233166534E-2</v>
      </c>
      <c r="K92" s="74">
        <v>2.631152388211765E-2</v>
      </c>
      <c r="L92" s="74">
        <v>1.9796265822718088E-2</v>
      </c>
      <c r="M92" s="74">
        <v>1.4282581719905469E-2</v>
      </c>
    </row>
    <row r="93" spans="1:13">
      <c r="A93" s="4">
        <v>45474</v>
      </c>
      <c r="B93" s="74">
        <v>1.5667942333584619E-2</v>
      </c>
      <c r="C93" s="74">
        <v>4.48E-2</v>
      </c>
      <c r="D93" s="74">
        <v>8.0846208421839635E-2</v>
      </c>
      <c r="E93" s="74">
        <v>9.6866896275161152E-2</v>
      </c>
      <c r="F93" s="74">
        <v>0.11384653584192669</v>
      </c>
      <c r="G93" s="74">
        <v>0.11828396798801877</v>
      </c>
      <c r="H93" s="74">
        <v>3.7573700695148912E-2</v>
      </c>
      <c r="I93" s="74">
        <v>0.37819066712138638</v>
      </c>
      <c r="J93" s="74">
        <v>2.0337775146769332E-2</v>
      </c>
      <c r="K93" s="74">
        <v>2.4207062840550971E-2</v>
      </c>
      <c r="L93" s="74">
        <v>1.9246791531058838E-2</v>
      </c>
      <c r="M93" s="74">
        <v>1.371461515398935E-2</v>
      </c>
    </row>
    <row r="94" spans="1:13">
      <c r="A94" s="4">
        <v>45505</v>
      </c>
      <c r="B94" s="74">
        <v>1.5961153194751602E-2</v>
      </c>
      <c r="C94" s="74">
        <v>4.5900000000000003E-2</v>
      </c>
      <c r="D94" s="74">
        <v>7.982805756145725E-2</v>
      </c>
      <c r="E94" s="74">
        <v>0.10173860370338242</v>
      </c>
      <c r="F94" s="74">
        <v>0.1154069534729838</v>
      </c>
      <c r="G94" s="74">
        <v>0.12242364563358243</v>
      </c>
      <c r="H94" s="74">
        <v>3.8351711652527418E-2</v>
      </c>
      <c r="I94" s="74">
        <v>0.36381040850342328</v>
      </c>
      <c r="J94" s="74">
        <v>2.0552562092644361E-2</v>
      </c>
      <c r="K94" s="74">
        <v>2.5253716311058029E-2</v>
      </c>
      <c r="L94" s="74">
        <v>1.8350464190797382E-2</v>
      </c>
      <c r="M94" s="74">
        <v>1.317963328050958E-2</v>
      </c>
    </row>
    <row r="95" spans="1:13">
      <c r="A95" s="4">
        <v>45536</v>
      </c>
      <c r="B95" s="74">
        <v>1.5950303627304711E-2</v>
      </c>
      <c r="C95" s="74">
        <v>5.9900000000000002E-2</v>
      </c>
      <c r="D95" s="74">
        <v>7.8164296261986746E-2</v>
      </c>
      <c r="E95" s="74">
        <v>0.10294146269303128</v>
      </c>
      <c r="F95" s="74">
        <v>0.11882314594418041</v>
      </c>
      <c r="G95" s="74">
        <v>0.12366932226522206</v>
      </c>
      <c r="H95" s="74">
        <v>3.6624983363928658E-2</v>
      </c>
      <c r="I95" s="74">
        <v>0.35900463677006678</v>
      </c>
      <c r="J95" s="74">
        <v>2.0607728902659592E-2</v>
      </c>
      <c r="K95" s="74">
        <v>2.5873573822225049E-2</v>
      </c>
      <c r="L95" s="74">
        <v>1.871958318614542E-2</v>
      </c>
      <c r="M95" s="74">
        <v>1.351008495275932E-2</v>
      </c>
    </row>
    <row r="96" spans="1:13">
      <c r="A96" s="4">
        <v>45566</v>
      </c>
      <c r="B96" s="74">
        <v>1.5881890182743424E-2</v>
      </c>
      <c r="C96" s="74">
        <v>5.8799999999999998E-2</v>
      </c>
      <c r="D96" s="74">
        <v>7.9782279700147063E-2</v>
      </c>
      <c r="E96" s="74">
        <v>0.10087865070051066</v>
      </c>
      <c r="F96" s="74">
        <v>0.11429929715974239</v>
      </c>
      <c r="G96" s="74">
        <v>0.12422868728330781</v>
      </c>
      <c r="H96" s="74">
        <v>3.4935459151668437E-2</v>
      </c>
      <c r="I96" s="74">
        <v>0.36087721115581117</v>
      </c>
      <c r="J96" s="74">
        <v>2.13817810045446E-2</v>
      </c>
      <c r="K96" s="74">
        <v>2.6740652761548502E-2</v>
      </c>
      <c r="L96" s="74">
        <v>1.9505198428084711E-2</v>
      </c>
      <c r="M96" s="74">
        <v>1.350563296820184E-2</v>
      </c>
    </row>
    <row r="97" spans="1:13">
      <c r="A97" s="4">
        <v>45597</v>
      </c>
      <c r="B97" s="74">
        <v>1.5377436517340103E-2</v>
      </c>
      <c r="C97" s="74">
        <v>5.4109338670196183E-2</v>
      </c>
      <c r="D97" s="74">
        <v>8.108640569899285E-2</v>
      </c>
      <c r="E97" s="74">
        <v>0.10362353925502923</v>
      </c>
      <c r="F97" s="74">
        <v>0.11017546537370709</v>
      </c>
      <c r="G97" s="74">
        <v>0.12435595802807577</v>
      </c>
      <c r="H97" s="74">
        <v>3.5117963790044712E-2</v>
      </c>
      <c r="I97" s="74">
        <v>0.36317146250804638</v>
      </c>
      <c r="J97" s="74">
        <v>2.188048190426773E-2</v>
      </c>
      <c r="K97" s="74">
        <v>2.6050453236690769E-2</v>
      </c>
      <c r="L97" s="74">
        <v>2.1047425241582301E-2</v>
      </c>
      <c r="M97" s="74">
        <v>1.4004069776026831E-2</v>
      </c>
    </row>
    <row r="98" spans="1:13">
      <c r="A98" s="4">
        <v>45627</v>
      </c>
      <c r="B98" s="74">
        <v>1.4594024672567152E-2</v>
      </c>
      <c r="C98" s="74">
        <v>5.6693231196050076E-2</v>
      </c>
      <c r="D98" s="74">
        <v>8.2633111873997508E-2</v>
      </c>
      <c r="E98" s="74">
        <v>0.10835106098742253</v>
      </c>
      <c r="F98" s="74">
        <v>0.1030830835364562</v>
      </c>
      <c r="G98" s="74">
        <v>0.12595585107235283</v>
      </c>
      <c r="H98" s="74">
        <v>3.5161618225034608E-2</v>
      </c>
      <c r="I98" s="74">
        <v>0.35835208506052763</v>
      </c>
      <c r="J98" s="74">
        <v>2.1677572054664009E-2</v>
      </c>
      <c r="K98" s="74">
        <v>2.6016835366843849E-2</v>
      </c>
      <c r="L98" s="74">
        <v>2.104013137767698E-2</v>
      </c>
      <c r="M98" s="74">
        <v>1.6441394576406459E-2</v>
      </c>
    </row>
    <row r="99" spans="1:13">
      <c r="A99" s="4">
        <v>45658</v>
      </c>
      <c r="B99" s="74">
        <v>1.3303768892610025E-2</v>
      </c>
      <c r="C99" s="74">
        <v>5.7124216073388911E-2</v>
      </c>
      <c r="D99" s="74">
        <v>8.4393974853385512E-2</v>
      </c>
      <c r="E99" s="74">
        <v>0.10417217125275112</v>
      </c>
      <c r="F99" s="74">
        <v>9.9401190601107983E-2</v>
      </c>
      <c r="G99" s="74">
        <v>0.12064647166533203</v>
      </c>
      <c r="H99" s="74">
        <v>3.2756940058201622E-2</v>
      </c>
      <c r="I99" s="74">
        <v>0.37544454028988983</v>
      </c>
      <c r="J99" s="74">
        <v>2.1140138002689528E-2</v>
      </c>
      <c r="K99" s="74">
        <v>2.4509052719139821E-2</v>
      </c>
      <c r="L99" s="74">
        <v>2.0753989813416709E-2</v>
      </c>
      <c r="M99" s="74">
        <v>1.6353545778086811E-2</v>
      </c>
    </row>
    <row r="100" spans="1:13">
      <c r="A100" s="4">
        <v>45689</v>
      </c>
      <c r="B100" s="74">
        <v>1.3775286391086845E-2</v>
      </c>
      <c r="C100" s="74">
        <v>5.476848567317083E-2</v>
      </c>
      <c r="D100" s="74">
        <v>8.8036431530547285E-2</v>
      </c>
      <c r="E100" s="74">
        <v>0.10798636316818992</v>
      </c>
      <c r="F100" s="74">
        <v>0.1025205469111501</v>
      </c>
      <c r="G100" s="74">
        <v>0.12341125709022921</v>
      </c>
      <c r="H100" s="74">
        <v>3.239893956860268E-2</v>
      </c>
      <c r="I100" s="74">
        <v>0.36420909442948513</v>
      </c>
      <c r="J100" s="74">
        <v>2.0677451848257589E-2</v>
      </c>
      <c r="K100" s="74">
        <v>2.4596626490055319E-2</v>
      </c>
      <c r="L100" s="74">
        <v>2.0604300204268129E-2</v>
      </c>
      <c r="M100" s="74">
        <v>1.7015216694956821E-2</v>
      </c>
    </row>
    <row r="101" spans="1:13">
      <c r="A101" s="4">
        <v>45717</v>
      </c>
      <c r="B101" s="74">
        <v>1.4058999821829454E-2</v>
      </c>
      <c r="C101" s="74">
        <v>5.349875137710991E-2</v>
      </c>
      <c r="D101" s="74">
        <v>8.5303824045455043E-2</v>
      </c>
      <c r="E101" s="74">
        <v>0.11047874928799803</v>
      </c>
      <c r="F101" s="74">
        <v>0.1050696683850747</v>
      </c>
      <c r="G101" s="74">
        <v>0.12348354275217611</v>
      </c>
      <c r="H101" s="74">
        <v>3.3430174047799917E-2</v>
      </c>
      <c r="I101" s="74">
        <v>0.35832859725655603</v>
      </c>
      <c r="J101" s="74">
        <v>2.2092406266943299E-2</v>
      </c>
      <c r="K101" s="74">
        <v>2.5415840835253001E-2</v>
      </c>
      <c r="L101" s="74">
        <v>2.17293392378517E-2</v>
      </c>
      <c r="M101" s="74">
        <v>1.7110106685952649E-2</v>
      </c>
    </row>
    <row r="102" spans="1:13">
      <c r="A102" s="4">
        <v>45748</v>
      </c>
      <c r="B102" s="74">
        <v>1.4745786846528034E-2</v>
      </c>
      <c r="C102" s="74">
        <v>5.6312391145614815E-2</v>
      </c>
      <c r="D102" s="74">
        <v>8.2284410202890165E-2</v>
      </c>
      <c r="E102" s="74">
        <v>0.11201395957554156</v>
      </c>
      <c r="F102" s="74">
        <v>0.10957697232348849</v>
      </c>
      <c r="G102" s="74">
        <v>0.12502605964674274</v>
      </c>
      <c r="H102" s="74">
        <v>3.6823322755442797E-2</v>
      </c>
      <c r="I102" s="74">
        <v>0.34472967017597411</v>
      </c>
      <c r="J102" s="74">
        <v>2.329105746270807E-2</v>
      </c>
      <c r="K102" s="74">
        <v>2.7084406775236439E-2</v>
      </c>
      <c r="L102" s="74">
        <v>2.103099516096104E-2</v>
      </c>
      <c r="M102" s="74">
        <v>1.7080967928871621E-2</v>
      </c>
    </row>
    <row r="103" spans="1:13">
      <c r="A103" s="4">
        <v>45778</v>
      </c>
      <c r="B103" s="74">
        <v>1.4421043954553833E-2</v>
      </c>
      <c r="C103" s="74">
        <v>5.6039415369139256E-2</v>
      </c>
      <c r="D103" s="74">
        <v>8.383086306681059E-2</v>
      </c>
      <c r="E103" s="74">
        <v>0.10920340608248301</v>
      </c>
      <c r="F103" s="74">
        <v>0.1025544079204329</v>
      </c>
      <c r="G103" s="74">
        <v>0.12485735505188816</v>
      </c>
      <c r="H103" s="74">
        <v>3.210401554820614E-2</v>
      </c>
      <c r="I103" s="74">
        <v>0.35779417436109417</v>
      </c>
      <c r="J103" s="74">
        <v>2.2462769367834819E-2</v>
      </c>
      <c r="K103" s="74">
        <v>2.7299134809711401E-2</v>
      </c>
      <c r="L103" s="74">
        <v>2.0954457675806441E-2</v>
      </c>
      <c r="M103" s="74">
        <v>1.8478956792039359E-2</v>
      </c>
    </row>
    <row r="104" spans="1:13">
      <c r="A104" s="4">
        <v>45809</v>
      </c>
      <c r="B104" s="74">
        <v>1.3778823979210191E-2</v>
      </c>
      <c r="C104" s="74">
        <v>5.6645365740411013E-2</v>
      </c>
      <c r="D104" s="74">
        <v>8.2003979045369949E-2</v>
      </c>
      <c r="E104" s="74">
        <v>0.10778265251663965</v>
      </c>
      <c r="F104" s="74">
        <v>9.5552313740525391E-2</v>
      </c>
      <c r="G104" s="74">
        <v>0.12685371327141223</v>
      </c>
      <c r="H104" s="74">
        <v>3.0085577426206309E-2</v>
      </c>
      <c r="I104" s="74">
        <v>0.36944659404539082</v>
      </c>
      <c r="J104" s="74">
        <v>2.1470611733978361E-2</v>
      </c>
      <c r="K104" s="74">
        <v>2.667043008376923E-2</v>
      </c>
      <c r="L104" s="74">
        <v>2.041663306634502E-2</v>
      </c>
      <c r="M104" s="74">
        <v>1.9293305350741849E-2</v>
      </c>
    </row>
    <row r="105" spans="1:13">
      <c r="A105" s="4">
        <v>45839</v>
      </c>
      <c r="B105" s="74">
        <v>1.3538492345136842E-2</v>
      </c>
      <c r="C105" s="74">
        <v>4.9966906624067997E-2</v>
      </c>
      <c r="D105" s="74">
        <v>8.1561234837771432E-2</v>
      </c>
      <c r="E105" s="74">
        <v>0.10758290179454462</v>
      </c>
      <c r="F105" s="74">
        <v>9.1163438604468253E-2</v>
      </c>
      <c r="G105" s="74">
        <v>0.12378180203685765</v>
      </c>
      <c r="H105" s="74">
        <v>2.9921663330498061E-2</v>
      </c>
      <c r="I105" s="74">
        <v>0.38502084581653478</v>
      </c>
      <c r="J105" s="74">
        <v>2.1427509921244571E-2</v>
      </c>
      <c r="K105" s="74">
        <v>2.546576328099083E-2</v>
      </c>
      <c r="L105" s="74">
        <v>2.0300172650604881E-2</v>
      </c>
      <c r="M105" s="74">
        <v>2.026926875728003E-2</v>
      </c>
    </row>
    <row r="106" spans="1:13">
      <c r="A106" s="4">
        <v>45870</v>
      </c>
      <c r="B106" s="74">
        <v>1.321461772588977E-2</v>
      </c>
      <c r="C106" s="74">
        <v>4.6985722067468538E-2</v>
      </c>
      <c r="D106" s="74">
        <v>8.2353311358429757E-2</v>
      </c>
      <c r="E106" s="74">
        <v>0.10637578184199128</v>
      </c>
      <c r="F106" s="74">
        <v>8.6292147704336714E-2</v>
      </c>
      <c r="G106" s="74">
        <v>0.12259601817101333</v>
      </c>
      <c r="H106" s="74">
        <v>3.0199923603567529E-2</v>
      </c>
      <c r="I106" s="74">
        <v>0.39794532180727499</v>
      </c>
      <c r="J106" s="74">
        <v>2.0505466406266298E-2</v>
      </c>
      <c r="K106" s="74">
        <v>2.588018096303861E-2</v>
      </c>
      <c r="L106" s="74">
        <v>1.9518148056101119E-2</v>
      </c>
      <c r="M106" s="74">
        <v>1.8133360294622151E-2</v>
      </c>
    </row>
    <row r="107" spans="1:13">
      <c r="A107" s="4">
        <v>45901</v>
      </c>
      <c r="B107" s="74">
        <v>1.3710528575917827E-2</v>
      </c>
      <c r="C107" s="74">
        <v>4.8120840242912855E-2</v>
      </c>
      <c r="D107" s="74">
        <v>8.2260469047825427E-2</v>
      </c>
      <c r="E107" s="74">
        <v>0.10786245444020615</v>
      </c>
      <c r="F107" s="74">
        <v>8.8615669433489905E-2</v>
      </c>
      <c r="G107" s="74">
        <v>0.12201787161848857</v>
      </c>
      <c r="H107" s="74">
        <v>3.0436132772202869E-2</v>
      </c>
      <c r="I107" s="74">
        <v>0.39280745657341898</v>
      </c>
      <c r="J107" s="74">
        <v>2.1305141177919651E-2</v>
      </c>
      <c r="K107" s="74">
        <v>2.5012947602761421E-2</v>
      </c>
      <c r="L107" s="74">
        <v>1.9909275936211099E-2</v>
      </c>
      <c r="M107" s="74">
        <v>1.7941212578645289E-2</v>
      </c>
    </row>
    <row r="108" spans="1:13">
      <c r="A108" s="4">
        <v>45931</v>
      </c>
      <c r="B108" s="74">
        <v>1.3174006110906446E-2</v>
      </c>
      <c r="C108" s="74">
        <v>4.9630386785638581E-2</v>
      </c>
      <c r="D108" s="74">
        <v>7.8065463908354074E-2</v>
      </c>
      <c r="E108" s="74">
        <v>0.10520584306261312</v>
      </c>
      <c r="F108" s="74">
        <v>8.7091373886816925E-2</v>
      </c>
      <c r="G108" s="74">
        <v>0.11856170213993231</v>
      </c>
      <c r="H108" s="74">
        <v>2.9245789332523409E-2</v>
      </c>
      <c r="I108" s="74">
        <v>0.40820872859996238</v>
      </c>
      <c r="J108" s="74">
        <v>2.0267880472319429E-2</v>
      </c>
      <c r="K108" s="74">
        <v>2.4950188199082481E-2</v>
      </c>
      <c r="L108" s="74">
        <v>1.823222880131007E-2</v>
      </c>
      <c r="M108" s="74">
        <v>1.736640870054084E-2</v>
      </c>
    </row>
    <row r="109" spans="1:13">
      <c r="A109" s="4">
        <v>45962</v>
      </c>
      <c r="B109" s="74">
        <v>1.2140780394983161E-2</v>
      </c>
      <c r="C109" s="74">
        <v>4.6777154853156588E-2</v>
      </c>
      <c r="D109" s="74">
        <v>7.8572839445479728E-2</v>
      </c>
      <c r="E109" s="74">
        <v>9.9739321361639141E-2</v>
      </c>
      <c r="F109" s="74">
        <v>8.8099263470205177E-2</v>
      </c>
      <c r="G109" s="74">
        <v>0.11641496448923913</v>
      </c>
      <c r="H109" s="74">
        <v>2.8277987293848859E-2</v>
      </c>
      <c r="I109" s="74">
        <v>0.42316133861910349</v>
      </c>
      <c r="J109" s="74">
        <v>1.8867692242282508E-2</v>
      </c>
      <c r="K109" s="74">
        <v>2.4647410515807381E-2</v>
      </c>
      <c r="L109" s="74">
        <v>1.7057967941052181E-2</v>
      </c>
      <c r="M109" s="74">
        <v>1.6243279373202531E-2</v>
      </c>
    </row>
    <row r="110" spans="1:13">
      <c r="A110" s="4">
        <v>45992</v>
      </c>
      <c r="B110" s="74">
        <v>1.2682431289589575E-2</v>
      </c>
      <c r="C110" s="74">
        <v>4.6563504626524588E-2</v>
      </c>
      <c r="D110" s="74">
        <v>7.7861112347763356E-2</v>
      </c>
      <c r="E110" s="74">
        <v>0.10165194345831666</v>
      </c>
      <c r="F110" s="74">
        <v>9.6056091504239605E-2</v>
      </c>
      <c r="G110" s="74">
        <v>0.11415697733959287</v>
      </c>
      <c r="H110" s="74">
        <v>2.847589137399301E-2</v>
      </c>
      <c r="I110" s="74">
        <v>0.41486734852578672</v>
      </c>
      <c r="J110" s="74">
        <v>1.9161307261961111E-2</v>
      </c>
      <c r="K110" s="74">
        <v>2.5247313374724509E-2</v>
      </c>
      <c r="L110" s="74">
        <v>1.7497874902496768E-2</v>
      </c>
      <c r="M110" s="74">
        <v>1.5778203995011189E-2</v>
      </c>
    </row>
    <row r="111" spans="1:13">
      <c r="A111" s="4">
        <v>46023</v>
      </c>
      <c r="B111" s="74">
        <v>1.3097162442112835E-2</v>
      </c>
      <c r="C111" s="74">
        <v>4.5974620642604491E-2</v>
      </c>
      <c r="D111" s="74">
        <v>7.6870330101830919E-2</v>
      </c>
      <c r="E111" s="74">
        <v>0.10473777706526596</v>
      </c>
      <c r="F111" s="74">
        <v>9.4501954764997731E-2</v>
      </c>
      <c r="G111" s="74">
        <v>0.11646079519904248</v>
      </c>
      <c r="H111" s="74">
        <v>2.8508535985342542E-2</v>
      </c>
      <c r="I111" s="74">
        <v>0.41311589471451399</v>
      </c>
      <c r="J111" s="74">
        <v>1.940958527138497E-2</v>
      </c>
      <c r="K111" s="74">
        <v>2.408468109392729E-2</v>
      </c>
      <c r="L111" s="74">
        <v>1.808817019047276E-2</v>
      </c>
      <c r="M111" s="74">
        <v>1.515049252850407E-2</v>
      </c>
    </row>
    <row r="112" spans="1:13">
      <c r="A112" s="4">
        <v>46054</v>
      </c>
      <c r="B112" s="74">
        <v>1.402554440961226E-2</v>
      </c>
      <c r="C112" s="74">
        <v>4.6978221053281088E-2</v>
      </c>
      <c r="D112" s="74">
        <v>7.9302951665457644E-2</v>
      </c>
      <c r="E112" s="74">
        <v>0.10267017449190112</v>
      </c>
      <c r="F112" s="74">
        <v>9.2914998210747682E-2</v>
      </c>
      <c r="G112" s="74">
        <v>0.11862696438532611</v>
      </c>
      <c r="H112" s="74">
        <v>3.2094113835839731E-2</v>
      </c>
      <c r="I112" s="74">
        <v>0.40760394027020358</v>
      </c>
      <c r="J112" s="74">
        <v>1.9795212292905581E-2</v>
      </c>
      <c r="K112" s="74">
        <v>2.4176102595381919E-2</v>
      </c>
      <c r="L112" s="74">
        <v>1.7918442769921231E-2</v>
      </c>
      <c r="M112" s="74">
        <v>1.389333401942206E-2</v>
      </c>
    </row>
    <row r="113" spans="1:13">
      <c r="A113" s="4">
        <v>46082</v>
      </c>
      <c r="B113" s="74">
        <v>1.5879769676345919E-2</v>
      </c>
      <c r="C113" s="74">
        <v>4.9338871586320998E-2</v>
      </c>
      <c r="D113" s="74">
        <v>7.7354077391304288E-2</v>
      </c>
      <c r="E113" s="74">
        <v>9.8313126781827007E-2</v>
      </c>
      <c r="F113" s="74">
        <v>9.6943909469038622E-2</v>
      </c>
      <c r="G113" s="74">
        <v>0.12590216526829176</v>
      </c>
      <c r="H113" s="74">
        <v>3.4918114958594371E-2</v>
      </c>
      <c r="I113" s="74">
        <v>0.39038784447952712</v>
      </c>
      <c r="J113" s="74">
        <v>2.1832973918751782E-2</v>
      </c>
      <c r="K113" s="74">
        <v>2.656159935410141E-2</v>
      </c>
      <c r="L113" s="74">
        <v>1.8141106521586899E-2</v>
      </c>
      <c r="M113" s="74">
        <v>1.442644059430976E-2</v>
      </c>
    </row>
    <row r="114" spans="1:13">
      <c r="A114" s="4">
        <v>46113</v>
      </c>
      <c r="B114" s="74">
        <v>1.5748115403343876E-2</v>
      </c>
      <c r="C114" s="74">
        <v>4.6034611100991052E-2</v>
      </c>
      <c r="D114" s="74">
        <v>7.8655053156723789E-2</v>
      </c>
      <c r="E114" s="74">
        <v>0.10016073862277734</v>
      </c>
      <c r="F114" s="74">
        <v>9.3975438666454886E-2</v>
      </c>
      <c r="G114" s="74">
        <v>0.12212709449901833</v>
      </c>
      <c r="H114" s="74">
        <v>4.043370771695682E-2</v>
      </c>
      <c r="I114" s="74">
        <v>0.39117930634778142</v>
      </c>
      <c r="J114" s="74">
        <v>2.2408794453347401E-2</v>
      </c>
      <c r="K114" s="74">
        <v>2.693886988497295E-2</v>
      </c>
      <c r="L114" s="74">
        <v>1.7729462058621429E-2</v>
      </c>
      <c r="M114" s="74">
        <v>1.460880808901064E-2</v>
      </c>
    </row>
    <row r="115" spans="1:13">
      <c r="A115" s="4">
        <v>46143</v>
      </c>
      <c r="B115" s="74">
        <v>1.4460820230213856E-2</v>
      </c>
      <c r="C115" s="74">
        <v>4.1677925061745613E-2</v>
      </c>
      <c r="D115" s="74">
        <v>8.1500756156365539E-2</v>
      </c>
      <c r="E115" s="74">
        <v>9.4671795479062626E-2</v>
      </c>
      <c r="F115" s="74">
        <v>8.3476487588643081E-2</v>
      </c>
      <c r="G115" s="74">
        <v>0.11754435621989393</v>
      </c>
      <c r="H115" s="74">
        <v>3.4832929670303513E-2</v>
      </c>
      <c r="I115" s="74">
        <v>0.42614948464684838</v>
      </c>
      <c r="J115" s="74">
        <v>2.1608800874719069E-2</v>
      </c>
      <c r="K115" s="74">
        <v>2.460493905445096E-2</v>
      </c>
      <c r="L115" s="74">
        <v>1.6408937382836782E-2</v>
      </c>
      <c r="M115" s="74">
        <v>1.3062767634916719E-2</v>
      </c>
    </row>
    <row r="116" spans="1:13">
      <c r="A116" s="4">
        <v>46174</v>
      </c>
      <c r="B116" s="74">
        <v>1.41591724470728E-2</v>
      </c>
      <c r="C116" s="74">
        <v>4.0124957325407551E-2</v>
      </c>
      <c r="D116" s="74">
        <v>7.6957017971386626E-2</v>
      </c>
      <c r="E116" s="74">
        <v>8.9299264898287059E-2</v>
      </c>
      <c r="F116" s="74">
        <v>8.2141440629476842E-2</v>
      </c>
      <c r="G116" s="74">
        <v>0.11253522940642091</v>
      </c>
      <c r="H116" s="74">
        <v>3.212351790706159E-2</v>
      </c>
      <c r="I116" s="74">
        <v>0.45069116034776369</v>
      </c>
      <c r="J116" s="74">
        <v>2.210083599949882E-2</v>
      </c>
      <c r="K116" s="74">
        <v>2.2646591629354791E-2</v>
      </c>
      <c r="L116" s="74">
        <v>1.551322150151516E-2</v>
      </c>
      <c r="M116" s="74">
        <v>1.1707589936754109E-2</v>
      </c>
    </row>
    <row r="117" spans="1:13">
      <c r="A117" s="4">
        <v>46204</v>
      </c>
      <c r="B117" s="74">
        <v>1.3893082348510289E-2</v>
      </c>
      <c r="C117" s="74">
        <v>4.021234396730633E-2</v>
      </c>
      <c r="D117" s="74">
        <v>7.3309087185468455E-2</v>
      </c>
      <c r="E117" s="74">
        <v>9.3580821347881399E-2</v>
      </c>
      <c r="F117" s="74">
        <v>8.7925653769032122E-2</v>
      </c>
      <c r="G117" s="74">
        <v>0.11943024682717296</v>
      </c>
      <c r="H117" s="74">
        <v>3.0783678335085E-2</v>
      </c>
      <c r="I117" s="74">
        <v>0.43824844272364838</v>
      </c>
      <c r="J117" s="74">
        <v>2.2424068597559431E-2</v>
      </c>
      <c r="K117" s="74">
        <v>2.3490254473202861E-2</v>
      </c>
      <c r="L117" s="74">
        <v>1.616690651744174E-2</v>
      </c>
      <c r="M117" s="74">
        <v>1.053541390769097E-2</v>
      </c>
    </row>
    <row r="118" spans="1:13">
      <c r="A118" s="4">
        <v>46235</v>
      </c>
      <c r="B118" s="74">
        <v>1.3900863467800815E-2</v>
      </c>
      <c r="C118" s="74">
        <v>3.6642530927460726E-2</v>
      </c>
      <c r="D118" s="74">
        <v>7.8690911137809724E-2</v>
      </c>
      <c r="E118" s="74">
        <v>9.9123947225557563E-2</v>
      </c>
      <c r="F118" s="74">
        <v>8.983792492701137E-2</v>
      </c>
      <c r="G118" s="74">
        <v>0.11828473099507586</v>
      </c>
      <c r="H118" s="74">
        <v>3.4516608914185058E-2</v>
      </c>
      <c r="I118" s="74">
        <v>0.42629211134579043</v>
      </c>
      <c r="J118" s="74">
        <v>2.2399860698425401E-2</v>
      </c>
      <c r="K118" s="74">
        <v>2.3081603907409109E-2</v>
      </c>
      <c r="L118" s="74">
        <v>1.6500721336619149E-2</v>
      </c>
      <c r="M118" s="74">
        <v>1.072818511685477E-2</v>
      </c>
    </row>
    <row r="119" spans="1:13">
      <c r="A119" s="4">
        <v>46266</v>
      </c>
      <c r="B119" s="74">
        <v>1.490367366035001E-2</v>
      </c>
      <c r="C119" s="74">
        <v>3.7178336754162933E-2</v>
      </c>
      <c r="D119" s="74">
        <v>7.3615358218379029E-2</v>
      </c>
      <c r="E119" s="74">
        <v>9.7666004276835888E-2</v>
      </c>
      <c r="F119" s="74">
        <v>9.1794694337318392E-2</v>
      </c>
      <c r="G119" s="74">
        <v>0.11358868329630406</v>
      </c>
      <c r="H119" s="74">
        <v>3.58407699110787E-2</v>
      </c>
      <c r="I119" s="74">
        <v>0.43358226195311039</v>
      </c>
      <c r="J119" s="74">
        <v>2.2849467678942591E-2</v>
      </c>
      <c r="K119" s="74">
        <v>2.1457559274164449E-2</v>
      </c>
      <c r="L119" s="74">
        <v>1.5928406787126519E-2</v>
      </c>
      <c r="M119" s="74">
        <v>1.1594783852227E-2</v>
      </c>
    </row>
    <row r="120" spans="1:13">
      <c r="A120" s="4">
        <v>46296</v>
      </c>
      <c r="B120" s="74">
        <v>1.4214367861758108E-2</v>
      </c>
      <c r="C120" s="74">
        <v>3.3559021674738343E-2</v>
      </c>
      <c r="D120" s="74">
        <v>7.0313311690678268E-2</v>
      </c>
      <c r="E120" s="74">
        <v>9.0466582562990519E-2</v>
      </c>
      <c r="F120" s="74">
        <v>9.0608292781220484E-2</v>
      </c>
      <c r="G120" s="74">
        <v>0.10830649957881648</v>
      </c>
      <c r="H120" s="74">
        <v>3.4801118400555733E-2</v>
      </c>
      <c r="I120" s="74">
        <v>0.45943566616510728</v>
      </c>
      <c r="J120" s="74">
        <v>2.3311450978108311E-2</v>
      </c>
      <c r="K120" s="74">
        <v>2.019432005276035E-2</v>
      </c>
      <c r="L120" s="74">
        <v>1.424925914103861E-2</v>
      </c>
      <c r="M120" s="74">
        <v>1.0540109112227509E-2</v>
      </c>
    </row>
    <row r="121" spans="1:13">
      <c r="A121" s="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</row>
    <row r="122" spans="1:13">
      <c r="A122" s="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</row>
    <row r="123" spans="1:13">
      <c r="A123" s="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</row>
    <row r="124" spans="1:13">
      <c r="A124" s="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</row>
    <row r="125" spans="1:13">
      <c r="A125" s="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</row>
    <row r="126" spans="1:13">
      <c r="A126" s="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</row>
    <row r="127" spans="1:13">
      <c r="A127" s="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</row>
    <row r="128" spans="1:13">
      <c r="A128" s="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</row>
    <row r="129" spans="1:13">
      <c r="A129" s="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</row>
    <row r="130" spans="1:13">
      <c r="A130" s="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</row>
    <row r="131" spans="1:13">
      <c r="A131" s="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</row>
    <row r="132" spans="1:13">
      <c r="A132" s="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</row>
    <row r="133" spans="1:13">
      <c r="A133" s="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</row>
    <row r="134" spans="1:13">
      <c r="A134" s="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</row>
    <row r="135" spans="1:13">
      <c r="A135" s="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</row>
    <row r="136" spans="1:13">
      <c r="A136" s="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</row>
    <row r="137" spans="1:13">
      <c r="A137" s="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</row>
    <row r="138" spans="1:13">
      <c r="A138" s="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</row>
    <row r="139" spans="1:13">
      <c r="A139" s="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</row>
    <row r="140" spans="1:13">
      <c r="A140" s="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</row>
    <row r="141" spans="1:13">
      <c r="A141" s="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</row>
    <row r="142" spans="1:13">
      <c r="A142" s="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</row>
    <row r="143" spans="1:13">
      <c r="A143" s="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</row>
    <row r="144" spans="1:13">
      <c r="A144" s="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</row>
    <row r="145" spans="1:13">
      <c r="A145" s="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</row>
    <row r="146" spans="1:13">
      <c r="A146" s="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</row>
    <row r="147" spans="1:13">
      <c r="A147" s="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</row>
    <row r="148" spans="1:13">
      <c r="A148" s="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</row>
    <row r="149" spans="1:13">
      <c r="A149" s="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</row>
    <row r="150" spans="1:13">
      <c r="A150" s="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</row>
    <row r="151" spans="1:13">
      <c r="A151" s="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</row>
    <row r="152" spans="1:13">
      <c r="A152" s="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</row>
    <row r="153" spans="1:13">
      <c r="A153" s="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</row>
    <row r="154" spans="1:13">
      <c r="A154" s="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</row>
    <row r="155" spans="1:13">
      <c r="A155" s="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</row>
    <row r="156" spans="1:13">
      <c r="A156" s="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</row>
    <row r="157" spans="1:13">
      <c r="A157" s="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</row>
    <row r="158" spans="1:13">
      <c r="A158" s="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</row>
    <row r="159" spans="1:13">
      <c r="A159" s="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</row>
    <row r="160" spans="1:13">
      <c r="A160" s="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</row>
    <row r="161" spans="1:13">
      <c r="A161" s="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</row>
    <row r="162" spans="1:13">
      <c r="A162" s="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</row>
    <row r="163" spans="1:13">
      <c r="A163" s="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</row>
    <row r="164" spans="1:13">
      <c r="A164" s="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</row>
    <row r="165" spans="1:13">
      <c r="A165" s="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</row>
    <row r="166" spans="1:13">
      <c r="A166" s="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</row>
    <row r="167" spans="1:13">
      <c r="A167" s="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</row>
    <row r="168" spans="1:13">
      <c r="A168" s="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</row>
    <row r="169" spans="1:13">
      <c r="A169" s="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</row>
    <row r="170" spans="1:13">
      <c r="A170" s="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</row>
    <row r="171" spans="1:13">
      <c r="A171" s="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</row>
    <row r="172" spans="1:13">
      <c r="A172" s="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</row>
    <row r="173" spans="1:13">
      <c r="A173" s="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</row>
    <row r="174" spans="1:13">
      <c r="A174" s="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</row>
    <row r="175" spans="1:13">
      <c r="A175" s="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</row>
    <row r="176" spans="1:13">
      <c r="A176" s="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</row>
    <row r="177" spans="1:13">
      <c r="A177" s="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</row>
    <row r="178" spans="1:13">
      <c r="A178" s="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</row>
    <row r="179" spans="1:13">
      <c r="A179" s="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</row>
    <row r="180" spans="1:13">
      <c r="A180" s="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</row>
    <row r="181" spans="1:13">
      <c r="A181" s="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</row>
    <row r="182" spans="1:13">
      <c r="A182" s="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</row>
    <row r="183" spans="1:13">
      <c r="A183" s="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</row>
    <row r="184" spans="1:13">
      <c r="A184" s="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</row>
    <row r="185" spans="1:13">
      <c r="A185" s="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</row>
    <row r="186" spans="1:13">
      <c r="A186" s="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</row>
    <row r="187" spans="1:13">
      <c r="A187" s="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</row>
    <row r="188" spans="1:13">
      <c r="A188" s="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</row>
    <row r="189" spans="1:13">
      <c r="A189" s="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</row>
    <row r="190" spans="1:13">
      <c r="A190" s="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</row>
    <row r="191" spans="1:13">
      <c r="A191" s="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</row>
    <row r="192" spans="1:13">
      <c r="A192" s="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</row>
    <row r="193" spans="1:13">
      <c r="A193" s="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</row>
    <row r="194" spans="1:13">
      <c r="A194" s="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</row>
    <row r="195" spans="1:13">
      <c r="A195" s="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</row>
    <row r="196" spans="1:13">
      <c r="A196" s="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</row>
    <row r="197" spans="1:13">
      <c r="A197" s="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</row>
    <row r="198" spans="1:13">
      <c r="A198" s="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</row>
    <row r="199" spans="1:13">
      <c r="A199" s="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</row>
    <row r="200" spans="1:13">
      <c r="A200" s="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</row>
    <row r="201" spans="1:13">
      <c r="A201" s="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</row>
    <row r="202" spans="1:13">
      <c r="A202" s="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</row>
    <row r="203" spans="1:13">
      <c r="A203" s="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</row>
    <row r="204" spans="1:13">
      <c r="A204" s="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</row>
    <row r="205" spans="1:13">
      <c r="A205" s="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</row>
    <row r="206" spans="1:13">
      <c r="A206" s="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</row>
    <row r="207" spans="1:13">
      <c r="A207" s="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</row>
    <row r="208" spans="1:13">
      <c r="A208" s="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</row>
    <row r="209" spans="1:13">
      <c r="A209" s="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</row>
    <row r="210" spans="1:13">
      <c r="A210" s="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</row>
    <row r="211" spans="1:13">
      <c r="D211" s="89"/>
    </row>
    <row r="212" spans="1:13">
      <c r="D212" s="89"/>
    </row>
    <row r="213" spans="1:13">
      <c r="D213" s="89"/>
    </row>
    <row r="214" spans="1:13">
      <c r="D214" s="89"/>
    </row>
    <row r="215" spans="1:13">
      <c r="D215" s="89"/>
    </row>
    <row r="216" spans="1:13">
      <c r="D216" s="89"/>
    </row>
    <row r="217" spans="1:13">
      <c r="D217" s="89"/>
    </row>
    <row r="218" spans="1:13">
      <c r="D218" s="8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93009975"><![CDATA[{"I00936^FMA_GROWTH_1YR(\"EBITDA\",NTMA,0,-20AY,M,\"PORTAGG\",\"MEANR\")":[10.162243886583,9.81222900048937,9.73803670126885,9.50869642742552,9.12214253181252,8.71922289428864,9.39203010050556,10.0711583437264,10.1571847979407,10.040942605303,10.0200874457904,9.86558571992143,9.86718365610406,9.5642830939617,9.16635296797084,8.59792297014362,8.05539737719198,7.84985301609701,9.07524534323738,7.83913468962471,7.9594989072963,8.14800469939973,8.52555629267587,7.91846549595473,8.57138347156508,7.92932841335791,8.07369559371079,9.21480955811512,9.32963452996724,9.95669490978463,10.061262453928,9.86038078630392,10.0320341532427,10.6244871373146,12.7243465099122,15.2402919786498,18.7643625957688,21.0293759962522,22.335567577429,24.0968791224205,25.2929847485335,27.4434418878273,28.2306043339408,29.6337744627388,30.3202011517509,29.3714147114273,31.657909931442,34.8014859450967,37.1792002817004,40.2498455656804,43.985036830839,47.1898397157685,49.8685723582057,52.567837044042,55.2475256249601,59.5324568191794,68.7466799316101,78.2194669892213,89.7354914074454,98.9442752663162,108.023519516512,118.974002063724,130.971169658793,139.432773679192,141.239608653524,148.848122542933,164.15557219996,168.380808657875,196.117877716746,217.244584855948,190.75511395022,181.515999696769,157.672092189067,150.165468549071,113.697221416031,60.1379790859368,28.0546086600432,-4.09400428763803,-5.54751899198365,3.93965336242478,6.69295523317112,7.28354756630069,7.18811433294777,7.34526752492075,7.80263632204103,7.84044027976107,7.68822945829982,7.20294855318312,7.1673634293291,7.32009888397177,7.25169045887655,7.46856053796782,8.18271430955593,7.74673023143461,7.37685125283898,7.70985664200516,7.83554177444504,7.40872042405533,7.35678367350808,7.28487333802593,7.81637841955262,7.46822451061687,7.38101503771489,6.90507318201616,6.71935670824853,7.30189691850444,7.14008381823774,7.45014716151557,7.69193293985923,7.6789509936213,7.46719287686075,6.93097063287235,6.34705915176445,5.9720164237492,5.01758600974472,4.75426322073991,6.0235699294591,7.42978160504444,7.48647588987058,8.06843243334373,8.4115900962744,6.70144169991108,6.56466951703768,8.46223612468488,8.66431487294193,8.92790036393076,8.89523384285729,9.09082181411959,10.3111805393037,10.3620368509243,9.65730177531335,9.74195493621305,9.79551645050967,9.49118033789903,9.01847278279194,8.54125187720421,8.82245987660836,9.11952310787228,9.71284077895713,9.61658332117115,11.1681595032384,9.90231118879716,9.78643328189146,10.0500748716398,10.6962585065622,10.4971538047266,10.6236088462097,10.9067999452518,11.2597360442547,11.1451150286148,10.7695323405401,10.5937562657426,10.9969766370084,10.5990997926691,10.2849168525711,10.1938347123295,10.1374004614747,10.4412986287273,9.96530174134229,9.73558083227275,9.48234853001857,9.41229981612937,9.62729492442334,9.87650243868574,11.1836629507528,11.0939915354363,10.9029051072637,10.4300655816947,10.0034318966218,9.81914898854476,10.1062084113782,11.0918311720775,10.7692061255795,10.483152422921,9.86976803455779,12.2392614201763,12.7522024286806,16.1553584472608,13.1787634210743,12.8196160062134,13.1096632188831,12.1078996742012,11.2344576994679,11.3918658655913,10.6853578398814,9.84655024210785,10.8558436951655,12.0906477991928,12.9105328605133,13.0989197669303,14.3495880357731,15.742928642002,15.3890724435608,16.2685673734701,17.0760034626533,17.5489694745234,18.1369386906081,17.997002500463,17.3403383198909,17.6110885174637,19.637452160436,19.1629690549222,8.46615233172348,6.7998021030839,5.8272341074665,3.98233415556757,2.4876527145327,0.850172353815581,-0.545821975241248,-1.5262282471468,-2.12320700823352,-2.19344529395661,-1.14716779917248,-0.827803436103005,1.07009529772121,2.01663118615324,5.30267119816649,4.76513158048789,4.47720989606233,4.83363777004416,5.88097256712848,6.32261982528986,6.54701382338409,7.45482967348163,7.90544096647084,8.52716865227029,8.9411347279447,9.5681257783047,9.47690637053036,9.40517673229278,9.72359729710262,9.90762217505783,10.2179773752302,10.4732103023503,10.5233574571484,10.6201429073666,10.8867190172065,10.6686880533553,10.8868894039479,10.5808911332233],"I00972^FMA_GROWTH_1YR(\"EBITDA\",NTMA,0,-20AY,M,\"PORTAGG\",\"MEANR\")":[12.5360107832015,13.0974299016428,14.3714487644079,15.5325398944921,15.5728877844285,16.5279860886454,17.2286600720376,14.2841113718527,14.2034640673772,16.5651574230509,12.8421711976216,13.3328311164775,12.3524898334541,12.411181706263,12.3899739503602,11.7777751720558,11.5036540367171,11.4864787189094,11.3868798830635,10.8217338529842,11.3337315428607,11.0805807996666,11.2285686207115,10.7384497799017,10.9556505328878,11.514370130934,13.5255635324234,13.4801719830937,14.1197071448916,14.6249563341515,14.1316884598353,14.3529215886385,14.4850357496262,14.5132291415898,13.3568295472686,14.9226162090761,13.9440817480692,13.8081603043963,13.5568753892362,12.6087556480077,12.5022587917164,12.6669945315269,12.6596123511296,12.331607656432,11.4393329168286,10.3102656220024,11.5173326715112,16.3823682013157,18.3207232719771,19.4916527765995,21.0291391769207,24.4967092834335,25.4549685129272,24.622331925883,17.4953994021196,18.2236689854826,18.966579236522,23.3625950211625,22.8333257670832,23.7756406090837,22.8004794190494,19.4642899264977,17.8665667633636,16.2202797690808,15.1401418865238,13.1051012041551,11.4252665816699,8.06416392081534,8.21643509885915,7.83005447866754,6.9779390363653,7.38847330044807,6.67033132690494,4.83858416166446,3.16661773585262,1.45590108333451,-0.809501642378304,-1.26807707949302,4.52634709933081,4.82792151910278,5.03216855024263,5.92533351020338,5.69761294988698,6.28975769790869,6.38854246126485,6.62828726077201,6.6941167402727,6.75101763848111,6.70210758107603,6.6642915792725,5.89034151254,5.97600549774858,6.55956980695893,6.8880686213401,4.85489708514417,4.73231261532052,5.05301419970901,5.11310691615921,5.31746685081883,5.44102793015993,5.57671200137754,5.7211066717125,6.16732771487158,5.19575305211844,5.38728533808659,5.56399659707268,5.38764076036617,5.28704576909339,5.57567973268145,5.33402934755331,5.18821121845565,4.87578983102366,4.76091867443491,4.6313829089926,4.15519511408014,3.6966465045131,3.33440896701269,3.21748207265521,5.39051403346375,6.74670678790146,7.75478982295549,8.55742774306741,9.96001407667634,10.882515307877,6.23767535083171,6.4345998179014,6.18411567888362,6.26223799036155,6.69588355617143,7.02887274116171,6.99417361572311,7.10000838773951,7.07854760477353,6.9657974100039,7.04100627339989,6.66202007086074,6.64573029037731,6.44601494934786,6.49262359844843,6.52788282967157,7.08547400418558,7.71438455907189,7.73593434723067,6.75106750121525,6.79937506308932,6.85027069676221,7.41832725027743,7.66465738008558,8.05715826337137,8.29441873071959,8.24505210944133,8.14488434444837,8.7628500430359,8.97414544432239,8.73092937474991,8.95441622570724,8.66043541036993,8.34997800377025,8.34981847402356,8.21251180698166,8.27657486962766,7.66573510188264,6.76337427314387,6.66256920128676,6.51088775375411,6.71953758614873,6.5674968793256,6.6022628236068,6.5794737227555,6.50686484503711,6.69651645894639,6.83156205933725,6.90665060623828,7.04473002874038,6.92468897379911,6.97835992348051,7.25723629122793,7.48970191365874,7.97702830820438,8.23358384614701,8.68161609254784,9.15528633349152,9.54234165420934,10.0932946669045,10.1270071615201,9.25620323753736,8.04871151312256,7.6648517329272,6.50137920367092,6.13783986194497,6.72443144955542,6.87146539762001,7.11651792383143,7.49224313857541,7.43519991334284,7.68396178073562,8.02776080926696,7.85327799316842,7.59499320598652,7.89044887842699,8.31654072062455,8.65458136465235,7.16831565429838,5.36420621079773,4.12462145752846,2.97795441275969,1.92622235069795,1.25818954138425,-0.208680315419082,-1.05983564368726,-6.74347093403676,-1.68103250824347,-0.134893974047796,1.19521487687411,1.89960135224486,4.6027675353603,6.7390788207633,6.72714131400639,7.16790629400259,8.28178167952809,8.5668454017201,8.12830661116368,8.39870766257307,8.67348491424152,8.50495765764395,9.27652562046081,9.37264165738585,10.4156733104377,11.9996682030714,12.5311904753577,12.7027872008223,13.1688976037471,13.6248298872081,13.8307356214115,14.2859210601259,14.1689396662717,13.5140761683613,13.9596248777666,13.9854891603327,13.827789389546],"I21881^FMA_GROWTH_1YR(\"EBITDA\",NTMA,0,-20AY,M,\"PORTAGG\",\"MEANR\")":[6.19775275854577,5.11272175345194,4.12544395238708,4.12189776871949,3.83587526162242,3.37780330819254,3.30185586655492,3.09827787175057,2.80101326929908,2.80657339958671,2.79121618389101,2.63370102581152,3.20617603581299,3.18068874293758,3.01591919672838,2.94902956511205,2.89222447993655,2.84630015968833,2.80674913993274,2.71545053320625,2.44995858184079,2.60931154065776,2.50688769778734,2.44972956954856,2.44527095444097,2.4337029496286,2.39444649119118,2.37042043388851,2.39175579283236,2.29898544659474,2.47280949421573,2.55521076425078,2.98992577946331,2.93279362542847,3.05234771295303,3.54953872348208,3.38743764285316,3.20517151267771,3.15851215778684,2.89487096330206,2.84890478345658,2.92615888315929,2.78931574587721,1.30991916830866,0.809994884004831,1.82585557915441,1.21744064762851,0.691891263285047,0.60098832773824,-0.0248424592569534,-0.66319204127948,-0.285149580968886,-0.823018747093388,-1.14438195444357,-0.0726060509813553,0.233084656735505,1.29260714497902,1.90100859144926,1.95360638981298,2.20106817702122,2.85478095644549,3.15124932848636,3.10288536522999,2.93978753110151,3.50796126870468,3.47139208089282,3.57133407986271,2.21157841378436,2.34808611802076,3.18420220700985,3.17699246085988,2.39990633581906,1.79611009332301,1.76493995960914,1.15874295260288,1.27381500870092,0.34635693265577,-1.05923827763596,0.742027239576777,1.12303234191413,1.02767733540652,1.1124589378719,1.13439421583312,1.50082156337696,2.03198627569181,2.02598979210113,2.45102364755145,2.68289471202815,2.85637781999417,3.1447490150189,3.76998328330624,4.0335584091569,4.50860153876082,4.91361576944007,5.03328073372327,5.18224628048139,5.79333649901648,5.94278562330519,5.88020896572061,1.4930014788598,2.01757281673664,2.36908401220799,3.17162062000984,3.4081937016637,5.17597116693409,4.12780154131457,3.87270634041318,1.31104187537339,1.30380038958056,1.18349588040442,1.12882537842072,0.778247832386699,0.64970848522111,0.699285335143591,1.67805715209845,1.71372507534581,2.01350589878461,3.40653172926535,3.66482481770738,3.94064705577332,4.40978753657581,4.84958219311029,5.18860516293991,5.5794509336546,5.95515964604651,5.36446416408642,5.70155478487471,6.35290148031425,7.26578981729562,7.08152803552687,7.19219483145087,7.61502898086682,8.29385874007154,8.22934589136415,3.59368921178464,3.36633171470793,3.55802551679882,3.90758385738314,3.57689240098271,3.82870449979904,4.05406565254773,4.95319479741416,4.88620676879447,4.34245550347038,4.17534039656744,3.98856007241214,4.01471739662396,4.33567859218361,4.57615876832469,4.56182380839535,4.1436440249048,4.13810321240497,4.24601365725149,4.58683162727525,4.72029757770497,4.82870595871284,5.10602133792183,5.20578505932782,5.10334396271039,5.39977400623252,5.54723209102743,5.03115705387548,5.1617294642641,4.76570921047334,5.44719405435786,5.02624240239366,4.93118567533918,4.98594691985166,4.49489027963838,4.14455370916412,4.17114877565523,3.79258963043171,3.67417474833097,3.47853685497215,3.44674285355616,3.53863103889126,3.76501739468251,4.80987909565872,4.28176318493688,4.44713551832073,5.87095306845136,6.13765267002662,6.43774089811997,6.50703759662728,6.74108934310999,4.27501841845568,3.65159728264414,3.44054135274529,3.70526439398138,3.68019058145577,4.02155898227711,4.00463607787801,3.62374965722056,3.44593402054313,3.2411287091181,2.90851757085266,2.15547665647833,1.9470234001128,1.67452403628485,2.19376060016277,3.16327350173486,3.80353902716188,3.69520528024586,3.55198844380406,3.37912709010113,3.64728309975633,3.55352445550939,2.27606652829985,2.06430625449842,1.7013905834991,0.805297814447408,0.240336367584116,0.30047613958112,1.74964681053111,2.10848466032183,2.67422826963405,4.95040492180064,4.92449674044627,4.67319863018482,4.35889105882966,4.59122324715278,4.59577919448146,5.01873963116336,5.43159880118403,7.08210368518195,8.30289737900756,9.49942129082012,11.0329360300548,11.943788396603,13.8621435456646,15.1938100389078,16.684729108833,17.7484335780255,19.0213701824902,22.8588669218577,22.1652813175325,29.6695882684621,10.9001172346206,10.9348075787665,10.8833539280303],"I21852^FMA_GROWTH_1YR(\"EBITDA\",NTMA,0,-20AY,M,\"PORTAGG\",\"MEANR\")":[8.10290644929634,10.5316064247711,13.2553569783497,16.0526864915894,19.3982168670338,18.8751651653661,8.65794980138689,3.27981280944708,2.21599800242148,4.86351209297411,5.41525046625646,4.86660531425621,6.67817527568178,6.26869536251428,5.53674121801758,3.97211371768379,3.01827804827413,2.91189821048478,6.88717623346839,5.7842337307669,6.90777111537104,6.14005674139902,6.14088530953123,4.97934752010767,5.44920169162005,7.18075852533256,6.67592404019354,5.74324718674213,4.74647752848121,3.06241317284582,0.984641668241126,-0.956460311122916,-1.12735052782706,1.43092354144046,-0.279413800777622,-2.21509836306919,-5.1452485645053,-7.50505609747762,-9.8261872558155,-10.8638731857048,-12.0070813030427,-13.228018129167,-13.4387657580462,-14.0175443831956,-15.0621325603821,-13.6250352308743,-4.22450284623143,3.56809145262679,10.8664692666176,17.6592431457026,24.2271965624747,26.3175167350974,29.9417998211767,33.3908691527206,24.5780814361542,17.3944657892003,17.3919177261793,15.5073595250891,24.8988042114407,32.8186301963949,36.3890162302038,41.8517562765508,48.823855157604,49.8403902839666,54.2454501173307,56.829652774816,58.0271001787222,49.1813151072168,43.8914054560333,35.9339591391548,25.3993756712218,19.0201106731502,13.0187796613151,4.55989196623427,-1.7319958628422,-10.2715585096503,-15.8134038428553,-20.1241039897326,-20.3223459391531,4.72337342959726,7.0235213347224,9.2308179067757,7.28568561787039,6.60593290766297,6.5313030511004,5.00464483486028,4.93080893951842,4.29425520073799,4.72144151278101,3.24114890266488,1.35649523513405,0.396737761263088,-1.62203112619503,7.34408279174006,15.5762105752985,19.6831767988728,18.815865569212,19.7557264710113,19.9920435002846,21.94794859878,22.4274793126956,20.8305141663044,18.5780158970796,20.6447208314064,21.6699619799504,17.5176093504591,16.8631623965435,18.897688949951,19.7071196198275,23.0205577307068,25.2712262223526,29.8989435140758,33.5162311891316,36.0484827205759,38.9945034923184,44.7010553192937,49.9341335101344,46.5874746235211,37.0568788434587,28.9914490832279,23.9161291382965,17.1434780412901,11.0835665631494,4.93695338498417,0.865065482803132,-4.04730743849154,-8.41527893950335,-10.2544239840305,-8.62347985084963,-1.5471015941233,-1.04679276221585,-3.59605319098737,-3.96753486745758,-3.90062678658846,-6.46055870103387,-8.34979180164626,-12.3264743562254,-16.379237096102,-19.1357267491881,-22.8215459689421,-23.8859533246863,-8.67558946183062,-0.174750914552743,2.62215652564348,7.98589099628161,7.3494968749413,6.94404464511202,6.51755547996597,6.48274326693123,6.15882462758197,6.12301451555636,6.99273589608232,7.41835667300532,8.52670314623585,7.87823869867532,5.83712521544915,5.23643496486436,4.51396450048864,3.21093478530755,2.96812105422987,2.44903047089584,2.30283853750004,1.95441331834268,1.90079851282559,2.06639842408359,1.34759906776705,1.66272814705753,3.8328910145822,3.30096680724391,2.26659625259438,1.59611089440701,2.56327919973539,3.50081403653863,4.39727865112603,4.44833762497357,3.6720734610929,2.49581429278865,2.31375625246099,5.21943927222982,8.04600143689132,13.2249952431838,15.4121452676136,17.0826778373079,18.0121795121234,20.6346339067252,21.5325288465046,17.5208349036163,15.3710385782411,15.1184158046536,12.5762454345791,12.8821357804307,14.9082284228363,17.8501606781897,19.2150313616133,21.1179657957963,24.5840894347274,26.107798408612,27.1293534767246,27.2492723996419,29.1473252773367,31.5943872567427,33.5265128247514,26.1251293745347,19.0132648038909,13.4347940185519,6.41519703126887,-0.641808613364951,-9.97353231574935,-16.131131651807,-21.2892318455056,-23.2929216530216,-26.4751483548365,-27.8708109924959,-26.6636805406611,-16.1621910874584,-5.72331465832237,13.8826686074399,16.9805038363793,17.8934727370492,18.628556766766,18.3387939273063,14.9486772226728,11.4566351694496,10.464707232084,11.011946355036,10.0948934006193,6.59107567431601,3.88848302344378,2.74012070694129,1.47729336025555,1.34678520857081,1.55041321042158,0.697207397012124,-0.624635187280088,-2.6162340625258,-1.67676538809108,-0.583649608431419,3.78859513758338,5.82105355173711,8.24302022234112],"I00288^FMA_GROWTH_1YR(\"EBITDA\",NTMA,0,-20AY,M,\"PORTAGG\",\"MEANR\"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9.86087012205767,11.7164962619263,11.0215075556372,10.172791039024,8.86580012382773,6.01910011087573,4.47272853911319,3.1541965138751,1.30440286936099,-0.225652383675511,0.0342062688341409,2.162223470251,4.69781331818991,5.02736328718628,5.0116446962516,5.44669494115218,6.16726853596271,7.08182989380977,7.63881231681056,8.40524512443787,9.17506315091729,9.63694330027037,9.77749098802499,9.83502119847614,10.2258604963261,9.14695483393199,null,null,null,null,null,10.1618744993206,10.6832726880194,11.2581134078907,null,null,null,null,null,null,null,null,null,null,6.46728742447533,6.21057901213551,6.29318828167761,6.13803831969027,null,null,null,null,null,8.30562189458272,7.35525037503499,6.73269880749181,7.63967035350284,7.45267358318817,8.21204785774597,7.91586186532867,7.69890803507894,5.99509558766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10.3952088879757,7.23255603270775,4.80135382809183],"I01044^FMA_GROWTH_1YR(\"EBITDA\",NTMA,0,-20AY,M,\"PORTAGG\",\"MEANR\")":[21.2057406257372,19.5135504892946,19.5089921951627,18.2902771907126,18.2011734219046,17.7311593502149,16.5914132750357,16.8204587984812,16.117129394837,14.9870502693119,14.732232466051,14.0970650521329,13.0137715963844,12.5402123078892,11.7146418848781,11.0158567811972,10.1943507290418,10.3621962479599,11.0747262529798,11.1661229618908,11.9346864652729,11.3795646644308,11.5853827306504,11.4533420628233,11.7400174731867,11.8801581751158,12.5776302246696,12.3579762328187,12.3305633861993,11.6985390425011,11.4024577666578,11.4257082724851,10.180449503555,10.0145758584026,10.450437056392,11.6033307798535,11.0591169260969,11.2221493252885,9.76604950603756,9.58151459035365,9.03731168807901,9.04118533034922,8.21795184952364,8.00708624477402,8.79540582778395,8.89812099580496,8.9770890342808,8.85281533645542,10.0672812944768,9.2303899761507,8.2882391574137,7.91022890731206,7.15578003616263,7.48245666416381,9.67787670216179,8.42627269102944,9.96703386927216,10.6188192315196,11.5389233331333,12.8176659806944,14.7390884027096,15.9490783684297,16.3560335802473,17.4323439317691,18.1515905659256,15.7456627297466,13.773394708335,15.4301701034834,15.7955167291204,15.6716576118532,14.9127154334919,15.494145165558,15.2311200446791,14.3317405594077,11.9379907958403,9.481789422638,5.94054569619526,5.3306081710713,7.20017404639692,8.36434197672047,8.52328474106196,9.00368406085583,9.65116310928124,9.41215032695226,10.4885334789374,10.2003841605692,10.0214820923285,10.3082041229528,9.83926068284835,9.88188440682785,9.29693436994739,9.20010379989055,9.81866715755443,9.86067769579783,9.96476031100017,10.554137292082,10.9023473964672,10.8142348826596,10.8960488174115,10.1131992908629,9.97367135345343,10.0011600315665,8.12199307277861,7.85929720523164,9.14241278226761,9.43024066009144,8.73983659577654,8.22412840841267,7.41987626770563,6.94379885018409,6.93091489594175,6.96227516116831,6.48571376684279,6.22626267345631,6.23903700699234,6.3409895203548,7.78186692823298,8.25136558592625,8.17274590296145,7.89417655073681,8.26524535399418,8.13019582982778,8.16911241141846,7.65588291096289,7.45421480422501,7.65757761584118,6.88160679821833,6.76868912481156,6.96519082463262,7.14566984244385,6.87906229874655,6.87462459048624,7.8721286102476,7.37062968120235,6.9961183514592,6.97698299966938,6.93598240807421,6.82949249040839,6.4775348061319,6.45841696985657,7.80980777720479,8.33843668893276,8.0322884148082,7.65039612887338,7.83704941108845,7.73799006579519,7.71529413994539,7.92623219762981,7.85076254575321,8.33305194447409,8.13097544803242,8.79768633245138,9.84659131795426,10.1997044736637,9.71505144494242,9.41669929180354,8.96669653703243,8.58155863022202,8.67916843545039,8.06718282923431,7.76031455962675,7.47983000022506,7.38150428764962,7.03828360614617,7.75590077442987,7.72100653111783,7.44425608341073,7.3213225333512,7.11230048661513,6.67861147948358,6.91689805533457,6.64698626069486,6.64721043510215,6.25830863073315,5.65425625690772,5.62558448832859,5.88032652630243,5.85155934512299,5.86974184562422,5.95395444894998,6.30214694610537,6.3633374752209,6.63841631997963,6.67267475088176,6.50394895251193,6.9494714727739,6.89592193312867,6.92184455599957,7.42022536811797,7.61987483433329,7.69647562384989,7.77957108752651,8.11005685631944,8.22086014415807,8.97869552067087,9.38135191707923,9.56971494521182,9.18114198410693,8.52968727281687,8.13159557132096,8.00061316292453,7.64512495159546,6.80579193643362,6.03897428248107,4.82228236695142,3.8904072054102,2.65675934388795,1.58982770389863,0.425425040890788,-1.65983854695152,-2.87873368006304,-4.04407132346218,-1.48322055513433,-0.878285150221059,-0.58987876591888,2.46773556039201,4.48356912232744,3.68989693918578,3.38267769658988,3.25564995462322,2.56698939192556,2.71534343116379,2.30560666594081,1.95882280858775,4.71441773578843,6.25882359767204,6.0749015819881,6.92225070589019,6.54918874350347,6.69628055701916,8.1630886177966,7.9101246824686,8.40241849293761,8.48487653794905,8.32448794717916,8.40718753802597,9.22092204645704,9.46644560728196,9.87549580407463,10.9914789423384],"I00612^FMA_GROWTH_1YR(\"EBITDA\",NTMA,0,-20AY,M,\"PORTAGG\",\"MEANR\")":[10.9676160836407,10.9284032608384,11.0102307979944,11.0602918158012,11.1326361202231,11.2391480282498,11.7584846791899,13.0140617755126,11.7801920283222,11.97251263145,11.9198144834808,11.5915654247495,11.6128892683984,11.1033826104051,11.0312963436359,11.2831256694231,10.9257385485666,10.7170727487213,10.8271897721226,11.5249731990337,11.5832525236464,10.1623362809856,10.2762230328896,9.97911031927668,9.71814700069921,9.40372931017151,9.25323314671884,9.0134631324133,8.62552065396775,8.68489140693248,7.46606322649327,8.07149591228161,7.98633035919738,8.31062991817076,8.45416749427343,9.0218234597149,9.25408884966245,9.36093276247387,9.50238396900812,9.8680214629385,9.99460266886021,9.92049506292711,10.0857418857847,11.1155018372087,9.21047824982647,9.69721497439857,9.36252140375702,9.98818854995656,10.096396279408,10.1984012535867,10.2003479056923,10.1220030835884,10.7103548790051,11.2065583281666,9.87339331694861,9.36101097243464,8.6150651232572,10.3913177313367,9.43673117811914,9.21817561393079,8.3535014280467,7.56313599902594,6.70838791438513,6.45965778506371,6.54103822859821,6.94637834704355,6.81529643968037,5.9771212950678,6.90223394827696,6.01049507319714,5.9981437629915,6.02092620857248,6.10040069867904,5.99417980454281,5.73040765896,6.22733423156587,6.15650054595396,6.05792420212171,6.68886027922795,8.76852880113296,6.63878819978952,7.33711280830425,7.49769942531588,7.71461537048087,7.75359942662832,7.94613571932854,8.26592926283218,8.70426392432216,9.05790601468042,9.25861325978461,9.99109011101689,10.2482212057782,9.03514140243162,8.23633472925923,7.36691359345502,6.6582926384216,5.21667076312864,3.96809210552501,3.64293206823505,3.430208298611,3.15855625160304,2.92431674572599,3.30570136971809,4.15997877537268,5.35613155140453,6.77714913743579,6.68857070081568,6.34375608213676,6.03354423343254,6.16461810940292,6.31978200766734,6.28100121015633,6.27077237251328,6.45498471785534,6.65589203246965,6.78802953856896,5.37034604454868,5.78966777669298,5.78383790243043,5.97597342015712,6.32670460367971,6.19706288980369,6.36551797136546,6.31060286607199,6.39576285673363,6.14483746709023,6.03001124117484,6.46089401365815,5.66648789384687,5.64170256233303,5.60090997827474,5.69355503200402,5.46666872641535,5.13471311125883,5.22970219178794,4.72827415095181,4.88842542319372,5.14660629141157,5.43108609759767,5.1330211728572,5.01368260205572,5.84491484051781,5.99270727709911,6.00932980820068,5.95181594841842,5.99032952505897,6.05099731155064,6.24083109527942,6.39469905660614,6.24689498212778,6.08808577573756,5.91353310475231,5.8245389728767,5.83687082551156,5.88520528219539,5.84201143139311,5.7644078107894,5.62884486401601,5.68942103391393,5.62599986953905,5.62086553689874,6.01196971271142,6.03659604616301,5.98961771252483,6.7910235537614,6.84426076778655,6.61801471202912,7.07928442856093,6.88366567542525,6.74052196709106,6.52151534384659,4.4843147222282,4.39787733571366,4.54752025486862,3.44004113327119,3.23636374771183,2.39488075648709,2.88028152113216,2.80265025060221,3.02300701691887,3.16935090162118,3.17532196943535,2.91564322796517,3.0049365618948,2.67901674173226,2.07202927876447,1.94853112315881,2.40362162356035,2.45995918538576,2.5092642820792,2.15206110921273,2.14572573982513,3.31160791154447,3.57664219571907,3.97605705162757,4.6388905043704,5.11386729404829,5.42161087855778,5.81506545083734,6.28323894354003,6.48977255346378,7.95148427642388,7.0281672357819,6.72340270494478,6.49107343847988,5.84584128584828,4.83863623302233,4.65675008701616,4.30714852851252,4.41284997548154,4.22565233440547,5.4235876762307,5.80526627493058,6.62739927308202,6.37106257540292,7.28879801299368,8.01373742786026,8.7208385469914,8.44894076950242,8.59505791981351,7.68090906610038,7.4323537386959,7.26610912903088,6.66276137234651,6.01248224671138,5.86032012219598,6.23440839032113,6.5533479286782,5.8192038643006,5.96285565623827,6.01102546572178,6.04001669936718,5.65863230881628,5.17623329392869,5.08478615365879,4.92334007265833,5.05864095721616,5.21837418127881,8.39346039660354,8.72461073730964],"I00144^FMA_GROWTH_1YR(\"EBITDA\",NTMA,0,-20AY,M,\"PORTAGG\",\"MEANR\")":[5.75369220828407,5.89335618300654,6.02574484679802,6.19040716963945,6.13368750781879,5.59935941444177,5.69669564437726,5.47598700903833,5.54892466552567,5.44976474900253,4.94747394372104,4.85046791915025,5.03647384798446,4.69561939661686,4.54264893288657,4.30486015091759,4.16415765804488,4.01516047119419,4.05918136973082,3.64352805716872,4.1444919400299,4.67005743269465,4.55047902437508,4.40336296995879,4.46841772882843,4.25227981634564,4.12545930388021,4.22484700764409,4.08666013743854,4.50458712090358,4.55271551234142,4.48723413917588,4.67703670795546,4.52377471584588,4.39359767030463,4.5162954493248,5.38192495693109,5.36340138952547,5.3678218678184,5.05455314292844,5.07146317953022,5.10370686985121,4.59815333978244,4.16795436397644,4.02258900946177,3.16363875748065,3.17841114959622,3.16534983134307,3.75405324770969,3.64263400547609,3.70329837856387,3.9828427222098,3.89520518192408,3.72157172068372,3.8837244723011,4.11167505547134,4.04522781844994,4.21322098224827,4.58694381034896,4.86491879819571,5.49701216630869,5.63466126228217,5.89531339176729,5.75947642622048,5.61311484064369,5.22963926917059,5.2840320863517,14.0817411336733,15.2068024375472,14.3474184828064,13.0674848481771,11.8347103898511,11.032797718277,8.9402929237945,6.89249993250455,3.77277063445705,0.856073594586992,-0.294214816173653,3.79147357699092,7.04246995896343,7.91411272305087,8.14640047799429,7.53359094058029,6.53155700227417,5.26788299538393,4.90841112585726,4.30889877183616,4.05611577879694,3.92931514037299,3.57529702359698,3.69637113047919,3.74205592386086,5.40151084217925,4.58002892183914,4.46365440120716,4.29103774193943,4.59330464627048,4.65779512687718,4.55936094517367,4.66873972693887,4.59338731043383,4.3036961991316,4.93385140757979,5.1270268109832,6.42307955814814,7.05218587365995,6.4468187065439,6.11531886954658,6.34896721806374,5.7855750598952,5.11155370780437,4.78759724506397,4.56099931257071,4.24833582653776,4.22165795893305,3.71486115959357,4.03331626990743,4.31435484571061,4.12512555614049,4.7019250262518,6.31116653803043,6.56659109521381,6.68357345532691,6.65695956966069,6.97271016951378,6.63690228862696,5.51865672751105,5.60633255455417,6.7091562780143,7.75445715374321,7.69126300550099,7.49859533292251,7.35535866536596,7.07049246529809,6.93529113712619,6.21144846379425,5.50233831173521,5.29266343571749,5.75209084736297,5.80640025653092,7.04531493628861,8.44949270277185,8.19105253482115,7.98463076376736,8.39213648548935,7.81329268498732,7.30008993201606,6.64861566682344,6.30822633146633,5.87652076188875,6.20684759167855,5.95513306630898,7.37528040295334,8.41903312515958,8.91724884575787,9.29143031408211,9.36216533310035,9.21622547941499,8.97002512942856,8.72529512135831,8.76317562033207,8.65931663359328,8.60491913363453,7.95415442616399,8.75253685841487,8.65379831504582,8.03661423116602,7.39947748385785,7.23407212265562,6.94849393047959,6.72627506618722,6.66885663142189,6.86835799995249,6.94429070971843,6.51059730329833,6.33124875441214,6.31896527325512,6.54284613111359,6.84204086383676,7.18507398586182,7.8568219950199,8.7783840974748,9.49913720467671,9.43558226939567,9.46795692029724,9.20201915711785,9.4653228902224,9.44819335418122,9.11629672878734,8.79476386602337,10.2024534072501,10.8055349969136,11.0118172816403,12.4803065460981,13.5495587019728,14.2499134916068,15.4390373503128,16.4144289928719,16.9175835294819,16.3807304000499,15.0375263222806,15.8275279464978,14.6048227558204,13.7822894502065,10.9370412207581,9.54608171929278,8.89427611328222,6.85700673722794,6.70654633586105,4.29729583125414,1.91776135799111,1.74805844561978,3.64848699616005,6.52143431407106,10.6501468713535,9.00163923876408,11.5249072109616,10.5809106295126,10.2187895801415,10.3274501668755,10.8667215168246,11.0527195385879,10.4122227372863,10.9236354780744,12.1757469474696,12.2185246971121,12.0479940306599,9.87640017208952,8.82949391896606,7.56192876995199,6.6556565160144,7.30873274528259,7.24191427585293,7.54726230717237,7.4936916877261,6.85343225564827,6.95106703394935,6.81656561743382,6.92987399148862,7.57950798788214],"I21904^FMA_GROWTH_1YR(\"SALES\",NTMA,0,-20AY,M,\"PORTAGG\",\"MEANR\")":[29.5604639997906,28.7758617331487,26.1366407460074,25.5627538856192,24.4881489222514,22.2808729198594,21.6262752382248,19.9644631793693,18.4526914168234,17.4218588996086,16.181107602271,14.8581400167312,13.6917483771139,12.9934399741312,12.5720683668368,11.8301117139956,11.7339228515347,11.8486475937616,12.4002543803754,12.4810873897761,12.4449156319434,12.9999693315376,12.9620304270271,12.8014839071496,12.7874602267672,12.3615771376593,11.871941238405,11.657854011287,11.3475848175338,10.8827921031917,10.6658637318844,10.1752343301748,9.97342285094462,10.2114427958176,9.19943396876113,8.88973945762273,8.21721949029957,7.71189502702699,6.72203875578547,5.68871842429701,4.9097951077199,4.10451254980985,3.52335647098845,2.96811402442529,3.36232777039394,3.79799803543434,4.30893855213308,5.47826262335373,7.47194027578159,7.95038447317041,8.86770442150046,10.7572893972529,10.9119918655369,10.827034012177,11.3749340025713,11.7705117571635,11.0233758588057,9.60815843918014,11.0712633703865,11.8416772458377,12.3452074835534,13.0395468662981,13.700900552662,13.5370586368726,14.0245271298005,14.0627159607863,12.6489355975552,12.478388241637,11.8434533393504,10.6618869742171,10.2044976401887,9.57423731930874,8.93310954756455,8.2444180347848,7.8056983220935,7.00730162228744,6.5905219795995,6.56778010982007,8.61504763827288,9.69919779299404,9.60358076522147,9.0583487131026,8.50594707739967,8.22508816787266,7.67177544617774,7.2015057320202,6.7745375112356,5.74869750673824,5.52254472522019,5.20038483216347,5.19570495947164,4.85253869643302,4.8260056197665,6.32593208298917,7.05940868538524,8.25782876488531,9.02698096419989,9.32718613910817,9.73157635192796,10.3069647422244,10.7009840833211,11.0343134380839,9.36341777413734,9.46366613430927,9.39208708550819,9.56800464258668,9.39063505486044,8.27220914723934,7.90408128915507,7.73592130864638,7.47982456881561,7.14984495177743,6.76771518319423,6.56300110989075,6.3277474019104,5.98635431434193,5.96042516155236,5.99048402512009,5.53183224630861,5.19882196577387,4.58341706063007,4.1491518584973,3.71139905687518,3.37671785999029,3.09447564041251,2.56276588733439,3.13373823571222,2.88347765627812,2.28920773936444,3.49152492564012,3.17659003461521,3.54160579860396,4.74278883278692,4.9116569631268,5.05745497523698,5.42783122699918,5.59263616048388,5.71438573518559,6.0672994240201,6.28359684312242,6.67119517368499,6.79625546881301,6.6412155592833,6.64536404531178,6.71896621647408,6.18560512218932,6.12635238265201,5.78312935569542,5.33043612311733,5.14107743185194,5.16515449592975,5.29557237207394,5.16414502409803,5.58613484979472,5.29526939395559,5.41738248999848,5.08515949766065,4.93745401419089,4.69803071088363,4.89821777811674,4.75304766864184,4.76058867625321,5.75162835177111,5.63023706305941,5.48155108344945,6.79016424624279,7.02761426809986,7.28511390597622,8.17172568041892,8.53013788553465,8.86478279709175,8.99725463056491,8.95379770924601,9.18078648698183,8.99877917616191,8.41355312391834,8.4281320946162,7.4157490975687,7.96959292341588,8.62290909756366,8.83931614099804,9.30671535773335,10.4019752306647,10.1764734900507,10.4553148466489,10.9736657931658,10.6250276168837,10.7452331125863,10.8497293932806,9.11894869944752,9.40076985183891,10.1195143251049,10.3744743936336,10.9482096873482,11.6944706150585,11.948279084547,12.3223145377094,12.1015438128486,11.6177948604651,11.6841926509876,10.410628459067,7.76239133324342,6.21958109418113,4.71541563576315,2.75861199771339,1.39851625252771,0.000721899472622578,-1.43818407478298,-2.95354252879895,-4.00814126330304,-4.74548446135595,-5.43052276956562,-3.26473187307405,-0.394714000604499,1.49398177804153,5.62050969157612,9.29273868759379,8.67503690035273,8.69547039443921,8.64497745302587,8.55097608192152,8.41012717310254,8.45388500265853,8.64230865773265,8.79300633056324,9.54850890979112,9.55700570258369,9.4948246741612,9.20112058403619,9.09751285274015,8.70033563175875,8.64245208637454,8.44853844531883,8.22357636470217,8.52066970829407,9.16340037824165,9.0918576836754,9.1720022727752,8.83263850591614,8.73058119188073],"I21862^FMA_GROWTH_1YR(\"EBITDA\",NTMA,0,-20AY,M,\"PORTAGG\",\"MEANR\")":[14.497431073435,13.5791668723498,12.457419440685,10.7764641503151,10.0147158267382,10.0267011352463,9.44186971020024,8.74616518167846,7.7334361390111,7.21535490950081,8.25029613181417,8.71109949270796,8.62998359409234,8.8983304714115,8.83777410185207,10.4004769689342,10.5700283847519,11.6764725283345,13.1654582111988,13.4220473674954,16.1501436975747,16.4143849432235,16.4688072449266,15.6561828142614,15.0760259824408,14.700149907491,13.6631645483728,13.1344781932043,12.8889828360319,12.3745158919081,14.6355661457609,15.1630486847801,15.389262305758,16.0104214716879,14.0549598196394,10.3152866201927,5.91514744303208,3.91273635812948,2.40997539900281,0.630431839706087,-0.620829720854861,-1.89034346500179,-2.94207399446079,-5.00054115385569,-3.66461831335331,-3.05788846258006,-1.91345525679192,-1.73038071408225,0.212020513691169,0.788277310880745,1.59545241456854,2.78864035117518,3.31557018039597,4.41013970527553,6.25325532953625,6.86215620824845,6.94930096140803,7.82291001037452,5.89993125276463,6.42083272322247,7.72837362661197,8.65438382670672,9.26376308525793,10.0432495577029,11.3732003517553,11.1683586767692,11.5404345762405,11.7355441010547,12.9311134978552,12.2497351191271,11.088214324535,9.04503900553713,10.9444823603334,9.88167088938746,9.72707540433152,8.41790002684282,7.5482596863445,5.6338788707829,9.76679863027433,10.1700104211948,9.26105528699314,9.39520509757371,8.81323380457945,8.61219885267647,9.37436845619273,6.18458700093489,5.90739326528975,6.59728069639832,6.53188673028001,6.63705400739255,5.13411661169342,4.50547445361131,5.24739016403183,7.84518560736088,5.45758701384746,5.68682347626401,6.46905290317866,6.55025414161642,6.81251884494308,6.43556097989172,6.19909061637659,6.49367829438114,6.17924270362788,6.11250726259814,6.52383887904863,6.82591713918263,6.20799073126456,6.54858529554805,6.66900166805412,6.24641385114461,5.91902556637698,5.31303230998996,5.01534343808496,4.41754190557127,3.91234442323573,4.04836178374753,5.77593290179273,6.27336376667384,7.01777641356683,8.14985600639244,8.28268349473746,8.10647140540094,7.77333091124758,7.52989074612575,7.45522754938815,7.17642248696409,7.61756632281715,7.92559249063849,8.53059850169626,9.65378801592317,9.4701273403002,9.2168253753494,9.47753166966248,9.90424449160273,9.42771736562734,9.30655127717007,9.34371148921895,8.45420334951957,7.71925205547466,6.85641232974661,7.08331841355579,8.17762350000777,7.90849104007592,6.86761750253493,9.99411272915202,9.99210294669654,10.3151020810817,8.41118453240035,8.05851000374136,8.20677934520301,6.96318160417488,5.78173106376181,5.11744533574902,6.29936771305189,6.04096369888139,5.22281406767236,4.14871885155363,2.59477020278118,2.07689264668994,1.35528157234545,1.28095975254738,1.5457178329648,1.2082069219837,0.64835936220121,0.870762398919256,2.28439597721706,2.3343402986084,2.74885838228354,2.96409459752747,2.79634416385429,2.73192748720071,2.2999715080702,1.41263277928594,0.859794492995133,-0.358338632840035,-0.990895997443273,0.112912396292225,-0.202648425029785,0.284423481814603,1.65747936846125,2.91653665537876,2.70028793716623,2.97835951651737,2.6912934673988,2.84297810621044,1.85986364118158,3.412769806309,3.00198720717385,1.62125023221757,2.33978978135383,3.4441396507877,6.00986246977245,7.39109208478449,8.53064323797472,10.0118149059512,11.4080361771353,12.1935963862285,11.8634609984332,12.2533622985231,12.8059473626578,14.6964592520136,15.6403120782403,14.6554415598744,10.9139524544056,9.33549119349484,8.20126795615643,5.872067093124,4.88643348640306,4.97147119287031,4.44260219366197,4.56572387221478,4.49426779859203,4.95570287264469,5.73347985397193,6.68236146830749,6.69903365491473,7.42284161009613,7.34322599620861,7.28598774949654,7.69912549328527,7.18293061480157,8.1793643275191,8.40139858504389,8.56965358875963,8.23795324068143,9.5300664901481,10.0433389544997,10.2704235779086,11.1662024114072,11.8983211080731,11.6770579057532,11.7784482384268,10.8037051200879,10.7185904975394,10.0466862153828,11.0293544384594,12.1862192140553,10.8160126832072,9.73152093509739,8.48690999650319],"I00612^FMA_GROWTH_1YR(\"SALES\",NTMA,0,-20AY,M,\"PORTAGG\",\"MEANR\")":[5.84265466992695,6.01448401882767,6.08301245121942,6.30745558593062,6.5560972577684,6.26118344748934,6.28253141872207,5.20997601011649,6.17723293446509,6.04850276666868,6.3490657457201,6.24706670559181,5.89659501300881,6.03830831200253,6.17995203452209,6.18790564113906,6.31706767807371,6.44343872132926,6.62927396319919,7.47666210135296,6.29037155893884,5.54471525626213,5.24044597911692,4.46508892167184,4.02205727335909,3.83603418457964,3.73670002805155,3.97034930831832,4.00257664432625,3.94837646336827,3.28895460460422,3.1005116330027,2.60210740568644,3.29143717247158,3.31791261854548,3.24773158880284,3.53643075067041,3.14731974802244,2.88081509070893,2.41168847773814,1.99183404673103,-0.534470184492215,-1.86999270649382,-1.96205824262937,1.61626183844571,2.39337492467363,2.01667891464212,2.1794321982006,2.80000019288171,2.86443828309268,2.87560056978688,2.66386658661392,2.2004075354025,-0.263802261044943,-1.92857532730419,-2.40581319068832,0.330733437872333,1.64489711397826,2.26911037415963,3.44287663677441,3.57411804465386,4.19988475901728,4.65034798382093,5.06595831294705,5.49474155999302,5.18231411158489,5.29790355252877,5.43821978609289,4.47954238641691,4.09716936517784,3.57767486595701,3.14754960604796,2.61807672428328,2.36493208949979,1.57343778666617,1.72626551828518,1.70599584459224,2.22602070711696,2.88039357420343,4.066915737288,3.47002551964902,3.17066688453074,3.20815314250419,3.04526702734871,3.23906138171285,3.48658352031633,3.52385892464788,3.76964678273835,3.77062439863758,3.88082522222234,3.73561543800055,3.0725810888463,3.38229596990011,3.44374874192686,3.32262546872693,2.89125495388102,2.23292303520696,1.40794136550668,1.31661501098008,1.38754426450999,1.37596577303794,1.64645554071605,2.22984985616726,1.73024841944426,1.75527423989022,2.73166435176098,2.80174830970738,2.96891754426204,3.29925958874288,3.55872848890755,3.88466663863817,4.18440978505363,4.43733647509543,4.2931860500526,4.94828287780659,5.33339116401472,4.43757927402788,3.65380621805879,3.4699276163666,2.577586067818,2.7073141865445,2.39695878236032,2.40190907765959,2.49865542527923,2.25009548864031,2.36029644516387,2.66686181617603,3.48551190760905,3.12090660004621,2.67616763632819,2.38834642847155,2.15055117283983,2.28826854944424,1.9457525201489,1.43981936751904,0.959798412005681,0.799905221806456,0.913485831682874,0.47193435687191,-0.337329646634491,1.33918836739402,1.88715911573809,1.09272117989855,2.69341038919046,2.89814196142195,2.98918117488839,2.84465938007659,2.8523014350829,2.89785979144141,2.88878978979397,2.24502237758751,2.37596896239043,3.02502104973922,3.27183452364452,3.51588560943842,3.58352903133775,3.93027863350635,4.21473688323149,4.66426439059314,5.07382905751215,5.33172453813313,6.22131449152893,6.96144614833161,7.34506486358016,7.17237807616284,5.92867417064602,5.70937846166923,5.48049565883677,4.88046921697282,4.93260739403942,5.94653383419661,5.027481306955,4.47691170266046,4.13853523734203,3.60004737332206,3.92596236618822,3.52000645100716,3.18664697313763,3.09626992688088,3.17822052510384,3.19120538660488,3.37418430588415,3.31120639483111,3.36821496962417,3.52383282737019,3.44443781637047,3.44364490117124,3.66953772703611,2.88630894913757,2.3613336419192,2.4920155486291,3.46736124128735,3.73358328939116,4.06008462221162,4.06525202044856,4.49159802828115,4.59908080933373,5.47191345994792,5.73295379763073,7.40899251649209,5.76844195680538,4.34287461302787,3.12319117822931,2.44305647128968,1.37193637706951,0.557410593230919,0.287612729319414,-0.0563745900797192,-0.784743669161722,-1.23333369279286,-1.27179222325291,0.137247567691073,0.484668428112481,1.35397955957454,2.39568337825087,3.51001207185247,4.70983344802025,5.092521274541,4.91235268392356,4.78751870336234,5.00835018826335,3.55134572811416,3.76081619844324,3.66418434490322,2.90441651573372,3.84131336627962,3.60280578712843,3.04139477130692,3.13535384783094,3.84709355669792,3.39267938910563,2.98752751222703,3.71363254837235,3.64472765468297,3.3605696277218,4.22545958797958,3.41608811541187,4.06201411492747,4.04244265245088,4.01198224425072],"I21904^FMA_GROWTH_1YR(\"EBITDA\",NTMA,0,-20AY,M,\"PORTAGG\",\"MEANR\")":[38.7149970872892,38.2895015558907,36.027864647688,36.1386893391626,33.6654439506432,31.5590049734767,30.6265526368822,27.2434839747827,24.9921886063038,24.4127132556238,22.0978227949582,20.267673949827,19.2169847569747,18.2136058399107,17.0373285249797,15.6580166258142,15.2440015798323,15.481721207571,16.4414874067804,16.583066412886,16.7671859137922,18.137232956932,18.6347178916506,18.4792921760708,18.5954964856287,18.9148917240262,18.1851170849511,18.3393067439937,18.2548034175265,17.4975585454497,17.4206370560458,17.2744015950718,15.7383127913547,15.8700276872739,14.5784159605072,13.4204768075104,12.3351516998289,11.7755105871509,9.83295200281695,7.95184607282579,6.77556312435825,5.04308270013666,3.88859237911476,2.55819920321619,2.04073705436444,2.82963916734565,3.12189724742799,3.97027345362919,6.8207585174921,7.291339539531,7.99349837192444,10.2064591633726,10.7671946148897,10.4382940399623,10.9942036537593,11.0775857406511,10.3774706247577,9.60038209565806,11.0304540089154,12.5776705398821,14.4487088818659,16.0696785398956,17.2095543939829,17.2712520642555,18.1566176068055,18.5233023225702,15.8971687914724,15.0792814442088,14.3685486303617,13.0849881974423,12.3099331721449,11.4632492669433,10.4163808981532,9.54611561290939,8.75938528503246,7.23090419737177,6.18211772417629,5.514213348572,6.9388934619735,8.95565656590629,8.95939485667891,8.3342973570409,7.71924671978289,7.6397623860274,7.74947486771169,7.26579369612682,6.86433005180657,5.75876580455104,5.56739499248035,4.9884128103157,4.68559966613842,4.40277381541069,4.38088013906005,6.59484392474811,7.31026781955746,8.93729593802258,10.0175474016368,10.2400841860036,10.7167174231065,11.1994129780639,11.2033482026914,11.4364042853467,11.2131573005148,11.0361325829898,11.1672335405396,11.3218372000412,11.2166563487668,11.6085010928696,11.2877703968737,10.8072452368594,10.7193204305004,10.8673693163199,10.5074357214235,10.4334241677434,9.91467216842579,9.20334745472638,9.23961639427506,9.223524383139,8.44336833536583,8.18234677624558,7.40766172117906,6.45882034714373,5.48034142955413,4.82080328807235,4.25306796707097,3.46664024327346,4.45299620339001,3.92964299880918,3.05353559195607,5.30672616653737,5.06872823915051,5.61515585555738,6.90536522126358,7.13567955688053,7.15595456884536,7.38658314151237,7.5273370530234,7.56800687048688,8.42002840349929,8.88636240751659,8.98006620782479,8.90682665439203,9.07113567192709,9.01001248361747,9.5136141902991,8.51923938259872,8.73520257490622,8.61441632516865,8.43886518798698,8.25869379130695,7.90651545668575,7.83817421297263,7.98698535250179,7.98345250315824,7.30056153693864,7.06704347545413,6.44778493684661,5.88472896285569,5.16291625780218,5.26056369178927,4.75903776068083,4.29748532045651,5.83536417733078,5.48573782564525,5.05328761709165,7.26968783521128,7.64094155205003,8.54973378195793,10.6797466934468,10.9104216042234,11.1885234913528,11.9851277672331,12.1062819690656,12.5574185927007,11.764793767531,11.2439877598687,10.9569566324542,8.59591135863632,9.49550343622436,10.3945248542429,10.6009264735479,11.143065118719,12.5426080558999,12.179584656777,12.3320405544891,12.9450952186015,12.1247791717342,11.9451202559534,11.9285708347296,9.41768818217918,10.7857805988517,12.9923311570821,14.0219021976188,15.5886000409233,17.423741478122,18.2709570843512,19.4700196936964,20.1630241122111,18.6886435702111,18.8411023424776,19.9331968317416,16.699747123545,14.1982226416317,11.7788562115154,8.2822169172073,6.0061531326649,3.7847490960652,0.878298672484582,-1.65823990807541,-3.85112148800024,-6.58812326699144,-8.0181923703453,-7.94557434483745,-2.48448022971069,1.25804684578657,5.76518750757174,12.2324191718751,12.5960370276923,12.736373606057,13.4404934639614,13.2499450864582,13.0912957231683,13.0855785159988,13.7384692599569,14.708283765048,17.9604733898501,17.1719259844992,17.3957329398467,15.5532366334799,15.7858546157714,14.8610373211327,14.0188107410909,13.3888545332567,12.7570367721198,12.4602966473709,13.704969865161,13.6559562088305,15.6400011508262,13.9526687307895,12.8564641537633],"I00108^FMA_GROWTH_1YR(\"EBITDA\",NTMA,0,-20AY,M,\"PORTAGG\",\"MEANR\")":[11.7386820625147,11.0642765651428,10.7792120489145,10.6137254550565,10.7590252149332,10.3220742022583,9.49010952352245,8.91596543149085,8.35328292646821,10.2352097801538,9.75029903853351,9.6638129080666,9.33814376991299,9.01531055426421,8.81441395393778,8.75548402373879,8.64227859841164,8.64939867661467,9.93848813047948,10.2133142180361,10.8181412704421,11.2160855190029,10.3671601952428,9.68322016252494,9.28848501058809,9.20576674648855,9.11776808773684,8.94985240020817,8.57817288516813,8.44574630105428,9.12478393410557,9.04154797328884,8.5942086355731,8.35989212699563,8.34999040633851,8.6885148443954,8.85608621347703,9.09930060049127,9.0300114584639,8.73667054654064,8.34885795895145,7.84417068363838,7.48475243004278,7.09133993355765,6.84553787771711,8.28992393215875,8.51895412207408,8.90203635006124,9.78360904466994,10.2540507877878,10.4569648057633,11.2997738979467,11.2776888250142,11.5368621045943,12.6923552916028,13.0902267966325,13.4371134413022,12.8338263093881,13.5302214657636,14.6137237567035,15.5533543062236,16.3914632559906,17.291809050928,17.9672143567851,18.2536351753408,18.1318044352415,17.1393388962785,17.6770679453267,17.6761030159481,15.6707337622704,13.2598105932351,11.3459298053508,10.0429132117986,6.96561339622952,4.37311721859355,1.33102369943933,-1.31792762370017,-2.48875151206537,3.77278549035114,7.45628725035144,8.37019887550542,11.4541621771168,11.1696988047262,10.580172232629,10.2666467059442,9.64105647356003,8.39616357294989,7.20408901358873,7.07111307925565,7.0504785523024,7.77880669036167,8.27904845396764,8.62632897343601,9.05609861059432,9.2177950069986,9.09216491269455,9.40361403736266,9.45102584346122,9.68260035246658,9.46114114390522,9.84355719555715,10.030644410142,9.89482787284811,9.80712932525371,9.67548268728927,8.70279889831603,8.9385511312846,8.13624649403508,7.97786477438812,9.12081024219126,8.81994628926762,8.57449071248843,8.51326587070521,8.56176037811264,7.66493050829837,7.48228434082821,7.5913972241229,6.19330698357408,5.80394287262797,5.53967578052378,5.62369216696753,4.90402447506562,4.63449863357111,4.66161164277334,4.37346180890924,4.28064697936338,4.34874356160866,3.13937002229216,2.92414141320473,5.28300832893625,4.75235343142617,3.74130521846668,5.56093893545703,4.8032864434989,4.17920206258222,3.55540491952398,2.98547234368225,3.15258241229089,5.75542041144101,6.47915050302446,6.5590887966844,5.73850655876517,6.55994558256539,7.00497671467526,7.8706795269797,7.85296822412552,7.83814155941241,8.38266660904766,8.34029530732186,7.84686143593205,6.75365315390529,7.63738829482827,7.2040373515876,7.29901705318029,7.67265610613358,7.64534180151424,7.55359428633742,7.63400562962997,7.59468597129895,7.40966570062162,7.33071416137353,7.5015643616156,8.02781307472402,7.96655566776547,7.91388670672557,7.52361831511753,7.34858346736796,6.61880593653827,7.82043162917561,7.74974929443539,7.43972875743277,7.6944519063693,7.78249390934131,7.47875146839436,7.30732061572449,7.0745458877068,7.30780517820009,8.0567757135075,8.53462664798681,9.30247779074266,10.8507902253342,11.8865912897615,13.4227044114972,13.4852874533229,13.7899301043255,13.816114249716,13.4151195783794,13.4603647188113,13.6204041581285,12.0048487915008,12.152008209353,12.3457302047602,12.9418004704279,13.7429944930371,14.3556437167717,15.0784474721825,15.4703395288761,15.0413285867485,12.4061251065438,11.5074153546685,9.00687533885584,10.4236195148945,7.20801706154792,5.29893990596259,0.862758746748353,-2.73165789650257,-4.98487332509117,-6.40837305130598,-8.64615708318364,-8.81240577579912,-8.50445061427781,-6.87367351754818,-5.46931874390887,-2.17812884219691,1.23775484820778,3.50166730198397,7.49924961329367,8.47430454385853,8.58800522505592,9.41366028266817,9.58459356846875,9.66439101005443,10.2781694069445,10.1047013555971,9.77930214514354,10.1671481193219,10.2973137681442,10.2223348721576,12.1371987521346,12.5141979486577,10.423828328172,10.3646520753731,10.0051336970528,9.96792494921579,8.39001712063309,8.32567596339649,8.6522974661501,10.089378795782,9.98819027385043,10.1379970267064],"I00072^FMA_GROWTH_1YR(\"EBITDA\",NTMA,0,-20AY,M,\"PORTAGG\",\"MEANR\")":[14.6627067841944,15.6261630654416,16.9044162412826,18.5574753442948,19.1122334409942,19.3016775424803,20.0485427266708,17.8488979751094,17.0549786073832,14.5629992263439,11.7713168783611,12.2075349322814,10.5040923858273,10.1510464064452,10.0021503914188,8.41818045616995,7.43690257393697,7.30412261408793,6.02064887971221,4.33874879765283,5.02215784778508,8.29248292225169,9.02471342163775,9.12595935254234,8.62763082764443,7.45351181842671,6.7031683948246,5.55244197260328,5.49733846145898,4.95018405229211,3.53681591151322,2.82285129803422,3.58542869333439,3.13565256246752,0.841609536507717,1.17662713647855,-1.53861844504966,-3.46704145369447,-4.95821332553534,-5.47892364031011,-7.13453584360002,-8.1661438235962,-8.8506307874077,-10.9062169541018,-11.6976861917756,-12.6708644888854,-11.2985782306667,-10.2898257826339,-6.31456348687985,-4.45824247861316,-3.05884192849563,1.44280503424235,3.42104687596801,3.270873851303,0.763696607929064,-1.60988727407696,-1.12207425104641,-1.6172476962169,3.41174578255875,8.66472068500025,14.4753940278843,20.6556592515045,26.0309216916061,29.2827699618703,31.0851614105163,31.7867007284463,28.5639164066359,26.139402036471,27.2551484459372,24.1567737069998,20.1243748823369,17.5397057067112,14.1772864997742,10.4876433038772,7.12703327525573,3.95577981971954,0.277077648317398,-1.4306022627804,0.216209766219635,5.25050054649886,5.63764247611366,8.55996724560988,6.29019291369559,3.85465916414317,1.41706692412207,-1.68030479916246,-4.40745755659742,-6.54392995287728,-6.64059414106495,-7.85171620915895,-2.08130407071754,-2.74310144662972,-2.51582864142776,0.299856307572781,2.76801343108133,3.624135276094,5.20542209308383,6.9487225065116,8.08393248563435,9.41168309023302,10.5262864858802,11.3144859643211,11.8643785242125,11.7195211168254,13.2147767449237,12.8444898710929,13.2242611534658,13.2641652948026,13.2819655637943,8.02642072253057,8.21942944652257,7.65874144736178,8.06078032806981,8.68986899835845,7.70827686848221,7.57879600813716,6.92774675023757,8.81025165523878,6.75084900780132,6.08594552271765,4.82661116871655,4.15771011610925,3.52638583519974,2.6528717779896,1.95247781737535,1.74077994434517,0.0260234280395526,-0.526887750408305,1.34481918597264,6.1003433778121,5.29832410634387,3.92149351878181,5.51610226856116,4.87257938233102,3.31807345695786,4.08993536213773,2.66517381969758,1.4391415806749,-0.103712397649021,-0.339570305688634,0.366423170634511,6.88952012688141,7.4179031747533,7.6425233395748,10.0275041103114,8.86402095935088,8.16929724237461,8.22314355301323,7.80403770970588,7.68374708397851,7.87998281075892,7.97974761191608,7.99516273788302,10.7869429171765,10.0784762249842,9.39567325739809,9.43225185525314,8.74861939899306,8.49320719495179,9.84448828274492,9.66629423353895,10.4123616213709,12.1755933377258,12.6653350216993,13.171242941237,13.8352536532262,11.7707082234778,10.2532266422412,9.58557382250267,8.9625866981447,7.12746542780275,7.71641221510392,7.59097098113094,6.69766451407368,6.91364037003285,6.92788999430822,6.56314424635833,9.5637811507318,11.673317944339,11.5304718349507,13.2815767259651,15.9416147043638,17.7068058192553,18.9149683828992,18.9659659136234,19.2943108998774,18.093719533481,18.8095414065053,19.30605626755,18.3078638115061,16.1978102129218,17.1841548386136,17.7843430180148,19.6335635705632,22.1098570440111,24.3406322819471,25.8502582646818,27.2034635810657,24.9423420841073,25.9148982916188,26.8229470380631,28.3685122697589,24.2494866230029,19.1185024655335,15.5537890435788,9.26509056065392,3.26269495974164,-1.45650475630394,-6.79316515591442,-11.8230635206948,-15.0442754673144,-16.1890304936935,-17.8364485969346,-14.1392923018648,-6.46886134461448,-2.13118986699614,17.5781164600534,18.9679065105972,19.3557921419757,17.1837564385199,14.8382101393873,15.5826165177641,14.2152379337204,11.8282824729015,12.312694389756,13.3288022956694,12.9254214049388,12.2971210021579,11.9708391343702,11.5864155552858,11.1956965069653,9.86317763492461,8.05010854286558,10.0390562508037,1.85885993266925,3.83689433567243,5.92841678526198,6.06660364429983,5.88325179782486,6.75364385142581],"I00936^FMA_GROWTH_1YR(\"SALES\",NTMA,0,-20AY,M,\"PORTAGG\",\"MEANR\")":[6.79789744297528,6.82019205550065,6.98608702855595,7.04602851529065,7.28357755497965,7.4085687722325,7.73094193739831,7.7389950853738,7.62101477247925,7.41555096926078,7.31116458667514,7.16744458455408,7.21173293974568,6.98453476411254,6.87304590365453,6.55343610602512,6.32278407263549,6.26928279555015,6.94268682560309,6.22565938029875,6.62256863850335,6.71551267067283,6.63226444583875,6.54056595931277,6.88399293164976,6.73355336102634,6.92221069588803,7.30356337828362,7.42021475539959,7.79836340743133,7.86481865088136,7.38279598143806,7.49383492988388,7.69955653062082,8.51037414364407,9.33690490319642,10.8950208615464,11.6204060177703,12.2383552690823,12.8026432577703,13.3558644347258,13.4803579481985,13.6634465118913,14.0205105083055,14.0076461448414,13.6557491790005,15.4043614786984,17.5002048953445,19.478651432146,20.1328817070357,22.1682999416273,24.2796951266335,25.7965521927623,27.4206306190255,28.877114238902,30.0719568579952,31.9819830811355,35.1145923170576,35.0135130211833,35.3517215591096,34.4384814309637,34.3365797216874,33.9467892097768,32.8608283747697,31.7644710465496,31.207484628521,30.7769576543176,29.1321272319997,31.1973141414235,32.8399110124862,26.6204459521206,22.8947571702651,18.2911075513571,12.4493146269351,7.46189816923201,1.13262507080193,-4.77858646991874,-7.78293096036824,-3.69592050980181,3.92179152778914,5.54887404363575,5.59537343843523,5.62812467574155,5.72967414366347,5.85198835645486,5.81640590361828,5.86085686037996,5.82742217298625,5.8211110426455,5.95226666722999,5.6863871552339,5.58435768951157,5.81044173300472,5.80076749119711,5.82990960142719,6.00243547210663,5.8871725127983,5.6007260107727,6.06211519610536,6.16130322752912,6.75021726933477,6.52321335412134,6.16488876121536,6.09949890388159,5.7733597213675,5.03435061178179,4.79872861695148,5.04158844685399,5.0602006333719,5.12183241816379,5.08876262796401,5.28202849586976,5.7406714234687,5.21908561595903,4.910359989083,4.8106061875073,4.76001926603667,6.14560157867972,5.3831823928796,5.73996783573367,5.53619677126683,3.89488731055514,3.93046883081497,4.79483117705528,4.70096304253854,4.6616006799414,4.63509290904629,4.40358149585559,4.84943052993852,5.71248084666012,5.58751551721018,5.49764476858921,5.376957523591,5.00477077535632,4.96146574014254,4.83710059025795,4.05189515295708,3.90879532774784,4.19345570875517,4.01258869470142,4.32762826139132,5.50806314640855,6.32553703504858,6.43969324945622,6.73430140089144,6.82088216933602,6.80014853524449,7.07885493488986,7.44077173538374,7.41630738814023,7.42471367952526,7.44950912350942,7.4935177737769,7.26700139559199,7.25064321185603,7.1466250396305,6.96931476731953,6.93687873035583,6.65084369074575,6.63552457558471,6.43208925945277,6.25627720955836,6.57968210975063,6.5677606978588,6.9883024773527,6.88159546452999,6.89009849293432,6.8057960110661,6.89258631534052,6.6755902354456,6.86997288196804,7.35162588285949,7.75254843117715,7.78628606206666,7.4565340171931,6.72166747588682,6.57614317059138,6.41720023467775,7.30280324305754,8.00818027989633,8.62358456014592,9.19206200956516,9.31635908689386,9.36581998444302,9.5656511092739,8.90232567253529,8.09288529253084,7.901147370954,7.67949301319687,7.10147161352216,6.97246336434616,7.0592203198478,6.71759960451053,6.81823766117988,6.94727980293528,6.94039228750339,7.46654895316177,7.58733479557102,6.74030873202296,6.79052069498447,6.44545152554729,5.90051156224878,3.99376861629084,2.83995761884152,1.19067389383618,-0.0106877352425032,-0.982461737067075,-1.62388955378643,-3.09043607121246,-3.98879600851094,-3.11367089412361,-3.18281406446864,-2.24117864325599,-1.12202441041355,1.38885641454039,3.0406314382809,5.56387567921757,5.74230377687662,5.83216482270035,6.94033257522894,6.93039243189826,6.98468548008443,6.93509116290224,6.51429622894531,6.42569586632449,6.98677081099183,7.0023425819317,7.21742376083331,7.16120876631754,6.94007344210115,7.17373293889279,7.68129046008515,7.62798672088406,7.45499857359744,8.21606025731164,8.69709833705207,8.70353059718783,8.26332882779672,7.45807106525428,6.98141075137265],"I21852^FMA_GROWTH_1YR(\"SALES\",NTMA,0,-20AY,M,\"PORTAGG\",\"MEANR\")":[1.12158677008292,2.77787210654462,3.64370186329343,5.39275090111773,7.18020946185909,6.55515686240779,2.24218806269617,-1.70055386856413,-2.32721029489461,-0.715533892252348,-0.471784053009299,-0.243186009996579,0.127400681514784,-0.403172562516896,-0.460276782861583,-1.16363563189885,-1.5868122374354,-1.12442155710651,0.152886165318756,-1.06589419180371,-1.57887149214765,-1.47628428306168,-0.00579585378383018,-0.190104619571361,0.717514110066879,2.0052350258696,1.35412448764791,1.47418159891285,1.63541423412059,0.5004456912861,-0.777980838096133,-1.18032372174974,-0.41059341034172,1.09818625734309,0.0834433546680031,-1.47462082133826,-3.84911067007362,-5.37863165262833,-7.41838560156335,-8.16651333173656,-9.25359664392565,-9.15961066856647,-9.82743248441465,-10.5805738917026,-10.9087801958135,-9.0803784063859,-4.34450114884144,1.95202339797014,6.72999265018494,10.5683531831635,13.2023287457229,14.5877449421426,16.2638639995145,18.0134583296654,13.6776176590466,7.85557514183527,6.83654971916809,5.3416514055618,9.37418968273068,12.820960679963,15.323126959068,18.619713190374,22.1716695473391,21.6520637756759,23.9743698709415,23.9117112699322,23.0915849117009,20.1361157188959,18.0315993464597,15.2924368087928,9.73293574831809,6.50995787368534,7.28629109904551,2.21432610549374,-0.517742800243688,-6.12185098133777,-9.72787594280498,-13.4213957241373,-10.8927658210427,2.24372606723946,3.19015208357192,4.94048119744856,4.51149552191946,2.68654131098243,2.83893416157843,3.10959607579917,1.83492637787516,1.33369555555213,1.61383929399454,1.06627776695752,-0.459207955873367,-0.777274262556876,0.293475406387129,6.05956973808678,9.1371096133681,9.34405025657193,8.57064422389361,9.08287461910758,9.72135091788329,9.82894823090888,9.8519836581941,11.0254856389927,9.60084626009873,10.6521113875934,9.80034223137792,5.73704272273131,7.1059039527624,6.99777815006608,7.75834868715498,8.64150867437456,9.74057290861147,12.2642948383018,13.2333176117359,14.0726066613629,16.6198446162604,19.4952616012933,23.7753774800737,25.28804451338,18.955106608822,15.8823504096505,11.8908834292751,8.52202031412669,4.92982535269762,0.87035178122783,-2.38849579453775,-5.93871644332797,-8.18646473031144,-11.0880795697696,-12.3889293137048,-0.865184334870549,-1.21900749683832,-3.00955307927177,-4.08718428777395,-6.18036093299172,-8.32309624874872,-10.121479356891,-14.3527098744021,-17.2390869442026,-20.1156462998389,-23.2229064247329,-21.0051234169834,-11.2592753350291,-8.08430011247475,-3.48797420337686,-0.474141714558282,-0.754722864649905,0.00834785340431488,-1.45081244713411,-1.93344835547116,-1.9841994864566,-2.43986692788761,-1.65900811185412,-1.2778266203608,-0.694197422739664,0.148915953752993,-0.452397286765595,-1.6832013479673,-0.574265862081901,-3.11717146131065,-3.13418267068234,-3.85044985682138,-4.10558049726112,-2.12681950187936,-2.38839076328085,-1.60047698569053,-0.191451844215583,-1.78092103573276,-2.27121772689363,-3.49543536669849,-4.70970909852622,-5.67277283976352,-4.21985890127515,-4.43333781267319,-0.439352303192008,1.39312810836592,0.0589057566929179,-0.0756915365846862,-2.3555005316578,-0.603716516437559,2.1358712006273,8.37881784738509,9.99689506276052,12.804706120612,14.9512229326003,17.0483722659863,18.9683965499971,15.597332157771,12.4486620451403,13.0933580652136,9.61444818639805,9.91856036697473,11.4721735381979,16.175758980743,16.1002140025068,17.114470452723,20.1430786853285,21.519149832887,21.2444392473674,21.2790085279738,21.7168211230434,24.2046809854337,22.7293096927422,14.0535388808437,9.99309273795966,9.55274920559843,4.24742515674374,0.608690748110545,-4.54884336449139,-11.1855667904152,-15.8312805246422,-22.5336150349808,-24.9074593265782,-28.5385021706595,-27.8281205497393,-14.8554048764856,-7.20367911508139,10.0647794569589,18.3237084258642,21.6270749447101,22.7885870939279,18.2103131892864,14.2289696534599,11.7760691911091,5.69463046364929,8.45130032978758,10.5624577518842,7.00193968196315,6.75128728989138,2.49741949833606,1.04854885298118,-0.10879778822059,-3.33900759221774,-1.25343770070027,-3.2531794968962,-5.93673350828943,-6.21331947013664,-6.31957609928605,-7.68979926514921,-7.48121537737071,-6.24324550079242],"I21881^FMA_GROWTH_1YR(\"SALES\",NTMA,0,-20AY,M,\"PORTAGG\",\"MEANR\")":[4.08759644684235,3.49893029615014,2.92648728383077,3.29725791317892,3.19121955462028,2.90427711107947,3.00445993578471,2.88047980227592,2.70155145472277,3.11944564186561,3.02880888401052,2.94440535436503,2.91628743052033,2.8535892320391,2.6625130663997,2.33173395233085,2.25003623298776,2.13283718131554,1.9549315314517,1.8473346879025,1.67368365207779,1.70786565887244,1.56199100750129,1.47180373420772,1.37457382672851,1.26663557329395,1.18272980521022,1.11119432762958,1.05335013367287,0.950316240644475,1.15055786760943,1.17534323262248,1.34728221594331,1.59748988949551,1.51375205986244,1.71200191450349,1.69649946498151,1.56038733256749,1.51590737923974,1.54440863444627,1.52312719311266,1.45644038003476,1.73370732626173,1.23088024774668,1.01074628684134,1.14114937325739,0.518457934548463,-0.126468286349229,-1.47927687150971,-1.80942145985372,-2.27543092521556,-2.40902138082307,-2.83288547891808,-3.11811849337501,0.219461791275795,0.101136137982067,0.083277656637212,-0.328605775817003,-0.106387942512642,0.345738627332822,0.0108774677550116,0.897397314165369,3.65089525369362,3.98791036363161,4.24553507361455,4.31143275037415,4.07274121017834,2.52217501436636,2.72469857279415,3.07005839789882,2.57116938406452,2.19626192751915,1.49386473704385,1.10303217107226,0.677422624086498,0.472716527080622,-0.628891065255658,-2.18284487236114,0.577575361091805,1.06779919483352,0.943299443358936,0.612788406158639,0.888167126386075,1.10938463997686,1.28527592816025,1.60251111344094,1.90565456720737,2.17142906032089,2.52038645910913,2.92889717016455,3.39673512817861,3.79057256767717,4.18550774166822,4.46691072198035,4.72791850882245,4.91505451410194,5.21504833868213,5.39259024643942,5.62051210086712,0.828996275039692,0.909362202362139,1.31883384823284,2.12107845902082,2.28732649343568,2.56140633802993,2.52999675910659,2.32284695365404,0.355507734067803,0.339013060535285,0.0183696379115069,-0.0495593006181744,-0.595699132925208,-0.717912628816421,-0.556842214102586,0.554012561926756,0.65380444209022,0.789086719264924,1.49254943434928,1.8323009932602,2.18818967083068,2.71746585327994,3.00851222278921,3.37807452862773,3.76912756986435,4.26877030561245,3.85665295926512,5.15166926247739,5.79665983026909,6.51443894774966,7.04375197364034,7.0186336153056,7.22385575269515,8.0646176624024,7.84458452499349,2.44372698044298,2.29850550338125,2.37001362680493,2.51913710737958,2.88459721896045,3.17263812042513,3.34780136400568,3.5246051905634,3.54224227369613,3.00177348493284,2.87951208647215,2.98033752558606,3.02617229369663,3.02848797636232,3.05392270530117,3.02451339236754,2.46050613096773,2.46443685221298,2.15294222216294,2.26562677268168,2.45529203991283,2.48546691643883,2.38876210272939,2.47586553745532,2.53879480782031,1.69051892421737,1.86259512792885,1.18024710006433,1.57663061096316,1.52325900370119,1.91456616264368,1.96046398042562,2.00523740226237,2.18919269099517,2.41475603736804,2.4677980915993,2.67791094636701,3.07986258981328,3.24782688666592,3.43389592425285,3.75371905910634,3.98717198381077,2.66901504555881,2.71656421107177,3.23815435005954,3.63471096454084,4.08167234046322,4.48253610073097,4.71651751306845,4.84194873630221,5.25319462663396,3.23557699424588,2.99148374453814,2.85359965548944,2.13827679102612,1.33187298936199,2.05592171277888,1.97871878599806,1.82661839154634,1.74221711092832,1.74831419423596,2.04343523153983,1.51921248970452,1.44150306398618,1.35597810511368,1.3836773449193,1.60867897804966,1.47877177138943,1.52277750929787,1.60007282829346,1.53886072913835,1.78813759812639,1.91867941378574,1.1222410167975,1.16039762024567,1.24242407989739,2.0333035793799,2.10629336257079,2.64262679461948,1.09646659069649,1.57437731966618,2.12833342417048,3.1102669409876,3.02533729480276,3.0786383453609,3.26112075414795,3.23901589290884,3.40132925373373,3.40919978199557,3.55441765186838,3.89344687261134,4.39267195999688,5.70951898156938,7.85075048194275,9.87693600459934,11.5708686677169,13.6564728055017,15.14641602458,16.9995195459308,18.9986902216869,21.5703721698185,23.0800525928102,24.0859514020441,5.67713578285091,7.91127860087826,9.68582278627828],"I21904^FMA_GROWTH_1YR(\"CPS\",NTMA,0,-20AY,M,\"PORTAGG\",\"MEANR\")":[40.4273403019714,39.811864080352,38.2376053202641,38.4273180367301,36.835390240673,35.0920491028704,33.7804403477691,30.3255986484276,29.0193228417483,29.5485913747357,26.9348854590074,24.8685207771665,22.8741338413217,21.9277790759981,20.221153444357,19.1437813335395,19.1831626718901,19.5020182503652,21.2475046390759,22.2086035873328,20.8454068013477,22.1405576848371,22.0615993441394,23.3451458184677,22.802228018166,22.4262338239291,21.1267777137761,21.6295464033813,21.4510897606009,21.1205828289527,20.8849532819398,20.8316306368778,20.9858633957132,19.8029171958578,18.9048998167113,17.539769020006,17.6752320040896,17.3739563390502,15.3278140703119,13.5493729676343,12.4620491485155,11.2064730422547,10.979454205612,10.3009221517095,8.55885109533147,9.64645735032447,9.51725363812685,8.61813365165923,10.7832549148321,11.1749501974676,11.5635846310356,14.0855584204659,14.7848299917354,14.6820830711152,14.6172715956555,14.1460063924209,14.4825614718756,13.3482831222564,13.7452297894347,14.4306901925814,15.3358727092527,16.4380439328249,16.2846197634388,16.1065872716248,16.2679923836326,15.7418772449119,12.8532460351393,11.9563815376326,10.753859935515,10.4445635941604,10.4001291984239,10.1229946443243,12.0408881195698,11.4212887846168,10.5728743858159,9.14128431377858,7.78464859011494,6.46157859587866,7.1111824055023,9.09780186997956,10.2838102219292,11.2343753546364,11.0219935140227,11.114725387937,11.0019460845354,10.2883780495787,10.5412317905041,9.47196801809554,9.16116706293735,9.49925951892955,9.19194681747731,9.07819994625783,8.65215776466505,9.8946337052739,11.046965409879,13.3504283177544,14.7146747792,14.932584096872,15.5139111138631,16.6519366403725,16.8024485531978,16.9336103311575,17.2813788379051,16.9690586175079,13.7316217233956,13.8967446209875,13.5447428526367,14.2013373834181,12.2191680459959,12.8976760979057,11.2874655792948,10.6954218887368,9.85244976915336,9.63261489880361,11.0687718645018,9.48078992722157,7.41920476107286,10.1298953366386,8.9580647193359,9.85322024585235,9.05141951281461,7.92232819862522,6.41972090480002,6.01702585482666,5.70638070424039,4.95861982057506,5.28302789799473,5.53014774667085,4.84614701741339,7.55088095203266,6.9838747748302,6.55153650330547,7.19110587927057,7.61844398017751,7.52964771675542,7.79537076874127,7.81102111259334,7.75385719489232,7.30720257268289,7.46576954390268,7.98549761757472,7.20597302438392,7.20132781361096,6.91220299860871,7.78565676683895,7.60520989321802,7.95599301152009,7.58867592769352,6.91585960382006,6.52952185384086,6.41751253977104,7.06573693828093,6.76633738833732,7.72884242085161,6.94396641580491,6.68112373509303,8.33670830892116,7.54359373559645,6.64564755526418,5.89971917001873,5.71726981878105,5.36809335251932,6.23220433552095,6.79381029740147,6.2749190444611,8.02313884951365,8.38939087268104,9.48143266165903,11.2177557469479,11.2331675174425,11.2241703534206,12.1071431892645,12.373628714784,12.9649544478922,11.1559764998866,11.0291830574546,10.8829061146447,8.81776475276843,9.85871215193495,10.5919797128999,11.5983929399117,12.3952543599037,13.2986682514292,12.9632022392741,13.0007905690721,13.6234673868271,12.9424493762066,12.4810067097444,12.7114437238773,11.7518017856333,11.1947883516527,11.8557744437944,13.6232482032363,14.4649753593395,15.3222149901103,15.3051103780025,16.3704531633208,16.2721385905717,14.5875869972471,15.4737041328203,15.6205731698825,15.2295572167009,13.5950712499313,11.9034201534189,8.66267792449505,7.53466840062182,5.41689592647472,2.39758982303886,-1.05804162300952,-3.70144347799926,-6.11594064446103,-7.64607995850529,-4.30163339505839,-0.62931701100982,5.01745135344173,7.18858949518713,14.0780515921165,14.6954760698438,15.8409807024762,16.0940830235693,14.9583926135769,13.2252030768685,13.4280729386858,14.467263837626,14.7743731558475,21.2712373191278,18.782485720855,18.6025071162293,16.9485729460477,16.1545800377169,15.6027100863569,15.464135387541,14.506150051186,13.1346040739346,11.3826030696853,13.166083121009,14.3590311986454,17.1106651708626,15.3849027288398,14.4532492301022],"I21852^FMA_GROWTH_1YR(\"CPS\",NTMA,0,-20AY,M,\"PORTAGG\",\"MEANR\")":[9.89496270918314,12.0163923231832,13.8877441175541,17.4973863381914,21.3994846931157,18.6784564360343,9.06743295830181,4.7807565886724,4.67840283419199,7.76309432186265,9.16255701645816,8.84954339858993,9.14795143513908,9.34803633197793,8.37895708149939,5.96562213294479,4.91022261848046,5.52106373371174,8.32014393521336,7.99089249559159,9.86819412961248,6.14222511064939,5.94537719035321,6.03637982851071,7.09190138410447,7.06380884665332,6.20862872865455,5.48425255181757,4.73167440365659,1.97408958818967,1.0004433539024,-0.661048988668292,-1.07522278564193,2.63576623809949,2.11765325884618,1.18667512157736,-0.611452755714316,-3.66441221827011,-5.33217455632518,-7.25005962315222,-7.87071296600001,-8.44956310107958,-8.52405033575258,-8.49196390251677,-9.37110480136135,-7.19340236500316,-0.768716749911543,5.30280043445689,10.305247328922,15.9776604033966,21.7033462355739,24.6741008013661,27.7843071518477,30.4503401744543,25.2982484099066,16.4259444038476,17.1921958309916,16.2181903973312,25.2309202861079,33.1888729423364,34.576715214802,39.5363991904613,45.6536827259872,47.5963226020633,51.6851245955441,52.8735959007643,52.4334946673168,47.044470614656,47.2353633969329,39.1338657153968,29.5563558329493,23.1681198716473,14.4536348172342,6.91939590581137,-0.687707470704371,-5.73982567407325,-13.1334874765735,-18.6688855447449,-16.6026895589321,7.49535133505432,10.8338774035214,13.4303706847325,11.175006820832,9.60543681207946,11.1983904055232,10.0783899332059,8.69019756867745,8.07469465344779,7.83499090419238,6.71323340980215,4.74000768113963,3.10646533561434,1.8535511568145,6.447371590434,17.5670062574978,22.1345376133849,22.76430354709,22.9687709660265,24.1295090092478,24.3644472514816,24.7162266642932,24.0651871693223,23.1086692834427,25.5807365332831,28.764791719941,22.9851354545769,23.1779154313364,21.4534341947712,22.8072821955612,25.1086137025679,26.7477330048849,32.7091538619204,35.7680401293901,38.228438359721,43.0728114239531,48.6529599019641,53.739087991904,56.7046646833331,47.2077625817311,40.1525696988527,28.7291548391612,20.8864338061778,13.6295101100807,5.40563817456792,0.199146272281718,-4.19147627154987,-8.19403325584121,-10.1499278011759,-8.44507206956244,0.836960178769619,0.00239016064312336,-2.55738242674639,-2.78469004124953,-1.52394487070285,-2.82427157865684,-6.03040610252505,-10.1317610825306,-14.0396657751712,-15.51061927934,-19.3981806371033,-18.9760851236396,-5.54674721988337,2.56748362540778,5.23643063478782,8.52001494307965,8.86313937989838,8.21094252545239,8.04810171261206,7.68618038588996,7.74888627013059,7.50267706203828,8.72524033858407,9.34259668127608,10.4496242505191,9.65688365430189,8.41664633264998,7.81224589322364,7.47279605467906,6.81605299497425,7.4259281898745,7.09515818846302,6.96620171602657,6.98027666399278,6.52102173503402,7.21949839716488,7.35980726647743,7.2964003786492,6.35594511620014,6.25725020630919,4.74357284094175,2.90654276831102,3.79110269807453,4.29162906876122,6.04761565770043,5.6488495741453,4.64941069194421,4.60858197712928,4.53026644598188,6.52114173006633,8.00833011594487,11.1327505516813,13.0852350685039,14.9148388362282,16.9957263998275,18.9935015877258,19.6708113032999,16.1073475848132,13.5312315223894,13.9665439824613,12.1470981574582,12.5613000343375,14.3284200640313,15.9924911357286,18.0925102210234,19.4379474583638,20.6206346190065,19.1776318239873,20.3493098083275,19.5351869127595,20.3903634716624,22.2287700414125,23.5760005344387,17.8299240803569,12.4552802004148,7.55396774168336,2.57972253940262,-2.51205179927091,-8.50372491603481,-13.9274304158811,-18.053650313922,-20.1782749850597,-21.5043045787214,-21.7396318235108,-17.4198983630268,-11.8180041907564,-0.562630314823771,15.3828550000236,17.6226378303497,19.2697274772001,19.9814002826019,18.2870047188238,15.5247466443039,12.8655037664422,9.96884320656705,12.3583818610947,11.0872373956563,10.9011725767995,8.12043231718159,7.08421262315862,7.36267864899586,7.11887530378293,6.3827025983925,5.80728113257676,3.22870103919998,2.11796352884936,0.55933645554179,3.39068079243691,7.07324120750331,8.73043498809513,9.20463785914959],"I01044^FMA_GROWTH_1YR(\"SALES\",NTMA,0,-20AY,M,\"PORTAGG\",\"MEANR\")":[8.8864033681333,8.92242352056286,8.90161110924217,8.75516988621901,8.78637149130437,8.43264167305529,7.86683537143873,7.82414461716862,7.6178055494478,7.61959918726101,7.61680219340539,7.25049649837466,6.94658334519412,6.82988366001241,6.29136304636153,6.1247904501724,5.91968595839182,5.9167717265073,5.98980025790577,5.95336051582013,6.38631877213602,6.37300771172781,6.31322506679,6.32954399554731,6.20568033461241,6.15607515171973,6.15663394682279,6.068735144622,5.9559713122973,5.92085266245649,5.82819476754417,5.69706869715352,5.58992929209142,5.48427138859192,5.44929859774725,5.71540960478795,5.73347450173374,5.69940864248058,5.18053205669466,4.99701847994182,4.83567820237778,5.05659685741331,4.82757224227898,4.73394928423489,4.93599146436159,4.90949190762338,5.46112597014919,5.88294220117997,7.03437713856296,7.16603538213491,7.46891095688737,7.76195423990337,7.70871362579028,7.62527680703849,8.11433881515933,7.80306577645105,8.23489323099817,8.26652047867119,8.63635950188742,8.79450393457722,9.25079627980574,9.67321684914512,9.63893937220274,10.3933945927487,10.569759446781,9.29711244338163,8.46118774954158,8.66046692626058,7.95520730486117,7.84308898315777,8.06115311660414,8.68314323231758,8.69133190832212,8.28798296197352,7.90630873786755,6.99942523484329,6.52656045205746,5.6483098942546,6.5535463132118,7.00492602797032,7.15131974219666,7.15494522201989,7.17397587564398,7.14714399872527,7.15534518240888,7.05051517308559,7.0992859241806,6.85547373508333,6.55208138850168,6.51137531395647,6.40405465636689,6.2426942396122,6.9386894731407,6.9356122605248,7.12833457713298,7.38129500213238,7.81253788554002,8.25404800024882,7.85888344707126,8.10794455522512,8.09745285439416,7.9520874969852,7.80179880950228,7.6222973952385,7.37110447521538,7.22551875342539,7.10073540224159,7.01946910725831,6.17122069590753,5.9590970306114,5.7113505323519,5.55614742213417,5.42950808272169,5.44895695657327,5.41712910859567,5.34152146796925,5.63917592231361,5.68555930558785,5.70394823073097,5.83303033084781,5.78894247045755,5.77676743545851,5.74397645480929,5.53474787002627,5.44737471108627,5.43576539061392,5.09818366801746,5.06805114723499,5.78966620398486,5.93209149315729,5.8604127615542,5.92080715984025,5.62504352193689,5.31060982376904,4.72622372174154,4.8145304561,4.75607583821817,4.77487229816599,4.61193549873442,4.57823880477796,4.83392851083019,5.27819085925694,5.29981083724885,5.41158219982892,5.82337726788312,5.69484441089306,5.70583296714728,5.67007094004862,5.64842288972632,5.78788312264645,5.76436798490176,5.4924142358191,5.8153168744023,6.10730755793782,5.91797795765444,5.79906138895482,5.78105976324949,5.47365153493776,5.52636674473993,5.3761211579506,5.20370465453295,5.50102214051602,5.42400454254132,5.10147447897945,5.41616990022493,5.52740519748663,5.47807204160919,5.51741201334278,5.61245971513021,5.48976666071876,5.64332052901856,5.69963895994535,5.72260842054546,5.69962177900134,5.57090669415367,5.65256687184233,5.49747973319467,5.51475825921162,5.63283030538549,5.76041346697931,5.8735890230896,5.93693654477845,6.09446847767362,5.95545305540853,5.96099642929739,5.89573267123304,5.75405898899555,5.74746054661141,5.93836451723041,5.76887426943991,5.70821933055718,5.72001000104114,5.57326516491507,5.5284359203972,5.9345623500504,5.8972547756234,5.9040262058465,5.73352108710993,5.43665220910245,5.32089801600516,5.08379139779863,4.90906353277119,4.32831202250364,3.82440828634877,3.27744907874658,2.84223428965264,2.73623821642787,2.35552893724848,2.00365359598516,1.86916342175381,1.56897490738443,1.48327109704529,1.86903570779524,2.11277696111385,2.49773808192112,4.93173357564969,6.00178293617001,5.77987401296029,5.66817275252793,5.53789310192182,5.36317112528886,5.41934091208835,5.34899563144782,5.34437094164071,5.88656634163741,6.1558113976852,5.93902094688121,6.43803056434915,6.25202995483052,6.24248157911098,6.62429457726986,7.24346265511053,7.46882321754092,7.48331260048186,7.42705617297218,7.50213258084625,7.68471182705602,7.7388448405908,7.97220306466284,8.76129574268567],"I00108^FMA_GROWTH_1YR(\"SALES\",NTMA,0,-20AY,M,\"PORTAGG\",\"MEANR\")":[7.98350149862476,7.50892581398805,7.24701574165688,7.05720530251199,7.17870848257173,6.80006684756715,6.11689786293836,5.65727182122066,5.21453787911137,4.84557395127455,4.97853761996562,5.18220157729642,5.61705158977064,5.45370648406391,5.42821193645574,5.4504099975767,5.35630756533064,5.14542105449923,5.44486572684456,5.65756146626389,6.02816823219635,6.74043529529966,6.0995686019983,5.54957647474619,5.76834335712566,5.54524995046109,5.12331329759369,4.57372146358867,4.22974064328808,3.78983110115823,5.22100703528499,5.08067367255138,4.95962352858274,4.97055729705012,4.9530869561379,5.1617492773341,4.97676636568506,4.9690156659566,4.76775204749629,4.48250801525537,4.25128365006454,3.85149920223162,3.62594742994191,3.40177756876573,2.93961337138387,4.19891369250505,4.4047920933847,5.25999245872783,6.43154906368118,6.83072867358799,7.1753434989728,7.82941621468185,8.00723208298488,8.13253565655342,8.47883863080568,8.68806391109493,8.76494121065482,8.97942783974015,8.97656437983381,8.9924678312948,8.9552214232471,9.06360353430016,9.47889057010922,9.29832677472402,9.24366972812279,8.6565071419404,7.85356030530252,7.9367764968434,7.33911476390371,7.22091140517735,5.98455851258833,4.61115998897743,3.59062907213236,2.08805899002772,0.904584289361897,-0.761017111529504,-1.87922433166211,-2.2572075742206,1.41460427324504,3.53316896340564,3.31259208005597,5.03989734730365,4.97559724592381,4.57564090235837,5.12358974001442,4.40197736173281,4.06315297182092,4.06289362394035,3.95315814850249,3.9722653077817,4.17088092208545,4.26992290217826,4.43208987335946,5.03008250740804,5.35085345300842,5.51346711749517,6.25169217289896,6.29248022120452,6.40037225104071,6.52331214271776,6.37329747085663,6.45071654424658,6.02958467337851,6.06487804018,5.8927283478789,5.49758990425116,5.19368276713059,4.86524874658699,4.90667535350963,4.53942201439387,4.41517729612427,4.12311523165036,3.74159821405825,3.4898180995607,2.90179228661996,2.56103812446659,2.2884337352602,2.1427039058176,2.06639886774417,1.75571263561384,2.3557680432699,2.21697876946029,2.51032512263212,2.62950505158107,2.20377361976934,2.10668559679978,2.20350345119399,2.1089416014615,2.41474345555193,3.20573971205779,2.58272978831673,2.06888497911771,2.12630113590203,1.6111448679019,1.13085921696319,0.938837295225743,0.459437264162332,0.207828866436174,1.83403336037695,1.85677781861131,2.12937672038707,3.07407827362123,3.22498744899589,3.51440973830255,4.03667804696083,3.77270772671638,3.78157671418541,3.70866500836613,3.5768769641911,3.6084724687455,3.5536609095793,3.2859697887116,3.31223207352714,3.62481857427085,3.7270853770108,3.60330788014442,3.62010134547528,3.61217839484739,3.57382520999994,3.7250302373914,3.65313045120534,3.56391423939144,4.00561027728318,3.87869474342367,3.68948113881249,4.18820077952543,3.90489885477272,4.02658388239233,4.56724779339819,4.60868154470409,4.58658016917034,5.51744886859809,5.76141624287586,5.85635564092206,5.78192824903043,5.81596655530471,6.05254124164411,6.16320889411756,6.12535606953402,6.35461240320172,7.31119462177994,7.76309512854772,8.27286960590223,8.08707032549401,8.09564253600579,8.01544832231771,7.11859485545271,7.24355379593214,6.94133737544269,6.62528449889686,6.1314482952275,6.03312240468202,6.15118729561576,6.0649656738813,5.88846473692005,5.5965188258245,5.61117603500289,5.29185138274159,4.493833050018,4.21787184497483,3.72647172590384,3.25510009056337,1.41602689853288,0.437890567758849,-1.44402843072776,-2.62101150298535,-3.67098145583972,-4.06856155213559,-4.71644890133492,-5.20190529033613,-4.32570444028922,-3.76431021076707,-2.66555826528183,-1.45081864177571,1.76084365018277,3.81462135068522,6.99285703958765,7.74670377962962,7.99810967243213,8.36221553040034,8.66356415349118,8.68894078914305,8.89847356093435,8.87689461573538,8.53997254430827,8.39165725726739,7.69237905941266,7.34188546999686,6.99397414109372,7.05833528387744,7.0125437966307,7.34128717971457,7.28139120117362,7.14318545832415,6.84214981575545,6.59285934642666,6.42209837539974,6.43353393599989,6.68159704327206,6.93846178217306],"I00288^FMA_GROWTH_1YR(\"SALES\",NTMA,0,-20AY,M,\"PORTAGG\",\"MEANR\")":[6.01633241848387,6.22812231144001,6.20996344038016,5.78026556469166,5.72794792674594,5.82563389303471,5.99102360655912,5.70875049571301,5.94043558297435,5.4798504246447,5.73816863735737,6.28677498956472,5.90331541411306,5.70888141862918,5.50695670603644,5.1188495970094,5.02434428172335,5.3103635996124,5.78057620012645,6.15718251615962,5.60578435268707,5.31929605891606,5.06236426354931,5.13731245831689,5.2746886177027,5.45225053726436,5.51689067471546,5.64390033252262,5.54941527619422,5.55230949978892,5.03785731977065,4.87260233613688,6.52897287339499,6.59050869607916,6.52450369824836,6.52498076365618,6.44215036625875,6.32175616994521,5.37683530505544,5.52019884000007,5.89996102459065,6.78547049429834,7.00982838357778,7.20079222993926,7.84890031991296,7.89383912944565,7.38721355522917,7.41450187752599,6.91732690467864,6.21464233709723,5.04814880203467,4.89217157298486,4.64041085994442,4.2660551220029,3.68864718329555,2.98307615124231,2.22140173610646,1.65602080695988,1.96339427440011,2.41747827623993,2.82774863986289,3.27684754847485,3.57520442655932,3.14172468757086,3.13355188471731,2.69448428728619,1.38752787273216,3.52908882910703,3.65628762763562,3.42730847442691,3.08434899874925,3.20627137390563,2.67406738454907,2.00279320500609,1.26093591693498,0.542326496585837,-0.728900444533461,-0.450833253093469,2.36799048126619,3.54027875580045,1.84165944634805,2.00373623525254,2.21433931043926,2.70410212483198,3.27384909151065,3.54377156945769,3.96505568149952,4.25951070359257,4.20452856499329,4.09795586998454,4.07770523312675,3.92790248313352,2.97536289171766,3.54710290062489,4.06366289978719,4.75880573791475,4.95735760680715,4.88958894257868,4.95616003172377,4.99816970965763,4.90817541469098,4.73969929759557,4.3343620750593,4.18591672579555,3.77133118342995,3.74595916850294,3.95400046742134,3.89821008702847,3.68818536556979,3.67270611334517,3.89587274936674,3.71513003541297,3.68646787089722,3.50712004045028,3.35175486598609,3.20275615828514,3.30663245977431,2.95717462886622,2.95482861871989,3.1999703136854998,3.45502865389896,3.3361039112889,3.28348329361334,3.51969991741664,3.3415845702874,3.5391701784195,3.57268917306982,3.35640009578572,3.67124956090843,2.90979284669862,2.97834981157183,3.49048784297547,3.76152386000147,3.90835621862308,4.06588664348467,3.72031171364722,3.62454991415661,3.00859684161504,3.11192265065144,2.0738006782507,3.50807955141288,3.72583922104104,3.62995521372518,3.65056352120927,3.60867995897398,3.42246002788826,3.47302776147925,3.61176666694681,3.67662623214204,3.84025132531112,4.10791443286309,4.07166118869115,3.37938238476813,2.93607310541093,2.74180530901877,2.44034139157705,2.75056058548919,2.54151607342786,2.38646462123158,2.16754675829254,2.11538452155349,1.86283126897148,1.90951787228188,1.58586671327941,3.5808046981658,3.21437435736542,3.18820501504564,3.88345274274669,3.66364487240086,3.68850140854118,3.40336187540058,3.61279840939193,3.79404849296216,4.05742441142755,0.013223895782712,-0.704561415512519,-0.51630803933759,-0.447324205175815,0.266117196865432,1.0220193058186,3.05032292841045,4.53408661327482,5.13462225877299,6.11724307660114,7.47244823672305,8.31649736882451,9.45810826074897,10.3965903979881,7.46212886264801,2.03501848307296,2.19461299083337,3.17536468444615,3.49378193795661,3.9330104908797,4.73851973312421,7.16829125442975,7.35320557294916,7.58149446272579,5.93291000561946,5.1690081464071,3.98677476638989,1.89654958996559,3.9266410491374,4.65187642999409,6.55600887203411,7.92956384264337,8.14312734704792,9.98734223515093,12.0070916473521,12.0623022953941,11.9849328464378,13.3931765705805,15.744764959354,15.4860597083729,12.4967653467394,8.31067572978708,8.26790299256433,8.10015951734001,8.15586272430934,8.18701228856534,6.83938099609603,7.12308179791483,7.39880888087702,8.24860974107119,10.818054513577,8.68576335445404,7.00364619441726,6.76227606667264,6.93856546723904,6.1685657771894,6.43689082010843,6.48439873880168,5.92781824469502,6.02585553516316,6.18032861310585,5.73087691559283,5.55565088395262,6.05955123384176,5.84915770482778,5.71197887300135],"I21862^FMA_GROWTH_1YR(\"SALES\",NTMA,0,-20AY,M,\"PORTAGG\",\"MEANR\")":[4.52669283008325,4.57289674515633,4.63994098103965,4.52049248239947,5.09988479223557,5.08812782751294,4.76072000720718,4.59144127120501,4.28906202119702,5.12507559512632,5.52647905991599,5.59667162046679,5.99022544790633,6.19416156930607,6.29772543383189,6.3357114723982,6.36077889812576,6.35669678312787,6.17298578881302,6.12033004711939,6.01791542349081,5.56416684163268,5.21554612766838,5.40764812124863,5.55439951212387,5.73725250398057,5.63739263279517,5.56036351778054,5.62225165812986,6.41381354220666,6.3889478385009,6.37495187968629,6.26785972409873,6.25081459498991,5.9325184845698,5.70310070905694,5.54947799188415,5.19042848053295,5.10209181766832,4.80898930826877,4.29034690029418,3.86121391382404,3.27412802717724,2.89438594781954,2.45873848729097,2.36140964563703,2.89179445853687,3.3026370773076,3.83741437453804,4.32882450769537,4.61158642128129,5.15719449718666,5.53756800022833,6.02833482692057,6.50035222012279,6.69443942732474,7.35732447233088,7.27563194721294,6.81498543432092,6.67897486889754,7.34519099599491,7.65337084459506,8.00339908514633,8.12157777764941,8.87746345424307,8.97866576506222,9.00072368869572,9.45763639413367,8.84907067317429,7.79868309101376,7.90497982968248,7.66586772119526,7.99765501169264,8.01211212770452,8.03693327343849,7.88537881682933,7.98309122874164,7.55007518537391,8.87648807214986,9.26056996911453,7.57303308095568,7.62108879997771,8.06926416781998,8.45907522301285,8.84082118460127,9.22777248742897,9.45177797191938,9.40549297946059,10.0025197438536,10.4830550712231,10.884114589672,11.3327932628256,12.0232389847964,14.0183637308462,5.94204782643953,6.0186620225952,6.12832532387925,6.17610200558745,6.25683227842284,6.25608369804397,6.18323929500204,6.23686128329098,6.23867566879613,6.18185441724986,6.35587296897163,6.20516274279361,5.29769655616094,5.05713140892929,5.23943319685584,5.11193569642603,5.07692763174624,4.81777255506585,4.70344738503402,4.53990203932846,4.17693915253743,4.09487656851836,4.6084610798118,4.81769674556436,5.15182242645604,5.76646066508061,6.1510802346852,6.32656277941726,6.81720389191892,6.97654902693897,7.1512561625904,7.26002470254445,7.14161133627901,7.1541196966385,8.02393981379024,7.66532033706142,7.80764873580393,8.02324002480493,8.09775208153854,8.05787626847122,7.92704213195384,6.91490598741047,6.71332908469877,6.50965546533218,6.24978407241244,5.39085397253168,5.01795748968854,5.90879967217175,5.88750588377752,5.83075628864051,5.95009458187472,5.97017991447165,5.927727028378,5.48923001258532,5.49375585753481,5.48453096517149,4.80572155811498,4.69512191978596,4.61345532236889,4.30744966061505,4.81099778442541,4.43975133156422,4.65264264054402,4.61618677324051,4.5737567139687,4.69384406787219,4.75055569480692,4.21281442908291,4.61269640881766,4.5449374716252,4.40155224869649,5.86045473523694,5.96656497007434,5.9628967010898,6.08742026417576,6.32202185721625,6.57255165979899,7.01069204822676,7.06625038276537,7.38590201270704,2.87745173791599,1.95855980267228,1.23339562389527,1.86558500493319,2.11928933452006,2.64216135312358,3.6917900495856,3.82774317078526,3.865884842661,3.8614942591703,4.04220048360179,4.2758042700384,4.1396170227998,4.10828363576769,4.02903522034728,4.28680220792584,4.82874615099755,5.26225710172716,5.55478360066245,6.17776181673726,6.97967808586515,7.95981129435374,8.63955714944384,9.3122199835658,9.76609735825397,10.2948978590758,11.0189776722207,10.8662983148963,10.1447855988936,6.61674544446725,6.06303960791461,5.70878141139349,5.35995615315983,5.02773337011882,3.49687572521408,3.48012825721075,3.59435213624914,3.5682445563054,3.88953834335169,4.41261788481474,4.76809503374165,5.49415958661182,6.59524558889172,6.94010873524794,7.17197408369961,7.49108442814581,7.79495381486801,8.14805862394367,7.99307386963432,8.27648002442622,8.37371348193075,8.68748610604018,8.6585935014047,8.75043601221337,8.69227188530807,10.6256973520772,10.6631879354605,11.0558272677567,8.50069043993268,8.68994533246027,8.6101764456792,8.63374854022747,8.69772391619017,8.83958963169036,8.8545218120876,8.35220919256877],"I00108^FMA_GROWTH_1YR(\"CPS\",NTMA,0,-20AY,M,\"PORTAGG\",\"MEANR\")":[14.5633991217928,14.2048181805921,14.2235225847046,14.5006087831642,15.5728537465487,14.9697922256016,14.2587360269268,14.0182473830084,13.6643739802004,13.6385039934997,14.4739864059682,15.7475527297779,17.0645139650701,16.9298147105454,16.9114336860755,16.5513163292399,16.6569326605024,17.0153130598927,19.578548547013,20.8633155898419,22.1242006299147,22.6568673782982,18.9005461885016,16.2149185751255,15.8436112242981,14.1785287555749,11.6310651461975,10.6289569434835,9.93633144583612,9.33794178380816,9.34620993094209,9.51708586365932,10.3332766612515,12.1946125341934,12.407933615658,13.9861383113811,15.331922206875,15.0907045887203,14.3965553554319,14.8473713215683,15.5070975799354,17.2406454583259,17.7559079054933,18.3411133850283,16.3570573937626,16.4746095578167,15.2818128328923,14.4937473744664,16.1730753321221,16.1206875397591,15.3873874405732,16.5594062994437,16.4045525806456,16.5703169819552,17.4501056144383,18.3347714362508,18.5629998873347,19.1433281967972,19.5404388283532,20.5100877508164,19.9691924266741,21.3532221339743,21.4882381560001,21.9763817507479,22.664584803417,22.3483123316888,20.7667813095988,20.5161642559728,24.3338506778871,21.1498960169621,19.0755563788643,16.9220190894042,17.4288400808469,12.3025105481663,9.57629322734166,5.33987407290363,1.97693466098221,0.252971248372866,5.08009781725064,10.959072254872,11.6381411409911,16.5168428001782,13.2520321967357,7.45916551069329,14.7990603826064,14.1324973370542,13.9874183246495,9.95312190092347,10.0846492800503,10.111452385732,11.1078649656367,12.6389357838637,15.3387219693221,12.1576328004975,13.1796570182403,12.7432976144415,15.6132806260609,16.0462302302304,15.8996977938621,15.203603255731,15.379844698467,15.5552504754814,15.6688980023778,16.0535146232662,12.1870535500311,7.8325740404705,7.06692120739371,8.95560065892408,7.70451805102753,7.7131068318516,6.02105472780756,5.20249142912494,4.17179495835183,3.05038587280139,2.47943162275494,2.12944077202944,1.37753484405902,4.25676696754825,4.54574837017225,4.43596959128925,5.668080134258,6.08359516404218,5.97804261565752,7.20258168138106,7.41373439129223,8.77093700024235,8.55844333000985,0.670908045149059,0.582367716968519,8.10959283912321,5.54560204274273,-0.0286397797617886,7.39463500591606,6.63906810782544,5.72594255917492,5.04117238461485,5.98502707078367,5.60012412889914,7.66223582322099,7.74155768137048,7.34073062683031,4.40168421451909,4.33341039112344,5.30902263364497,9.23398745316533,8.85017638047174,9.21827339971924,9.56335385500887,8.65279002658999,8.43332053644022,10.5913583904876,9.61806580305725,9.96425273184435,9.20282206999963,9.25601390770633,10.6901807020777,10.7945989724409,9.96714241192011,9.3281188220212,8.75869264338843,8.52031094731043,8.2993675295884,8.01559155889511,7.86849710885102,9.10905112944693,11.8134858618977,8.40841285749377,5.97236120795446,3.57446212399607,1.92210462125659,0.306733534671723,-0.463679787160737,2.17688721672322,0.970281837190717,-0.670418529628364,3.4204098640971,2.69063237792491,6.54996185631303,8.28241321684771,8.33980245851322,8.90160722934421,9.95008284597514,10.7093773668068,10.8908682336035,10.467292937478,10.5988503641819,10.9287269452953,11.6786536744612,14.0842996048008,16.4314891668607,14.6681363534337,15.7001178457295,10.9893732896781,11.5471309492638,12.260892403887,14.5484742650863,12.5011739128858,11.9868551847365,10.5492659756571,11.1156237155848,6.12141357941378,6.372889910601,4.07289126087064,2.45286521124483,-0.341745761375644,-2.69841583389824,-4.44909371923378,-5.63482744961886,-7.89802438797751,-5.01917022305936,-4.17569908027857,-4.39408086753989,-3.37053613503012,3.70756028235986,4.73345695172403,8.12097560427819,15.043943002268,11.6164180842227,10.8292592972368,11.0103911545722,10.243482438463,9.17114578116195,8.8650887627579,9.31578442865908,5.19524118286536,10.1444213955091,18.1253660253153,17.5600965590789,18.2452314036385,15.6492682146571,9.47078272916768,11.4294798265328,10.098370871655,10.2577215063022,10.9207293400934,11.3457958309419,11.2266202313006,10.1024455592947,10.3806400032681,12.5410263415748],"I00972^FMA_GROWTH_1YR(\"CPS\",NTMA,0,-20AY,M,\"PORTAGG\",\"MEANR\")":[6.69761822063735,9.42866616141273,10.4713742102966,9.97419639816974,8.06002474894993,8.56335673950817,5.502631997772,7.38001567336516,5.96622807647619,9.29004929995385,16.5125277567253,16.530475868665,15.9109987387114,15.1440697309072,15.1222975576972,12.805181504332,12.1028745238011,10.7096619996201,10.6523084429995,9.96483123188704,10.412290647701,11.603040870876,10.5470390281389,9.28136046656694,9.65968429152042,10.4360993577839,11.671187890842,10.5106647976456,10.8445841068094,9.63531962182484,7.19655016328604,5.92755522306645,6.74608219679954,8.19012738622969,13.4649595723195,18.6601094505482,23.2191317593995,24.1357396522053,25.387905752785,26.3345462444721,23.913911866567,23.7598075546733,21.2067280295415,22.1216846350173,23.7187015952375,30.4443262714808,29.8045912709046,38.3604308251213,33.7390429351192,33.1618808312808,47.4839828994247,46.6336023109865,50.5794358781068,55.8224845677815,26.0648154014562,24.3409030076133,36.0649086433199,38.4504483046025,40.6163040441237,45.7261297569398,44.9910156756862,19.6783526641479,12.9874837593778,12.2253615353326,10.6382056364314,7.99282162384439,3.64583610952137,6.0640820997419,6.43516360767667,7.61580004016127,6.64953908469987,6.9480953387951,6.4668518289199,6.03658428086782,4.50262252320255,2.28511088563324,1.06016757691596,2.43762264545962,8.44341970231109,12.3798753502913,11.2572843885926,10.9469617062713,7.88552089889692,6.73319826991306,6.58605576036953,6.73209376983228,7.8869109278161,8.75370101288902,10.5672275828716,11.9263438526144,11.9321174174297,8.66856895659128,7.9619139772037,6.40040781513162,5.33696063502995,5.38556338644204,5.07182879339188,3.34490737562055,1.9163429429023,1.65365690593129,0.663997875254254,-0.4067408672575,-1.0337697368651,-6.99131760602196,3.34559011972273,8.18120645514388,8.07899295315359,8.79066242111058,9.86307311389793,9.83773010323407,9.85413733046009,9.86594951969015,10.0688825835805,11.238521017631,11.430678687693,10.3365705651871,12.4856745769071,22.9087854774706,20.7009746749551,20.0447972867121,20.9680369009274,20.6241707859352,15.2853070322829,14.5765005969046,13.1650786860483,10.8830692281147,10.5196749918656,10.2301234832549,9.01966436834754,9.50483900529852,10.1589943429388,10.4139161704312,9.83986416394187,10.5898566720659,11.6991302819448,11.2020402015535,11.4239837356893,10.3714775225931,10.3047836111163,10.4371343790354,10.1310309918713,10.7950447328486,11.1654396374029,13.1961024853454,13.332300437735,13.5835479149343,13.4669165193237,13.9209648289416,14.3623286892743,14.5271194100929,15.2969042361643,15.415515882271,14.7662570411294,12.9085231524662,12.8845487008964,14.2632341524339,14.7572886309522,14.1395860208551,13.4604760699445,13.8067597457101,13.0128223535977,12.4892187085114,13.0271526953544,13.2540045748207,16.0615961904717,16.3892730533182,15.0869369274374,13.4622588979238,13.2142637249632,12.7476159159743,12.4783857158649,12.2613495308909,12.0305429894926,11.8268679433571,11.5247660372116,11.5965974934177,10.1341492867912,10.0793443887181,9.67869344208994,10.3900738109479,11.9258161698761,11.7996287269551,11.3903618369954,11.5058751941047,11.8403204558642,11.6833644769785,12.1242036287542,11.474403636906,11.7033686839608,10.8757408873327,10.0915775411076,8.18056432765225,7.95454627094677,8.4669501441239,7.18953928361709,2.34561189908915,4.7060931977175,4.32122033856121,3.83480037595701,8.29659366642748,8.64574181430009,9.82202949285298,9.45839364332809,7.75040883609351,6.0059102291299,4.08303984034988,2.49196045234731,1.66953319960083,0.146247304745892,-2.09756091597409,-9.59783961353466,-2.80862336401953,4.04902136732469,6.35827206832033,6.84574293093118,8.64543063706852,10.3564969340156,9.39515626817261,8.93641008311942,11.4313017246516,11.709066097881,13.4144599043036,13.0691469408148,11.5809565422829,11.6008484692042,10.6774837528821,11.6752355001652,13.5311977957721,14.8086379328612,14.2932970881138,16.3911770662589,15.0983786858722,14.9759617478383,13.8515989051325,13.7772836417732,18.7934491117293,15.1544801684906,14.678724426434,15.3842753415812,15.168724895258],"I21881^FMA_GROWTH_1YR(\"CPS\",NTMA,0,-20AY,M,\"PORTAGG\",\"MEANR\")":[9.34844093861477,8.22377413309732,5.92176853322097,6.18112639332958,5.01474864269904,4.50664626041213,4.93167757108377,5.0610680656552,4.47004725385336,5.62186671847648,6.03032825436746,6.76171875793298,7.68331540623389,8.31319302109664,8.40564417905879,7.18861005346686,7.42244840771059,7.70812583341719,7.21053580160134,6.63073002553921,7.05848417165369,7.1148439557448,6.32608501423819,5.57138498009702,5.99735566580047,4.83136666898318,4.07966052454447,3.17485130553262,2.98142359373487,1.93654731962501,2.2397012755035,2.18577550195741,2.63608926967405,2.16307667589564,3.07731357816626,4.02588878143963,5.43799004371008,6.07192512328295,7.05148106190256,7.14091452113464,6.97463996191073,7.21526485709991,8.4293156291269,6.75260638680837,6.87506863501221,8.73337427257947,6.70148104396379,5.86024541634598,5.15660141752673,3.96713796292676,2.56511931944282,2.58869369997173,2.16773010166424,1.18063573969777,0.788736627195114,0.893033866007867,2.23218749603765,3.57979361141443,2.87378523641048,2.66584753820014,4.68581745645493,3.69874718308933,2.71501891260631,2.09865415197445,1.60030571932976,0.873934492152854,0.511258549562367,-2.06108574201267,0.887556819323484,4.02419167733154,3.37705320450221,2.67629154120968,4.05200227913549,2.88163235468536,2.48388843457242,2.29895272495862,0.653888903146613,0.0751141404815687,2.20244338795078,1.68145133840063,2.32321845407801,2.90370206945464,3.18384586814567,0.196992357673407,1.11191957823311,0.887376741546887,1.75058541724042,2.64535884925157,3.21525428481083,3.43136718877621,4.02163679439792,4.3735377625742,-1.45414970834717,-3.14699360740206,0.221871291821147,4.52760155831042,10.0502155189151,10.5536507191083,11.8132474590629,16.4245578877756,12.2666978584665,14.4174322076174,15.6905023677462,10.8185658393193,9.11860442976159,4.81613093724009,5.22757799244633,5.6238455144127,5.71444435418917,5.64751952843608,5.67002962958573,6.1927722489047,6.26707347529961,7.72391908785001,9.58466930752981,9.38472875249061,10.3534492512333,2.70694893112398,2.24088149399081,1.47562609261339,2.30312597443692,1.80467842770617,-0.0244094650742572,-1.392993442966,-2.04367831427444,-2.37902837125633,-2.41718443322949,-2.9240481464343,-4.05446062156429,4.65520630798384,5.89958721349224,6.11260448045439,4.83273896374455,5.19566368971057,5.51524985123756,2.18557200274263,2.16623365811131,2.3807272630587,1.50051105107271,2.43954344636352,2.39360326469992,-0.883284987020681,-2.97839003203822,-5.0119341889308,-5.327845038833,-7.78721265315174,-9.72388791334381,-10.8457907715338,-13.0265475852114,-14.6985006875148,-17.0642156392193,-19.6091558449978,-19.0763505016199,-16.9228440987877,-12.7329905686264,-10.1922979803361,-7.57427323719302,-0.489180360168789,-1.54091514921612,0.389136634312711,3.41358855737893,3.38329314951755,4.03570278695527,6.1317099687673,6.57340403176584,7.28319214453842,4.67047864396412,6.37089126828836,4.18759619125069,3.61968299412896,3.52386774996153,2.05108375029237,2.43178589163277,2.24542732825352,0.426009428279663,0.246306335098787,0.454525286277705,-1.49358647821552,-0.220997030378088,0.317564631461701,2.58304863595032,2.22924652052352,1.74303504582341,2.66103605974831,2.02417377639732,1.21649795652969,1.62617113174688,1.64480038965784,2.05066608678834,2.95692568759433,5.24002536106478,4.60779250760769,2.87574635301683,1.13841812985254,1.22692374054524,0.801954925031034,-0.00240523784235602,-1.29984085518644,-1.12775327591075,-0.704194347920205,1.52623919804204,0.965769261568236,2.63164829450509,2.6375257758518,1.51627897132058,2.25523180450661,2.10312853946746,1.38114314751189,0.9155396990843,0.839729141789145,2.1297999337803,2.0521791257503,-0.165425805378179,0.255763853739761,1.21172399819801,0.993902755514978,3.77549788213896,3.36495481560559,4.41816063411789,4.7533627912905,4.26203234232675,3.99498540709183,4.53804062079657,5.18924887658574,6.84644259692959,10.8460899281431,10.6335032891346,10.6688013639881,10.9509991517719,11.970834675089,11.5170752118946,8.05898757837582,8.63834828846658,9.11591561976451,9.75370880410348,11.4261778738275,8.41119549817465,1.61131068355393,0.96640933262348,2.92883369989321],"I00936^FMA_GROWTH_1YR(\"CPS\",NTMA,0,-20AY,M,\"PORTAGG\",\"MEANR\")":[12.0141060149546,12.1282410677345,11.8749835973274,12.0189557629047,11.7112119402756,10.7078693816624,12.3275040462601,13.0472467711038,13.4574217493552,12.4524510045089,11.9699619768377,11.7485545948176,13.0975869312136,12.2873024953177,11.3876498240336,10.5408406038949,9.8336855981376,9.4700033204047,11.9551726087476,10.0476167100411,11.552023835041,12.3952495990467,11.1955650680886,11.1898796141451,12.5876020932767,11.8368112404893,11.7820303328223,12.6177385066827,12.6862280682615,13.1134002065073,14.2463201539224,13.3603485977547,11.3041254263561,10.9590669863219,13.1004769447871,16.8816545138736,21.2813368477839,22.3624395063895,25.3500834973016,27.9005252852109,28.9501429231243,28.1872949132312,29.001996474444,28.7066566035427,39.8239691001215,45.1878897883638,45.0496322434221,42.3050705661104,42.6818748872242,47.1917442140005,46.4719239433727,48.7610110667502,49.8700919730671,51.554792943984,52.1568553409745,57.1948446638205,69.8347437353576,99.3470778666146,124.434355381193,159.327959829626,191.694836260912,222.221648932076,268.104555323365,284.518734904622,387.755171761403,425.203340345977,548.673786651039,766.258237808918,636.362444554907,863.737686663791,909.822270029786,1037.27747755983,8470.20984832134,731.307944157409,2994.45604556429,856.779337655645,250.321028599592,27.6214473482454,-6.0186805576758,8.09883296672155,10.5745300253039,12.7537417443458,11.4675068413463,11.0782834400275,10.1638641052045,9.53798249969448,9.07779080057886,9.16729378818819,8.40495483228347,8.09145256726077,8.90886013022899,9.09785926373641,9.06574142671676,7.60646967544917,7.52919775576889,9.37867482468929,10.6955054367946,10.8377473845341,11.6311450999976,12.3507596256227,14.3709487639826,14.4509321569652,14.4350365014839,14.6103777919123,13.5106708951409,12.1228430700125,9.36756698547807,9.80034478649306,10.2038764507293,9.68701212526523,9.17052804129988,9.05425821706863,8.10053163052879,7.36327403646553,7.9856171914665,7.47881216255055,9.20879960703815,10.4021174386885,10.294640055863,10.8972031386029,9.46223346916507,8.06397567022798,5.92720363428696,8.98267975516652,8.5427451018025,8.32677198691382,7.99380463788822,7.87777889819215,11.4292616019245,9.57776116972921,10.384785781611,9.99617353448311,11.0304169528154,11.3559066600884,11.2150095587056,11.5086709884916,11.3826431718672,11.8195762985758,13.4838552396838,14.3265124646803,17.7055283577412,16.7713316745928,14.9787335924007,14.1503028835191,12.3583979153072,12.0654454635901,11.5853214137232,11.3501844235922,11.0412947772753,10.6968872614146,10.9659136450801,10.7603129774615,9.88339265881572,9.66847283038094,11.3511284081158,11.6166221828881,13.4118593967318,13.7241892051739,13.2129355187246,13.1517120019607,13.2667835097067,13.432117780137,12.5397907286161,12.2508160550483,13.3795094253642,12.5654473593601,12.1760277536464,11.5995785685012,11.2931158806743,11.0649103878218,11.0893983997154,11.5530361008502,11.1530436476792,10.8821787242192,9.10927489850039,11.2067462588059,12.5000136697094,15.228074752351,14.3165615791265,13.1199718103047,14.4251470870617,12.8929305972346,12.1658463360115,10.3887561314814,9.83895876265149,8.16533001339678,7.58773139311146,8.21750868671712,10.2404617653498,9.88943044362844,12.1521840114233,14.7163139106082,16.7236934125124,16.9134602985549,18.3160405852493,17.4345876013401,17.9088973620584,18.8875743089068,17.8045143247039,18.2324990028868,18.3578539810752,17.1241452450274,8.33698520290984,7.73550298189019,7.65511644143735,5.84105152508196,4.90349064875713,3.80246964119792,3.13783890901386,2.4601016368575,2.3643374852329,2.92175992262998,3.35800043073891,-5.75807950680989,0.0972381204227103,3.50051984877057,7.54834824002566,9.51326367524644,8.67503962620259,8.13185806531331,8.73577518775128,9.69207220296728,5.35393397228649,10.1275019981994,13.6158701787624,11.7933773782049,14.1555131316938,14.6792318948468,12.2632490543863,10.2553948713427,13.3638272080894,12.3534356661114,11.051750592947,9.97448326603814,9.62374712835058,11.8093128509331,12.6070747233317,11.831068385396,10.3171145993155,10.081063529991],"I00144^FMA_GROWTH_1YR(\"SALES\",NTMA,0,-20AY,M,\"PORTAGG\",\"MEANR\")":[4.42294562197998,4.64336466540482,5.14771148194636,5.25822769094139,4.67699167327006,5.01332734953581,5.05746310873416,5.06352194893435,4.87941252011314,4.89590407784604,5.42889406501415,5.47352259902792,5.36190925628137,5.09521920802761,5.02804341095707,4.96631167157442,4.90886890058089,5.09812870549247,4.93751403343047,4.84658827073774,4.69456207095252,4.68599885964307,4.77438610093147,4.5712419984181,4.60161803279408,4.71495379531264,4.94226015097049,4.94562363136564,4.97766043895879,4.33256018261092,4.24237543980333,4.22787240679119,4.17501859336885,3.84896557934429,3.000932996998,3.05964641733695,3.56136337975218,3.7929028719382,3.6793836927981,3.90385709093779,4.12688768672263,3.40031458317409,3.42175743256147,3.52694380500757,3.29208616349713,3.14114258601539,3.47566704428593,3.6154509776853,4.00872441794488,4.2671831202306,4.26007672037441,4.5434841878412,4.66477363593683,4.35065978907515,4.11694981030172,4.00350342951521,3.83475489113028,3.81622595198254,4.22512119126925,4.60384940013843,4.90180071082438,5.10393876085168,5.03879467551666,4.61531815024117,4.27588427818876,3.87147266162136,3.64654566053383,10.1429599276808,10.1484760730666,9.24355294197711,8.25115215476132,6.4592025647315,5.12078979514256,3.67310106926632,2.35840203666864,0.0723584110000024,-1.25803262431554,-1.6304867326064,0.811256444752437,3.02166617207477,3.2580981722267,3.0406767002562,2.88100129030599,2.76140326609537,2.5102430459601,2.3744770514296,2.36879759941545,2.22681904327724,2.15184202877915,2.33291042794022,2.44529063263134,2.32296124794896,2.35279090338802,2.83753511758143,3.02705683221349,3.29366681117841,3.42780283817689,3.62848054378448,4.04017470183239,4.60514628204825,4.65816090251522,4.15248857472044,4.46234977901423,4.29520663548028,3.71600184480429,3.68898808410026,3.38951384628475,3.06001171283565,2.56289268311059,2.15301909671395,1.70088054756763,1.54693182993889,1.32462941328048,1.14922984089328,1.31509033874601,1.03972529475362,0.810939893879765,1.77123402732781,1.94789302486083,2.54192462264513,2.72529916002759,2.56098883477774,2.62169562137948,2.275049548475,2.19222623293237,2.03722812871524,1.24792824220953,1.13811816707293,2.28262828706401,3.14604268060015,2.59365396480409,2.25278058450541,2.20230111142231,1.74485578125611,1.44423034026605,1.59168958070951,1.20068653554136,0.894597465052062,1.84541011715879,1.8468243025509,2.74031895095699,3.74938119646759,3.65411670137581,3.59872141071859,4.02582441004069,3.83846998087198,3.67205932013883,3.50268063973383,3.3566737538768,3.39253362618557,3.51358617597214,3.25455981822233,3.80886036756285,4.15933242531015,4.83498785888539,5.3509173262234,5.57397549142611,6.06024989936125,6.28819218260655,6.71330047704648,7.06825374608201,7.31986020364209,7.74039094648244,7.72543209309139,8.02161994877973,7.99934585817032,7.43781224358548,6.86198476115486,6.67327968428625,6.16423828534202,5.79290749987869,5.54354350669718,5.42013919244519,5.08573578764711,4.57064093216303,4.21879745387804,3.53217830105384,3.43791025081673,3.837853878498,4.37685800414604,5.5929607713787,6.31561907156012,6.91272101079857,6.61873817123566,6.89347335812536,6.82785470270687,6.40975788525224,6.46941763237359,5.84330451381472,4.77352120313527,4.9591915689212,3.68695718390123,4.56176065902934,4.92101637068561,5.38050802447242,5.57106604035996,6.05655108299509,6.75499276747101,6.32322512843439,6.49662283220144,5.33915883365927,4.41273515937037,3.98091943186111,3.21292154012609,1.18311230805805,-0.0107063775295595,-1.3066876349864,-2.44111274780968,-4.44996962699193,-5.37008108367828,-6.09740772903071,-5.98073802183408,-4.90599757651669,-3.49316660150933,-1.67000888722566,1.01028219855342,3.51698582814845,3.0776690794035,3.1186801185905,3.4680333617288,2.61104052501493,2.25683474705726,3.2820641666142,3.52066812458782,3.63711214189681,3.64490706401113,3.56885975676857,3.46873247928196,2.88761106482632,2.69755009322685,2.23159774590932,1.3001782885132,1.03912672231601,0.341836370390174,1.70090293211965,1.30166941157822,1.57170242247007,1.28715529267344,1.37787536379685,1.64886626706911],"I00936^FMA_GROWTH_1YR(\"EPS\",NTMA,0,-20AY,M,\"PORTAGG\",\"MEANR\")":[14.9778208058824,14.5288101437944,14.2866933852377,13.9348264708504,13.244224268477,12.3084194471786,13.5894957196052,14.8884884245447,15.6411999986756,15.1169456438469,14.3719982197732,13.945270186756,13.921350475576,13.2741552018976,12.3141419683425,11.5474138529083,10.7617763746992,10.4017916208964,12.2414682382008,11.0451731752267,12.8358915404271,12.9584824808356,12.3651573854607,11.6247608506576,12.1519592699576,11.4008941488739,11.0280146191946,11.0707776111044,10.4985105730741,10.6658021784014,10.1403379036378,9.64654892206364,9.35664707692547,9.68638852904828,19.0227377369658,31.8940069935732,42.6229097441964,50.7276104295641,58.1484152165859,64.4439741239808,68.6850630013725,70.9091407586344,73.8977280316123,79.5710241160491,82.352295654913,87.7117277160428,177.746151362894,275.110390512891,391.652656654592,1042.38859930243,8294.55364331634,5675.86668792745,13066.9050883433,2739.6781253631,3220.18842633426,1582.30785477141,5828.10354541332,7093.0423608656,19882.192834424,10070.3714084675,1501.6355508226,736.126787686508,460.907775267576,539.160853546474,292.405156109918,250.840942225459,191.413502534128,177.642391054463,183.219865641804,198.92389244533,180.711585644115,175.155225136131,168.164765351122,113.239092838683,117.390768641567,125.027673213267,196.486927240984,70.3760608754305,-8.37340319344619,5.95081830728823,10.1009523918277,10.5954034853412,10.0461271061938,10.1468515736697,10.6140177015569,10.5764958485691,10.0894188275285,9.85543211150573,9.62643138753143,9.39509369880154,10.114017582791,10.6243833184239,9.94154880427956,9.86364442704383,9.62490886870086,10.4608475777616,11.7297490074549,11.8567385043223,12.365825146722,13.2050796690664,16.1032662466102,16.3174725118794,16.7477108265335,16.9812182534987,17.2973593754183,12.4282447292575,11.8508337790448,11.7942705039737,12.0886114253488,12.0078887711062,11.743008462889,11.098015395682,10.4530260080605,9.78233487162196,8.75311819674455,8.35082206575546,8.98876509995012,9.44235680692516,9.69878100596712,10.4864645465235,10.7956561391103,9.97663202435062,9.40863252938507,10.730915464179,10.6697608405507,10.1292350749717,10.3971467102353,11.1349863529595,12.1471006925661,11.4183418812385,10.7563561397111,10.8355967452688,11.5453518811232,11.7774692511074,11.5008572279218,11.5945149061424,12.4159876855348,13.2374254343421,15.6272280083781,16.4005561972812,18.7383506859278,17.3057883225889,16.0372929159108,16.0335145686275,15.9052022026368,14.9845580955183,15.1980004013055,15.3996100717749,15.4240378282165,14.8930204459829,14.285577327582,14.1547581357312,14.4488816579924,13.7842782057213,14.4766034989042,14.5483438877726,15.0424306197405,15.4670138141549,15.0169666838991,15.0901299618125,14.9160403566008,14.6812744909052,14.8272532008395,15.1920613054242,17.2555067555386,17.0835258919841,16.2925858629266,15.4783305269291,15.3798057808707,14.834491793737,15.289398718231,16.7287608857682,16.0133983872825,15.3990671613281,13.8897728506074,19.3867229501971,20.1073429250616,23.3461400852994,21.4636159835396,20.8390035570923,19.6159637944989,18.822161415222,18.6464399751045,17.4640662544806,17.0685855473313,15.2805357565931,15.5045998798838,17.635726460211,19.4085961884612,20.0401568110662,22.2314710181727,23.4666278363674,26.0909820628008,27.1374963485807,29.9396332133398,31.62263291004,34.4163289322297,36.1523412538965,33.1531435009787,32.9003494733311,34.4877766712822,34.2035255844194,10.8140035724361,8.18637970458154,5.43120436854767,2.72951278802807,0.454287557778323,-1.70503265680579,-3.12443683700142,-4.10779455751192,-5.31388325670571,-5.01800608956761,-4.32203033286104,-2.51745832783684,-0.310761537851543,1.04565324005351,6.64757403706408,5.68877408005551,5.40424484940946,6.61586149526958,7.39971436750752,8.18036356615679,8.91568454950488,9.14512162781185,9.54065310087356,12.6939238435685,13.0130369569696,13.0986973167183,13.5677790588343,12.9592164267476,13.0435208363334,12.772609394643,12.65090141273,12.5306734095878,12.9557349426105,13.4009872399688,13.0431473034529,12.6581814163367,12.2691824816645,10.7728149801068],"I00612^FMA_GROWTH_1YR(\"EPS\",NTMA,0,-20AY,M,\"PORTAGG\",\"MEANR\")":[9.49337997495656,9.62379898639712,10.1904820589108,10.5659864241277,10.4939398626496,10.5124399991829,10.6450295963698,10.5212603538925,9.73981069952316,9.90809148205694,9.41507295367271,8.96826710297564,8.80071744240672,8.54284495470599,8.41671728397042,8.14497677580246,7.77801604210584,7.72038170277346,7.97161328514937,7.12970727518062,8.46577816240462,8.84728549168,9.05543390812862,9.60209733929483,9.55715750422084,9.66700182825368,9.52040645620604,9.41612776507769,9.31496313727941,9.13404984425102,9.1230151368931,8.99880321829158,8.12582366371807,8.24471485432055,8.87159597854652,8.51811716078935,8.47957287907685,8.54390747121871,8.52749860489476,8.44212046017879,8.2629392155519,7.51767184635485,7.51259667060932,7.62743165976336,7.50370736749162,7.99313310163886,7.6029089574652,8.06327748799672,8.27133631017019,8.29792132096986,8.4077179384721,8.73599434774178,8.81782617120114,8.41498853342741,8.03102981348086,7.49424300220242,8.29661277434015,8.65115861773052,7.97490523459244,7.29072629564618,6.51017986293923,5.75461888485038,4.4577610099325,4.36353390058061,3.62850538623352,2.39094765157186,2.16156909433565,3.60211066839431,4.88795905841964,4.32030028640656,4.10232353974608,4.33787903191382,3.86112355054284,2.99202503521671,2.79490758493532,2.99187688226873,3.3012158503695,3.20310595595083,3.41813254171453,3.23845879891419,4.73931100681095,5.11972891299684,5.14590146706782,5.65754934755705,6.03071257782675,6.13960092179831,6.24424202087305,6.2372637065177,6.22876994847518,6.31602782645705,6.27743618267532,6.42600580779962,5.9149898678103,6.0467444441274,6.85728699009207,6.33279874475841,6.8418801060185,5.81917760586114,6.50731803135746,6.91673604117845,7.0888436890849,6.55858623882118,6.73901844516433,8.84966403033763,6.44282656179059,5.45329362994793,5.27296037399312,4.92219143890076,4.59344176106327,4.47193670522643,4.57519793988163,3.61740041128646,2.80168313964424,2.12826793826616,1.41484431265287,0.790384122679319,0.77749792194519,0.521203662531821,1.20805112297572,2.33406479194885,3.2695949262315,3.4970495097407,3.96908956149776,4.16415662845629,4.14357032247643,3.61253610027599,12.8320201430674,3.6265639947385,3.51465911571964,3.38889533758422,2.72365804831072,2.98631567457392,3.08543695173589,2.24724512276075,1.93539912789344,2.97850136981229,3.02240574358923,3.09051982052526,2.74139132422739,1.85078639803134,2.61693051087299,3.24116940166932,3.6477650051733,3.61982651287912,4.10580435570473,3.94128469476677,4.10540378788092,3.84897308310032,3.43555913011531,2.71105957665856,1.71496718373649,1.26152136305748,3.22470074950576,4.07165967515771,3.66204257441611,3.56221656264972,3.19621909737411,2.54756156628256,1.95756892722622,1.45203304713864,1.00569978380912,0.427227555672973,-0.534655100964154,-1.37091319769804,1.05757805794945,1.65807236778489,1.83753767090312,2.35363716484284,2.24684772254191,2.31278381394051,2.38469912245575,0.585424726721707,0.454988017084339,0.0422489453640151,-1.01278729393974,-2.89960744478753,-1.97465036063844,-1.69606668739611,-1.47905309598342,-0.174591033839078,-0.0474227810141751,0.010579459654631,-0.167232981610659,-0.31709429062158,-0.33266793094699,-0.402864429010145,-1.32525926524758,-1.57419557672248,-1.28912773562039,-0.854400501632849,-0.881616743103739,0.352592395461635,2.41440773648851,2.93224435751502,3.02030629888737,3.56321539215247,2.83173164098404,2.85251714137875,3.12618835854891,2.80926593030714,4.72199027447653,6.24166507088425,5.25050816009369,5.25171283682502,4.84737506111923,3.93739700408577,3.28783304589891,2.23317603837226,0.720603272863829,0.474640201873087,-0.54888205842617,0.898884418819036,2.9069418011132,4.2288371268965,5.38489864503767,6.77814203542661,8.53109931212819,9.67833499497988,9.83940637777044,9.12054414620162,8.60985738785188,7.96795476176073,7.70566803337357,7.37131723969724,7.52048667908594,8.60462311431224,8.81840514166348,9.11552399046496,8.41434327304652,7.76789953122974,7.614904624616,7.25302889042166,6.42129731000934,6.38264253275702,6.00461172248032,5.47220758648894,10.8085348375742,11.7533897728286,11.9383500831192,12.1688574661167],"I00072^FMA_GROWTH_1YR(\"SALES\",NTMA,0,-20AY,M,\"PORTAGG\",\"MEANR\")":[6.89231171021478,7.21661455246062,7.98429818643008,8.59675506287358,8.66109568519572,8.86959872796383,8.1209826405665,7.18363751630157,6.43271342903734,4.87475205058025,3.90045623306342,4.28273853603211,3.80088342089346,3.99974838921478,4.01539582584147,3.33824818210137,3.1329721078681,3.09528002531363,2.96814289895718,1.83448931824794,1.37131413247549,0.380339852318908,0.871302437380549,1.48984024275242,1.76727103970666,1.54254068278923,1.58597351731636,1.15242149634142,1.07053277726925,0.995251892571166,0.692679993182521,0.356834196158582,1.47893040898639,1.2765834405763,-0.0134128906198431,-0.695734232836951,-1.51655190972106,-2.46305147431657,-3.27504986622695,-3.3855047027551,-3.91147680342664,-4.07899498703889,-3.61193303449634,-4.87486518982347,-5.11857387133036,-5.84153469182212,-3.91516642286401,-3.21479054256489,-0.0749433232821168,1.90824315370737,3.11701811977439,5.27398742517841,6.68706784902684,6.68399151441322,4.93782132720756,3.12460494406254,2.69255162088165,0.995733868174612,3.5920776906081,5.22208234259732,8.66643023057684,11.2263899540101,13.231864532556,14.3975298660631,15.0204232414468,16.1430758113932,14.7179927120347,14.4570035677382,14.6869742398632,10.5972819574508,7.75106788170806,6.17542164182718,4.21705689020199,1.72945987628574,-0.188651760238397,-1.50502345186815,-3.19966428515805,-3.69854205724633,-1.88301709445501,1.1638125732283,1.51759037814485,2.2755195237519,0.462251812199358,-1.09584924752341,-2.25545214916413,-4.08720151944595,-5.98651748463057,-7.49956596021215,-6.87158149785209,-7.27848519463803,0.253105820370137,0.38905000595006,0.480126084615729,1.8000158409773,3.23895356452044,3.91378613800287,4.67745772580941,5.15528681021702,5.27883151535108,5.99534079978354,6.56597360979092,6.53079229331605,6.49363785190303,6.16099435088933,5.52718412539051,4.79791083576849,6.04347559830586,6.66194603673137,7.5833196524096,5.04079249838035,5.13059710635607,5.13696140287167,5.61703492297674,5.78388059459095,4.54291082396328,4.4136766288505,3.55297575285034,1.93388855655131,0.580812039227671,2.36011458346579,2.07903153031137,1.51721657228338,0.987642443564993,0.311575035457461,-0.297561149329029,-0.545703557508965,-1.32916821357163,-2.45489205038828,-0.644163928160372,0.486328969424837,-0.10809621746365,-0.995555871318605,-0.0297512539932758,-0.923729047507123,-1.82324744658968,-1.23508616787888,-2.41789563015709,-3.1609014802663,-1.81902096185219,-1.76728903407957,-1.44705789461491,3.05335215792463,3.08726553317703,2.72898517970991,3.41210611147354,2.90700024897713,2.72857631805101,3.40111459297019,3.17305507409259,3.12304371545371,3.23030526401915,3.25830168978505,3.47892335250497,3.60167002361536,3.41397436311816,3.50878965577279,3.68947310605156,3.54592422752419,3.47671361071688,4.23929203773576,4.18494731366181,4.14678498620916,4.84219537424311,4.34632527510349,4.40221026991648,5.04074727340332,4.50998608350355,4.28152257098172,4.13920078193395,4.47391878746263,4.29155767239001,5.8014215168951,5.95015534882541,5.81650524091961,5.92111016317664,5.97359041458261,5.45395499713385,6.78888571027903,8.00781833340817,8.81176811287154,9.20530193146945,10.1894613496548,11.2430333342107,10.8289134594473,10.4296256031486,10.5583793587239,9.30513178121616,9.47774548919801,8.54513429446742,6.54253156681621,7.06379155857804,8.11453482303489,9.61532826918117,10.4779284246906,11.533922596644,12.2347630116108,13.2564251055582,13.8447194432364,12.8610544945162,12.5264742422205,11.7791241878302,11.4083834296922,8.04075775965547,5.09978088037724,1.02398007683012,-1.27321791352318,-4.2649656603569,-6.80917885802107,-9.3247809126778,-11.259000000315,-8.43380682693966,-9.56493368781613,-10.2669966482336,-8.71497841248358,-4.02280495274227,-0.253567617345166,11.2124063865118,12.5162361505664,13.7243258205372,10.6095414976151,9.36044879232404,11.0211050307138,8.08902624510333,7.92375978341555,8.66353740834814,7.86472187875947,6.24698985043445,6.67254307543844,5.76199086185074,5.76615067624909,6.06263392851353,5.48905794603523,4.99536293564361,5.89904509034653,3.07813721352136,2.39402240650631,2.8862063355377,3.78129674354802,3.67312960518529,3.88647222044778],"I21862^FMA_GROWTH_1YR(\"CPS\",NTMA,0,-20AY,M,\"PORTAGG\",\"MEANR\")":[15.8960386939733,14.8132540293593,13.6098871965536,11.9678090655626,11.8112278134026,13.027036597736,11.2847364799876,9.37777771145467,8.79827024072797,5.98799268707973,8.24411716226491,9.9775556183201,11.1339819358688,10.9334406774009,9.81250358780398,11.3517343271153,12.0310293986297,13.8271601896997,14.9903937651609,14.6801003776325,15.7248520555546,16.1986704171386,16.8277343758497,18.5968814361734,18.1564585167595,16.1541360668628,14.0739586623688,13.6821977098279,14.0316579349922,15.3892349280972,15.7101664678435,16.1461721748003,16.5478094816371,14.1376552013063,12.1454112358098,9.23978022185607,5.32051434373065,4.84395149235243,3.44394155414785,2.68976362096008,1.59530210351659,0.134122782891582,-0.116552661293292,-1.08751413001029,-2.15004904169456,-3.7270911696545,-1.66349627496729,-0.329463697373635,0.195306543303678,1.17415126394133,2.26883434408415,3.72951612344154,4.58749539357364,4.9775538519786,7.01445336277723,7.13775966567559,11.9289435671331,11.8871209517535,12.3779904969509,13.0643096244295,13.5175287553519,13.9486564051881,13.9170497427411,14.9509778945493,15.6321963498076,16.0266038601738,16.0143510367037,24.5124198270579,16.8191515427783,18.1825717136666,16.3980515254878,16.3577195252106,14.3849193422319,13.2959458110957,11.6289447001825,9.07875428365394,7.07893262216921,5.12639233578868,7.10633478636965,6.73397747993626,8.70360479639356,8.53472759242841,10.6291424935593,11.2413700575277,14.2261558808916,13.2600021025785,13.9941845454314,14.1538534320779,13.5784456618276,14.004950118932,15.2384378048863,17.2024889647782,16.4861770949509,19.7614446150861,20.7319955230958,19.2209760299095,17.0879792867167,18.3989856044223,19.0090171700236,19.4760606404642,21.1489977805944,26.009444748471,28.2965950115257,29.7928749365982,25.3748730081736,14.9642393005672,13.552793654134,14.526932259782,13.7716852889272,13.82422940836,14.2381334336561,13.8389572370054,13.8632315936843,13.3972022129617,14.1689617349239,19.0204265977346,19.3416044143646,21.6958562096054,18.490636144165,18.5289907800952,17.0305388517071,16.4455456079727,14.9393706599882,12.6720093130613,12.1429307289146,12.0790785464683,15.2892267938815,15.8552261745981,17.3025750380985,19.0541947919438,17.0303662612445,17.5129851511641,14.7798589478818,15.3544857785711,13.8382070399105,13.8595221060719,13.5564368881243,11.2180291806696,12.5161621036772,12.1839218758426,10.7925003261254,15.4004353841333,16.0420205766854,16.0113571641563,15.7149068129396,14.623865170902,14.7356264159817,12.873758828247,13.3328065706723,14.3095180665499,16.347347805269,17.1143875844269,14.1141513421209,11.560123382381,10.4788290011374,10.1748855282386,7.23836757947466,7.69195381978336,6.40387523189816,6.66792187110375,7.32576812008801,5.9997895921912,6.22898509561148,6.06053887518492,7.76583602936235,8.60983703265413,7.87937995160408,7.24892775807567,6.39474410030765,6.6053954435231,7.58789370612179,9.27637638114075,7.61712140907329,7.68972949656805,8.17887394941532,8.45761542365184,9.50332478923849,9.79724225505503,10.4295499010755,8.90631156613919,10.5471086235414,11.0539718059437,12.3331107262432,12.7383817056992,13.1712402144999,15.1475586412278,14.2678616130403,11.7197775102131,15.3434320965089,16.557646843228,9.06731212476177,9.24684029439041,9.69013251505956,11.6854567650381,10.2849289579359,10.0458618318495,9.69956552922932,10.555540766524,6.99553008407146,7.25630197446684,10.2900303720656,11.9678511999307,12.3526612775956,7.97018139149384,8.85166315911324,7.53958699843573,5.9449263469583,4.40719993473896,3.99787580532432,2.90614170069508,6.66820054875199,9.59132804626483,10.4904386699902,11.7583645585602,12.838009252934,13.2492085905283,12.0114997498527,11.4024227630394,11.4056607671432,10.677249508596,12.0745606753812,13.3727451391102,11.8947439736298,20.7380940800114,16.9127821254505,22.3199377919298,20.335669864426,20.0294052219085,15.7913548983731,15.483059730324,15.204310507988,13.0159580036075,10.66235413329,10.4198978349266,10.1141609285516,13.2535455692608,12.6643639473418,16.1791555583747,15.7081431900193,16.3427932696956],"I21881^FMA_GROWTH_1YR(\"EPS\",NTMA,0,-20AY,M,\"PORTAGG\",\"MEANR\")":[11.3603032517674,9.74984509004484,7.6581205421578,7.5560595644526,6.60952597879661,5.47019603783262,4.95833780101701,4.57529650150572,4.14844530732641,5.45069085725923,5.03966671763532,4.52915422997127,5.31779296524943,4.99850052244662,4.34665672105895,4.12836579081519,3.58125890467845,2.89287970738814,2.64420492763132,1.96035404679358,1.15716627775213,2.95744948607925,3.74453182204475,3.07619594720187,3.09074770950623,4.16506618714581,3.96457723106452,4.15914404484677,4.20348810412498,4.68262693109718,4.96893918543907,5.55994666156535,2.98650287792218,6.38264009129589,5.89763046292326,6.15224161624927,5.94911672368987,5.10474372012921,4.49238746180791,3.74245964845534,3.21925395284781,2.70570833345184,2.24003811115583,-2.79922534553317,-3.97318977083653,-2.20664501947686,-2.40977218891211,-2.15685543238007,-2.01279572224067,-2.33417566604636,-3.83330680330023,-4.41394872723808,-6.38190271624069,-8.31932184878366,-6.63356110932057,-7.83766912781611,-7.34409619819525,-6.80331774911647,-3.86048492982353,-0.858445535712872,3.03652871446526,8.12931784030661,8.57388284819035,7.49846877083134,7.81323835850848,8.01205166660658,7.17200094435266,1.29519433563286,1.31618218962093,1.65006488871281,1.38334509948527,0.469964639759282,-0.755454221844325,-1.36920431593245,-1.61756757152483,-2.27263872856044,-2.90348865708086,-1.49436762269141,2.64358491052968,3.15025069466773,3.07605871194115,2.7556260232715,2.88148023144432,2.72030494139285,2.73274338041584,2.51770115594725,2.31745534167813,2.12973767245766,2.02474737732631,1.72829489545518,1.04146195374966,0.826134615985395,0.848915075954057,1.32819176051317,3.63912438247114,5.88539962462894,8.02738120257047,9.93722006187873,11.4899733726214,12.9214896504763,8.26265344095843,9.27929559030751,10.7790370685777,12.0660902840334,10.6292635379783,1.72333570673643,1.01839151617136,1.37604948902327,1.86405608193155,1.80590759653997,2.04558363633596,1.47922248298045,1.2327089893674,1.18833016828522,1.99122764790666,2.02826847640495,2.90179643888092,4.80574120414559,4.00494127843411,3.47358094764956,3.07544770643908,2.22201511713209,1.49735781544791,0.552573456423661,0.092453743810756,-0.591476866746214,-1.36909524991981,-2.23606626049476,-2.52743403968579,-3.47693648584588,-0.7517125947953,2.53339370126636,8.93741062812282,10.3698280108795,10.3522874410773,5.98559321376532,6.3512264825295,6.91136240706646,5.49426648508542,6.36652797868854,5.88171776895575,6.06480534552406,7.53773154590202,8.60032025239961,9.96269593474635,10.2988568538236,10.9857341038183,12.1041553522484,12.985321206087,13.6836262848537,13.8006562258176,14.4453013089226,13.7753194740006,16.1742026139779,15.3145970342954,15.161214811189,14.1663391055558,12.9055042606507,12.5590210350508,21.8534701790074,12.2604193563763,10.4937155461016,9.70611993304697,10.4571952709487,25.5360371265962,22.2913593214768,20.4896615224577,19.8906781387494,17.7769080970947,14.8682398617771,12.5503868832093,9.66525654990672,8.08800067347705,6.71619726687165,5.86952182771322,6.20449664604357,9.60019830156235,13.338695794434,10.9735376796035,11.8450345381364,16.6980315724419,17.8512256879776,15.9847155347918,16.1936256312841,16.2713571392794,15.2705397643206,11.8595108829693,9.05416357144889,14.1989613859668,17.3032332265272,18.3776673607181,18.3267850500319,15.2259906501914,13.3485548868612,11.6217749887109,10.2465662521852,8.56342956618504,7.19918259176139,6.80399477922325,6.44435408395938,5.46531323627824,8.88809124835655,6.12023472052248,3.40456801409743,3.20271143831337,0.849996437638874,-1.44868057933665,-4.92150385736348,-7.84965435948993,-6.0397204583006,-8.6975238658796,-15.3204719857376,-14.4836209791731,4.11726467658163,4.03992344847193,4.09960534943549,8.69802871166471,8.16863307748452,7.3581279262534,7.93027669802908,8.19956565766177,7.72571358376919,8.5158423508428,9.69458423525328,11.0913987992166,14.4654403590103,14.9630520681357,17.4047284810987,19.7256246144772,21.1526444989979,21.872216390228,21.7268111598343,22.5640345198889,22.8239961600576,21.59391151236,22.5849160015327,22.3848478199644,10.6280712250023,10.6870958004561,10.7040728903566],"I00972^FMA_GROWTH_1YR(\"EPS\",NTMA,0,-20AY,M,\"PORTAGG\",\"MEANR\")":[16.8676624225119,15.9678656004579,15.4528559850262,14.773263101215,14.0637432189923,15.3147261876234,13.4177146921178,13.5536542935125,12.8637423954249,14.5549483138251,26.1746193796058,33.0401362946349,41.5948391794382,46.2923420557427,54.0509226186787,59.9164061405838,74.2456835281855,82.2886355857017,93.3464709996441,129.48099911666,123.719579858552,130.030664173565,120.17249724971,82.832999529503,71.3707819562318,61.0285620638686,36.1886753379237,38.0821090791877,38.5838585555199,43.0607512284699,41.3516581860089,43.2907583723169,43.2922546816972,41.9322681723824,42.0591667947699,48.712795225703,53.4104435969953,57.6337924519392,61.196170213914,64.7221473705573,78.0134095558384,88.4318244129631,94.878175570099,113.695233436282,50.8786835880211,45.5531894585367,41.5076306374221,36.8972432739015,31.8356033003835,27.5913198028991,23.8852486821442,26.8789301161282,29.5111023475923,33.7287365909955,23.7781574812888,25.4558763762372,26.174933251363,35.4861565900005,177.866501732582,339.09053360278,473.032483721375,34.6106416963734,36.3007401227246,36.2546017033683,37.1346857237888,36.6731435146582,33.9908685839316,26.4205821192346,21.1759384134925,23.8332009337128,19.0120439119818,19.4216836214622,18.111100065239,14.7874999505081,12.3711599044895,6.71471954092693,1.68278879470687,0.102517795000686,8.970774440571,13.2371486919382,12.5907068953483,14.3064479864851,14.2894694239498,13.3165018561278,14.7670196984137,14.6512993329673,15.7729111852385,16.4090572362439,16.9622156593285,18.573014550826,19.5065002298244,11.9076576296588,9.1885909096765,9.29184776862188,10.6067983216501,12.3375603960412,13.2608714759797,15.0683720454742,16.0031563672905,17.3137308756149,16.309909103864,17.3613620415456,17.7164025514723,21.5312098817542,19.9371621206218,10.0733373891259,9.28206290736016,9.60811831386198,9.24793723539192,8.21210739197594,7.67381781781088,6.72716628911619,6.35603870922652,6.03371558346563,4.51607222721746,3.30492068326877,7.6289875225196,7.26404795159261,7.77733016066098,9.64191362167758,11.0551041290434,11.7948113130631,13.5863868391537,14.2271485151098,14.1692191603185,14.6378521148852,15.1133716390694,15.7493525983218,15.1376203606026,15.9953145707925,14.9960124089035,15.3292287442668,15.1958376834275,14.5593338005304,14.4447346892342,14.2526279842097,14.9306585206601,14.6144078747039,15.0394119989727,15.5351510992751,14.3130635913373,15.6925017114344,15.2031788498495,15.8251825593596,16.0884478373952,15.9692256862636,17.1357823136953,18.0631558958432,18.6413662196413,19.6473816709235,20.5501679138995,21.1335984362682,22.4484714448306,22.8098583088088,20.2417604430639,17.8141458784688,15.90179055336,14.4727673382817,14.0485252384206,13.9556462684861,13.1116010012644,12.4062912108747,12.4120003555756,12.5655865432096,11.5477083099083,10.6016195214929,12.0564749950192,12.9913384150255,15.0366665886824,15.9224317584687,19.1106926327879,19.7654699951113,20.1679663625264,21.1742400205824,21.3911134812599,21.4725874448869,21.3205538221291,22.7889944985804,20.7905616065854,17.8973296835571,18.58485260296,18.4187292977216,19.092102269982,19.8602192605763,20.318816534988,19.7436915918054,19.5337875508643,19.0407723045458,19.6147197554911,19.6203545412962,20.2807282146523,21.3670065580563,20.9153431836533,20.4249211474697,20.0171512720325,20.1769368900012,20.6926146158945,20.3516468503895,20.0290304758606,21.7087335268578,26.5804659224343,27.0153948422156,26.1353077421677,20.2699923629547,18.5893882346062,16.3522565313429,12.7710567397621,10.7532735961983,9.18618583361395,8.19590485807411,7.17481371891561,12.1906662253539,-1.25516376906459,2.32713734604989,4.15178193825919,7.92443266564078,11.830570908471,11.7825226299776,13.1729345097961,15.3512567851291,15.3570826517122,16.7790380764575,17.3262871729807,16.9764610705864,18.2557951651351,19.3617666739845,18.2110526035819,18.1571786332841,18.5704977726237,18.5646655002481,19.0199149248492,18.759864279076,19.2663802735592,20.1604838964239,19.7153678721009,19.4135072139164,22.2349965149449,21.309590159408,21.583094106753,21.8410531198558],"I21852^FMA_GROWTH_1YR(\"EPS\",NTMA,0,-20AY,M,\"PORTAGG\",\"MEANR\")":[14.6013295346314,18.8681333735047,23.3351083013929,26.4584197071081,31.989188789065,28.776283139941,13.1278410233377,1.35367917385126,2.59647234499208,7.09293402178885,8.24575736832841,7.64374396335662,8.65264210113413,8.42810634726158,6.97923086243875,3.29093058428312,0.697386303626373,0.399841072850864,5.94571915010181,4.28938722745003,4.85721074578638,4.31626824017062,4.62465864142534,4.67816194310044,3.95199335100685,5.10608873359556,3.34596691093025,2.34649622075108,0.65958496257427,-2.63162141306858,-5.40933754045019,-7.95581479471558,-7.89061106664788,-3.47373421783903,-2.54010524151306,-3.51993680665826,-6.55932524169536,-9.49131264792532,-12.0414456581011,-12.9737452186611,-14.0367144465684,-14.5585389351856,-14.7155178394246,-14.6163067811601,-14.0692816598593,-12.0856865649729,3.66567149743134,15.7796465574859,30.0712018571956,43.0738438834153,55.8806651806539,59.0451917523892,62.9503911129337,66.6736608156352,53.9406558466541,35.4259950174954,33.4594798036587,30.0747801033208,174.596053495738,311.9702731527,399.450017461126,502.638233653661,615.208996023355,667.885800835699,741.907481750224,785.328823569171,782.345443719303,734.278529947701,738.786084384644,1159.45396717165,855.904183154236,634.693887121473,1249.50989245537,530.952336584474,646.91581374574,249.237675765694,106.257749444076,39.4972519487828,-3.56073212504006,12.4617313954243,21.6928304781154,21.5184635065421,17.0948514485135,13.914857826443,12.7262601667362,9.53676729340984,7.81663645199245,7.22900845837744,6.32830651203052,3.09357683041092,-2.38013690453572,-6.27644274713947,-5.27704271960149,7.35919192629021,30.9655883212213,43.6754531533884,44.9650516964183,52.6452497628338,58.9564272240719,65.1588796795592,69.2357396597206,65.534327719704,63.3143925411147,68.8707616192151,67.0137190523867,46.9675826721031,67.4375836835156,90.905147224683,112.497949415489,130.316038612041,157.018516685703,212.837127085953,248.179805693668,288.365683657625,316.506976844119,330.721609955036,369.788743102296,382.281294951392,321.938021029147,275.223200686562,228.420075598383,168.753890483794,137.178498603752,70.8705306118645,48.1464650902621,20.982088959555,-5.21075527213361,-22.5904354978694,-31.9592078817694,-8.19076290211659,-4.44220958545272,-9.45330519916982,-8.00651645184371,-6.1952702405478,-7.83526342803464,-11.0853803753147,-17.7937891828003,-24.8159690102327,-30.3815433761372,-38.7396302368912,-44.3467616561098,-19.7544449097745,-3.06752727964869,1.43516524653775,8.91741032099276,9.09684233175528,9.6742434292457,8.71963941114288,8.89443648932529,8.69937875853092,8.79962491300971,10.2258034358168,10.115786979384,11.8365451611618,10.6310171598689,9.49232567814936,7.55517986246494,7.01423030184244,6.04763359015745,5.62853547095494,5.09878501663815,4.53106503387737,4.61263981793862,4.29519364825825,5.54817317295617,5.44503547812903,4.67653760177238,4.60523035641999,3.70196260981778,2.64936996105481,0.988964118578011,3.36111123105858,3.521750347224,4.92679647737933,4.64324474532761,4.31644503759076,3.29410329707868,2.52627803265809,5.33665230065648,8.63480637439742,15.3387645918961,17.935545145493,20.8950958037389,23.7892485462307,26.9252441019197,28.1035464632239,22.1622291856293,18.4089725639112,17.9606470903462,13.6901904283737,15.7117448984305,19.9865052442112,23.7763232254199,26.5724871280345,30.6290564927621,35.2685060925134,34.4370548065915,35.8031972427237,34.4347633039253,36.9836063902046,39.2617333911519,39.8125571721837,31.1364042858682,24.7513153066178,16.3721648680384,9.1623463623406,0.0163517949350123,-10.1231040006414,-18.170896314136,-26.5414390142856,-30.2813431831461,-34.0934973623136,-37.7976619800245,-28.1575879774389,-14.4366912128775,-7.17176694132886,12.7961205881253,17.5320235006541,19.4002232571891,19.4567285491719,17.4615799780367,13.643834192349,10.3504735534793,9.31037875409094,12.0142561339597,10.604718162113,8.99627493984389,5.08456076163957,2.50156482584836,2.56872779745135,2.53222722349322,1.59261081886188,0.735749254429032,-0.452770179933578,-2.43413179255128,-2.71732581952998,-0.839273866567793,2.12627963830136,4.44673027018045,6.17788641670788],"I00972^FMA_GROWTH_1YR(\"SALES\",NTMA,0,-20AY,M,\"PORTAGG\",\"MEANR\")":[6.62435566229106,6.86314372113323,7.46527137178692,7.8943974569928,8.14190447832591,8.4051197851897,8.64355753622244,8.92918463645208,10.1321315939593,10.8550759614017,6.65382906545251,6.41704616902024,6.19506703948462,5.96063557241978,5.80864994200497,5.44031274991059,5.11322756274748,5.12880950094523,5.06264462261296,4.74030149176072,4.96052259106056,5.22472340059562,5.17866136950107,5.21245236981511,5.26970179446169,4.75338928683421,5.12755128737151,5.08842845796731,5.12852511917617,5.4217737327676,5.40002867149876,5.46472228227206,5.57587170697781,5.65177156390171,5.5171839859511,5.78178931880023,5.77952801628767,5.47933738263801,5.53111965986549,5.40929666313303,5.40006559915813,5.66264016259346,5.8405281876469,5.84344246163221,5.695004102564,5.55705110754665,7.56582253221797,10.0440953747316,12.3603497978809,14.2773323697737,16.921858001558,19.3217711617396,20.4388465104225,22.3944902838311,12.3799356729614,12.571195898771,12.3203014536955,13.1041670778315,12.9034729818681,12.7076382517247,12.3665544448672,11.2818092469153,10.8757757137989,10.5435218861889,10.1493839905674,10.0476025881862,9.39745980171521,8.43248689872655,8.95236433962367,7.97853528262085,6.90173966880432,6.24406878846047,5.59738263714099,4.79762589327117,4.28704255517085,3.51935738236679,2.62931099010005,2.78012391016428,6.37615656717494,6.75193756511925,7.08222613417624,7.50596616170895,6.79995900950534,7.13829053833345,7.5383722799009,7.96545506658989,8.40968891235864,8.96726540346708,9.0535921025478,9.27910834032506,7.30690212796788,7.31754944574808,7.52677087086978,7.47863245336792,7.20312912642946,7.33361120287507,4.05538263857934,4.33080368701726,4.77663964234783,5.17617185860801,5.2943603360007,5.56947912471863,5.91293693356917,4.60355787396609,4.55255457719941,4.64013055963139,4.49026351771299,4.29233316774596,4.27528344203789,4.06092291635701,3.78451967718342,3.57601572509294,3.52668402708768,3.49754455667149,3.22665494408217,3.05049042480402,3.11919073311764,3.02820462244546,3.86456184037678,5.27739137624874,6.0609906986098,6.70597354706259,7.73425907229037,8.44647481950347,4.74420829837268,5.02279660782347,5.08921007416015,5.10202184277428,4.9178914904437,5.15611130396907,4.73929102548014,4.43465941261538,4.2080362429948,4.08595836619219,4.02500598339741,3.76106689817924,3.96178184989236,3.64880677111964,3.60622264767296,3.4721537353311,3.79876891200071,4.0155045275994,4.16264294659323,4.41823934105698,4.43849122924392,4.32690478797353,5.1645020385718,5.2913972260194,5.4543291591971,5.66361291325504,5.51104081921386,5.59766016046008,6.2838848959456,6.49433569165088,6.28983901027306,6.33219579403104,6.03379262512212,5.76678142422283,5.70578867371106,5.73590854868284,6.05674746768506,5.8354370304377,5.06968348562941,4.96683002348737,4.50802275959288,3.66419897968811,4.08154769082184,4.45788232834419,4.50368085104858,4.57682238836561,4.75287855989986,5.0462987620406,5.21821115486313,5.21204289843613,5.14883917076348,5.19055397627288,5.03830961153077,5.25004436903409,5.72627288918884,6.20354184176494,6.80599757047367,7.40769748213165,7.7089188417758,8.15709330297315,8.58383074627312,7.11469149869551,4.8216662480168,4.82100662461624,4.12204786688159,3.93226598302377,4.03295036091289,3.87679577660503,3.95009413262712,4.04562066308742,3.98389715894708,4.08682809407107,4.23902782574019,4.30548553418264,4.1060681984789,4.18508091026695,5.18152338720247,4.52087484136535,3.72861037759071,2.47843130236559,1.47523706977325,0.467182440584532,-0.665447055728797,-1.70693492020928,-2.78348130559014,-3.5594824061159,-3.99230627836115,-0.195647201003724,0.662129267039282,1.00704946654976,2.00472606953795,3.42987117500868,5.43592698875303,5.43565780027791,5.70094883797455,6.11599468765411,6.2911796472898,6.05466016190808,6.00782896240367,6.19406673445696,6.22704195245105,6.10046899170235,6.01186710995125,6.45093544844931,7.05922130994087,7.2537348382939,7.43488313722584,7.70879746994697,7.94284833770271,8.14700829792728,8.3697299444281,8.12840127559797,7.73129994141421,7.99286841404884,7.93915178742018,7.71130822623635],"I00288^FMA_GROWTH_1YR(\"CPS\",NTMA,0,-20AY,M,\"PORTAGG\",\"MEANR\"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9.65282023738863,8.59348143353256,null,9.70397080106166,8.86181529995372,5.96294774392919,5.5231481587828,4.72670824568531,2.93930912827692,1.18363329988013,-0.162907733227678,5.2942602200345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I01044^FMA_GROWTH_1YR(\"CPS\",NTMA,0,-20AY,M,\"PORTAGG\",\"MEANR\")":[19.6140336802015,20.4229727854788,20.6618529204063,19.5443361792194,19.0677807583867,17.0397308653125,15.5344532389939,15.1954553533596,22.7107984266097,23.1787088023179,22.1134249128513,22.2344389941893,16.8928807969281,16.9840245340512,15.8880987665246,15.5957509818446,13.3701247892773,15.8449195341031,16.0570619799525,17.0615885184353,16.1568292613115,16.1219643232399,16.3159728788912,15.3214777996514,16.8318800559211,17.3091629369249,18.4610271923859,18.6435744889857,19.1842023275199,17.3472625939365,18.5397292028056,19.0859078387848,17.7085041434215,18.1431287166073,20.0829911305016,19.8986057640339,22.6639684845826,24.0731838869097,24.7300170144679,25.9185645164995,27.1087491610505,29.4105539512554,33.344146339897,33.5437627761357,30.3478186227731,30.8680428966161,27.8805536422899,24.8826054626324,23.2299397871879,22.2801368582909,22.1340567210392,24.5793009645951,24.1542585589591,26.1582128675564,31.4434037864945,31.0036622356762,8.35706332998661,11.4311734947743,16.5973736166116,11.2438087476735,11.1364015441564,10.0312589190704,8.45891368548413,11.1202495500908,10.5299755271755,5.95145022469827,0.202673048667817,3.80413203254555,14.3094015983812,14.4058152253339,14.580322136161,19.0127492051853,19.3298523929517,21.1005523507621,15.7387128725035,14.2610993410572,9.898179151995,10.7382821685786,14.3213073148338,17.9835164390538,16.858119480998,16.5665249047998,15.5608727176892,15.4495702476035,14.9028032570152,14.5307465076302,13.5524115515859,12.7976606109903,12.191974536841,11.8191663601365,14.0961490359435,14.376265940943,14.8357220065074,14.3383617804381,14.1611924481781,15.2424723666134,16.7960817208678,16.8888225801982,17.6549436790693,15.9217764546113,16.6051364492721,17.8473256929236,18.161253479247,18.8497360179717,20.6192637879396,15.2035636977917,14.5236382579163,13.9807856376531,11.7376611614007,10.505007207617,9.76762536682607,8.20564065095421,7.50105292302875,6.21744512396502,5.0548951532831,2.52436469685114,12.3690388728459,13.218648643925,12.7823067494528,12.7967575684592,11.9034856800322,10.9562384379568,10.5690853625197,9.60348180597793,9.26998389648944,9.50778831755816,8.26024225722865,7.60221237627149,11.1472985119413,10.6614257938281,8.24179644365785,7.3613029957552,9.95811517151825,8.73030670009291,7.57275245506716,9.77986913295228,9.21643839765795,8.89582365543785,7.2313333661866,6.60198510934084,8.5859028216591,13.4489710086614,12.5262078116868,11.5129817134697,11.1959340390486,11.1508314508303,10.931544564662,12.182147222646,12.3221257478507,12.3565322747221,12.4822956037919,15.4882044114458,14.5323297635321,14.4881637234561,13.1670811562805,12.5155308994698,11.9134830693133,11.5369258506601,11.547483669977,11.4777433991726,11.2773203139354,11.7788001824806,11.5461025321228,10.2107576738473,10.1262009779082,9.22809536380025,9.5019670876548,10.277276535349,10.0724075404719,9.67754365583533,9.58670953304611,9.28400248145737,9.22263302055854,9.23709827099581,8.96304911386741,10.7103212088629,13.1842168540766,11.9359401834547,11.8398270093283,10.6746810181191,11.2857706816792,11.2536781623938,10.73338163258,10.8594920111595,11.590228607033,10.192896220998,9.38923610619826,11.345957313619,11.3931368435275,10.1218200201418,8.98001052209361,7.64039842634482,7.89010706494755,6.6972258817495,5.46956907293929,4.48101047332136,3.82586204297142,2.03490348671859,2.46158364837146,2.78292562394822,6.66902501596073,9.0890407224623,6.70787955999219,5.58091496505649,4.4491693229074,4.03288375615687,3.54172881552013,2.8086020500092,1.87307266935548,3.24026512515387,2.00343853686408,-1.07941448238149,-2.08470216553502,0.961498529640667,1.99156394414991,3.72596429622559,6.18760221877329,6.65069543062175,6.69324111686934,7.51933179862327,7.6245943598173,8.00500854009166,4.2853507160418,3.97457351550962,6.62082094333861,8.58376719101103,7.93999159665094,10.6773583874359,8.20851172480259,8.1387705467718,10.3284099395556,10.1648573969657,8.34842245098949,11.158083945459,7.97070112771922,10.0646106110383,12.5172759341994,12.332394302031,11.5691477690891,12.2826641325945],"I00072^FMA_GROWTH_1YR(\"CPS\",NTMA,0,-20AY,M,\"PORTAGG\",\"MEANR\")":[22.0477938847773,21.5122298488867,22.1529820586151,23.1278895400719,24.6806545105014,25.2091542284072,24.243732600932,21.8325334145678,19.4551074316939,17.5972353370603,15.3343183001843,15.8062383631714,11.0762249904976,12.4458270920281,11.0573473131554,8.41813141696072,6.82202548280139,6.6432731274098,4.84522350344259,4.15899525739369,7.57634692431055,9.7359572637139,10.2340044531702,9.44994651246334,9.87094462964075,9.13418594422021,7.91994615066376,6.67822338763867,5.7141433856495,4.76472625360297,3.62094294651306,3.20105715691079,4.58342414987442,6.5887320890066,4.94374212655932,1.31480256785103,1.74549387911466,0.158493692467347,-1.67560621472044,-1.55565532775952,-1.76845648201149,-2.24340214552872,-2.28800465100694,-5.58444985864244,-5.78900658921854,-5.15108833410688,-3.50465559802836,-2.4581271876918,1.21689231137191,1.50023786576635,2.66697371121817,7.13282607497366,9.52808846427473,9.56970108359597,8.22396332377305,3.06400787695048,8.7396676007931,10.3862513847088,10.2118406582746,11.5692056674756,14.2669856658758,15.2384150003342,17.0475002807855,17.2639005284866,16.1643163860531,16.0506707901268,13.537321759611,10.9538632892085,13.471071638915,13.1701545309911,11.5880578833417,11.0118130776762,10.5678271743782,7.9459221194374,5.17318374543332,2.38849499989724,1.03770879718994,2.32365729112378,5.78297846339075,8.97278280361099,6.34661816316671,15.1876013144719,12.8254365795191,8.68003290302216,6.40134903823292,4.49404671031428,2.61721519228526,1.21139602405127,1.56863323332589,1.99998257998042,11.0756313240538,12.5554281027442,14.105641874159,6.82882119631358,10.9580763396941,13.4046769671821,14.0294890953713,11.8304767093277,10.0082909563397,9.64960872406278,9.23534397582794,9.86327778235646,10.9514023964302,12.5175321034029,15.9377118963506,14.7321668775925,14.5604752651137,15.8802933238086,16.1471880448,10.1110451124897,10.5367207005709,9.4221151629172,9.44803701637147,10.4650775054551,9.94789399989603,9.64948933602515,10.1792991105988,11.196030271067,7.99981204513272,2.39032061083277,5.75889983527846,6.74107442686304,6.51035644744427,6.57360204242879,6.58687740807847,6.13393867179435,3.7890989436335,3.0392252787048,8.33374124575316,2.59814261907151,5.33538693746999,6.2383695960038,7.48676949656303,6.95573296155964,5.2124772094593,7.02632225631966,7.02801860843048,6.57391799790757,6.60072239199911,7.41381621236706,8.86956229111884,9.86020316074972,9.12622416505897,8.47160385728272,11.1262190063045,10.2173697932803,9.05677160932046,8.55727288323721,8.55763323918631,9.2044457565265,9.05820965385961,10.1771024478914,10.9672770554474,8.22797669136671,8.65944344982561,8.05939739226583,8.61012176305125,9.11018743523015,8.86131636993557,11.7294631967992,10.6191354670133,10.9532655373153,14.2171267383401,13.7048700235233,14.4895962115678,15.7253688809327,14.515640427374,13.32350234675,12.031479056846,10.757635392101,8.4447482604941,8.1108487004641,8.2732486754232,8.33256194665463,6.65176307371464,5.13723350885809,6.34077787562401,7.07790688804961,11.2882589852956,13.812657680626,19.6741408070679,22.662031414245,22.3411017650976,23.0468747478858,21.4052862994296,22.3069941934147,23.3910435512391,25.3182601303776,29.9553917968679,33.1415588075697,28.6435174508721,23.415752729198,17.6874118389004,15.6994668246633,14.420485131754,13.2438971199908,13.8358726572936,12.4847271626345,18.0278057698434,18.1732966471007,16.9093629258855,14.7587633889925,13.2942509245954,11.0958701294642,5.08923242100843,1.440331957638,-4.09942416217457,-6.82170619336095,-10.3556790836443,-16.1205635445353,-15.903903634038,-16.4568061233616,-10.3595441813041,-4.11321959604616,2.4322681132738,4.98510576958319,18.7552848770592,18.7145951627178,19.2828338896058,16.751359873946,16.2795172257628,17.596310277241,15.591368013982,13.1939272663554,9.60921755459028,9.21246160156451,9.52201171541743,10.5537547404554,11.2503347661521,11.9261803466409,11.9915579637107,10.2161387101994,11.963256460654,13.6757595586723,5.42719151044976,7.63837319834439,7.02530834450836,6.62609488306167,3.84839771727499,6.58471660579879],"I00108^FMA_GROWTH_1YR(\"EPS\",NTMA,0,-20AY,M,\"PORTAGG\",\"MEANR\")":[13.931876990001,13.1853031614756,12.7422012723141,11.9974683530049,13.1035674330251,12.3414503692977,11.0192959946927,10.3265974022372,9.90558627275522,14.7485855265505,14.1946464588067,14.3540963555847,14.0611974540153,13.7807581495175,13.6182531825903,13.5063006164686,13.6138406017514,12.6297606156857,14.2852431402239,14.7382522050403,15.7906545934335,16.5409332030476,15.0449632701544,13.6363134489776,12.2296835563178,11.8719434998656,11.3516875575352,10.9547144527468,10.3725857194052,9.95899365343906,10.7704877762036,10.5975120023977,9.96367580707125,10.8292842401217,10.7322370268972,11.4304677658756,11.4444879488967,11.2059065135573,10.7282788166599,10.3811320022643,9.91962959878326,9.06110325965691,8.75232151413194,8.16932104536811,8.00244932255772,10.27212846456,9.91842641982953,10.1837111823184,11.6307914194382,11.9138799216593,11.8024373007498,12.6927325880346,12.5339933238535,12.6398885011545,13.4340319449951,13.6867608948536,14.3853594827707,13.5962101957911,16.0895089850569,19.0881153476961,22.0016644375217,24.3364176129748,26.6341463782838,27.9390213103058,29.9711210947441,30.4279660014316,28.2956235491903,28.0062423127998,28.4998491314138,21.9577012464233,18.8245587820219,15.7523021418485,15.47164107379,11.0794467226331,6.8433658848277,2.45953039359862,-1.67622879195848,-3.53811928541453,4.60005017823509,9.83902466343885,10.3540834223505,14.99968999081,14.619956508569,13.4176289023028,13.1657611797184,12.0941422664065,11.122521234548,9.42855932284266,9.06307541681044,8.49796866815563,8.89858134729414,9.19776632446419,9.59004127149728,10.2419760494595,11.0793206733115,12.2962908269743,13.7714995081889,14.3621587648411,14.9794556943379,15.3967294658504,15.7702045832404,16.4829755273225,16.5050649324727,16.5977497229413,15.485880993572,10.2694341312726,9.54703477076294,9.71201865631293,10.5571176146904,10.4640965837459,10.1698564908121,10.1577030621192,9.73715676793911,9.03456839307313,7.74340406745429,7.16118987416783,6.80688399749305,6.97514745377559,6.99263025682373,6.96217704609313,7.87001316853348,7.26753836556122,6.69735920293814,7.24541002739146,7.09971074241281,6.72191000023069,6.38063669260203,6.04731520413398,6.15458137508528,7.61751230671369,7.1870399856564,6.84744658931068,7.48728633979399,6.71280208077507,5.80384513191853,5.46632934827533,4.68784470663276,4.07909840469494,6.4364678471789,6.20053635805945,6.63272075390198,8.51537480723348,8.7945504766606,9.52432046914577,10.9092373454425,10.6234663808814,10.6307901012069,10.3366172414092,10.0029333551546,9.75326327354216,9.48666170379526,9.37740713108276,9.45652733041605,10.0793715935753,10.0804395658784,10.1306291319116,9.90842620157232,9.57191435619152,9.50619362121235,9.35445025093317,9.06803305330425,8.96782782599127,9.470143992534,9.10785389833075,8.98578439376116,8.84570211404648,8.78539314543386,9.17947879513849,10.5167874037883,10.6208360621293,10.6049865735113,11.3766941865127,11.7800495334396,11.4866948646404,10.9654132485679,10.5070935641979,10.5882935816056,12.2138110388032,12.9058985549015,13.4630123972838,15.8587590620263,17.0889760625098,18.4472967087034,18.6727593921726,18.6441901230482,18.4523600659567,17.0714107177963,17.2442583697734,16.886835480894,17.5288861703989,17.1217500904592,16.9714946025732,18.2375321158286,18.7217767642136,18.9480969290694,19.2868365165671,19.2940383743603,18.4279043156782,14.275026809849,13.2855100114549,12.1549608469992,12.62001222246,8.00719136226501,4.49652871219124,0.948772178502448,-3.29661803607097,-7.69538173155881,-10.129987941973,-13.3747610411007,-15.9688306828865,-16.2590553308671,-13.8131087406349,-12.5873999255986,-8.67833692923794,-1.1114815638395,2.43548593472091,9.29671824358923,10.302322968257,10.3770299645068,11.0372672051354,11.2430684647492,10.7174170684621,12.3745667139801,12.3923878475214,12.4182123955944,13.309179730621,13.5865679082408,13.1460777740996,13.0850627170172,12.7612328123253,12.3344618853764,12.7822837417317,12.5807250007293,12.3208515717715,11.9259782791487,11.9413106223352,12.057550322471,12.7240727678352,12.8548829442997,12.9270906116918],"I00144^FMA_GROWTH_1YR(\"CPS\",NTMA,0,-20AY,M,\"PORTAGG\",\"MEANR\")":[9.73124791455368,9.49937668657098,9.7940825237083,10.0101862548781,9.55944065574747,9.85738929965133,10.2159722749656,10.9082420334864,14.6674329843019,15.8862292199813,15.1404508397416,15.4674827625182,14.7437693328724,12.4582802759174,11.2903972341529,8.89664253756437,7.34279116352511,6.2385360885188,5.36699832654745,4.87469777590111,11.6228844683502,12.7171191944308,11.1949767840995,10.6792097853108,7.67557990473559,5.93025357731167,5.79834803688787,6.21261639499832,5.72384950100918,6.00037967107767,6.2198071261366,7.53046524749539,9.3815331535623,10.5716425894172,11.4172997723935,12.2757247705026,12.7657515027865,12.5246266649309,12.6816720128543,12.4620409627696,12.4907633584908,13.0471281079178,12.7243086940771,13.5046022729743,16.3780472865092,11.6762347910026,9.35071585959776,7.81252282594178,6.8446392599744,5.46907680304114,3.4980263088814,2.47263274621824,1.81433573371033,0.318965221341517,0.116694276378081,0.366999632072902,4.31165659046731,5.35263076567966,7.36156838788589,7.26580140263115,7.64104855448028,7.18626879041649,6.84779419865574,6.45518333088433,6.62927199166606,6.45052199064301,5.95807494899028,8.98684347878826,16.4957053987291,16.9414721799111,16.5266925943531,16.9251447538363,18.9663859612603,15.5744966868405,11.7319261611228,8.52454010911379,4.93080960027809,1.24994804758962,8.00659326449355,11.7215048379806,14.9635041734388,17.5266144127833,14.9588968477762,12.3593415410192,5.80507697734649,5.00169844151024,5.44625606628617,4.71506855461014,3.77373633558094,3.35272948030528,3.26252334710712,3.04627056315878,8.06844606453767,9.21576726156745,9.15631747652538,9.03144136031435,8.84706000925255,8.9625561826174,9.61543918522885,8.36384632504391,12.0105782511318,11.6808936277342,11.5351750918745,11.2277913261128,7.81975725446556,9.74592898783758,7.28715762320706,6.10633628500306,7.66168309329769,6.73735207824616,5.47690094324054,5.92892113330583,4.81913243151626,4.19333461054253,4.12921582178257,3.28754752004713,6.84281892945122,7.75528011208691,8.51086026843445,9.53758832999134,10.4264409227201,10.6285960426452,10.2082952636881,10.1271165550132,9.84511991024188,9.80942539638433,10.2777671478282,9.86447077777164,13.0365601359272,14.4364021326892,12.3095778210051,11.9462293542079,12.0051436953026,10.889556315605,10.4767080909344,9.95699382860527,9.19944731693629,8.58686395057272,9.19032034915423,9.7679558843759,12.2435484335661,12.1321267249292,11.5625056608014,10.7548172147755,11.5992907092174,10.397019156639,9.48473830336186,8.9124456071723,7.87155136665698,7.12385452855613,8.25668238913807,8.90490283094643,10.4562551898973,10.9542773484424,10.434022299605,10.5102185087405,9.59193268414115,9.15832894142971,9.17934531167067,9.17560666189355,8.76662352281282,8.08301438932799,6.92032679304196,6.87790803916966,5.40467328603019,5.20182002935967,6.7780797226821,12.9426026315421,10.9049375597379,10.1654936475578,11.0011382210823,10.8731705084968,13.2132546998812,13.8609239911962,11.7573577399269,13.1546956696662,14.1336165104025,11.9408918326952,11.8447782988824,11.1422610152472,11.9264208732525,13.8314489923272,13.5951521815333,15.1886914178279,11.4802531548967,11.164286669971,12.9389318014557,10.7835931290848,12.3402354377892,14.2303219916972,14.1028071893901,13.2727708844503,11.8200460227136,11.6676148501895,11.0481466880439,12.315291575743,13.1316415431498,16.2280184456417,13.4137117876057,12.9812481161667,17.173978907504,19.3285354533234,18.9911110694067,19.5222483104824,20.7503621582971,20.7018820131356,19.3600370009809,18.5286342659471,30.7616876645971,31.3358797098716,33.3303894037646,21.2027402707546,32.8690068938806,30.0561904618079,16.2490692806713,20.2439192682768,13.7217196935273,10.1074789055731,3.98126949338915,3.77954037622442,5.83207462563702,5.84315674829566,6.99895218723601,13.7434121997771,13.1091398797322,14.342890049818,9.80570389185409,6.67530341516318,7.50392675170535,6.96410267232031,6.77420055446389,8.75486880282328,3.72980040042964,13.4614435381856,6.14191309890446,5.9353458281622,6.55454090924102,7.57912163456108,7.64824017797488,5.69006770965075],"I21904^FMA_GROWTH_1YR(\"EPS\",NTMA,0,-20AY,M,\"PORTAGG\",\"MEANR\")":[36.0014673576252,37.2733314781878,35.6136125209351,37.042413330282,35.2164544333794,33.7145556739785,32.0422575165321,28.166771066142,26.7034444631392,26.3102497328058,21.8936930023797,19.961094336059,18.7196014374749,17.8729762622295,17.7967321547707,16.937867364319,16.7605013828867,17.034877634053,17.689653888526,17.8071850101882,17.9617078545365,19.3754280372667,19.7069397019393,19.5637823611828,20.5619373525135,20.7350801065745,20.3130313526271,20.461704520535,20.3006177551302,19.5520562901568,19.0123359837593,18.7957634321715,17.4160124563386,17.9768805778195,17.1610377575713,15.8970711968392,15.5216504196768,14.955075537041,12.9403340016449,11.0876973403507,9.80831158385983,7.53204608437489,5.69897044671728,4.40377562564888,2.46245756969302,3.18432963823869,3.29244256516688,3.72171244168778,7.07314171300693,7.09024010371176,7.26748657297442,9.88440457199908,10.4766934119676,9.63089749976533,10.0032288515118,9.54050246023866,9.02716705103052,7.64514185552472,9.92525093338117,12.0797395038658,15.3320150465495,17.708143324744,19.6050705521897,19.564558626474,20.8545766990728,21.3011716954218,17.4135540347203,17.0459644839426,16.8949515733975,15.1988284672255,14.5822816863443,13.6577067748825,13.2141595982335,12.1039220367554,10.9397150003925,9.12357957333106,7.66621984008541,7.09142950636184,10.2050204526935,12.202015373785,12.7866129352417,11.6011428914652,10.3239253924989,9.55683647159669,8.64639836012674,7.52208426497616,6.8580954801894,5.73377974153733,5.2363469117675,4.57920628509341,4.08265388639773,3.69919030230723,4.15263018408051,6.64760383444934,8.10531823655945,10.2818627198405,12.1409305840112,12.4884856108349,12.9234309539766,13.517362953245,13.9388556315678,14.0502174535861,14.3622067260836,14.3171792101923,13.2305391609373,13.0670955217682,12.5202954449567,12.7150938670047,12.0617873482061,11.3847665909011,10.9402107184022,11.2484819253935,10.6745304806241,10.6937153485997,10.1133341226695,9.02321482722944,8.9318927305076,11.581333583222,10.6112361249133,9.82060964255573,9.17641206202942,8.21164678255887,7.04693703796086,6.32896428729699,5.66192342661113,4.79093033060038,5.58343997615942,5.20366655640036,4.49862340364681,7.05667175053783,7.14424046402306,7.65101188664405,8.17763411159969,8.17112036761566,8.22198928677151,8.73430559613378,9.01180718973262,8.92644769921998,9.1866691706846,10.0060356064724,10.0124600658584,10.9582975874989,10.5889041171581,10.6182550671596,10.9518631380282,10.5628784573346,10.5077003980618,10.1599804177852,9.72825400209539,9.39618301066105,8.72817825577656,9.42060168773195,9.34015217504641,9.58037108652455,8.80482831850479,8.46323843490562,8.15320707231928,7.31594835299663,6.35852560431358,6.55956325290644,5.90140185167742,5.43737631001511,6.42809391143421,6.24249091759971,5.70454413447979,7.79435043658978,8.38335213608336,8.88595277251211,11.6325676460543,12.1699762591836,12.5036714702621,13.3547904648894,13.2721354627,13.8072953476369,12.7755512881952,12.0038197654372,11.3841026148066,8.79669176316574,9.90791874550414,10.9505561611575,11.3265482469975,11.7923324594559,13.2020809412572,12.8278463584145,13.1860721554508,13.6127303916017,12.6077080883511,12.9110603361724,13.0294716044808,10.7680757475666,12.9719186650486,15.8545250026111,17.9439931736721,20.6005767474941,23.8324895931112,25.6100795621464,28.0799371681004,29.418221952006,27.5539293287295,28.7488093056932,28.9345222693394,26.2862876145232,22.9206911677387,19.6578710390842,15.6203406607085,12.5641588485713,9.68652327870235,5.19592913500219,1.79411777945802,-1.14568804535933,-4.57770985439711,-6.5272372166991,-6.12278350212604,-0.851493303977222,3.15064620190973,9.72361238881973,15.3014086384808,15.8322664525873,15.8309084944445,16.7037648713898,16.6557529783637,16.2507190875108,16.5349848801194,17.9216979896462,18.5843239795289,21.4795916652274,20.1950691568209,19.4967511608424,17.7282452145786,16.7462557827853,15.1682296835792,14.7964690118985,13.5176986115904,12.4840595342749,12.6969069866374,14.6614630632218,13.9993627543004,16.75343756966,15.8842408515218,15.0285252436463],"I00972^FMA_COS_UNCH(\"EPS\",\"1M\",+1,0,-20AY,M,\"PORTAGG\",\"MEANR\")":[5.0,2.0,2.0,6.0,0.0,1.0,1.0,1.0,3.0,5.0,0.0,2.0,7.0,2.0,2.0,4.0,2.0,1.0,3.0,2.0,4.0,6.0,3.0,2.0,3.0,4.0,7.0,4.0,5.0,6.0,3.0,2.0,2.0,9.0,5.0,2.0,4.0,3.0,4.0,5.0,2.0,1.0,2.0,3.0,4.0,9.0,1.0,1.0,10.0,1.0,4.0,1.0,2.0,0.0,4.0,2.0,5.0,11.0,3.0,4.0,9.0,4.0,1.0,7.0,0.0,0.0,4.0,2.0,3.0,9.0,6.0,7.0,9.0,3.0,0.0,3.0,1.0,1.0,1.0,2.0,8.0,11.0,3.0,2.0,13.0,5.0,2.0,6.0,2.0,4.0,1.0,6.0,3.0,10.0,5.0,5.0,10.0,3.0,4.0,9.0,2.0,3.0,4.0,3.0,5.0,12.0,5.0,3.0,7.0,1.0,5.0,12.0,1.0,6.0,9.0,2.0,10.0,17.0,2.0,7.0,10.0,5.0,4.0,6.0,6.0,4.0,8.0,4.0,8.0,12.0,8.0,2.0,9.0,2.0,4.0,12.0,4.0,7.0,7.0,3.0,8.0,15.0,6.0,6.0,15.0,5.0,9.0,13.0,7.0,4.0,6.0,3.0,10.0,17.0,7.0,4.0,11.0,2.0,5.0,9.0,6.0,7.0,11.0,2.0,10.0,19.0,4.0,3.0,14.0,5.0,7.0,10.0,7.0,7.0,8.0,3.0,8.0,13.0,6.0,9.0,7.0,4.0,9.0,10.0,8.0,2.0,8.0,2.0,13.0,14.0,4.0,4.0,9.0,3.0,4.0,6.0,4.0,4.0,6.0,3.0,5.0,6.0,5.0,2.0,9.0,4.0,3.0,6.0,2.0,3.0,1.0,2.0,5.0,5.0,2.0,2.0,11.0,4.0,6.0,10.0,6.0,9.0,10.0,7.0,8.0,17.0,10.0,4.0,8.0,6.0,8.0,11.0,2.0,6.0,6.0,8.0,7.0,14.0,4.0,9.0],"I00612^FMA_COS_UNCH(\"EPS\",\"1M\",+1,0,-20AY,M,\"PORTAGG\",\"MEANR\")":[22.0,12.0,10.0,14.0,12.0,9.0,10.0,5.0,7.0,12.0,9.0,8.0,15.0,11.0,8.0,14.0,15.0,9.0,8.0,8.0,13.0,18.0,8.0,8.0,17.0,14.0,13.0,20.0,17.0,13.0,12.0,4.0,8.0,12.0,9.0,13.0,20.0,9.0,11.0,14.0,9.0,17.0,9.0,6.0,8.0,13.0,10.0,7.0,18.0,12.0,7.0,19.0,17.0,12.0,17.0,5.0,10.0,21.0,6.0,15.0,23.0,10.0,9.0,13.0,11.0,9.0,12.0,5.0,10.0,21.0,7.0,7.0,19.0,6.0,8.0,14.0,7.0,3.0,10.0,2.0,10.0,17.0,9.0,8.0,18.0,4.0,5.0,7.0,9.0,2.0,9.0,8.0,10.0,19.0,7.0,7.0,16.0,11.0,9.0,17.0,10.0,14.0,9.0,6.0,8.0,13.0,11.0,9.0,17.0,11.0,15.0,14.0,10.0,11.0,16.0,8.0,14.0,17.0,11.0,11.0,19.0,12.0,10.0,17.0,12.0,12.0,11.0,7.0,14.0,14.0,13.0,11.0,17.0,13.0,12.0,18.0,13.0,9.0,15.0,3.0,12.0,20.0,5.0,10.0,21.0,9.0,11.0,18.0,10.0,14.0,19.0,9.0,5.0,23.0,12.0,9.0,15.0,10.0,14.0,17.0,15.0,12.0,12.0,8.0,9.0,14.0,10.0,12.0,13.0,6.0,14.0,18.0,13.0,8.0,14.0,9.0,10.0,25.0,13.0,12.0,17.0,7.0,10.0,13.0,11.0,11.0,16.0,11.0,8.0,18.0,13.0,8.0,22.0,11.0,14.0,18.0,8.0,11.0,19.0,6.0,6.0,13.0,11.0,10.0,15.0,10.0,13.0,21.0,6.0,6.0,10.0,11.0,16.0,22.0,5.0,6.0,19.0,6.0,12.0,19.0,8.0,18.0,16.0,16.0,11.0,23.0,7.0,15.0,19.0,11.0,16.0,23.0,16.0,13.0,12.0,17.0,15.0,18.0,12.0,13.0],"I21881^FMA_COS_UNCH(\"EPS\",\"1M\",+1,0,-20AY,M,\"PORTAGG\",\"MEANR\")":[2.0,5.0,3.0,5.0,2.0,3.0,3.0,0.0,3.0,3.0,0.0,3.0,4.0,3.0,1.0,3.0,1.0,1.0,3.0,5.0,3.0,5.0,3.0,2.0,2.0,4.0,3.0,6.0,4.0,2.0,3.0,5.0,3.0,6.0,3.0,3.0,6.0,1.0,2.0,8.0,1.0,1.0,4.0,4.0,4.0,4.0,4.0,4.0,9.0,2.0,4.0,6.0,5.0,4.0,6.0,5.0,6.0,8.0,2.0,4.0,6.0,1.0,5.0,9.0,3.0,3.0,6.0,1.0,0.0,1.0,1.0,1.0,2.0,1.0,1.0,1.0,0.0,0.0,0.0,1.0,2.0,1.0,2.0,0.0,2.0,1.0,0.0,2.0,1.0,0.0,1.0,2.0,0.0,3.0,2.0,0.0,2.0,2.0,0.0,1.0,0.0,0.0,0.0,1.0,2.0,1.0,2.0,1.0,5.0,1.0,2.0,2.0,0.0,1.0,3.0,4.0,2.0,6.0,4.0,1.0,4.0,2.0,2.0,2.0,2.0,1.0,4.0,3.0,3.0,6.0,2.0,2.0,0.0,1.0,0.0,1.0,2.0,2.0,2.0,1.0,4.0,3.0,2.0,1.0,5.0,0.0,0.0,4.0,1.0,2.0,1.0,2.0,4.0,3.0,3.0,4.0,6.0,4.0,4.0,4.0,2.0,1.0,4.0,4.0,3.0,4.0,2.0,2.0,3.0,2.0,3.0,5.0,4.0,2.0,4.0,3.0,2.0,5.0,0.0,6.0,2.0,2.0,4.0,5.0,1.0,5.0,3.0,3.0,6.0,8.0,2.0,4.0,4.0,4.0,0.0,2.0,0.0,3.0,5.0,2.0,5.0,10.0,4.0,2.0,5.0,4.0,1.0,2.0,2.0,1.0,5.0,2.0,4.0,10.0,4.0,2.0,8.0,1.0,4.0,5.0,1.0,3.0,5.0,3.0,7.0,14.0,3.0,4.0,8.0,3.0,3.0,5.0,4.0,0.0,3.0,4.0,5.0,8.0,5.0,4.0],"I00072^FMA_GROWTH_1YR(\"EPS\",NTMA,0,-20AY,M,\"PORTAGG\",\"MEANR\")":[19.5963720117829,21.7097673625061,23.8328758972783,26.9252816735922,29.1367646225004,29.682001735896,29.1949357290465,25.6801372369782,26.8244431469552,23.2602400449817,19.704061680505,18.1784518999035,12.5820820775344,12.7302205864381,12.9243192867588,9.31362087028407,8.51471141119096,8.83862726735459,7.81677298775479,6.65198465146356,9.47986365690829,15.5300396449977,14.3927758554157,12.1430009947544,10.9595792484461,8.02098390047676,6.33524066898097,4.08080855965017,4.23294799226559,2.23424325858888,0.0871075113205113,-2.00269496775599,-0.318330099015623,0.338193735871295,-1.5298866065393,-1.18126387041245,-3.30110526132355,-6.69570469781617,-8.56141587478358,-9.28438883786855,-11.6489125593463,-12.7227519850389,-13.5149303653062,-16.7361011308532,-17.2371150398902,-17.3335920225601,-14.8971672435654,-13.0412604830959,-7.78922831544286,-6.00793220407023,-3.66315505449324,1.09076182931702,4.13638712392556,4.16973095644857,0.258164250221906,-1.77253139150317,-1.24328820652689,-3.12417745339223,5.09738376039156,13.4979507987644,23.1537898071874,31.7744713764135,40.1898918246577,43.6119805860141,45.4272598219195,46.5890405884886,40.0919607720567,34.8244846148323,37.6174760513886,35.5758508955756,30.7337953411356,26.680156147672,22.8710503876981,17.8458460241614,12.0198951881627,5.53657179703157,-0.464134879781632,-3.09055885710102,0.121786825148217,7.26193669847705,8.80955430806886,13.9209485507399,10.8434224246792,7.66841902570469,5.07886820956541,1.66389896699336,-2.05213362971526,-5.42871512542359,-5.48603901936275,-6.89529288664989,-1.67735756889637,-1.75181095847526,-1.64537975235179,3.53347828359265,6.91637445490722,9.66250570198372,10.8263789995546,13.5769784942201,15.2391261680516,16.9527710261846,18.4860917920517,19.7635065231348,20.2792737487671,20.5095377178197,21.477966656443,19.0562247144089,19.5906334739805,19.3977833531455,18.6366838397573,12.5183845481924,12.5488550139443,12.7682912682806,13.1372446097443,14.2307592422459,13.302040801497,13.212483969679,14.2919122743738,14.8413250253,12.1936243725513,10.3197233707144,10.5065754575516,8.96677809354154,8.43160075532851,6.84923608030532,6.08419712013946,5.30440594708145,2.74225865819563,1.07305419464408,4.59567124902561,11.5862109394778,11.02930191966,9.4353473041268,10.3004910812079,9.79740733423287,7.65921159715046,8.48583202357607,6.57671953258665,4.73706161660435,2.78572640162687,1.72930867393976,2.21074099527632,12.0693598131508,12.0020308293793,12.7058409883609,14.5938990172828,12.5968998229374,11.459348065218,10.6413810405661,9.41889997010774,8.43760872812159,7.59720296895275,8.31365965318853,8.49011973026813,14.9328714562365,13.8045208718851,12.740863494542,11.6782942218726,10.7533884319363,9.63047307091321,11.4185326020937,11.566140965473,11.644911682111,16.2142685788879,16.553163532306,18.0018394824942,20.5379644250678,18.0054403544658,15.5781084893609,14.0469804770724,12.5581533410804,9.25252211440718,9.10026236959978,8.43401851278093,6.77422912340302,6.24403175520176,5.99773346347786,4.59812754213225,8.46656602887493,11.1833812824501,13.4542859925775,19.2232026938088,22.4306936657418,25.8902913540901,27.561050845235,27.9978175945078,29.2458873730745,27.6607576832402,28.5785624469654,29.407973529474,27.5926718039901,28.4618167293459,33.39982230455,38.1584648820765,41.5265112145577,45.3511498747898,49.4077151277697,51.6172041123898,54.7456745385412,51.4657876070795,52.0678734035501,55.7296931429635,62.7753960795486,54.1848238075714,45.4452751847617,44.0985142421254,31.6313831320638,18.9794636772934,9.21382277299695,-4.47295554346069,-17.4941113054155,-27.466406673708,-30.0954356603784,-30.7063960337063,-22.6474233962596,-10.7081955670572,-4.40815334977902,18.15320736927,19.5789270722079,20.0183818440366,17.6478552982464,15.4080199367256,14.7590925556062,11.302224333107,9.26475955989359,9.41538121041498,11.7535291512892,12.1312007587251,10.9200167843738,10.8985098217157,10.3694014393662,10.3824301160681,7.60508817939828,7.06230794690796,8.36333295337498,2.22827196535228,0.817553951551095,2.43487786993405,2.96839961552712,3.97895792844513,5.03398060081095],"I00612^FMA_GROWTH_1YR(\"CPS\",NTMA,0,-20AY,M,\"PORTAGG\",\"MEANR\")":[8.12411540223558,7.789776303538,8.05011046305688,8.33153251801415,8.39281924210535,9.24440675287591,8.07715558517565,6.15834696245286,6.69713282094712,6.07455625945666,8.43170579668686,8.83915298624596,8.0436644012879,7.69994096722606,8.01067619683306,7.86697957887172,8.22135691613079,9.31377807984497,9.25093863662071,8.76221728862121,8.33589096073768,9.02782147634486,9.47792382559961,9.91638287545864,9.27086647489262,8.81376016256631,8.77356277479855,8.90171424356882,8.75955724265279,8.84502699015223,10.6270740145373,10.2538089094955,10.2792176133207,10.4451158598157,12.6088879584646,12.1753085589867,13.4858068363709,14.4121483585728,15.8944553264706,17.2171542129962,18.3747942260241,22.2296606945931,24.288582300237,17.0464206283078,12.2074670223343,9.74685516338616,11.4295520909284,12.9094102585061,15.3174387457421,16.7987747435447,18.4353480057953,20.426677294702,23.2271687186533,26.3824656718039,18.5516722300777,7.53545298719123,15.5981245578111,15.9629692091881,16.6278715180023,16.3633234517339,16.4712179031022,16.9378443156419,17.7189077476048,18.5366731341289,18.7181311347446,19.9565792241582,45.9155725105575,9.62739152736871,6.00726775901573,6.08536119167523,6.56643595903372,7.09032096967592,7.13342372809469,10.2347934215417,7.47614463264155,4.7367918370753,2.48381652216914,2.44170258562105,5.3273014158492,4.64490715607621,3.16172395012872,4.22672992729173,4.69997605837677,4.38550890808317,4.87862407173107,4.92322355195822,4.83093665907954,5.81328086310638,5.94110661748283,6.37601966982579,6.5628308976426,6.0925873511006,5.30801837080272,4.92822621077928,5.04152838237394,5.49081863463539,5.81507807717324,4.697282819487,4.79835813980792,4.62838306956778,4.70948890276962,3.95107722019946,4.30453346661813,5.16389669695903,5.92899383677591,8.57049213122136,7.60221218439904,8.26730369531478,6.73442557275897,6.93282404811196,7.78788853038142,6.18106020571809,3.60292399533463,2.56128909339829,3.08900706307546,3.55828084559101,4.82858066197831,4.6918815632593,4.96083588962314,5.86928289652281,5.77814628598192,5.35567876813802,4.74611852566913,5.23982322840635,4.34788976050784,4.08637836280344,2.40817715935068,5.06574707705433,5.44467772679312,2.27734808870987,3.36262666640052,5.24619142744803,4.73503739817964,4.23752424285434,3.60873473694051,4.26453156891356,4.35499907710598,4.43628446942658,3.80546120905485,3.55320660419193,2.23825226305469,2.66104303352777,3.73074827951741,4.77063972332973,4.96501941934537,4.61156311081376,4.55862494761956,4.04448598902218,2.89319850203741,2.20494855725187,2.16577479506605,1.85261520759805,3.18888829463115,3.07427517959386,3.92306208850606,3.24718347595199,4.1433663871851,4.18417756585764,4.93154943012955,4.93782859835932,4.50576956063931,5.63124128451823,2.94888099319622,3.108090597149,1.43022712073987,0.803708898206381,-0.962123999031626,1.47223236315897,2.06318601478697,2.3494763156042,3.453210567331,2.40928789737267,2.00817373818262,1.93041793180184,1.97361742107352,0.958427113027517,-1.08134236800847,-1.03438543184254,-0.32605262115298,0.822407446025547,1.56786782649576,2.00876412201902,1.79061165094223,1.71143802473659,2.17908738826834,2.72049047344345,3.29326313250888,4.22656015230648,-0.0447908519947684,-1.56083449290357,-1.48376220152889,-1.17955954178729,0.508332035451088,0.11481460631811,-0.494717525220932,-0.334790613481889,-1.34370503089673,-1.84035248553178,-0.859060917045618,-1.95273809631642,1.63975559215776,3.45776992363779,4.29379852576408,4.52298180775221,4.7243958283748,4.56643031929035,4.77713808801679,4.81499812301253,4.33220877886069,4.69792323641986,3.94079872787807,2.94266744730667,2.4797604447836,2.75888615620824,2.69964151801906,5.38768816922102,6.92189137863415,8.08445558055996,9.77557067397256,10.7249187360113,10.8673896469269,12.529033118407,12.3427497182422,11.5264043782699,7.55203180344875,9.78204327351345,8.81420958960794,7.35555044893902,5.71985437967637,5.24108986088525,5.10371255544053,4.67417391257266,3.77814213480853,3.73176776011035,8.80068379494119,7.33462073995233,8.84962966919657,4.26115646454527,6.13936954988506,7.42723520264414],"I01044^FMA_GROWTH_1YR(\"EPS\",NTMA,0,-20AY,M,\"PORTAGG\",\"MEANR\")":[5.56156506797271,9.4149587653681,13.5132284322898,13.7614118967531,13.9386535333607,13.2428391781656,9.50642189909188,8.60985081101684,10.2300166856047,9.50277816958791,9.89875536660465,10.5126597395297,12.1568513871137,12.0587057958138,11.179603555727,10.3979345641762,9.35421897706286,9.68492715321675,9.94235939989019,10.0735389017843,13.8554712910699,13.7765087519547,14.1115105081998,15.6894006906913,16.5425211959687,17.037159627968,18.1850390801357,18.1983700785045,18.0160242757315,15.5792992959704,15.2002648165201,15.2361652625638,15.1245086830222,14.6147302958414,16.3748851887585,20.364538337903,22.6315892395314,23.463805556485,24.0486848418027,24.7533163424479,25.267529153784,27.4538217544613,27.4105918904523,29.7255075222001,35.680120119789,37.9766900481042,32.2663846028838,26.0659469667642,23.8939748359369,18.32210871031,12.3174047965679,5.93750553281032,1.51066431695854,-1.30886238629129,3.16325718502929,1.6604658100605,12.2162758668728,12.3076765812052,13.3035586338248,15.2966655142356,18.1563204987881,19.5711877439102,20.8072180281526,23.0140753279348,23.0584409941138,19.2850813794798,16.1863872384213,20.4223049480693,24.2914821166864,24.3318432674347,23.6835808690615,25.333893905656,25.7990976578772,25.293220489405,22.6082827212667,19.9889336004349,10.7323907537129,9.67073129311423,13.9028013923197,18.4294751310871,18.962376161734,20.8517053832448,13.6940437150301,12.7666070862021,13.9105037170377,13.057665226318,12.109662243979,12.8736337261956,12.0121498004976,11.6273572659856,11.5114698840175,11.5335155039629,12.0361398504401,11.7942963139332,13.1427393646792,15.4761692690557,17.5339945308397,18.2616167667688,19.8553035503449,19.1793955465487,19.8894585664795,20.9079818165635,19.3372270579877,19.9856443606349,20.2554613573464,11.2761000623714,10.5970548086746,10.161406007755,9.67143444553304,8.90101640247845,8.8750841414376,9.48075706672539,8.96957049964266,8.49555218636952,8.66804683820456,9.12918956297881,11.9863625055098,12.4407476636512,12.1411475322135,11.9901462900357,12.1752931349422,11.7931919028808,11.7089168731748,11.2173600039672,10.920550071503,10.9689650967233,10.2115843121721,10.7791416060401,11.0196249034197,11.1209310846047,9.76295191802643,8.55882423882317,8.61268757498331,6.91161601838276,5.63082161858329,9.59097864901184,9.24943667399364,9.00995364844952,8.64719141046488,8.64733718247989,10.8370366514013,13.3096740827401,12.3459346579326,12.0201085243352,12.2999830445036,11.5374862477828,11.4117686880067,11.2813380515949,10.9951798385674,11.4823356351015,11.7936981483844,14.4385639580785,16.9349079886534,18.3731730815148,16.8198726532075,16.3497950831202,15.1348443026884,13.9236970491317,13.7457486252037,13.3677708267676,12.9107955713868,12.5851005251398,12.6964491289303,12.6159993240499,13.6819132538939,14.0023153792902,13.4815851542308,12.8724023679267,12.0260131263208,11.6154922736995,11.9812142827622,11.8447699841805,11.7329133432503,11.1687572475405,10.6231632523747,10.9465759253143,11.7022249963731,11.9309301426948,11.4806867075195,11.1430515499596,11.4544894912263,11.1685936133401,11.3348235107143,10.8627149112787,10.9170471908816,11.1464585164221,11.2543420146763,12.6509498446657,12.8190835676638,12.8166887897821,12.5058550849785,12.21006435905,12.1483358754323,12.0491312801062,12.7805945256116,13.2148238835359,13.5497320453958,12.8351753982075,11.4755484000034,11.5474610808284,11.3352463337299,11.0409703333208,10.1129658122318,8.76573835582352,7.07015968937982,5.82423152871934,4.17642821877153,2.3506990202097,0.768561056475828,-2.79151162798972,-5.19749443315604,-6.38514002124871,-2.4924274053418,0.1702031473032,0.790616425187986,5.26895421404249,6.19799757027598,5.72949182941825,5.49278127241848,4.86858206280192,4.06004011965918,3.36474611653961,3.39951514977011,3.47818220880407,7.90410122197665,10.0055063469426,9.42393287970838,10.9843034606533,10.1479616731769,10.5082841340275,10.5061818662575,10.2174893406887,9.77759544723807,10.0655320891631,9.41627242175763,10.016816652266,11.4846979201108,12.9198388227378,12.5089227086021,13.3516390078233],"I00288^FMA_COS_UNCH(\"EPS\",\"1M\",+1,0,-20AY,M,\"PORTAGG\",\"MEANR\")":[18.0,22.0,0.0,23.0,15.0,2.0,15.0,26.0,4.0,18.0,12.0,2.0,18.0,13.0,4.0,28.0,15.0,3.0,14.0,38.0,4.0,23.0,16.0,2.0,22.0,15.0,3.0,26.0,26.0,4.0,31.0,39.0,3.0,15.0,13.0,3.0,20.0,18.0,5.0,13.0,12.0,1.0,32.0,44.0,4.0,21.0,25.0,2.0,30.0,19.0,6.0,21.0,13.0,4.0,17.0,43.0,7.0,31.0,12.0,2.0,27.0,18.0,3.0,29.0,18.0,2.0,17.0,39.0,21.0,37.0,23.0,12.0,45.0,33.0,7.0,25.0,20.0,5.0,13.0,47.0,25.0,57.0,41.0,16.0,67.0,32.0,9.0,42.0,37.0,12.0,45.0,71.0,26.0,48.0,41.0,15.0,52.0,37.0,12.0,53.0,36.0,21.0,50.0,66.0,29.0,68.0,54.0,16.0,41.0,46.0,16.0,62.0,31.0,19.0,45.0,59.0,35.0,58.0,40.0,20.0,55.0,43.0,23.0,50.0,35.0,11.0,32.0,58.0,37.0,79.0,50.0,15.0,55.0,49.0,21.0,65.0,34.0,17.0,49.0,48.0,30.0,74.0,36.0,14.0,58.0,34.0,16.0,51.0,31.0,24.0,51.0,62.0,29.0,73.0,35.0,10.0,43.0,36.0,13.0,48.0,30.0,15.0,56.0,54.0,19.0,47.0,29.0,7.0,43.0,29.0,13.0,47.0,28.0,17.0,24.0,50.0,18.0,52.0,41.0,14.0,39.0,32.0,11.0,41.0,28.0,14.0,40.0,49.0,27.0,49.0,40.0,12.0,51.0,32.0,13.0,44.0,21.0,13.0,37.0,37.0,26.0,45.0,36.0,15.0,46.0,35.0,16.0,36.0,18.0,13.0,19.0,43.0,23.0,38.0,18.0,11.0,38.0,39.0,20.0,39.0,39.0,23.0,49.0,74.0,27.0,41.0,49.0,11.0,52.0,48.0,29.0,61.0,39.0,33.0,76.0,87.0,36.0,89.0,64.0,24.0],"I00072^JULIAN(FMA_GROWTH_1YR(\"EPS\",+1,0,-20AY,M,\"PORTAGG\",\"MEANR\").DATES)":[46295,46265,46234,46203,46171,46142,46112,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],"I21862^FMA_GROWTH_1YR(\"EPS\",NTMA,0,-20AY,M,\"PORTAGG\",\"MEANR\")":[17.8568919567378,15.8441951245431,13.8000452395817,11.146847747273,9.80626994523941,9.55228210876072,8.51935149487618,7.30799549378036,6.97231612224929,8.72186766119819,9.4712073691274,9.69085010982723,10.1345933900756,10.5352145254019,10.7194220214502,12.7087948289579,13.0464715255218,14.5386698744058,16.7752845114748,17.44196354815,19.922342776682,20.722241920714,20.0411362402144,19.2026618760857,17.9497677671807,16.9436685162813,15.6249874954474,14.1057155747195,13.4156653987689,12.636513724849,15.3567818419422,15.5753710914311,16.9100348395325,18.8140207399794,17.3477393026742,13.3729762707736,6.74121048353156,4.50272321828396,2.5136506134882,0.0855353361134439,-1.25228193470292,-2.79920564879975,-4.31398898095876,-6.00184741829538,-5.82815552844208,-3.51403543733042,-2.70284287126529,-1.06763330583914,0.69320484253976,2.34804202943351,2.43175255231995,3.22845206284442,3.069883506265,3.63643222000962,6.07401507364981,6.9019910557633,8.71667076641729,8.81764337154619,6.31564607731865,7.23961138116796,9.84036310703872,10.8900514308299,11.7563198887412,12.6968454741236,13.8755210816537,14.000221636152,14.3349327009429,15.3009624566904,13.0820027210272,12.5361026965731,11.7737080282727,11.3119769434484,12.2463593584005,10.7786650958204,9.97955465339249,8.50521865570843,7.13641741122,4.61204210114697,7.59517267867645,7.40897103006445,8.37806402445512,8.96820666959268,9.30402762490504,8.30129926135685,9.04258808678683,8.15539286013857,8.08171301917832,8.142689773372,7.94047046803574,7.81385754057183,7.36019090455487,7.05198033774912,7.33756282245684,7.93889800703561,8.19199438480688,8.8871971441912,9.81302853153245,10.0502630943719,10.4375481759943,10.5567405108414,10.6259084320628,10.88833918457,10.6396707087843,10.8829368968799,10.4103595630773,6.42275570077697,6.56185047649197,7.18417161472809,8.10307310911627,7.80732138418244,7.83153417566323,7.39255219275527,7.09375616201754,6.70430986486793,6.06015226863739,5.95382077489046,8.17996886893593,8.98620090342071,8.91304368289354,9.59119698353903,9.99347274833939,9.84908569456058,9.83406367821407,9.42313489988306,8.97973010474649,8.66138721989712,8.28913731198518,7.95240061383431,9.11742893499613,9.56292421962309,9.36606509237393,9.70065302089775,10.9984938746129,10.6907069064664,10.4627916364574,11.2823504341267,10.7258685169283,10.3069558332798,9.66396144073618,7.85124821590839,8.47371019336744,10.1611256591691,10.7405376528307,10.8913692295396,11.7539901843386,11.9584199751498,12.2933321782232,10.9655529639973,10.9624864032451,11.0060966385769,8.48169864974354,7.85610734205287,7.00958773071438,7.49781597134165,7.1040485360428,6.89517712447887,7.15671694095588,6.30298681010682,5.93759999895008,5.82236215366809,5.17732919452343,4.90337510590037,4.60789638104117,3.75982817282478,4.30236544533103,6.15924219132352,6.29382676707317,6.34960559308568,6.36349114762146,5.99902212495824,5.85884022432274,6.16017558751073,5.33827768650004,5.15952550274697,3.80992108453849,3.4971614707526,3.7788018912762,5.26744012547867,5.49196170534721,5.925615529045,6.70206079826413,6.69916098192493,6.7900906871513,6.58916379813216,6.3991122756834,6.33769436064645,5.83764182496884,5.5405569557082,6.26064968625168,7.89189028985085,7.48750070524689,7.55609821140788,7.66747005128961,7.60475811543323,7.67026287946555,8.32826986922906,8.27917345696207,8.32943557873742,8.88851577914862,8.76445149540833,9.68217573163603,9.43213008574081,8.84366965197759,8.34178091449149,7.23929927429907,6.60174435208107,5.8868132274373,5.3463498364801,4.53038799244653,3.91660501666305,3.66512379652548,3.15319532610136,5.06986458552923,7.02195881444013,7.97672015532653,8.42867109412262,9.50723399770653,9.29140852602193,9.28921854205507,9.30789348363235,9.11089986644756,9.04724175634169,9.526418593566,10.2660750214382,10.3305185662796,10.9705755233732,10.9643573599603,11.4392643608193,11.697694303747,12.4337246149895,12.7760181687555,12.9027976495606,12.0722224014614,12.2877220154215,11.0883565314785,11.6004875496544,11.192059646704,11.147417043685,10.7289050264276,10.3166557014756],"I00144^FMA_COS_UNCH(\"EPS\",\"1M\",+1,0,-20AY,M,\"PORTAGG\",\"MEANR\")":[9.0,9.0,4.0,7.0,6.0,2.0,6.0,6.0,7.0,12.0,7.0,7.0,5.0,5.0,4.0,14.0,11.0,3.0,10.0,8.0,8.0,11.0,11.0,6.0,17.0,12.0,10.0,10.0,8.0,8.0,9.0,9.0,6.0,17.0,11.0,5.0,8.0,7.0,5.0,7.0,9.0,1.0,5.0,12.0,10.0,14.0,13.0,7.0,5.0,9.0,7.0,7.0,10.0,2.0,6.0,11.0,9.0,16.0,15.0,5.0,15.0,14.0,9.0,9.0,7.0,8.0,10.0,7.0,12.0,13.0,21.0,5.0,24.0,21.0,4.0,14.0,7.0,0.0,4.0,15.0,21.0,33.0,19.0,15.0,31.0,19.0,6.0,23.0,10.0,6.0,28.0,23.0,14.0,32.0,25.0,12.0,25.0,16.0,13.0,18.0,24.0,10.0,24.0,24.0,19.0,38.0,27.0,16.0,27.0,20.0,12.0,22.0,13.0,12.0,31.0,26.0,20.0,27.0,25.0,13.0,23.0,32.0,12.0,16.0,22.0,12.0,30.0,27.0,28.0,44.0,35.0,8.0,23.0,22.0,11.0,33.0,19.0,13.0,19.0,12.0,23.0,41.0,19.0,12.0,30.0,25.0,13.0,30.0,23.0,11.0,34.0,31.0,22.0,40.0,22.0,16.0,31.0,27.0,12.0,20.0,20.0,13.0,36.0,23.0,24.0,40.0,26.0,19.0,28.0,25.0,13.0,20.0,23.0,14.0,20.0,23.0,19.0,33.0,31.0,11.0,29.0,25.0,13.0,22.0,19.0,6.0,21.0,22.0,19.0,31.0,23.0,10.0,19.0,21.0,8.0,17.0,11.0,8.0,22.0,9.0,19.0,35.0,21.0,10.0,21.0,19.0,9.0,24.0,10.0,10.0,16.0,11.0,19.0,24.0,22.0,8.0,26.0,21.0,6.0,26.0,25.0,12.0,31.0,27.0,18.0,47.0,20.0,12.0,28.0,24.0,21.0,22.0,14.0,14.0,26.0,33.0,14.0,37.0,26.0,13.0],"I00144^FMA_GROWTH_1YR(\"EPS\",NTMA,0,-20AY,M,\"PORTAGG\",\"MEANR\")":[6.93219768054348,7.00330548922059,7.13255708304797,7.13166280465701,6.94364177995014,6.48403011988988,6.70280048686768,6.34145261323763,6.63265250284417,6.69374043671582,6.31823757728141,6.08410955145719,6.14264155968459,5.69826063374822,5.47268447580732,4.86386484409899,4.55900484671256,4.05301745428895,4.12342299803558,3.54890510722979,4.70482698132978,5.53159627246418,5.23964097900825,4.81338476247677,4.9534224584045,4.7214373917377,4.51135731584626,4.26660387251448,4.10512743309445,4.53381008655789,4.39854121495015,4.47796229426575,4.85346194646092,4.83468831800591,4.8529259672823,5.02228014565433,5.59176901770728,5.41408744545344,5.4686013037307,5.10853229336007,4.96537805452939,4.70805488100246,4.18519303152451,3.68971105919064,3.4921234226203,3.03764526484639,3.16089949124533,3.60525708632263,5.00937159702547,4.99912902300806,4.838147655402,5.02454584192458,4.88528621016054,4.55135107956309,4.62882856379275,4.51022905314022,4.5572710328455,4.99852170745737,5.55240310307462,6.12633199877237,7.24273403107749,7.41394179315254,7.64120365058764,7.51714246383462,7.38477256920211,6.94364987252394,6.6512111024219,14.6747479413952,17.9108763798363,17.5043248887941,15.6338036120637,14.5676342476079,13.3522872325657,10.7916359381419,7.54257321222969,3.6760795218713,-1.07098750696264,-3.08715130930507,2.18889143446584,7.52253591781865,9.5667499606953,9.83088863279708,8.77854164992564,7.94179935815703,6.83864126925104,6.03507524488071,5.23334151956515,4.49408198038129,3.87653910090747,3.64051352642507,3.49473661323945,2.9492216568978,4.57941442761597,5.39389577369173,5.92352357843468,7.51101061705135,8.13399461365519,8.35329758870829,9.04342099457173,10.0225470111296,9.85893083741247,10.1666871217829,10.4876044612623,10.4661242180945,9.25741202415871,7.4146764076669,6.87934738812708,6.85886733365526,7.16060825959031,6.86103221650852,6.71233877045961,6.67071549170059,6.52306617477275,6.4668198225082,6.18239708649394,6.22987305115176,6.95351102516059,7.17758843616194,7.19817248821947,7.66695565229113,8.14781912387932,8.11490192240438,8.07007205099782,8.24047528004833,8.06448860870442,7.81992033948542,6.35148660711949,6.33457903321703,7.62194066562792,9.82518229166534,9.59282712631025,9.09385009849365,9.43985279240635,9.07610704040597,8.8190121579304,8.40732958407507,7.84034209007265,7.23493524936718,7.10202456393978,6.97901513383589,8.94917036132726,10.9901776735659,10.478825068756,10.2407697769638,10.7528078317798,10.0744368509554,9.29853522763792,8.54350474048151,7.80520269117371,7.18570677710314,7.08868635918902,6.55668644319171,7.49366477698306,8.21224863196058,9.35925651706061,9.92373816069,11.3845801502637,11.0681983225732,10.6104460505258,10.3986120006118,10.201150031894,9.83988631188224,9.58873773056973,8.92269261763203,8.88107611166354,9.46176215136897,8.92268526963448,8.3252865356359,8.24435797773602,7.59617339071051,7.00294209226003,7.36393111021938,8.20982852655411,8.06555962280035,7.79583213004609,7.2562971386142,7.55194818673078,6.64076068277068,7.20281807382451,7.47732587011815,8.65837097718537,9.44662508707965,10.2956553995585,10.3040856011122,10.3428281414969,10.3132747618527,10.1116125158953,9.82268198992347,10.282894953364,10.251741881822,11.1838794549802,11.6536929908321,13.0592594760178,14.4988110504095,17.1333266183495,17.751157031568,19.2920829351216,20.3691162993268,20.4159906495841,19.7884393739615,19.491909004114,21.359418624372,20.9616169620351,22.3936350702455,20.1793351080373,19.0921998713026,17.4772028304016,14.2439951874425,30.8522610348556,27.5908639431342,23.7615438711378,20.8719008789572,20.2245079728186,31.4994245695737,28.1127188448347,23.2197731655457,23.5064840022052,19.0918038549046,13.7980374729688,13.6955898472703,12.2549282623092,12.8219527640564,13.7279231941129,23.5207109875816,26.102010649221,21.5262492077913,20.0726638221857,16.3024498272888,13.1992713472063,12.030273621807,10.7704129823116,9.58099295412724,8.62238346896236,7.97134454952776,7.28211814938245,7.05334121610434,6.85925167698357,6.16065023703618,6.34796539865114,7.54055247813621],"I21852^FMA_COS_UNCH(\"EPS\",\"1M\",+1,0,-20AY,M,\"PORTAGG\",\"MEANR\")":[3.0,1.0,0.0,2.0,2.0,0.0,0.0,4.0,0.0,6.0,1.0,0.0,5.0,2.0,0.0,2.0,1.0,0.0,2.0,9.0,3.0,2.0,1.0,0.0,2.0,2.0,1.0,1.0,2.0,1.0,2.0,9.0,0.0,6.0,2.0,1.0,3.0,2.0,1.0,3.0,3.0,1.0,3.0,10.0,1.0,4.0,3.0,0.0,1.0,1.0,1.0,3.0,3.0,0.0,2.0,10.0,2.0,6.0,4.0,2.0,1.0,3.0,1.0,5.0,1.0,1.0,4.0,4.0,0.0,4.0,1.0,1.0,4.0,3.0,0.0,4.0,0.0,0.0,0.0,4.0,3.0,5.0,2.0,0.0,5.0,3.0,0.0,3.0,3.0,0.0,3.0,10.0,0.0,3.0,4.0,0.0,8.0,5.0,0.0,4.0,4.0,2.0,3.0,6.0,1.0,3.0,3.0,2.0,6.0,7.0,0.0,1.0,2.0,0.0,3.0,12.0,5.0,11.0,8.0,1.0,5.0,2.0,1.0,5.0,5.0,0.0,1.0,12.0,1.0,6.0,8.0,2.0,2.0,2.0,1.0,8.0,6.0,1.0,0.0,9.0,2.0,4.0,4.0,4.0,11.0,6.0,2.0,12.0,8.0,2.0,9.0,17.0,4.0,10.0,5.0,1.0,7.0,3.0,2.0,9.0,7.0,1.0,8.0,16.0,5.0,13.0,9.0,1.0,9.0,2.0,2.0,1.0,8.0,1.0,4.0,14.0,8.0,13.0,7.0,2.0,5.0,4.0,0.0,9.0,7.0,0.0,6.0,14.0,7.0,13.0,8.0,1.0,4.0,8.0,2.0,8.0,1.0,2.0,8.0,6.0,6.0,16.0,5.0,1.0,6.0,4.0,2.0,4.0,2.0,0.0,0.0,5.0,1.0,1.0,2.0,0.0,3.0,4.0,1.0,4.0,4.0,1.0,8.0,13.0,6.0,12.0,5.0,4.0,10.0,9.0,2.0,7.0,5.0,1.0,13.0,12.0,3.0,12.0,6.0,4.0],"I21852^FMA_COS_DOWN(\"EPS\",\"1M\",+1,0,-20AY,M,\"PORTAGG\",\"MEANR\")":[4.0,3.0,11.0,11.0,6.0,6.0,4.0,6.0,12.0,8.0,3.0,12.0,10.0,9.0,10.0,13.0,16.0,19.0,15.0,3.0,10.0,12.0,10.0,20.0,20.0,16.0,18.0,8.0,14.0,10.0,17.0,8.0,16.0,17.0,13.0,6.0,5.0,8.0,22.0,19.0,16.0,18.0,17.0,6.0,15.0,20.0,8.0,14.0,14.0,5.0,7.0,3.0,4.0,4.0,4.0,4.0,9.0,3.0,4.0,4.0,7.0,7.0,6.0,3.0,3.0,5.0,2.0,7.0,9.0,7.0,10.0,9.0,9.0,9.0,15.0,9.0,14.0,29.0,30.0,12.0,13.0,13.0,18.0,23.0,21.0,22.0,29.0,29.0,9.0,13.0,18.0,14.0,30.0,23.0,13.0,14.0,18.0,18.0,15.0,14.0,7.0,12.0,14.0,12.0,13.0,9.0,10.0,10.0,17.0,17.0,32.0,32.0,23.0,30.0,24.0,8.0,17.0,19.0,15.0,21.0,23.0,20.0,17.0,17.0,21.0,30.0,32.0,14.0,37.0,33.0,13.0,30.0,39.0,31.0,29.0,24.0,14.0,31.0,41.0,20.0,41.0,45.0,31.0,42.0,35.0,34.0,22.0,17.0,12.0,23.0,23.0,20.0,32.0,28.0,25.0,30.0,14.0,22.0,24.0,22.0,18.0,29.0,22.0,13.0,30.0,20.0,21.0,27.0,19.0,27.0,33.0,40.0,29.0,35.0,25.0,19.0,20.0,15.0,17.0,28.0,30.0,21.0,22.0,14.0,14.0,11.0,8.0,13.0,9.0,11.0,17.0,21.0,26.0,17.0,21.0,25.0,15.0,14.0,27.0,14.0,13.0,13.0,14.0,12.0,17.0,12.0,20.0,16.0,24.0,35.0,40.0,18.0,32.0,36.0,27.0,30.0,29.0,16.0,8.0,7.0,5.0,8.0,7.0,7.0,16.0,5.0,15.0,22.0,13.0,13.0,16.0,12.0,11.0,18.0,15.0,11.0,24.0,15.0,18.0,21.0],"I00936^FMA_COS_UNCH(\"EPS\",\"1M\",+1,0,-20AY,M,\"PORTAGG\",\"MEANR\")":[3.0,5.0,2.0,4.0,2.0,0.0,5.0,3.0,0.0,5.0,2.0,0.0,5.0,2.0,2.0,2.0,5.0,0.0,4.0,7.0,1.0,5.0,4.0,2.0,2.0,3.0,2.0,5.0,2.0,2.0,7.0,6.0,5.0,7.0,7.0,1.0,2.0,1.0,2.0,6.0,2.0,1.0,4.0,7.0,1.0,6.0,5.0,0.0,5.0,5.0,3.0,4.0,2.0,1.0,1.0,8.0,2.0,5.0,8.0,4.0,4.0,4.0,4.0,1.0,4.0,3.0,5.0,2.0,2.0,5.0,6.0,0.0,2.0,5.0,1.0,2.0,0.0,0.0,0.0,5.0,4.0,17.0,5.0,4.0,7.0,7.0,4.0,5.0,10.0,2.0,6.0,13.0,3.0,11.0,10.0,2.0,6.0,7.0,4.0,6.0,4.0,1.0,8.0,11.0,4.0,11.0,11.0,1.0,6.0,2.0,3.0,5.0,2.0,3.0,5.0,12.0,6.0,9.0,7.0,3.0,8.0,6.0,2.0,3.0,5.0,1.0,4.0,11.0,9.0,11.0,6.0,4.0,6.0,5.0,3.0,8.0,4.0,2.0,3.0,7.0,3.0,7.0,6.0,2.0,3.0,3.0,3.0,7.0,5.0,2.0,5.0,9.0,4.0,11.0,7.0,1.0,7.0,5.0,3.0,5.0,2.0,0.0,7.0,7.0,7.0,8.0,6.0,4.0,7.0,7.0,1.0,5.0,5.0,2.0,3.0,7.0,5.0,6.0,4.0,4.0,3.0,4.0,2.0,7.0,4.0,1.0,6.0,7.0,9.0,13.0,6.0,2.0,5.0,5.0,1.0,2.0,3.0,0.0,1.0,6.0,4.0,6.0,5.0,3.0,5.0,7.0,1.0,3.0,2.0,1.0,5.0,5.0,3.0,0.0,2.0,3.0,5.0,6.0,2.0,2.0,2.0,1.0,2.0,7.0,5.0,10.0,7.0,1.0,8.0,6.0,5.0,5.0,5.0,7.0,6.0,5.0,8.0,10.0,7.0,6.0],"I21862^FMA_COS_UNCH(\"EPS\",\"1M\",+1,0,-20AY,M,\"PORTAGG\",\"MEANR\")":[16.0,9.0,8.0,21.0,6.0,3.0,13.0,9.0,16.0,32.0,9.0,10.0,24.0,7.0,10.0,30.0,8.0,7.0,15.0,18.0,17.0,33.0,12.0,13.0,29.0,15.0,14.0,27.0,9.0,14.0,25.0,14.0,22.0,27.0,12.0,12.0,28.0,10.0,11.0,26.0,17.0,12.0,21.0,16.0,23.0,37.0,15.0,7.0,30.0,15.0,10.0,30.0,16.0,9.0,32.0,12.0,29.0,40.0,21.0,11.0,26.0,21.0,15.0,36.0,5.0,13.0,27.0,7.0,15.0,27.0,22.0,5.0,26.0,20.0,6.0,21.0,6.0,2.0,13.0,8.0,25.0,31.0,15.0,8.0,34.0,13.0,10.0,28.0,13.0,4.0,18.0,23.0,15.0,34.0,23.0,16.0,29.0,18.0,7.0,23.0,12.0,8.0,27.0,25.0,18.0,34.0,22.0,7.0,32.0,14.0,15.0,32.0,17.0,13.0,25.0,24.0,17.0,32.0,22.0,10.0,25.0,21.0,7.0,23.0,16.0,6.0,26.0,26.0,17.0,31.0,22.0,10.0,28.0,16.0,11.0,21.0,12.0,5.0,22.0,10.0,14.0,31.0,21.0,11.0,20.0,20.0,7.0,27.0,17.0,15.0,19.0,28.0,19.0,39.0,24.0,10.0,34.0,16.0,6.0,24.0,14.0,9.0,28.0,27.0,20.0,39.0,18.0,13.0,29.0,19.0,10.0,17.0,21.0,9.0,24.0,26.0,23.0,32.0,31.0,9.0,22.0,17.0,11.0,35.0,21.0,7.0,26.0,24.0,24.0,35.0,25.0,11.0,28.0,19.0,6.0,24.0,11.0,4.0,29.0,17.0,22.0,30.0,27.0,8.0,29.0,21.0,7.0,26.0,18.0,8.0,25.0,17.0,12.0,27.0,24.0,10.0,34.0,23.0,16.0,32.0,27.0,14.0,31.0,27.0,19.0,46.0,29.0,11.0,41.0,27.0,16.0,28.0,21.0,16.0,31.0,32.0,22.0,39.0,21.0,10.0],"I00288^FMA_GROWTH_1YR(\"EPS\",NTMA,0,-20AY,M,\"PORTAGG\",\"MEANR\")":[9.77313014379517,10.3789993687838,10.8993986360711,10.3386878016816,10.2945277814333,10.2372235163316,9.64411721763575,9.54477511627275,9.87166867273841,9.56919889390189,9.89072375711768,10.2704870753534,10.3344954311247,10.2075148622689,10.0404490071455,8.94562232742121,8.18940279995885,7.39527040085995,7.86495832086578,7.50574949213048,8.89886814668431,8.03633944604632,8.33486142722819,9.06449046997755,10.3385979590864,11.3944031401607,11.8646755592677,12.4855802965871,12.6306693711444,12.4840837167482,11.8205118651703,11.7042112717368,11.9560378331671,8.26131523447727,6.95704518330868,7.4646106751355,8.81515014895669,8.87034356833519,8.92358217344538,9.46429870970452,10.1286785999905,9.95232486564015,12.0631337678855,13.5722029959579,13.6392938885299,14.7218784953649,12.6659076629713,10.6264663127592,7.93357087089363,5.84453668676145,3.62293842664147,2.27895852870817,0.484529421579683,-1.65133529630741,-4.26586919955755,-5.82216739566817,-6.56231262198818,-7.11118755868055,-1.91450039922358,3.6320351863154,9.03779214594522,13.6784086740475,18.253393492106,21.107729806487,24.5658917926952,26.6946343057128,20.4613800977676,18.5090578664054,19.4218931774997,19.5458510701654,15.6061769276851,11.9864205356344,12.1508877264283,8.57189431117373,3.92726189433976,0.554453729808762,-5.2308854886104,-8.7094538203358,3.10582830726396,6.81335353128485,6.76089793768346,6.9110609885228,6.46587361300312,6.16992072905031,6.60600297449225,7.05761785236857,7.07846374762095,8.23549090628,8.37105016360659,8.34419290390455,8.4210710506496,8.86468212405766,8.803064007587,8.90181275506443,10.4807189713737,11.7771134754539,13.7810541742144,14.9564116857436,16.4890431211328,17.9077467616204,19.2739056987492,20.6504842835616,21.6809922041341,22.9688590729945,24.1234373022556,16.595244102582,14.090223282375,12.9052912026144,11.7412783358751,10.78883977328,11.0181163854246,10.8715750827871,11.1824762261608,11.249256589425,11.0383780052028,10.9230656400745,10.3433423137385,9.95688747069027,8.78765184824663,7.95797226734419,8.27833831683135,7.5608797317496,6.68628423844822,6.8728509146032,6.41127876878628,6.12753431351316,6.39688659592714,6.69994447703049,8.2578712109019,8.15717725352362,8.48313091592704,9.16939694253672,10.8125534255454,11.3067832520123,12.1554991226877,12.7735203107953,13.2714646601252,13.6842758562193,14.1856134642334,14.3078471237282,14.7922876715976,15.6682582086035,11.260986738266,10.6735464930722,11.4123912648708,9.66478985411087,9.2583131761003,8.87910491383015,8.47256160329154,8.65836180837441,9.63884125442955,10.0490053717049,10.4401385103908,10.7637386147945,11.4452140560737,11.9801787284142,11.9282253160025,12.8343736603114,13.8212440169094,14.307760378584,14.8783460201755,15.1557412672658,15.0452596507139,13.1589449110496,14.0023301981502,15.0119876004507,14.0981548187097,13.5441314569218,14.9365237328123,16.0563429528351,17.1200330130969,18.4957546756348,20.0499217342147,21.7580258986365,21.5931898455088,21.4696772303494,23.0853696233219,24.7455191375661,21.8395519441487,20.8800948967574,23.6922979574777,23.4244707458099,22.136408866213,20.6717529166259,19.6321749600118,19.6843288090151,19.8838131211137,21.4004528463489,20.353958910657,21.1293899224346,29.5209518326152,40.8245889536609,50.5264431585118,59.1626413094238,67.0587472861276,75.350943341439,123.965092780069,135.434723734792,134.814820136677,140.693279494138,121.379083792516,113.414910058201,99.1155434497389,145.549803003419,184.041597946659,897.79657608362,197.66453067086,1019.39227734733,1799.29748759917,3461.85431407479,3725.17398759678,87.1402601394328,90.7777583074564,140.865733810116,155.029629437386,94.523741630187,58.1449721870494,67.6679834904083,38.6082590186771,20.5947213821301,15.0726748993816,13.0688461203898,19.0756840574627,26.0098065349621,26.2605112332789,21.1721383131285,14.9516246524581,9.23106658470795,7.92114470716316,7.76835855543887,7.84753777151818,7.74399530378579,7.38264773772729,7.35964265774555,7.05798418767988,6.74886821633124,6.84112868232891,6.85950023410947,8.26607529794691,9.73412310595973],"I21904^FMA_COS_UNCH(\"EPS\",\"1M\",+1,0,-20AY,M,\"PORTAGG\",\"MEANR\")":[23.0,19.0,17.0,28.0,7.0,18.0,30.0,8.0,39.0,40.0,15.0,16.0,30.0,11.0,17.0,37.0,16.0,8.0,30.0,23.0,31.0,42.0,24.0,24.0,45.0,17.0,22.0,33.0,18.0,24.0,36.0,25.0,35.0,54.0,22.0,23.0,40.0,21.0,28.0,36.0,17.0,23.0,34.0,29.0,45.0,57.0,28.0,32.0,44.0,23.0,27.0,40.0,17.0,32.0,34.0,27.0,47.0,55.0,29.0,31.0,51.0,26.0,31.0,37.0,13.0,25.0,39.0,14.0,41.0,44.0,32.0,26.0,39.0,20.0,21.0,35.0,12.0,4.0,6.0,16.0,36.0,39.0,21.0,26.0,48.0,12.0,13.0,25.0,13.0,14.0,30.0,23.0,27.0,37.0,21.0,18.0,31.0,22.0,19.0,22.0,10.0,22.0,23.0,21.0,28.0,44.0,23.0,19.0,37.0,16.0,27.0,29.0,14.0,13.0,25.0,31.0,26.0,44.0,22.0,22.0,42.0,25.0,12.0,29.0,18.0,20.0,35.0,29.0,28.0,40.0,25.0,22.0,31.0,28.0,20.0,26.0,17.0,15.0,33.0,21.0,27.0,49.0,24.0,20.0,38.0,23.0,18.0,36.0,18.0,20.0,21.0,37.0,19.0,39.0,33.0,13.0,32.0,27.0,19.0,35.0,19.0,12.0,24.0,34.0,20.0,41.0,31.0,14.0,29.0,24.0,14.0,19.0,12.0,18.0,23.0,29.0,22.0,32.0,25.0,18.0,35.0,19.0,8.0,25.0,21.0,15.0,21.0,28.0,16.0,29.0,26.0,9.0,24.0,24.0,11.0,25.0,14.0,13.0,16.0,15.0,22.0,30.0,26.0,9.0,26.0,23.0,9.0,28.0,7.0,8.0,18.0,15.0,9.0,17.0,9.0,3.0,20.0,21.0,12.0,33.0,14.0,10.0,28.0,34.0,13.0,36.0,25.0,14.0,38.0,22.0,15.0,18.0,11.0,13.0,23.0,32.0,22.0,38.0,29.0,15.0],"I00972^FMA_COS_DOWN(\"EPS\",\"1M\",+1,0,-20AY,M,\"PORTAGG\",\"MEANR\")":[1.0,4.0,6.0,4.0,4.0,10.0,6.0,3.0,5.0,1.0,2.0,4.0,2.0,3.0,1.0,3.0,3.0,10.0,6.0,7.0,5.0,2.0,2.0,10.0,4.0,6.0,5.0,7.0,5.0,1.0,6.0,4.0,11.0,3.0,4.0,9.0,8.0,4.0,10.0,6.0,7.0,10.0,9.0,5.0,10.0,5.0,9.0,11.0,4.0,8.0,12.0,10.0,9.0,10.0,9.0,5.0,4.0,2.0,8.0,4.0,4.0,1.0,5.0,2.0,6.0,7.0,8.0,7.0,9.0,9.0,8.0,5.0,6.0,5.0,10.0,11.0,20.0,20.0,21.0,13.0,2.0,12.0,13.0,17.0,10.0,10.0,16.0,13.0,14.0,13.0,11.0,12.0,12.0,9.0,10.0,13.0,10.0,12.0,11.0,10.0,11.0,7.0,9.0,4.0,8.0,10.0,9.0,11.0,9.0,15.0,14.0,10.0,16.0,12.0,6.0,1.0,8.0,3.0,16.0,16.0,11.0,11.0,15.0,10.0,12.0,12.0,13.0,16.0,14.0,13.0,8.0,18.0,14.0,21.0,18.0,11.0,12.0,18.0,14.0,15.0,16.0,7.0,16.0,17.0,9.0,13.0,13.0,8.0,10.0,12.0,12.0,13.0,14.0,6.0,9.0,18.0,13.0,17.0,18.0,15.0,10.0,15.0,8.0,17.0,11.0,5.0,12.0,14.0,9.0,10.0,13.0,13.0,9.0,9.0,4.0,6.0,12.0,11.0,9.0,15.0,14.0,12.0,9.0,7.0,9.0,11.0,4.0,8.0,6.0,5.0,8.0,9.0,8.0,7.0,12.0,9.0,5.0,7.0,9.0,6.0,5.0,11.0,9.0,7.0,4.0,10.0,13.0,11.0,14.0,16.0,23.0,16.0,16.0,15.0,19.0,24.0,10.0,14.0,18.0,18.0,8.0,12.0,12.0,8.0,14.0,11.0,15.0,14.0,19.0,14.0,15.0,19.0,18.0,13.0,15.0,9.0,12.0,8.0,15.0,13.0],"I01044^FMA_COS_UNCH(\"EPS\",\"1M\",+1,0,-20AY,M,\"PORTAGG\",\"MEANR\")":[4.0,2.0,2.0,5.0,1.0,7.0,4.0,0.0,5.0,5.0,2.0,9.0,8.0,2.0,6.0,6.0,1.0,3.0,4.0,5.0,7.0,8.0,4.0,8.0,5.0,1.0,12.0,4.0,2.0,5.0,2.0,3.0,4.0,9.0,1.0,7.0,9.0,2.0,9.0,6.0,3.0,6.0,5.0,3.0,8.0,5.0,3.0,10.0,5.0,2.0,1.0,3.0,0.0,7.0,4.0,4.0,6.0,8.0,2.0,6.0,4.0,2.0,7.0,0.0,1.0,3.0,2.0,4.0,11.0,9.0,3.0,4.0,5.0,1.0,4.0,6.0,2.0,0.0,0.0,5.0,12.0,16.0,8.0,13.0,12.0,5.0,6.0,8.0,5.0,7.0,12.0,12.0,13.0,17.0,6.0,10.0,11.0,3.0,7.0,7.0,5.0,10.0,2.0,12.0,7.0,12.0,7.0,12.0,13.0,6.0,10.0,15.0,5.0,5.0,6.0,10.0,13.0,15.0,8.0,14.0,15.0,4.0,12.0,13.0,5.0,12.0,8.0,15.0,10.0,13.0,10.0,18.0,17.0,9.0,17.0,14.0,4.0,12.0,13.0,10.0,14.0,16.0,7.0,13.0,15.0,11.0,16.0,12.0,7.0,12.0,11.0,13.0,10.0,22.0,10.0,9.0,20.0,10.0,15.0,10.0,7.0,14.0,9.0,15.0,12.0,19.0,11.0,13.0,14.0,8.0,17.0,16.0,4.0,12.0,9.0,12.0,12.0,17.0,11.0,9.0,20.0,6.0,16.0,12.0,8.0,15.0,13.0,10.0,9.0,13.0,7.0,11.0,16.0,3.0,9.0,17.0,6.0,7.0,5.0,9.0,7.0,13.0,6.0,11.0,17.0,8.0,9.0,13.0,6.0,8.0,10.0,7.0,5.0,7.0,1.0,4.0,15.0,6.0,8.0,10.0,3.0,8.0,10.0,9.0,5.0,13.0,9.0,11.0,9.0,5.0,12.0,10.0,7.0,16.0,9.0,11.0,17.0,13.0,10.0,9.0],"I00612^FMA_COS_DOWN(\"EPS\",\"1M\",+1,0,-20AY,M,\"PORTAGG\",\"MEANR\")":[4.0,10.0,11.0,4.0,6.0,12.0,9.0,5.0,11.0,7.0,6.0,6.0,7.0,6.0,11.0,6.0,9.0,11.0,11.0,7.0,10.0,8.0,7.0,10.0,9.0,3.0,9.0,6.0,5.0,10.0,12.0,9.0,15.0,7.0,8.0,12.0,6.0,13.0,11.0,10.0,11.0,10.0,15.0,6.0,8.0,10.0,9.0,11.0,7.0,5.0,12.0,7.0,4.0,8.0,8.0,8.0,11.0,3.0,8.0,7.0,4.0,5.0,6.0,9.0,8.0,14.0,11.0,8.0,8.0,2.0,6.0,4.0,5.0,5.0,8.0,11.0,20.0,27.0,14.0,6.0,7.0,5.0,6.0,6.0,6.0,11.0,17.0,15.0,12.0,15.0,15.0,6.0,9.0,4.0,7.0,8.0,5.0,4.0,6.0,7.0,7.0,4.0,13.0,8.0,10.0,7.0,10.0,11.0,9.0,7.0,9.0,5.0,8.0,10.0,6.0,10.0,8.0,5.0,6.0,8.0,5.0,11.0,8.0,8.0,10.0,15.0,10.0,9.0,12.0,9.0,10.0,10.0,7.0,9.0,10.0,10.0,8.0,9.0,10.0,12.0,13.0,7.0,11.0,11.0,4.0,10.0,12.0,8.0,6.0,4.0,8.0,3.0,8.0,4.0,7.0,8.0,10.0,12.0,13.0,10.0,8.0,8.0,14.0,7.0,11.0,11.0,13.0,10.0,10.0,13.0,11.0,16.0,12.0,19.0,13.0,9.0,10.0,2.0,7.0,10.0,7.0,5.0,9.0,14.0,10.0,10.0,4.0,10.0,8.0,7.0,9.0,10.0,7.0,5.0,10.0,10.0,15.0,13.0,9.0,6.0,9.0,15.0,8.0,14.0,17.0,15.0,14.0,7.0,19.0,23.0,25.0,10.0,14.0,10.0,22.0,25.0,15.0,17.0,9.0,7.0,13.0,11.0,15.0,5.0,8.0,13.0,13.0,7.0,8.0,13.0,7.0,9.0,8.0,14.0,15.0,5.0,10.0,9.0,14.0,14.0],"I00144^FMA_COS_UP(\"EPS\",\"1M\",+1,0,-20AY,M,\"PORTAGG\",\"MEANR\")":[8.0,9.0,14.0,9.0,14.0,8.0,8.0,19.0,10.0,13.0,15.0,13.0,10.0,17.0,18.0,6.0,9.0,12.0,5.0,18.0,11.0,7.0,11.0,10.0,9.0,10.0,11.0,9.0,13.0,13.0,17.0,21.0,19.0,12.0,12.0,15.0,13.0,15.0,22.0,15.0,16.0,24.0,17.0,21.0,16.0,15.0,17.0,14.0,12.0,16.0,11.0,10.0,13.0,12.0,11.0,14.0,16.0,10.0,10.0,14.0,8.0,17.0,19.0,17.0,20.0,17.0,14.0,43.0,37.0,42.0,36.0,55.0,31.0,36.0,51.0,32.0,17.0,13.0,8.0,36.0,33.0,29.0,34.0,24.0,18.0,26.0,26.0,21.0,26.0,37.0,13.0,28.0,29.0,14.0,22.0,25.0,20.0,30.0,27.0,23.0,24.0,31.0,32.0,35.0,39.0,22.0,26.0,32.0,23.0,29.0,36.0,25.0,29.0,36.0,20.0,32.0,20.0,21.0,28.0,27.0,20.0,22.0,33.0,20.0,32.0,49.0,24.0,33.0,25.0,10.0,20.0,35.0,21.0,21.0,35.0,18.0,32.0,25.0,16.0,37.0,21.0,9.0,32.0,26.0,14.0,27.0,31.0,23.0,29.0,33.0,16.0,20.0,31.0,15.0,27.0,31.0,19.0,28.0,30.0,21.0,34.0,34.0,22.0,33.0,28.0,19.0,31.0,27.0,25.0,19.0,18.0,15.0,20.0,25.0,29.0,29.0,22.0,15.0,14.0,17.0,9.0,14.0,30.0,17.0,23.0,33.0,18.0,28.0,30.0,21.0,23.0,36.0,23.0,26.0,30.0,12.0,27.0,38.0,26.0,43.0,29.0,22.0,28.0,43.0,32.0,28.0,42.0,25.0,29.0,23.0,12.0,26.0,10.0,8.0,9.0,14.0,20.0,19.0,27.0,16.0,19.0,23.0,20.0,24.0,25.0,12.0,24.0,34.0,20.0,18.0,28.0,26.0,25.0,33.0,17.0,19.0,28.0,18.0,19.0,33.0],"I21862^FMA_COS_DOWN(\"EPS\",\"1M\",+1,0,-20AY,M,\"PORTAGG\",\"MEANR\")":[16.0,11.0,16.0,13.0,12.0,18.0,19.0,7.0,12.0,11.0,6.0,10.0,14.0,9.0,18.0,15.0,25.0,33.0,25.0,11.0,22.0,13.0,16.0,26.0,13.0,19.0,28.0,19.0,25.0,21.0,21.0,11.0,16.0,18.0,27.0,35.0,25.0,29.0,31.0,21.0,21.0,32.0,27.0,13.0,24.0,15.0,29.0,44.0,25.0,33.0,45.0,27.0,36.0,40.0,28.0,14.0,19.0,19.0,16.0,20.0,22.0,17.0,15.0,14.0,22.0,21.0,20.0,15.0,17.0,12.0,11.0,15.0,15.0,7.0,9.0,17.0,32.0,51.0,37.0,5.0,6.0,10.0,10.0,15.0,5.0,10.0,13.0,13.0,13.0,13.0,14.0,8.0,14.0,9.0,15.0,14.0,11.0,10.0,19.0,13.0,15.0,15.0,12.0,7.0,7.0,7.0,15.0,15.0,7.0,13.0,13.0,15.0,15.0,16.0,19.0,9.0,18.0,13.0,16.0,17.0,19.0,14.0,14.0,13.0,16.0,16.0,18.0,9.0,8.0,18.0,8.0,11.0,15.0,12.0,13.0,13.0,13.0,22.0,15.0,10.0,14.0,10.0,8.0,14.0,14.0,6.0,7.0,16.0,16.0,18.0,15.0,9.0,4.0,4.0,7.0,11.0,10.0,16.0,20.0,14.0,19.0,20.0,14.0,3.0,13.0,7.0,14.0,15.0,8.0,18.0,27.0,21.0,19.0,16.0,13.0,6.0,10.0,15.0,12.0,16.0,20.0,17.0,17.0,13.0,10.0,7.0,12.0,10.0,9.0,10.0,9.0,6.0,13.0,17.0,22.0,16.0,19.0,21.0,12.0,5.0,5.0,12.0,8.0,12.0,7.0,12.0,10.0,19.0,17.0,24.0,19.0,7.0,18.0,25.0,19.0,24.0,11.0,13.0,13.0,17.0,17.0,18.0,21.0,6.0,15.0,10.0,12.0,22.0,15.0,18.0,15.0,18.0,17.0,10.0,19.0,15.0,21.0,13.0,18.0,20.0],"I01044^FMA_COS_DOWN(\"EPS\",\"1M\",+1,0,-20AY,M,\"PORTAGG\",\"MEANR\")":[6.0,3.0,4.0,3.0,5.0,6.0,4.0,5.0,5.0,5.0,6.0,4.0,3.0,4.0,6.0,4.0,11.0,15.0,13.0,3.0,4.0,3.0,6.0,5.0,8.0,10.0,7.0,11.0,9.0,9.0,11.0,2.0,4.0,1.0,11.0,10.0,7.0,6.0,5.0,11.0,12.0,8.0,10.0,6.0,6.0,9.0,7.0,6.0,7.0,10.0,15.0,13.0,15.0,10.0,9.0,7.0,6.0,6.0,4.0,8.0,5.0,3.0,1.0,2.0,2.0,3.0,11.0,6.0,5.0,5.0,3.0,4.0,6.0,9.0,8.0,11.0,15.0,25.0,25.0,11.0,9.0,9.0,12.0,10.0,11.0,14.0,18.0,10.0,9.0,9.0,6.0,5.0,10.0,7.0,13.0,9.0,5.0,8.0,9.0,11.0,9.0,10.0,13.0,6.0,3.0,7.0,7.0,10.0,9.0,9.0,10.0,11.0,14.0,20.0,14.0,7.0,15.0,9.0,10.0,12.0,10.0,9.0,10.0,14.0,13.0,11.0,13.0,6.0,14.0,14.0,14.0,10.0,6.0,12.0,6.0,8.0,16.0,10.0,11.0,4.0,7.0,10.0,16.0,13.0,11.0,12.0,11.0,14.0,15.0,14.0,15.0,11.0,17.0,9.0,14.0,22.0,10.0,15.0,12.0,12.0,10.0,12.0,17.0,5.0,11.0,11.0,9.0,8.0,11.0,10.0,11.0,9.0,15.0,4.0,9.0,7.0,13.0,10.0,9.0,15.0,10.0,11.0,5.0,15.0,14.0,7.0,10.0,9.0,10.0,4.0,5.0,10.0,6.0,16.0,16.0,9.0,4.0,2.0,7.0,5.0,5.0,8.0,3.0,1.0,4.0,7.0,9.0,7.0,5.0,8.0,15.0,10.0,17.0,20.0,35.0,33.0,17.0,12.0,20.0,15.0,17.0,23.0,24.0,16.0,25.0,17.0,18.0,18.0,18.0,23.0,17.0,16.0,24.0,12.0,19.0,10.0,10.0,20.0,15.0,16.0],"I00072^FMA_COS_UNCH(\"EPS\",\"1M\",+1,0,-20AY,M,\"PORTAGG\",\"MEANR\")":[5.0,2.0,0.0,4.0,1.0,0.0,1.0,5.0,2.0,7.0,3.0,1.0,3.0,1.0,1.0,2.0,2.0,0.0,2.0,9.0,1.0,3.0,3.0,1.0,9.0,5.0,0.0,2.0,2.0,0.0,2.0,5.0,3.0,10.0,5.0,0.0,4.0,3.0,0.0,2.0,3.0,1.0,3.0,7.0,0.0,6.0,3.0,0.0,4.0,2.0,0.0,4.0,0.0,1.0,0.0,9.0,3.0,5.0,3.0,0.0,3.0,2.0,3.0,2.0,0.0,0.0,1.0,5.0,1.0,3.0,6.0,0.0,3.0,2.0,1.0,5.0,0.0,0.0,0.0,4.0,3.0,7.0,2.0,2.0,4.0,5.0,2.0,4.0,2.0,1.0,6.0,10.0,5.0,4.0,5.0,3.0,7.0,5.0,3.0,7.0,2.0,2.0,2.0,7.0,3.0,11.0,6.0,2.0,5.0,5.0,3.0,6.0,4.0,3.0,7.0,11.0,5.0,8.0,5.0,5.0,4.0,3.0,3.0,6.0,6.0,1.0,9.0,12.0,6.0,14.0,7.0,1.0,6.0,4.0,3.0,6.0,2.0,0.0,5.0,9.0,5.0,10.0,4.0,1.0,11.0,10.0,2.0,15.0,8.0,5.0,8.0,15.0,3.0,13.0,9.0,0.0,9.0,10.0,3.0,3.0,9.0,2.0,7.0,14.0,3.0,13.0,13.0,2.0,8.0,7.0,1.0,4.0,6.0,4.0,7.0,14.0,3.0,9.0,10.0,1.0,7.0,5.0,2.0,4.0,8.0,1.0,4.0,10.0,5.0,12.0,7.0,1.0,9.0,8.0,0.0,5.0,6.0,1.0,6.0,6.0,2.0,9.0,9.0,0.0,3.0,4.0,1.0,3.0,4.0,1.0,3.0,8.0,1.0,2.0,1.0,0.0,4.0,8.0,1.0,6.0,9.0,2.0,6.0,15.0,2.0,11.0,4.0,3.0,6.0,8.0,1.0,5.0,7.0,1.0,10.0,19.0,2.0,11.0,7.0,4.0],"I21881^FMA_COS_DOWN(\"EPS\",\"1M\",+1,0,-20AY,M,\"PORTAGG\",\"MEANR\")":[5.0,0.0,1.0,2.0,2.0,1.0,4.0,1.0,1.0,5.0,4.0,4.0,3.0,1.0,2.0,1.0,2.0,5.0,3.0,0.0,1.0,2.0,0.0,1.0,2.0,4.0,8.0,2.0,7.0,7.0,8.0,7.0,5.0,6.0,7.0,7.0,5.0,6.0,7.0,6.0,8.0,7.0,8.0,4.0,5.0,6.0,4.0,6.0,5.0,5.0,6.0,2.0,3.0,10.0,8.0,3.0,4.0,1.0,3.0,8.0,5.0,4.0,1.0,2.0,6.0,3.0,6.0,0.0,0.0,0.0,0.0,1.0,1.0,1.0,2.0,3.0,4.0,4.0,5.0,1.0,2.0,1.0,3.0,3.0,1.0,1.0,1.0,2.0,1.0,2.0,1.0,0.0,1.0,1.0,0.0,2.0,1.0,0.0,3.0,3.0,3.0,3.0,5.0,1.0,2.0,3.0,1.0,2.0,1.0,3.0,1.0,4.0,6.0,4.0,3.0,1.0,4.0,1.0,3.0,6.0,2.0,4.0,2.0,3.0,3.0,2.0,1.0,1.0,2.0,1.0,3.0,2.0,4.0,3.0,6.0,7.0,5.0,4.0,3.0,6.0,5.0,5.0,5.0,7.0,2.0,2.0,4.0,3.0,4.0,3.0,5.0,1.0,1.0,2.0,4.0,2.0,1.0,4.0,4.0,5.0,4.0,5.0,5.0,4.0,5.0,5.0,4.0,3.0,7.0,4.0,5.0,6.0,4.0,5.0,7.0,6.0,5.0,5.0,9.0,5.0,8.0,6.0,5.0,4.0,9.0,3.0,8.0,8.0,5.0,3.0,3.0,8.0,6.0,6.0,8.0,8.0,5.0,5.0,4.0,7.0,3.0,0.0,4.0,6.0,3.0,3.0,7.0,5.0,5.0,6.0,5.0,7.0,8.0,1.0,7.0,13.0,6.0,7.0,6.0,3.0,7.0,5.0,9.0,6.0,3.0,1.0,4.0,5.0,3.0,5.0,4.0,4.0,1.0,3.0,6.0,4.0,6.0,2.0,5.0,4.0],"I00612^FMA_COS_UP(\"EPS\",\"1M\",+1,0,-20AY,M,\"PORTAGG\",\"MEANR\")":[5.0,9.0,10.0,13.0,13.0,10.0,12.0,21.0,13.0,12.0,16.0,17.0,9.0,14.0,12.0,11.0,7.0,11.0,12.0,17.0,9.0,6.0,18.0,15.0,7.0,17.0,12.0,8.0,12.0,11.0,10.0,21.0,11.0,15.0,17.0,9.0,8.0,12.0,12.0,10.0,14.0,7.0,10.0,22.0,18.0,11.0,15.0,16.0,9.0,17.0,15.0,8.0,13.0,14.0,9.0,21.0,12.0,9.0,19.0,11.0,6.0,18.0,18.0,11.0,14.0,10.0,10.0,17.0,12.0,7.0,17.0,19.0,6.0,20.0,15.0,6.0,4.0,1.0,7.0,23.0,14.0,9.0,16.0,17.0,7.0,16.0,9.0,9.0,10.0,14.0,7.0,16.0,11.0,8.0,17.0,16.0,10.0,14.0,14.0,5.0,12.0,11.0,7.0,17.0,13.0,11.0,10.0,11.0,5.0,13.0,7.0,12.0,13.0,10.0,9.0,13.0,9.0,9.0,14.0,12.0,7.0,8.0,13.0,7.0,10.0,5.0,11.0,17.0,7.0,10.0,11.0,13.0,10.0,12.0,12.0,6.0,12.0,15.0,8.0,19.0,9.0,7.0,18.0,13.0,9.0,16.0,12.0,9.0,19.0,17.0,8.0,23.0,21.0,7.0,15.0,17.0,9.0,12.0,7.0,7.0,11.0,14.0,8.0,18.0,13.0,8.0,10.0,11.0,10.0,15.0,9.0,1.0,10.0,8.0,9.0,19.0,17.0,10.0,15.0,12.0,10.0,22.0,15.0,7.0,13.0,13.0,14.0,14.0,19.0,10.0,14.0,18.0,7.0,21.0,13.0,9.0,14.0,13.0,9.0,25.0,22.0,9.0,18.0,13.0,5.0,12.0,10.0,9.0,12.0,8.0,2.0,16.0,8.0,6.0,12.0,8.0,5.0,17.0,19.0,14.0,19.0,11.0,9.0,19.0,21.0,4.0,17.0,15.0,11.0,14.0,16.0,7.0,14.0,11.0,11.0,16.0,12.0,10.0,11.0,10.0],"I00108^FMA_COS_UNCH(\"EPS\",\"1M\",+1,0,-20AY,M,\"PORTAGG\",\"MEANR\")":[26.0,18.0,9.0,37.0,16.0,7.0,25.0,16.0,17.0,42.0,19.0,15.0,38.0,15.0,6.0,29.0,20.0,6.0,35.0,38.0,20.0,38.0,20.0,6.0,36.0,19.0,7.0,33.0,23.0,13.0,47.0,36.0,19.0,43.0,19.0,13.0,22.0,26.0,14.0,34.0,16.0,10.0,39.0,40.0,22.0,46.0,25.0,8.0,40.0,24.0,8.0,33.0,21.0,9.0,28.0,39.0,31.0,45.0,25.0,14.0,35.0,21.0,8.0,37.0,26.0,14.0,36.0,13.0,22.0,47.0,31.0,7.0,32.0,28.0,9.0,27.0,17.0,0.0,1.0,20.0,31.0,54.0,30.0,10.0,44.0,34.0,6.0,29.0,21.0,7.0,45.0,55.0,34.0,72.0,41.0,18.0,51.0,29.0,14.0,44.0,30.0,15.0,36.0,45.0,28.0,53.0,46.0,13.0,46.0,33.0,16.0,40.0,33.0,14.0,41.0,46.0,35.0,63.0,41.0,15.0,54.0,36.0,16.0,44.0,37.0,14.0,44.0,50.0,34.0,59.0,50.0,17.0,50.0,45.0,13.0,52.0,27.0,20.0,35.0,32.0,29.0,58.0,28.0,12.0,43.0,37.0,12.0,55.0,35.0,22.0,48.0,53.0,31.0,48.0,38.0,12.0,57.0,33.0,17.0,54.0,33.0,20.0,42.0,55.0,28.0,55.0,34.0,15.0,42.0,35.0,9.0,32.0,31.0,14.0,36.0,52.0,23.0,48.0,52.0,15.0,28.0,28.0,13.0,41.0,31.0,10.0,44.0,46.0,30.0,41.0,39.0,12.0,39.0,36.0,11.0,32.0,22.0,6.0,28.0,25.0,29.0,44.0,41.0,16.0,44.0,48.0,16.0,38.0,20.0,13.0,16.0,28.0,21.0,23.0,26.0,11.0,37.0,36.0,10.0,43.0,33.0,15.0,40.0,58.0,29.0,60.0,37.0,5.0,47.0,39.0,20.0,41.0,42.0,17.0,47.0,61.0,27.0,60.0,52.0,17.0],"I00108^FMA_COS_DOWN(\"EPS\",\"1M\",+1,0,-20AY,M,\"PORTAGG\",\"MEANR\")":[29.0,16.0,26.0,18.0,12.0,31.0,29.0,19.0,31.0,23.0,22.0,29.0,27.0,27.0,29.0,27.0,34.0,67.0,45.0,10.0,41.0,33.0,28.0,36.0,31.0,30.0,35.0,36.0,25.0,41.0,24.0,19.0,23.0,23.0,28.0,36.0,39.0,30.0,36.0,33.0,26.0,36.0,37.0,19.0,33.0,29.0,37.0,56.0,36.0,31.0,58.0,45.0,22.0,43.0,50.0,13.0,17.0,26.0,26.0,35.0,36.0,17.0,16.0,7.0,8.0,9.0,16.0,14.0,15.0,11.0,7.0,8.0,9.0,12.0,21.0,34.0,62.0,96.0,96.0,24.0,33.0,27.0,34.0,49.0,37.0,29.0,52.0,49.0,37.0,44.0,34.0,16.0,29.0,18.0,22.0,36.0,24.0,19.0,29.0,23.0,15.0,29.0,20.0,6.0,15.0,17.0,18.0,25.0,22.0,24.0,20.0,23.0,16.0,24.0,25.0,21.0,27.0,20.0,26.0,44.0,15.0,30.0,44.0,28.0,20.0,31.0,24.0,14.0,31.0,27.0,26.0,47.0,33.0,28.0,47.0,24.0,40.0,47.0,42.0,18.0,30.0,21.0,19.0,46.0,26.0,27.0,33.0,17.0,26.0,29.0,23.0,18.0,22.0,19.0,22.0,40.0,21.0,30.0,39.0,26.0,34.0,46.0,26.0,20.0,29.0,23.0,35.0,48.0,35.0,31.0,54.0,47.0,25.0,26.0,23.0,10.0,31.0,25.0,19.0,39.0,50.0,45.0,35.0,25.0,21.0,30.0,20.0,15.0,14.0,19.0,22.0,28.0,19.0,17.0,24.0,25.0,19.0,18.0,16.0,18.0,16.0,13.0,21.0,21.0,19.0,21.0,36.0,36.0,52.0,62.0,72.0,31.0,50.0,67.0,58.0,69.0,41.0,28.0,37.0,32.0,18.0,38.0,37.0,13.0,20.0,19.0,26.0,44.0,30.0,24.0,30.0,29.0,22.0,29.0,29.0,12.0,28.0,23.0,22.0,28.0],"I00144^FMA_COS_DOWN(\"EPS\",\"1M\",+1,0,-20AY,M,\"PORTAGG\",\"MEANR\")":[9.0,8.0,8.0,10.0,5.0,15.0,11.0,5.0,13.0,5.0,9.0,11.0,16.0,13.0,13.0,15.0,14.0,19.0,19.0,11.0,18.0,19.0,15.0,21.0,11.0,14.0,15.0,17.0,15.0,15.0,10.0,7.0,12.0,8.0,14.0,17.0,15.0,14.0,9.0,14.0,11.0,11.0,14.0,4.0,11.0,8.0,7.0,16.0,20.0,12.0,19.0,20.0,14.0,23.0,20.0,11.0,11.0,10.0,11.0,17.0,13.0,5.0,8.0,10.0,9.0,11.0,12.0,11.0,12.0,7.0,5.0,2.0,7.0,15.0,17.0,26.0,48.0,59.0,60.0,20.0,17.0,9.0,19.0,33.0,23.0,28.0,41.0,29.0,36.0,29.0,31.0,24.0,32.0,29.0,29.0,39.0,30.0,30.0,36.0,34.0,28.0,35.0,19.0,17.0,18.0,16.0,22.0,27.0,25.0,26.0,27.0,29.0,35.0,29.0,27.0,19.0,37.0,29.0,24.0,35.0,32.0,21.0,30.0,39.0,21.0,14.0,21.0,16.0,23.0,22.0,21.0,33.0,32.0,32.0,29.0,23.0,24.0,38.0,41.0,27.0,32.0,26.0,25.0,38.0,32.0,23.0,31.0,22.0,23.0,32.0,26.0,22.0,20.0,18.0,24.0,26.0,23.0,19.0,32.0,33.0,21.0,28.0,17.0,13.0,17.0,10.0,12.0,23.0,15.0,24.0,37.0,33.0,25.0,29.0,19.0,16.0,27.0,20.0,18.0,35.0,24.0,23.0,19.0,23.0,20.0,24.0,24.0,14.0,15.0,12.0,15.0,15.0,19.0,14.0,23.0,32.0,23.0,15.0,13.0,12.0,16.0,7.0,16.0,12.0,12.0,18.0,15.0,17.0,28.0,34.0,39.0,31.0,39.0,37.0,40.0,50.0,27.0,32.0,39.0,30.0,28.0,36.0,19.0,19.0,27.0,11.0,28.0,26.0,24.0,29.0,22.0,23.0,33.0,25.0,29.0,20.0,30.0,17.0,29.0,28.0],"I00972^FG_PRICE(0,-20AY,M,EUR)":[1895.272199,2019.93894868,1836.59438937,1815.40524034,1995.31036408,2057.29388611,2096.09600755,2114.80468819,2000.56996684,2197.15537828,2294.76978523,2424.2016002,2485.15952138,2470.38444042,2491.3070128,2678.07246325,2515.38548,2260.21243589,2183.78936961,2462.95812692,2481.2510595,2326.35546601,2346.63042569,1944.3274758,1819.42828359,1783.66057539,1741.18535401,1810.48132947,1771.74775257,1692.50366017,1816.68711142,1746.53651109,1595.82828431,1446.98790131,1442.17446008,1332.70797427,1299.99271239,1380.46109834,1406.52782633,1419.18034165,1352.07005204,1316.29179793,1352.78303063,1348.07636181,1395.19382627,1158.00379969,1312.26745074,1386.06405356,1242.03136978,1337.36498805,1279.38452939,1094.82071553,1262.06811708,1280.21434395,1662.2206511,1728.84272605,1730.42059169,2017.19131643,2047.22374335,2172.90742294,2061.64224092,2064.4347485,1967.24509964,2005.06746666,1905.77930488,1993.68990261,2042.1649733,2061.82222752,1926.44407588,1985.463959,1856.80713286,1638.15400937,1697.99001728,1715.98789153,1609.41120225,1583.20074816,1587.99741682,1521.31757025,1355.97863664,1572.80809063,1681.65902351,1686.61436574,1730.54243467,1615.68453823,1624.79837242,1639.50845356,1659.07911795,1597.00992058,1555.06109519,1622.38742531,1432.29993669,1427.1007587,1377.33760091,1293.5812949,1446.08431142,1418.63456197,1377.89250806,1353.19420865,1331.59808881,1300.06534809,1201.1044207,1171.55090297,1192.15656824,1248.87613102,1322.90302084,1303.4130726,1262.76009006,1243.53276036,1286.76878746,1323.82455766,1382.71573489,1368.14284237,1412.36252928,1484.27791883,1493.77445998,1477.18936847,1450.44242083,1388.1336085,1359.11760746,1228.51102939,1221.00377689,1218.00487621,1232.19048236,1215.72532094,1229.46889568,1197.09843427,1179.14710062,1164.83020971,1165.48629534,1204.29761221,1314.35037167,1278.84826565,1147.47952954,1159.99257545,1344.54617175,1293.52326004,1312.73392829,1263.07091287,1292.36402774,1258.62035563,1134.06569708,1135.09797312,1095.09194635,1047.36483341,1016.8777866,1005.61244052,966.01451356,944.31324076,922.7301583,871.82461247,876.7718415,901.49386043,875.82491243,896.26590371,864.15705931,844.8753493,812.01558747,784.85633491,806.2758923,780.64740396,766.73369442,741.46536148,744.42072614,686.39,652.92,636.41,630.53,628.7,639.57,621.22,610.07,578.56,550.95,535.16,534.5,516.81,496.64,472.09,443.05,427.87,394.85,403.5,438.53,453.73,464.31,452.56,454.3,474.44,428.02,427.05,418.16,399.72,375.13,374.61,386.57,376.88,402.27,404.3,375.52,340.73,317.07,322.91,286.57,273.79,287.42,271.42,260.82,245.95,239.42,249.64,207.67,198.46,224.43,232.13,243.59,269.45,312.52,340.81,305.35,305.88,348.05,330.55,314.43,342.03,347.89,373.15,388.98,412.08,426.82,443.64,448.81,477.92,486.09,465.89,466.64,468.48,498.23,478.64,456.42,467.54],"I21904^FMA_COS_DOWN(\"EPS\",\"1M\",+1,0,-20AY,M,\"PORTAGG\",\"MEANR\")":[11.0,16.0,11.0,13.0,6.0,16.0,18.0,12.0,7.0,10.0,9.0,9.0,12.0,13.0,13.0,14.0,16.0,52.0,27.0,17.0,16.0,16.0,20.0,25.0,15.0,21.0,21.0,13.0,23.0,19.0,16.0,8.0,17.0,14.0,13.0,23.0,17.0,21.0,19.0,17.0,23.0,39.0,24.0,23.0,26.0,15.0,34.0,41.0,30.0,36.0,45.0,35.0,38.0,30.0,39.0,18.0,14.0,17.0,18.0,23.0,13.0,16.0,15.0,13.0,18.0,15.0,19.0,10.0,6.0,9.0,6.0,11.0,19.0,17.0,16.0,16.0,41.0,65.0,66.0,15.0,10.0,14.0,21.0,17.0,18.0,27.0,32.0,31.0,24.0,29.0,23.0,16.0,20.0,15.0,21.0,26.0,15.0,18.0,22.0,18.0,18.0,20.0,13.0,9.0,9.0,8.0,7.0,13.0,11.0,21.0,17.0,17.0,20.0,18.0,15.0,8.0,12.0,10.0,15.0,9.0,6.0,14.0,30.0,28.0,29.0,28.0,17.0,14.0,25.0,19.0,22.0,26.0,27.0,22.0,28.0,31.0,29.0,43.0,21.0,18.0,20.0,7.0,19.0,24.0,18.0,19.0,27.0,10.0,16.0,19.0,18.0,2.0,10.0,11.0,16.0,21.0,19.0,20.0,18.0,13.0,22.0,33.0,28.0,9.0,14.0,14.0,15.0,35.0,26.0,24.0,38.0,37.0,28.0,23.0,18.0,8.0,16.0,21.0,27.0,27.0,27.0,38.0,31.0,26.0,16.0,21.0,26.0,13.0,15.0,9.0,11.0,11.0,23.0,16.0,15.0,16.0,12.0,9.0,14.0,11.0,9.0,5.0,7.0,10.0,8.0,12.0,18.0,10.0,24.0,30.0,24.0,28.0,40.0,43.0,46.0,52.0,41.0,26.0,33.0,16.0,22.0,33.0,25.0,14.0,27.0,17.0,17.0,20.0,16.0,24.0,27.0,26.0,32.0,26.0,28.0,23.0,24.0,19.0,24.0,24.0],"I00072^FMA_COS_DOWN(\"EPS\",\"1M\",+1,0,-20AY,M,\"PORTAGG\",\"MEANR\")":[2.0,3.0,3.0,3.0,2.0,9.0,5.0,4.0,10.0,3.0,4.0,8.0,8.0,10.0,6.0,4.0,10.0,11.0,9.0,3.0,11.0,12.0,12.0,12.0,8.0,7.0,16.0,11.0,7.0,13.0,10.0,8.0,8.0,7.0,10.0,14.0,7.0,12.0,17.0,14.0,7.0,10.0,5.0,7.0,10.0,7.0,13.0,16.0,15.0,10.0,15.0,9.0,5.0,3.0,6.0,3.0,10.0,8.0,8.0,9.0,8.0,6.0,2.0,4.0,2.0,6.0,5.0,3.0,3.0,4.0,4.0,3.0,1.0,6.0,10.0,9.0,22.0,20.0,20.0,9.0,10.0,12.0,12.0,17.0,16.0,11.0,16.0,17.0,15.0,17.0,13.0,8.0,14.0,18.0,6.0,13.0,8.0,7.0,9.0,4.0,6.0,5.0,7.0,5.0,5.0,4.0,6.0,6.0,10.0,9.0,9.0,7.0,9.0,5.0,8.0,4.0,12.0,9.0,14.0,11.0,9.0,10.0,9.0,12.0,6.0,6.0,5.0,5.0,12.0,8.0,13.0,18.0,16.0,16.0,16.0,14.0,9.0,16.0,16.0,3.0,10.0,8.0,13.0,13.0,10.0,10.0,15.0,8.0,13.0,11.0,11.0,6.0,9.0,9.0,12.0,15.0,12.0,10.0,17.0,21.0,11.0,17.0,11.0,7.0,11.0,8.0,5.0,17.0,11.0,13.0,20.0,19.0,12.0,15.0,14.0,5.0,16.0,14.0,6.0,15.0,16.0,14.0,9.0,12.0,2.0,5.0,11.0,7.0,6.0,6.0,5.0,6.0,5.0,5.0,10.0,10.0,7.0,3.0,4.0,4.0,2.0,3.0,5.0,5.0,5.0,6.0,5.0,10.0,10.0,15.0,17.0,8.0,14.0,21.0,19.0,21.0,15.0,7.0,11.0,11.0,7.0,6.0,6.0,4.0,9.0,7.0,11.0,10.0,11.0,7.0,7.0,6.0,7.0,9.0,8.0,0.0,8.0,9.0,9.0,7.0],"I21852^FMA_COS_UP(\"EPS\",\"1M\",+1,0,-20AY,M,\"PORTAGG\",\"MEANR\")":[15.0,18.0,11.0,9.0,14.0,17.0,19.0,13.0,11.0,9.0,19.0,10.0,7.0,11.0,12.0,8.0,6.0,4.0,7.0,12.0,10.0,9.0,12.0,4.0,2.0,7.0,6.0,16.0,9.0,15.0,7.0,10.0,11.0,4.0,12.0,20.0,19.0,18.0,5.0,6.0,9.0,9.0,8.0,8.0,8.0,0.0,13.0,11.0,10.0,17.0,15.0,17.0,16.0,19.0,17.0,9.0,12.0,14.0,16.0,18.0,16.0,13.0,16.0,14.0,18.0,16.0,16.0,9.0,11.0,10.0,10.0,11.0,8.0,18.0,15.0,17.0,16.0,1.0,0.0,15.0,15.0,13.0,11.0,8.0,5.0,8.0,5.0,2.0,22.0,21.0,13.0,13.0,8.0,12.0,21.0,24.0,13.0,17.0,25.0,22.0,28.0,25.0,22.0,19.0,23.0,25.0,24.0,25.0,14.0,14.0,6.0,5.0,13.0,8.0,11.0,18.0,17.0,10.0,17.0,18.0,12.0,20.0,24.0,21.0,17.0,13.0,11.0,25.0,13.0,12.0,30.0,19.0,10.0,18.0,21.0,18.0,30.0,18.0,9.0,27.0,13.0,7.0,20.0,9.0,9.0,13.0,29.0,23.0,30.0,25.0,18.0,10.0,11.0,9.0,17.0,16.0,26.0,22.0,21.0,16.0,22.0,18.0,18.0,19.0,13.0,15.0,18.0,20.0,21.0,20.0,14.0,8.0,12.0,13.0,20.0,17.0,22.0,21.0,20.0,14.0,9.0,19.0,23.0,21.0,24.0,34.0,31.0,17.0,28.0,20.0,15.0,18.0,10.0,15.0,18.0,7.0,25.0,25.0,7.0,22.0,23.0,13.0,22.0,28.0,17.0,24.0,18.0,20.0,14.0,5.0,0.0,17.0,7.0,3.0,7.0,6.0,4.0,16.0,27.0,25.0,27.0,27.0,21.0,16.0,14.0,19.0,16.0,11.0,14.0,15.0,19.0,18.0,22.0,20.0,11.0,16.0,12.0,12.0,15.0,14.0],"I00936^FG_PRICE(0,-20AY,M,EUR)":[2812.5540657,3046.95677615,3109.35123945,3066.67056881,2904.75291041,2933.80553071,2900.07824555,3042.48933791,3012.66569166,3030.38303948,2962.90948651,2902.29706527,2983.94267855,3164.87482788,3116.58070112,3088.53758437,3053.80752793,2902.34608809,3046.8599833,3476.45116136,3374.20473881,3306.19011807,3378.01064198,3050.93033578,2894.68201766,2742.80704219,2681.51454461,2804.61373676,2713.72263251,2806.27794002,2878.81092642,2833.03760801,2740.7762771,2692.43442046,2550.93191609,2396.67889466,2483.15472515,2545.52124911,2621.46312372,2564.68314519,2425.18479036,2461.15708088,2395.21009269,2385.41611227,2376.64149358,2154.37229892,2389.99971746,2326.80568835,2108.22171028,2222.86251972,2243.93484186,1989.33006429,2185.91866621,2279.82422012,2293.35783508,2276.46634952,2330.93154585,2460.70774757,2290.22439038,2386.06951026,2365.27634741,2341.25228692,2332.82195704,2290.26390689,2280.20703355,2317.48047014,2280.71601283,2171.02899974,1927.47171295,2060.26032778,2010.90332308,1800.60596867,1823.31087756,1832.66257105,1627.42271996,1666.08694802,1722.42343526,1697.78680748,1452.69767965,1934.7891057,2156.20074624,2181.16708295,2131.18266209,2096.38822201,2191.37269034,2203.19139691,2186.11629559,2080.91796388,1971.08238379,2066.53684822,1955.32651404,1894.66913879,1848.81545412,1735.79039032,1910.17415097,1798.65866254,1838.43214425,1807.84567557,1778.39100725,1745.44700298,1828.00400033,1791.79075781,1726.90272317,1744.43183318,1766.02041673,1748.96856379,1748.03266307,1748.90472911,1680.0342602,1681.05536522,1702.26286847,1756.28896643,1796.60949105,1755.36799223,1700.41607452,1665.22339936,1589.53164012,1577.2657753,1588.52620909,1444.60700587,1418.64885937,1416.53000851,1422.68058647,1373.08565339,1394.31182003,1381.53360636,1434.82193411,1418.88783423,1392.49990619,1474.9017171,1508.87083086,1521.33178642,1353.06954312,1358.54664153,1456.96197156,1369.41256017,1394.23434266,1367.30153904,1432.22244439,1383.64806117,1276.72343465,1225.15706482,1201.42398904,1151.04088305,1137.58061088,1115.22723524,1088.62873053,1082.06513029,1080.06613964,1025.21175579,1043.01141165,1063.03454732,1013.80756699,1026.25620901,1019.46069514,976.97233023,941.31891585,918.52544948,924.0550173,904.02734987,904.6199301,879.00838078,883.66152956,828.75,806.16,774.32,775.33,753.58,789.7,772.53,780.25,796.58,823.04,832.05,813.16,772.65,765.22,729.73,695.43,671.04,624.65,636.13,649.87,640.87,644.12,613.48,622.45,634.71,627.96,654.98,669.2,615.17,576.01,560.31,549.54,533.57,574.93,575.46,530.28,480.12,450.39,439.72,413.48,385.34,413.18,393.31,376.99,360.36,372.29,373.55,322.86,311.75,343.32,353.64,351.43,394.05,427.96,439.91,404.57,388.9,456.37,460.77,440.32,457.42,480.02,517.8,539.18,579.02,568.72,562.15,540.05,560.92,574.27,548.2,554.74,554.66,581.73,562.06,543.48,543.5],"I00288^FMA_COS_DOWN(\"EPS\",\"1M\",+1,0,-20AY,M,\"PORTAGG\",\"MEANR\")":[24.0,13.0,19.0,13.0,19.0,31.0,29.0,14.0,21.0,22.0,10.0,14.0,8.0,11.0,19.0,22.0,25.0,55.0,44.0,13.0,22.0,19.0,21.0,28.0,25.0,21.0,30.0,34.0,24.0,36.0,21.0,13.0,32.0,39.0,31.0,32.0,33.0,29.0,41.0,44.0,45.0,59.0,33.0,15.0,40.0,29.0,28.0,58.0,34.0,30.0,46.0,38.0,32.0,34.0,28.0,8.0,22.0,15.0,18.0,23.0,23.0,8.0,8.0,11.0,8.0,12.0,22.0,14.0,28.0,30.0,19.0,35.0,27.0,34.0,49.0,51.0,91.0,115.0,105.0,29.0,41.0,32.0,46.0,61.0,38.0,47.0,62.0,55.0,44.0,52.0,59.0,24.0,74.0,52.0,42.0,46.0,46.0,36.0,49.0,45.0,38.0,50.0,50.0,22.0,48.0,31.0,36.0,51.0,58.0,38.0,32.0,38.0,47.0,47.0,41.0,11.0,33.0,28.0,48.0,35.0,31.0,49.0,58.0,54.0,52.0,59.0,58.0,24.0,48.0,30.0,38.0,67.0,42.0,39.0,53.0,34.0,47.0,53.0,46.0,32.0,46.0,26.0,31.0,43.0,31.0,34.0,35.0,37.0,43.0,46.0,30.0,22.0,28.0,25.0,36.0,36.0,44.0,33.0,35.0,40.0,28.0,39.0,19.0,12.0,50.0,52.0,47.0,31.0,23.0,40.0,61.0,38.0,43.0,34.0,34.0,23.0,56.0,39.0,41.0,63.0,57.0,42.0,52.0,55.0,44.0,49.0,43.0,29.0,37.0,27.0,33.0,33.0,29.0,42.0,48.0,48.0,38.0,41.0,43.0,37.0,36.0,39.0,39.0,39.0,21.0,45.0,56.0,52.0,76.0,85.0,81.0,51.0,79.0,75.0,96.0,103.0,78.0,65.0,91.0,73.0,71.0,93.0,72.0,33.0,67.0,75.0,56.0,72.0,52.0,52.0,50.0,45.0,52.0,59.0,36.0,18.0,50.0,29.0,40.0,53.0],"I00936^FMA_COS_DOWN(\"EPS\",\"1M\",+1,0,-20AY,M,\"PORTAGG\",\"MEANR\")":[10.0,7.0,8.0,6.0,9.0,11.0,7.0,7.0,6.0,11.0,11.0,8.0,4.0,6.0,6.0,11.0,9.0,15.0,7.0,3.0,9.0,4.0,9.0,9.0,9.0,16.0,16.0,13.0,10.0,12.0,11.0,7.0,5.0,5.0,4.0,11.0,13.0,6.0,8.0,5.0,5.0,6.0,8.0,9.0,10.0,6.0,8.0,13.0,11.0,13.0,16.0,11.0,14.0,14.0,21.0,12.0,14.0,12.0,9.0,16.0,15.0,12.0,7.0,16.0,8.0,13.0,11.0,9.0,11.0,9.0,8.0,15.0,12.0,17.0,16.0,18.0,22.0,24.0,26.0,8.0,12.0,3.0,14.0,14.0,12.0,14.0,13.0,12.0,8.0,15.0,14.0,5.0,9.0,4.0,6.0,13.0,8.0,7.0,13.0,14.0,9.0,9.0,5.0,6.0,7.0,5.0,8.0,16.0,17.0,11.0,7.0,5.0,3.0,8.0,11.0,3.0,9.0,7.0,11.0,17.0,11.0,15.0,20.0,16.0,11.0,11.0,9.0,4.0,9.0,6.0,7.0,5.0,7.0,6.0,7.0,9.0,12.0,12.0,11.0,10.0,9.0,7.0,9.0,10.0,10.0,8.0,10.0,8.0,3.0,7.0,8.0,3.0,4.0,2.0,7.0,8.0,9.0,10.0,8.0,6.0,10.0,8.0,5.0,5.0,7.0,6.0,7.0,8.0,9.0,13.0,13.0,10.0,4.0,4.0,9.0,5.0,5.0,6.0,8.0,6.0,10.0,8.0,5.0,5.0,9.0,9.0,7.0,2.0,1.0,2.0,2.0,2.0,5.0,7.0,3.0,6.0,6.0,5.0,5.0,3.0,3.0,4.0,4.0,3.0,1.0,6.0,9.0,8.0,7.0,9.0,10.0,8.0,8.0,14.0,13.0,12.0,5.0,7.0,11.0,14.0,10.0,12.0,13.0,6.0,9.0,6.0,7.0,8.0,5.0,5.0,7.0,11.0,10.0,9.0,7.0,6.0,7.0,6.0,10.0,7.0],"I21881^FMA_COS_UP(\"EPS\",\"1M\",+1,0,-20AY,M,\"PORTAGG\",\"MEANR\")":[5.0,6.0,7.0,3.0,6.0,6.0,3.0,8.0,5.0,1.0,5.0,2.0,2.0,4.0,5.0,5.0,6.0,3.0,3.0,4.0,5.0,2.0,6.0,6.0,5.0,6.0,3.0,6.0,3.0,5.0,3.0,2.0,6.0,2.0,4.0,4.0,3.0,7.0,5.0,0.0,5.0,6.0,2.0,8.0,7.0,6.0,8.0,6.0,2.0,10.0,7.0,9.0,9.0,3.0,3.0,10.0,8.0,9.0,13.0,6.0,7.0,13.0,12.0,7.0,9.0,12.0,6.0,3.0,4.0,3.0,3.0,2.0,1.0,2.0,1.0,0.0,0.0,0.0,0.0,3.0,1.0,3.0,0.0,2.0,2.0,3.0,4.0,1.0,3.0,3.0,3.0,3.0,4.0,1.0,3.0,3.0,2.0,3.0,2.0,1.0,2.0,2.0,0.0,3.0,1.0,1.0,2.0,2.0,0.0,3.0,4.0,1.0,1.0,2.0,1.0,2.0,1.0,1.0,1.0,1.0,2.0,2.0,4.0,3.0,3.0,5.0,3.0,4.0,3.0,1.0,3.0,4.0,4.0,5.0,3.0,1.0,2.0,3.0,4.0,2.0,0.0,1.0,2.0,1.0,2.0,6.0,4.0,1.0,3.0,3.0,2.0,5.0,3.0,4.0,2.0,3.0,2.0,1.0,1.0,0.0,4.0,4.0,1.0,3.0,3.0,2.0,5.0,6.0,1.0,5.0,3.0,0.0,3.0,4.0,0.0,3.0,5.0,2.0,3.0,1.0,2.0,4.0,4.0,4.0,4.0,6.0,4.0,4.0,4.0,4.0,10.0,3.0,4.0,4.0,6.0,4.0,7.0,4.0,3.0,3.0,4.0,2.0,4.0,4.0,4.0,5.0,4.0,6.0,6.0,7.0,4.0,5.0,2.0,3.0,4.0,0.0,1.0,7.0,5.0,7.0,7.0,7.0,1.0,6.0,5.0,0.0,5.0,4.0,2.0,5.0,6.0,4.0,8.0,10.0,4.0,5.0,2.0,4.0,4.0,6.0],"I00108^FMA_COS_UP(\"EPS\",\"1M\",+1,0,-20AY,M,\"PORTAGG\",\"MEANR\")":[38.0,61.0,60.0,39.0,65.0,55.0,38.0,58.0,45.0,28.0,53.0,50.0,29.0,53.0,60.0,38.0,40.0,21.0,14.0,46.0,33.0,23.0,45.0,51.0,26.0,48.0,55.0,29.0,49.0,42.0,25.0,41.0,54.0,30.0,48.0,45.0,32.0,37.0,43.0,26.0,53.0,49.0,19.0,38.0,42.0,21.0,33.0,31.0,19.0,41.0,30.0,18.0,53.0,44.0,18.0,44.0,48.0,25.0,46.0,48.0,26.0,58.0,71.0,51.0,62.0,73.0,44.0,67.0,57.0,36.0,56.0,78.0,52.0,58.0,68.0,37.0,21.0,2.0,1.0,56.0,36.0,19.0,36.0,41.0,19.0,36.0,41.0,23.0,44.0,51.0,23.0,33.0,41.0,14.0,41.0,50.0,29.0,51.0,56.0,32.0,53.0,54.0,42.0,41.0,49.0,22.0,28.0,54.0,24.0,34.0,55.0,28.0,44.0,55.0,28.0,28.0,33.0,11.0,28.0,36.0,26.0,26.0,32.0,19.0,34.0,47.0,24.0,31.0,31.0,11.0,22.0,34.0,15.0,23.0,37.0,19.0,28.0,28.0,18.0,46.0,37.0,16.0,47.0,38.0,27.0,30.0,49.0,22.0,33.0,43.0,23.0,18.0,36.0,22.0,30.0,38.0,12.0,28.0,35.0,11.0,24.0,25.0,23.0,17.0,35.0,13.0,23.0,30.0,14.0,24.0,27.0,12.0,34.0,50.0,31.0,28.0,36.0,17.0,20.0,37.0,13.0,18.0,43.0,26.0,40.0,52.0,27.0,32.0,49.0,33.0,26.0,48.0,30.0,35.0,52.0,30.0,45.0,62.0,42.0,44.0,44.0,32.0,31.0,56.0,31.0,25.0,42.0,20.0,22.0,19.0,6.0,36.0,24.0,5.0,13.0,17.0,19.0,34.0,50.0,22.0,46.0,44.0,20.0,26.0,48.0,18.0,32.0,48.0,21.0,36.0,49.0,28.0,33.0,50.0,20.0,23.0,41.0,14.0,24.0,53.0],"I00972^FMA_COS_UP(\"EPS\",\"1M\",+1,0,-20AY,M,\"PORTAGG\",\"MEANR\")":[5.0,6.0,4.0,2.0,9.0,2.0,6.0,9.0,4.0,6.0,10.0,6.0,3.0,8.0,10.0,6.0,8.0,2.0,4.0,5.0,5.0,6.0,9.0,2.0,7.0,7.0,5.0,6.0,7.0,10.0,8.0,11.0,4.0,5.0,8.0,6.0,5.0,8.0,1.0,4.0,6.0,4.0,4.0,8.0,2.0,2.0,6.0,4.0,3.0,8.0,1.0,6.0,6.0,7.0,5.0,11.0,9.0,5.0,7.0,10.0,5.0,12.0,11.0,8.0,11.0,10.0,5.0,17.0,14.0,8.0,12.0,14.0,11.0,16.0,14.0,10.0,3.0,3.0,2.0,10.0,15.0,2.0,9.0,6.0,2.0,9.0,6.0,5.0,7.0,6.0,11.0,5.0,9.0,5.0,9.0,6.0,4.0,7.0,7.0,3.0,10.0,13.0,10.0,17.0,11.0,2.0,11.0,11.0,9.0,9.0,6.0,3.0,8.0,7.0,10.0,22.0,7.0,5.0,9.0,4.0,6.0,11.0,8.0,12.0,11.0,12.0,7.0,8.0,6.0,3.0,14.0,10.0,7.0,7.0,8.0,7.0,14.0,5.0,9.0,12.0,6.0,8.0,8.0,7.0,6.0,13.0,9.0,8.0,12.0,13.0,11.0,13.0,5.0,6.0,13.0,7.0,5.0,10.0,6.0,3.0,12.0,6.0,9.0,8.0,5.0,3.0,11.0,10.0,4.0,12.0,7.0,4.0,11.0,11.0,15.0,18.0,7.0,3.0,13.0,5.0,7.0,12.0,11.0,11.0,11.0,15.0,16.0,18.0,9.0,9.0,16.0,15.0,11.0,17.0,11.0,12.0,18.0,16.0,12.0,18.0,17.0,10.0,13.0,18.0,14.0,13.0,12.0,11.0,12.0,9.0,4.0,10.0,7.0,8.0,8.0,3.0,10.0,12.0,6.0,4.0,18.0,11.0,9.0,16.0,9.0,3.0,9.0,16.0,7.0,14.0,11.0,4.0,14.0,15.0,13.0,18.0,16.0,13.0,16.0,13.0],"I00936^FMA_COS_UP(\"EPS\",\"1M\",+1,0,-20AY,M,\"PORTAGG\",\"MEANR\")":[6.0,7.0,9.0,9.0,8.0,8.0,7.0,9.0,13.0,3.0,6.0,11.0,10.0,12.0,12.0,7.0,6.0,5.0,9.0,10.0,10.0,11.0,7.0,9.0,9.0,4.0,5.0,5.0,11.0,9.0,5.0,11.0,14.0,12.0,13.0,12.0,9.0,17.0,14.0,13.0,17.0,17.0,12.0,8.0,13.0,12.0,11.0,11.0,8.0,8.0,7.0,11.0,10.0,11.0,4.0,6.0,10.0,9.0,9.0,6.0,7.0,10.0,15.0,9.0,14.0,10.0,10.0,12.0,10.0,9.0,9.0,8.0,9.0,4.0,9.0,6.0,4.0,2.0,0.0,14.0,11.0,7.0,8.0,9.0,8.0,6.0,10.0,10.0,9.0,10.0,7.0,9.0,15.0,12.0,11.0,12.0,13.0,12.0,9.0,6.0,12.0,15.0,12.0,8.0,14.0,9.0,6.0,8.0,2.0,11.0,14.0,14.0,20.0,14.0,9.0,10.0,10.0,8.0,10.0,7.0,8.0,7.0,5.0,5.0,8.0,12.0,11.0,9.0,6.0,6.0,10.0,14.0,10.0,12.0,13.0,6.0,7.0,9.0,9.0,5.0,10.0,8.0,8.0,11.0,10.0,11.0,9.0,7.0,13.0,12.0,8.0,8.0,12.0,7.0,6.0,11.0,4.0,5.0,9.0,9.0,8.0,12.0,8.0,9.0,7.0,7.0,8.0,9.0,5.0,1.0,7.0,6.0,12.0,15.0,9.0,9.0,11.0,8.0,7.0,9.0,6.0,7.0,12.0,7.0,6.0,9.0,6.0,10.0,9.0,4.0,10.0,14.0,8.0,6.0,14.0,10.0,9.0,13.0,12.0,10.0,11.0,8.0,8.0,11.0,11.0,4.0,7.0,6.0,8.0,7.0,2.0,4.0,6.0,3.0,3.0,3.0,8.0,4.0,4.0,1.0,5.0,4.0,2.0,4.0,3.0,2.0,4.0,10.0,7.0,9.0,8.0,4.0,6.0,5.0,9.0,11.0,7.0,6.0,7.0,11.0],"I00612^FG_PRICE(0,-20AY,M,EUR)":[902.88980812,941.24826113,998.56564201,1025.66778114,978.76452946,1032.65509108,1032.78728824,1043.61619751,944.74050445,944.93665284,1006.33269983,994.16122603,966.92872786,938.37577947,978.30220243,916.30489013,951.62696968,919.01322111,963.52100708,999.70784607,983.59219968,954.44962046,1020.16539204,958.92058652,940.06899219,897.89941321,879.71213836,841.01516293,873.37616513,824.02775151,804.65221305,754.42640409,736.86415445,741.21560382,735.77906153,725.63174915,712.27805746,734.33077842,771.71463703,766.44881549,768.37286283,788.95359784,786.57481725,768.12450332,797.44518326,828.24876995,869.90397376,851.50817585,844.5709199,922.72208345,905.84915522,836.30724643,861.64738533,848.38401194,832.64453505,750.7203206,772.28133793,790.80248996,734.39783002,727.92040257,689.8326128,721.16392256,693.0720169,665.89518388,662.03537411,687.18936897,675.29194157,593.45093544,634.83985041,636.14270003,647.66839521,663.20938471,628.53688391,611.00154469,637.36727071,623.28142452,663.86851786,648.48727775,625.99368775,699.15666865,772.33499839,714.39421289,705.19603807,712.79713456,736.90648661,701.80033641,665.92167506,655.87130457,648.57704823,656.48006233,647.32061045,621.86831398,594.748683,574.50938249,605.96031396,587.32711138,563.16892622,566.73644111,560.33057444,551.43131489,538.37185582,528.98342759,509.18346494,496.49418719,508.09002624,541.86277572,580.83094798,582.70500964,553.67542289,566.43990285,557.35049082,561.54638579,585.65776818,583.76533473,590.7741125,597.59320199,561.77134577,569.10147053,540.87595743,554.8036454,537.7729477,541.16520682,573.21407613,581.91268005,540.25113533,518.83734865,533.3112844,517.52294302,513.01955475,486.68110345,492.50905759,484.73073232,474.07189777,461.53923255,490.02248713,458.62139096,497.95972179,488.7447019,513.02001403,495.87558944,525.44874524,482.02260773,456.06988595,451.93301838,418.32171279,411.76101031,387.81702284,406.21722291,391.7329958,390.10110185999997,376.19804305,364.86734948,363.6425325,346.56709803,347.94888776,357.38091999,346.11595442,352.30416722,370.50743609,364.03812589,360.87072551,390.81311977,379.6469171,354.27,335.61,330.04,335.54,353.62,351.95,355.68,381.76,361.57,358.41,336.98,329.57,324.24,330.7,345.02,322.6,310.26,310.49,290.47,287.09,287.62,291.57,279.1,280.79,289.01,288.86,291.66,292.49,283.66,285.9,298.48,289.13,286.84,288.1,284.86,273.31,264.72,264.87,269.36,244.71,239.46,250.74,252.54,255.13,248.36,234.07,240.86,239.0,245.18,278.84,260.26,291.79,287.67,295.03,323.35,309.91,331.13,338.9,328.97,305.41,317.42,337.5,369.49,366.99,373.35,356.21,359.35,352.17,370.83,391.84,384.63,380.21,368.28,358.23,355.33,350.85,357.47],"I21904^FMA_COS_UP(\"EPS\",\"1M\",+1,0,-20AY,M,\"PORTAGG\",\"MEANR\")":[43.0,50.0,57.0,43.0,71.0,50.0,36.0,59.0,33.0,29.0,55.0,53.0,36.0,58.0,52.0,32.0,51.0,23.0,26.0,43.0,36.0,25.0,39.0,34.0,23.0,45.0,40.0,37.0,42.0,40.0,31.0,53.0,34.0,18.0,51.0,41.0,30.0,45.0,40.0,34.0,48.0,26.0,30.0,39.0,20.0,19.0,29.0,19.0,19.0,39.0,25.0,22.0,42.0,35.0,25.0,50.0,36.0,25.0,49.0,42.0,32.0,52.0,49.0,46.0,63.0,54.0,36.0,62.0,39.0,33.0,48.0,49.0,28.0,44.0,42.0,28.0,23.0,8.0,5.0,44.0,29.0,22.0,33.0,32.0,9.0,32.0,26.0,16.0,36.0,30.0,20.0,31.0,23.0,18.0,29.0,28.0,26.0,31.0,30.0,30.0,42.0,28.0,35.0,41.0,34.0,19.0,41.0,39.0,22.0,30.0,24.0,23.0,36.0,38.0,29.0,30.0,31.0,15.0,32.0,38.0,22.0,34.0,31.0,16.0,26.0,26.0,22.0,30.0,21.0,15.0,29.0,27.0,17.0,23.0,25.0,16.0,27.0,15.0,19.0,33.0,25.0,15.0,28.0,27.0,15.0,27.0,24.0,23.0,34.0,30.0,29.0,28.0,38.0,17.0,19.0,34.0,17.0,22.0,31.0,20.0,27.0,23.0,16.0,24.0,33.0,12.0,21.0,18.0,12.0,19.0,15.0,11.0,28.0,27.0,27.0,31.0,30.0,15.0,20.0,27.0,10.0,16.0,34.0,22.0,36.0,37.0,26.0,32.0,42.0,34.0,27.0,44.0,17.0,24.0,38.0,23.0,40.0,44.0,36.0,40.0,35.0,32.0,32.0,46.0,31.0,30.0,38.0,27.0,34.0,27.0,23.0,22.0,16.0,5.0,15.0,16.0,10.0,24.0,26.0,22.0,35.0,29.0,19.0,23.0,31.0,18.0,30.0,37.0,20.0,28.0,32.0,30.0,31.0,35.0,24.0,20.0,31.0,20.0,24.0,38.0],"I01044^FMA_COS_UP(\"EPS\",\"1M\",+1,0,-20AY,M,\"PORTAGG\",\"MEANR\")":[10.0,14.0,13.0,11.0,13.0,6.0,11.0,14.0,9.0,9.0,11.0,6.0,8.0,14.0,8.0,10.0,8.0,2.0,3.0,10.0,7.0,7.0,8.0,5.0,5.0,9.0,1.0,5.0,9.0,6.0,7.0,15.0,12.0,10.0,8.0,3.0,4.0,13.0,7.0,4.0,6.0,7.0,6.0,12.0,7.0,7.0,11.0,5.0,9.0,12.0,8.0,8.0,9.0,7.0,11.0,12.0,11.0,9.0,17.0,9.0,14.0,17.0,14.0,20.0,19.0,16.0,9.0,16.0,10.0,12.0,20.0,18.0,15.0,18.0,16.0,11.0,11.0,3.0,3.0,16.0,11.0,7.0,13.0,10.0,10.0,13.0,8.0,14.0,19.0,16.0,14.0,15.0,8.0,7.0,12.0,12.0,15.0,18.0,13.0,11.0,15.0,9.0,14.0,13.0,21.0,12.0,18.0,10.0,10.0,17.0,12.0,5.0,12.0,6.0,11.0,14.0,3.0,7.0,13.0,5.0,6.0,18.0,9.0,4.0,13.0,8.0,10.0,12.0,9.0,6.0,9.0,5.0,10.0,12.0,10.0,12.0,14.0,12.0,10.0,21.0,14.0,9.0,12.0,9.0,9.0,12.0,7.0,8.0,12.0,8.0,8.0,13.0,10.0,6.0,14.0,7.0,8.0,13.0,11.0,16.0,20.0,11.0,11.0,17.0,14.0,7.0,17.0,16.0,12.0,19.0,9.0,12.0,18.0,21.0,19.0,18.0,12.0,10.0,18.0,14.0,8.0,21.0,17.0,11.0,16.0,16.0,15.0,19.0,19.0,21.0,22.0,13.0,12.0,15.0,9.0,8.0,24.0,25.0,22.0,20.0,22.0,13.0,25.0,22.0,13.0,19.0,16.0,14.0,23.0,18.0,9.0,16.0,11.0,6.0,5.0,3.0,7.0,21.0,12.0,15.0,19.0,8.0,5.0,14.0,9.0,9.0,13.0,11.0,13.0,12.0,11.0,16.0,11.0,14.0,14.0,21.0,15.0,9.0,16.0,17.0],"I21881^FG_PRICE(0,-20AY,M,EUR)":[529.75214378,541.89363192,521.44037092,526.23625075,547.83090396,513.90777179,489.69326325,491.0589102,461.43058422,448.04075357,452.21687869,460.0492926,472.42206637,481.9896467,470.94703664,465.4408907,459.11169311,449.51305268,489.66038489,511.96549695,486.17596669,485.06102457,501.2094825,461.24858089,442.38233545,421.19233606,419.91861448,413.29802579,396.60156065,382.47522678,406.340602,393.81439932,409.64877925,384.51197859,379.67850227,381.20300077,382.16489687,388.64316348,363.25658143,369.38845041,364.00078471,366.74698037,380.67094867,376.22959385,382.42222281,363.0618408,395.73797191,383.10015799,351.23964678,392.57515941,403.446504,402.7562036,414.35372831,396.70167978,418.71261563,418.16989732,428.03495031,442.54435283,420.09004067,427.87374917,442.38768872,461.40594042,452.7938377,448.58739624,431.93613067,433.98610083,433.28789475,398.46872239,403.17309356,415.47641019,430.1723816,407.90805764,425.69765069,425.65721179,418.10756071,434.73750317,450.33719695,451.76219994,426.16193806,471.4416242,498.23605505,508.07357751,503.5586576,505.42462622,510.97777942,480.0021447,457.85118426,448.6897734,428.32073096,438.61066505,446.84008955,433.40974371,417.87702706,412.09075548,452.43467513,438.48422245,433.75687283,425.1603937,409.43126173,406.35673429,396.62903321,393.25468293,394.57760383,402.22852512,423.54641544,442.03450071,421.38819334,408.28431779,439.98575721,424.39679006,440.01910761,433.97351515,455.17918719,475.50777067,504.40285098,513.60243541,507.15963475,535.09904254,492.88845316,460.85037155,483.13113523,491.67283452,517.77204258,518.28581516,473.68485876,459.8900908,475.94276899,470.20032263,461.30699092,437.72380522,442.17850751,431.13419046,402.91815764,418.27723854,437.01140931,438.05249723,454.78677353,452.87505648,452.03169737,450.46157897,419.48299288,398.10988585,412.89252306,406.12837732,403.39806688,385.45696012,384.81398533,367.73185365,374.18414958,354.0930806,356.15828009,340.15352945,352.9001,361.95044857,363.46006574,372.61750793,348.50776168,359.29599901,370.85775074,381.13526092,374.93854576,395.75541699,383.82432807,365.1,342.09,344.09,351.87,356.22,377.14,370.28,388.44,357.48,348.16,318.59,304.81,300.83,297.52,308.19,287.23,275.9,281.87,269.16,274.38,289.96,298.19,284.39,293.9,287.21,283.56,300.99,288.14,274.69,279.36,277.97,266.39,260.88,262.13,255.05,253.38,237.37,233.21,249.74,228.09,217.84,232.67,230.61,238.2,231.14,227.25,244.01,235.52,232.55,237.47,247.05,268.86,253.85,260.13,285.51,260.71,277.69,318.94,306.27,287.12,289.53,329.37,368.69,357.49,391.53,408.8,409.02,407.7,424.11,437.04,393.28,403.56,392.12,401.28,381.04,362.67,378.61],"I00288^FG_PRICE(0,-20AY,M,EUR)":[1811.06596169,1915.88453493,1915.3192843,1824.77547721,1714.76198071,1727.76267226,1673.39442252,1692.48580392,1747.39641889,1794.07040281,1767.27889653,1732.19727852,1758.79819043,1743.59996377,1735.39314125,1678.66836226,1665.55518458,1592.53260139,1706.09031045,1851.63982082,1839.18103573,1732.45267736,1818.59761388,1597.04999158,1515.55264156,1546.46095916,1521.69573068,1442.82654853,1431.97709861,1394.05691369,1446.81467753,1371.81601243,1311.8133221,1259.39266704,1209.05441876,1126.90092765,1158.09877736,1156.65151817,1177.09735272,1124.20125958,1081.9433658,1090.29414463,1076.45377385,1219.76522041,1221.54114894,1164.36070491,1278.13679848,1245.58720443,1125.02742014,1190.98652701,1202.16036406,1096.20528125,1200.82986037,1182.9940138,1252.20126413,1236.27590631,1265.57337537,1251.17765913,1229.93878924,1263.8956698,1169.47027561,1176.81095012,1114.21954476,1121.21209219,1128.15100236,1093.31319138,1054.59142801,981.09906516,895.94350031,917.60976122,894.06044127,801.1761746,820.60070179,835.27774643,807.83766171,821.56395671,830.69707404,815.75044548,742.24248912,926.05330311,1021.42203574,1017.64859664,1014.91356907,968.5486121,973.38826887,937.65590901,952.53285552,910.26281851,881.25900391,924.52581947,863.65666734,857.72064518,829.63170986,765.79092262,862.08163603,837.41653172,860.24296716,876.55256584,854.79761861,821.92305714,827.74714958,800.55947235,788.33859337,818.96106454,828.29510103,816.30499496,811.67487358,805.98541967,774.96845549,744.45253489,757.93416493,768.25246346,744.29402985,773.55147063,790.89193346,814.85081398,763.95579045,779.07440568,748.08578716,664.35219836,644.43274244,664.3191831,639.59041751,621.87049238,642.79160763,613.29137106,598.43722015,586.76549126,606.2599645,660.40603268,695.26852665,654.0747455,609.14765221,625.88875157,680.1794011,652.00699114,666.96161575,641.27366359,667.88385837,644.8877361,606.94551806,604.03698846,577.98214156,561.8717176,538.18262525,520.38540173,493.32720494,489.13978231,481.41843313,466.75560022,477.45719339,464.81134514,462.08142926,469.48902619,463.92848561,447.1146506,434.97966447,433.48655530999997,452.8220599,441.18962531,449.58132471,420.69379374,421.07303135,398.4,378.81,368.72,359.32,362.49,359.87,356.08,355.45,343.98,336.81,344.68,348.32,325.18,315.99,297.98,282.75,284.48,260.53,271.97,298.08,306.38,317.53,316.57,329.93,347.68,340.62,339.24,319.07,301.51,302.61,306.17,322.56,323.07,339.56,347.9,337.55,308.54,293.55,285.82,275.85,269.93,287.61,287.79,261.38,243.28,246.65,240.12,200.4,182.25,215.29,258.75,286.27,344.69,395.66,393.66,373.44,350.33,430.68,453.47,421.26,452.56,517.19,528.39,554.31,605.61,624.81,638.8,627.05,688.18,721.0,697.76,690.78,701.08,735.57,719.03,691.79,714.79],"I21862^FMA_COS_UP(\"EPS\",\"1M\",+1,0,-20AY,M,\"PORTAGG\",\"MEANR\")":[16.0,29.0,25.0,15.0,31.0,28.0,18.0,35.0,23.0,8.0,36.0,31.0,13.0,44.0,32.0,15.0,27.0,20.0,20.0,33.0,23.0,16.0,36.0,24.0,21.0,33.0,25.0,21.0,33.0,31.0,20.0,43.0,30.0,23.0,31.0,23.0,18.0,34.0,31.0,26.0,35.0,29.0,25.0,44.0,26.0,20.0,29.0,22.0,18.0,27.0,20.0,16.0,22.0,26.0,15.0,47.0,25.0,14.0,36.0,42.0,25.0,35.0,43.0,23.0,46.0,39.0,27.0,43.0,33.0,26.0,31.0,44.0,23.0,30.0,42.0,19.0,20.0,6.0,9.0,44.0,26.0,17.0,33.0,36.0,20.0,35.0,35.0,17.0,30.0,39.0,24.0,24.0,27.0,13.0,19.0,28.0,18.0,28.0,30.0,20.0,29.0,33.0,17.0,25.0,32.0,17.0,21.0,36.0,19.0,30.0,29.0,10.0,26.0,29.0,14.0,25.0,21.0,12.0,19.0,30.0,14.0,22.0,36.0,21.0,26.0,36.0,14.0,22.0,33.0,9.0,28.0,37.0,15.0,25.0,29.0,18.0,27.0,26.0,16.0,34.0,26.0,14.0,25.0,29.0,20.0,26.0,38.0,10.0,20.0,20.0,19.0,13.0,28.0,8.0,20.0,30.0,8.0,21.0,26.0,14.0,19.0,24.0,11.0,23.0,20.0,6.0,20.0,24.0,15.0,15.0,17.0,16.0,14.0,29.0,18.0,23.0,22.0,9.0,12.0,31.0,15.0,23.0,29.0,9.0,27.0,44.0,22.0,27.0,28.0,16.0,20.0,37.0,13.0,18.0,26.0,15.0,25.0,30.0,14.0,33.0,28.0,13.0,21.0,37.0,23.0,25.0,41.0,13.0,23.0,26.0,14.0,35.0,29.0,7.0,17.0,28.0,17.0,26.0,33.0,13.0,18.0,31.0,11.0,30.0,29.0,7.0,23.0,32.0,10.0,22.0,36.0,22.0,30.0,42.0,18.0,22.0,26.0,17.0,30.0,41.0],"I00072^FMA_COS_UP(\"EPS\",\"1M\",+1,0,-20AY,M,\"PORTAGG\",\"MEANR\")":[6.0,8.0,10.0,6.0,11.0,5.0,8.0,6.0,3.0,5.0,8.0,5.0,3.0,5.0,9.0,10.0,4.0,5.0,5.0,6.0,6.0,3.0,3.0,5.0,1.0,8.0,4.0,7.0,12.0,8.0,9.0,8.0,10.0,4.0,6.0,7.0,10.0,6.0,4.0,5.0,11.0,10.0,13.0,7.0,11.0,8.0,5.0,5.0,2.0,8.0,5.0,7.0,15.0,16.0,14.0,9.0,8.0,8.0,10.0,11.0,9.0,12.0,15.0,14.0,18.0,14.0,14.0,12.0,16.0,13.0,10.0,17.0,16.0,14.0,11.0,8.0,0.0,1.0,2.0,10.0,10.0,4.0,9.0,4.0,3.0,8.0,6.0,3.0,7.0,6.0,4.0,5.0,4.0,1.0,12.0,7.0,8.0,10.0,10.0,11.0,14.0,15.0,13.0,11.0,15.0,8.0,11.0,15.0,8.0,10.0,12.0,11.0,11.0,16.0,9.0,10.0,8.0,8.0,7.0,8.0,10.0,9.0,10.0,4.0,9.0,15.0,8.0,7.0,6.0,2.0,5.0,7.0,4.0,7.0,8.0,6.0,15.0,10.0,5.0,15.0,12.0,9.0,10.0,13.0,6.0,9.0,11.0,4.0,6.0,11.0,8.0,5.0,14.0,4.0,5.0,11.0,5.0,6.0,6.0,2.0,6.0,7.0,8.0,5.0,12.0,5.0,8.0,7.0,7.0,6.0,5.0,3.0,8.0,7.0,5.0,7.0,7.0,3.0,9.0,9.0,2.0,7.0,15.0,10.0,16.0,20.0,11.0,9.0,15.0,8.0,8.0,13.0,6.0,7.0,10.0,5.0,7.0,16.0,10.0,10.0,16.0,8.0,8.0,17.0,14.0,12.0,16.0,9.0,8.0,6.0,3.0,7.0,8.0,0.0,3.0,2.0,4.0,9.0,12.0,7.0,9.0,17.0,13.0,6.0,14.0,7.0,10.0,11.0,7.0,9.0,16.0,13.0,10.0,14.0,6.0,6.0,15.0,5.0,8.0,13.0],"I00288^FMA_COS_UP(\"EPS\",\"1M\",+1,0,-20AY,M,\"PORTAGG\",\"MEANR\")":[25.0,33.0,49.0,32.0,34.0,35.0,24.0,29.0,44.0,29.0,47.0,53.0,43.0,48.0,49.0,22.0,32.0,15.0,15.0,21.0,46.0,30.0,35.0,42.0,25.0,40.0,43.0,16.0,26.0,36.0,24.0,22.0,39.0,20.0,30.0,39.0,21.0,30.0,31.0,20.0,21.0,19.0,14.0,22.0,37.0,30.0,27.0,20.0,17.0,31.0,28.0,21.0,35.0,42.0,35.0,27.0,50.0,33.0,49.0,54.0,29.0,52.0,67.0,38.0,52.0,64.0,39.0,67.0,71.0,53.0,78.0,73.0,50.0,62.0,73.0,53.0,17.0,8.0,10.0,54.0,65.0,42.0,45.0,55.0,27.0,55.0,63.0,37.0,52.0,69.0,29.0,37.0,32.0,32.0,48.0,70.0,33.0,61.0,74.0,37.0,61.0,64.0,35.0,45.0,56.0,34.0,43.0,66.0,34.0,47.0,82.0,30.0,52.0,63.0,43.0,56.0,58.0,38.0,37.0,70.0,39.0,34.0,45.0,22.0,40.0,57.0,37.0,45.0,43.0,20.0,42.0,50.0,34.0,42.0,56.0,30.0,48.0,58.0,34.0,50.0,54.0,29.0,58.0,67.0,35.0,54.0,69.0,32.0,46.0,49.0,36.0,33.0,61.0,19.0,46.0,72.0,31.0,48.0,69.0,29.0,57.0,61.0,40.0,46.0,43.0,13.0,36.0,74.0,46.0,43.0,37.0,26.0,40.0,60.0,53.0,38.0,36.0,19.0,34.0,39.0,20.0,42.0,53.0,21.0,47.0,56.0,36.0,40.0,54.0,42.0,42.0,70.0,35.0,41.0,54.0,21.0,57.0,62.0,36.0,42.0,54.0,32.0,47.0,69.0,56.0,43.0,51.0,35.0,29.0,25.0,23.0,29.0,21.0,12.0,17.0,18.0,17.0,34.0,28.0,28.0,31.0,25.0,20.0,36.0,48.0,26.0,36.0,58.0,39.0,44.0,65.0,39.0,54.0,53.0,35.0,43.0,62.0,31.0,46.0,75.0],"I21904^FG_PRICE(0,-20AY,M,EUR)":[9460.78149119,8796.41601553,8478.63221309,8794.45616408,8936.20221481,7869.95832186,6721.47861431,6896.09733616,7212.30825689,7320.72204046,7450.52878613,7670.32452511,7099.72559433,6617.05492029,6715.36149922,6203.6868661,5863.69133364,5260.76378202,5448.46408063,6256.50825378,6485.47477765,6513.08639858,6250.84040849,5828.20883444,5687.46190311,5583.77679426,5647.38409776,5872.6415598,5327.47552535,4960.76943414,5130.7417955,5009.69096371,4680.98078918,4432.45489339,4304.34223642,3952.73542027,3975.36391297,4126.27270383,4134.87354843,4007.03105916,3875.38522592,3385.9063407,3395.4171492,3092.25189203,3004.1811283,2760.22701781,3141.60102868,3088.84368341,2992.40246232,3325.9484578,3491.86305178,3046.85679122,3266.95304488,3377.65182074,3683.73709082,3537.20030576,3747.96335546,4005.25140831,3982.76334027,3755.54983646,3435.9063523,3607.65684518,3423.68082008,3288.38647817,2979.60712264,3039.04019291,2913.62922412,2771.71479067,2738.85352563,2704.32724045,2650.50648955,2476.30604175,2524.89800253,2648.17077323,2386.4323047,2360.83096409,2237.65028185,2124.7881966,1849.93543741,2024.58657249,2161.0134552,2049.35761572,1997.64062442,1877.83547897,1845.56064648,1789.45635762,1823.49726764,1706.24570409,1615.85063147,1782.06769415,1666.70438649,1574.83688623,1491.66028916,1377.82768437,1514.00511719,1552.90183128,1650.04916649,1655.77521085,1540.1278541,1507.82031166,1522.81994878,1370.31407158,1348.78348342,1416.91231808,1383.4344703,1339.91395843,1350.91551343,1369.73177808,1249.80921893,1239.03707127,1206.32700303,1202.58190777,1258.42149102,1248.46811758,1242.72987336,1218.59308075,1144.01215981,1117.64929588,1097.16578715,1065.54529736,1039.54470021,1024.75546522,1001.37723152,930.66205978,953.49196872,877.20831594,938.04792094,898.37570874,916.10800948,964.31107359,1018.14044792,967.54339302,868.88407141,875.51437227,945.30330585,916.35051966,977.31817024,938.66748885,957.52528116,949.04156002,873.69604137,846.67435962,839.49144605,795.91722105,784.10055003,757.50968968,718.07578174,692.30532304,675.97616095,641.66470691,643.1565509,637.62053656,625.86382417,624.69181022,606.80599549,589.19712469,565.33625985,564.23417545,562.61710398,546.23136366,570.18022117,539.9083597,550.49399611,529.04,509.49,518.94,526.62,526.78,572.69,579.62,565.85,546.55,546.1,555.42,565.64,535.6,511.18,475.52,465.12,458.88,428.34,411.79,441.01,429.8,446.11,440.6,447.57,472.7,469.74,462.41,449.96,430.24,410.27,392.81,414.55,410.79,435.69,439.8,423.98,395.69,371.82,394.45,355.57,344.86,348.48,340.25,337.02,312.95,295.67,309.11,276.38,257.19,266.09,252.58,271.02,308.39,334.71,364.75,337.17,338.32,377.75,356.08,327.07,338.98,364.02,421.06,412.47,455.77,431.45,433.9,420.46,426.91,424.82,403.17,392.4,393.48,414.96,401.48,405.2,406.68],"I00072^JULIAN(FG_PRICE(0,-20AY,M,EUR).DATES)":[46295,46265,46234,46203,46171,46142,46112,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],"I00108^FG_PRICE(0,-20AY,M,EUR)":[3312.41885579,3406.06193671,3495.5144593,3517.6204284,3273.88044979,3280.437447,3113.88743778,3303.95028405,3150.74521296,3097.48635307,3075.85080401,3113.17464569,3049.47319116,3057.23443901,3106.59770895,2995.28675207,3022.84377386,2808.80799828,2985.89323315,3252.41316498,3316.08289813,3159.50996421,3309.95390085,2988.97715135,2924.13941802,2863.47991834,2852.14135244,2710.84403638,2718.33203894,2733.20894588,2823.53957936,2721.76042372,2562.43422528,2519.26668329,2390.81365433,2247.07517329,2322.10060682,2406.37061978,2410.31353331,2367.50391722,2208.21829675,2210.1655968,2255.83296308,2299.92391399,2303.66982661,2219.96696848,2397.1529879,2337.85268009,2089.22660609,2287.61045599,2351.10462387,2072.01060051,2223.592648,2279.05224386,2337.8326925,2265.04781221,2365.92050004,2434.61751157,2308.26600621,2367.3602088,2280.58779297,2383.71044503,2375.29184705,2332.56736392,2276.70895063,2281.81917365,2219.06738493,2024.73909215,1903.3212167,1969.01579809,1969.15314671,1750.97938433,1770.40592612,1748.23500604,1651.8235197,1653.59932386,1632.29001368,1550.51084253,1396.25018502,1686.39050746,1831.91121198,1811.58527045,1837.27415097,1734.81920394,1767.40327488,1718.62784279,1737.00036617,1682.38442386,1600.1214755,1706.93422679,1638.50373747,1608.34222699,1494.0864635,1352.46219584,1518.23715228,1470.03407825,1599.64755435,1569.2262657,1541.17005963,1464.8575376,1496.63705017,1401.24957712,1409.45499862,1462.47622892,1492.69306779,1460.15295481,1452.38848438,1443.87832206,1399.08552704,1341.09849624,1347.60012946,1378.74786353,1383.68726995,1409.56009441,1408.17928521,1421.94656087,1356.10143518,1365.39318699,1354.88573477,1225.02726086,1222.09300965,1234.87274624,1224.31635094,1197.27544328,1181.08349105,1144.62680074,1136.49473479,1109.50329213,1086.02355243,1147.4681122,1214.61870287,1150.11796324,1044.81133906,1065.19496368,1145.68728053,1134.88277728,1184.28438501,1153.68853227,1207.99469018,1183.63134187,1107.38069213,1069.17588013,1041.33973266,1010.11427681,966.09800322,941.87826412,892.00118972,906.22598114,905.98274386,877.7191875,875.27285447,871.00539243,862.04460884,884.10890773,858.46235991,832.28895667,802.07123819,781.82636859,795.01433812,767.42884748,782.33001279,738.55888545,761.27066158,729.78,687.48,669.34,664.93,656.94,666.73,669.57,675.47,653.35,648.26,648.5,650.34,636.99,634.99,596.54,572.21,549.8,500.8,513.64,553.82,589.28,600.43,597.14,606.66,613.29,604.4,591.3,564.54,524.37,519.12,500.61,525.93,511.13,546.7,560.95,529.08,483.53,456.19,450.74,424.73,396.95,419.74,401.81,390.82,360.8,364.47,378.19,321.5,308.87,368.97,384.05,416.17,448.68,506.52,549.49,510.45,498.55,570.73,560.01,538.54,548.03,580.53,618.16,620.84,655.47,665.22,667.8,665.98,674.24,680.21,639.72,626.84,626.0,642.47,621.58,612.11,623.54],"I01044^FG_PRICE(0,-20AY,M,EUR)":[9153.00080968,9363.34544832,9824.47361581,9207.99532578,9633.76276564,9785.00573804,8676.28304992,8747.5789932,9073.29488049,8759.90083831,8989.13632939,9141.9896324,8656.07652347,8825.57157854,8951.00944199,8417.98367683,8463.67718355,7925.47196138,8329.59416731,9486.57029404,10049.49047488,9416.96065879,9218.43318662,8146.98557985,8012.09878345,7763.36995895,7960.36674259,8081.78959773,7530.6160528,7435.21215812,7755.55795392,7586.51479711,6814.66902341,6572.52229573,6264.18143887,6007.86476531,5942.40655365,6203.5156298,6066.27135389,5944.89662723,5658.84990588,5326.17565901,5304.00271096,5237.6394533,5443.21955859,4989.06345408,5668.45908215,5766.37522366,5768.96419749,6071.60122044,6236.31034377,5179.50132042,5531.22041419,5957.23684008,6459.78567447,6180.41812671,6329.83341735,6929.43794415,7063.30275737,6636.15738199,6244.68772685,6387.78711564,6187.77512618,6203.44526699,5783.12486869,6100.75952961,5767.87090966,5327.50839198,5479.23208032,5496.76199172,5547.80171542,5293.3881384,5434.50817697,5586.40443848,5220.9392283,4975.10307284,4751.76074964,4600.12088635,3825.47132781,4054.00494849,4267.06406786,4080.62918954,4094.71585698,3977.57071355,3992.44379719,3973.29947095,3967.25742243,3896.2825039,3710.31157223,3953.94093878,3747.44545083,3505.89880036,3453.71282303,3129.07468634,3441.64215858,3403.19597681,3811.43670186,3781.2636905,3455.92063702,3396.76898926,3244.07196681,3043.07070226,2864.8343391,2977.72715651,2987.62672941,2710.18795729,2651.71611592,2525.27860471,2365.06719948,2273.25619476,2330.46850593,2370.44479639,2485.5726843,2525.98006663,2490.97872074,2467.40364626,2355.70125546,2354.38517333,2344.26925888,2213.39403984,2229.50328031,2239.43495127,2278.1451997999998,2159.22840515,2160.47733085,2055.52151204,2068.80467463,2037.75049783,2073.08788835,2175.11488981,2255.26489748,2111.96466195,1961.59334094,1979.05809936,2080.69644696,1917.05448778,1960.93023099,1897.51301889,2008.75762367,1915.9751327,1795.03431937,1671.37079036,1595.99249384,1470.61593438,1433.50909936,1391.43904201,1272.2469101,1249.6237425,1240.67872607,1218.90195222,1254.09506109,1294.41130997,1252.98761825,1324.32124111,1332.18127247,1290.66587766,1241.34468144,1220.67579359,1270.03413723,1229.91588695,1238.3732148,1183.85139052,1183.83694376,1124.51,1077.05,1047.29,1101.17,1079.9,1096.32,1104.02,1088.23,1032.94,1022.35,978.07,952.95,899.1,895.11,866.5,834.34,806.54,773.48,742.02,768.83,758.0,772.48,755.91,749.26,773.81,768.65,787.75,793.65,717.06,716.55,686.93,684.67,694.2,770.39,761.41,736.03,690.45,653.31,646.91,612.88,585.64,590.22,587.56,580.86,545.37,539.97,600.19,558.67,522.16,521.36,533.99,561.42,610.7,641.01,647.16,566.95,555.61,616.22,619.85,568.97,582.27,644.76,632.29,654.53,686.7,698.5,748.6,735.7,792.52,805.84,784.75,789.84,805.54,824.55,777.76,777.11,818.49],"I21852^FG_PRICE(0,-20AY,M,EUR)":[1528.34428274,1540.90559442,1461.7010689,1311.02538708,1353.71010317,1429.96550925,1507.93488978,1333.82935561,1219.39410518,1084.97278294,1099.24318289,1087.79068647,1080.47367567,1089.77230427,1082.86299232,1028.72287596,1016.41453538,1009.32612176,1223.13619188,1227.39769002,1190.53248586,1174.51431317,1273.37323709,1162.61746404,1124.77664809,1166.12760107,1217.50720247,1201.41359451,1202.5929403,1223.7524707,1223.91406149,1108.44140176,1076.55099002,1069.73216829,1082.61306145,1130.05183958,1205.8164202,1151.83139802,1126.61358638,1063.66250142,1027.13809654,1103.35653414,1098.34487088,1130.51954189,1191.94005302,1182.73699121,1273.870266,1316.60572293,1074.43241254,1155.56176853,1115.53725677,983.16501122,1142.00013925,1014.81245875,985.61585823,898.70465563,841.45982775,709.75277762,709.53368679,727.6830253,651.64589102,590.80332592,606.48554332,659.20703032,611.80443191,590.84757379,607.33351632,570.32761976,472.03260133,451.87497439,444.41504469,363.09310847,377.47027124,432.38553229,445.38579227,495.25839003,505.2376958,508.83171377,390.07336091,601.41295232,703.77800848,781.09631778,751.64910447,735.65145217,770.23127674,734.75914692,797.39336863,795.67469847,747.56375129,840.12310583,839.96200387,811.1207229,791.2183415,715.37887699,829.12508988,847.5969149,933.15931199,908.61524063,937.63231318,928.58741739,923.19520931,867.05823522,779.08277034,772.71320336,854.37818495,855.68248287,820.84955745,828.18257807,822.30227788,743.94324355,794.88116078,803.60513716,817.27658727,879.85950809,922.80537419,939.27297787,947.03119091,1004.82991762,981.29758145,881.82464199,886.21344722,868.94931069,860.69389066,883.85731432,855.40704723,845.5833947,785.18567264,754.54934688,777.45474496,801.91877439,921.22510159,887.38264526,788.57806204,845.58190909,898.76771697,968.32799979,1020.10548366,1052.62338817,1029.82753866,1008.04555557,964.83280213,944.01887034,913.83535327,1005.19591951,1034.01912287,1074.44549673,1036.20940333,1048.77024245,1002.02874728,975.08492502,933.75074539,909.96436432,887.40820764,927.77186434,912.90833282,910.87946172,879.32595405,886.81115583,897.62046018,872.86497122,894.86373897,862.28864313,893.36308217,861.28,829.87,791.66,797.9,815.4,841.45,830.47,834.44,777.59,755.11,789.54,793.3,817.0,790.24,783.71,763.84,723.99,645.14,687.18,767.49,753.8,775.01,788.46,813.09,825.03,777.99,740.16,700.67,624.92,604.37,592.96,605.17,596.93,630.68,666.14,628.1,604.84,585.26,593.29,573.32,568.62,558.4,542.63,547.53,531.1,551.89,534.19,505.38,509.41,573.03,544.52,622.1,616.49,681.33,735.52,699.25,801.99,796.87,772.95,684.6,732.07,702.81,799.29,742.33,783.89,791.07,763.25,755.72,759.6,748.9,691.06,673.84,639.9,665.32,666.94,676.95,649.64],"I00072^FG_PRICE(0,-20AY,M,EUR)":[1387.11101637,1437.097307,1339.29988471,1353.38535381,1343.84580714,1313.18573339,1306.5349034,1362.05532232,1224.59202774,1125.51397728,1102.54189588,1071.98026525,1123.96968363,1144.56777428,1107.22040565,1078.04812856,1079.51305146,1052.4029997,1135.28769336,1200.01487585,1181.89455888,1117.00292061,1236.48168314,1193.25232389,1208.69919132,1190.74177121,1185.84658772,1161.71101381,1185.0838296,1171.5649095,1203.1079712,1124.94621747,1073.2469903,1091.32582872,1064.86751346,1024.44524245,1049.19861787,1079.37226239,1099.88012704,1070.27118789,991.39130104,1039.98360202,1065.22676477,1104.23134085,1112.70007172,1026.05484864,1124.03712976,1051.42202035,968.98526383,1038.0750127,1058.96689785,986.93991929,1123.50759996,1124.94948813,1117.60468781,1019.53702191,1028.18871293,1090.13770104,1026.70618896,1011.61151371,938.37706097,996.32241793,986.29694394,957.66054116,988.70650096,938.55119332,921.87673844,825.43027118,789.05463038,813.97569329,817.92162989,737.13068833,754.18620322,745.74637197,722.95109485,702.44353423,690.92478399,654.34559209,557.50441246,658.46908747,713.67609938,760.30794293,752.89940007,718.018234,731.60259661,697.9033029,726.32896915,721.03248803,658.95362219,723.03849119,699.91851489,687.85909151,663.94923927,632.70090681,687.59296184,670.67095858,723.49376505,742.23786764,746.22066439,723.74757719,721.92783601,687.23049038,672.00565339,710.09558126,742.98195744,739.24251058,725.40961415,735.09013325,699.82971084,669.34857215,664.23764579,669.68223833,671.86286836,699.05728843,707.7607702,710.83041847,690.56814682,671.31407269,671.11715121,605.97578468,601.49776745,614.42824266,609.94965321,583.43132073,586.29122402,590.25581539,564.58141738,544.78146171,507.95257414,567.78432564,614.58990948,584.89296038,506.31118889,542.16321258,589.48344359,629.09741825,664.82658997,654.77868855,656.05155497,662.38334398,609.90856498,585.58966206,579.40564304,574.80353061,592.23531254,579.23254299,549.95423291,542.64191077,537.74730499,519.19945396,514.48541318,511.04212632,489.86797288,501.81127472,483.76455435,484.93910566,464.8583615,459.10636794,455.05107075,436.83069966,464.1334347,445.30519842,453.95753416,439.78,434.4,434.56,425.53,428.31,434.27,430.61,428.74,422.58,417.09,432.7,433.05,436.32,447.48,407.33,406.81,395.56,345.96,399.95,432.36,440.56,450.3,454.49,465.68,467.41,458.59,472.17,441.36,407.66,390.32,380.75,380.24,362.81,385.7,394.19,381.13,351.98,328.6,349.26,329.95,303.09,316.09,297.91,294.72,261.44,275.13,266.05,227.34,204.9,224.65,226.19,242.7,283.29,339.82,402.94,397.85,427.29,443.49,419.3,385.06,411.8,406.83,431.42,415.4,442.45,424.75,407.05,406.68,418.03,421.24,388.95,389.61,386.18,385.41,363.65,363.8,363.68],"I21862^FG_PRICE(0,-20AY,M,EUR)":[4054.48101568,3997.10405243,3844.87649858,3801.92031296,3506.63567004,3400.36414021,3494.26452868,3698.7760939,3566.5192756,3628.43187207,3726.17732525,3437.93255927,3269.12664088,3236.22739441,3148.19940719,3163.691724,3210.80467647,3401.33382873,3729.41503095,3954.33190947,3921.92572043,3702.89873517,3861.01456448,3769.28438051,3849.34923646,3956.3061717,3831.29723126,3779.69559068,3655.86122609,3629.02589776,3788.35356877,3701.49751922,3571.91132087,3416.53003707,3323.4919755,3259.10694451,3372.95385227,3407.3463862,3366.11394724,3375.28074177,3315.53048158,3347.25136432,3304.01483513,3305.26029769,3383.49795295,3502.8612112,3698.33862202,3674.89013153,3386.45133265,3396.49974058,3571.00678831,3378.66792708,3381.15301147,3397.34625425,3392.2968504,3188.05023831,3231.29559965,3436.41543541,3214.45335744,3239.74797022,3080.33541699,3207.9312851,3126.71843981,2980.86616385,2821.86554111,2817.69759102,2766.8501599,2604.60272981,2663.18853375,2603.73966263,2570.80426932,2447.88451955,2534.11976267,2533.12532509,2503.18293375,2508.61975642,2596.72967673,2557.61912096,2257.07558233,2353.95533632,2493.23632683,2533.83830541,2491.68627645,2349.11913624,2279.2202324,2273.24356783,2267.98592582,2255.79047295,2165.66893707,2212.6689232,2278.23007978,2237.0432358,2197.08986462,2111.67235596,2329.60177454,2181.46395404,2279.32081805,2217.60660924,2123.17075207,1990.48845232,1956.41909341,1877.18923235,1825.38833588,1901.07844248,1949.4340866,1898.64655738,1927.42392602,1920.40828948,1910.92089442,1885.51673899,1868.54017201,1916.71631833,1857.96376985,1916.06726662,1916.59822334,1940.67196448,1795.15859443,1802.18168418,1781.25819402,1691.43761277,1765.46688119,1786.54624768,1846.02430347,1767.78805472,1753.36343525,1669.95944338,1628.67694846,1663.06779409,1678.85033014,1819.4750228,1842.28433731,1772.84203767,1630.18534278,1730.85393494,1907.15230214,1838.75527976,1870.96671802,1749.54412625,1851.04792871,1759.51352545,1683.66728335,1550.2744291,1526.96383444,1471.81863435,1383.59673624,1324.86980467,1242.5137527,1216.75846978,1191.46261615,1144.81241688,1158.85167329,1173.42486133,1131.10141752,1094.82460744,1099.65810244,1054.7562009,1018.76707209,1017.11334227,1049.34862306,1000.05945474,1011.91750428,981.50672703,975.61360109,899.73,857.31,823.53,838.89,838.75,851.73,835.85,845.74,811.91,790.45,765.25,761.83,727.12,734.87,717.16,670.69,643.08,635.74,619.79,639.43,658.04,673.19,639.75,628.62,634.75,620.09,630.82,624.76,603.57,603.04,595.19,590.54,621.02,628.18,629.08,643.5,623.42,612.05,590.63,552.96,517.69,535.36,539.69,535.82,513.04,494.5,495.87,499.28,488.31,551.85,516.18,530.21,571.97,585.67,596.5,553.17,518.97,550.8,541.2,525.59,573.94,601.8,641.47,659.25,661.93,662.97,671.17,652.87,691.59,719.98,702.01,672.07,676.95,705.16,676.06,665.14,693.94],"I00288^FMA_PSALES(NTMA,0,-20AY,M,\"PORTAGG\",\"MEANR\")":[2.85200466048257,3.05954520679591,3.07064220101873,2.98205695317329,2.88264790579456,2.93028915753998,2.80731253855827,2.90540944638726,3.0570952936125,3.11791255808106,3.05408824336024,2.9962265794527,3.15780252414267,3.13507765549497,3.07424725353715,3.09323069708529,2.97088189806071,2.83885177837831,2.89272536290292,3.01426680306316,3.02328872631749,2.87214771574218,3.09721627701079,2.80375045710144,2.76685352390552,2.79358384378026,2.69376281106181,2.56033620895909,2.58996546278468,2.49749649206237,2.65554593199189,2.50545227942832,2.43117305077265,2.39368626536574,2.27652984927805,2.06149119651767,2.14338621205259,2.18969777480017,2.28429568041642,2.18300497321029,2.05368747119556,2.13407650148225,2.08746566397369,2.28785996147906,2.39045883733415,2.25386298332948,2.398449904078,2.2632002510373,2.04962056379931,2.2282232842128,2.29609915308413,2.15175518308713,2.41217113284686,2.35492112189114,2.6501741642404,2.64993100224806,2.73458858262248,2.77336879848422,2.71049823811005,2.86787623324447,2.6931635559524,2.72300657801312,2.64101843970714,2.70844806939602,2.8042181113195,2.71396744454667,2.61524617153,3.20076950126589,2.95105294521466,3.07480256206225,2.93520700283877,2.5780206399802,2.68736859051124,2.75891045633382,2.64862806543465,2.60638713704395,2.61562643896776,2.4694761101082,2.16149388507212,2.6318875466508,2.94980691804049,3.01215904519143,2.95022515414685,2.85566754600809,2.81309878786155,2.75350756367028,2.83620654116913,2.80893884068802,2.65927918026826,2.82181752254468,2.66052814766133,2.67199631362772,2.6404319182834,2.42569299359685,2.71904289363354,2.66359932150219,2.83558358354052,2.89136303114428,2.86361509186104,2.77221025750067,2.80762454716879,2.81110030668276,2.85376771210004,2.95283298911988,3.08194986606001,2.9576467417568,2.92795298516767,2.85002218366921,2.82140359742023,2.71655340197913,2.74850582045206,2.72231961259411,2.60269605046515,2.64250508952463,2.68128221261948,2.7372749029643,2.62727947203021,2.62805217342537,2.55571803505832,2.36907069063964,2.36512342452843,2.42394292215472,2.34063864197558,2.27993784949109,2.35513317082567,2.3090713758844,2.25078305005629,2.08519207179956,2.15601018311807,2.36423346229575,2.42785014171134,2.38671191426112,2.26263202069201,2.33481523011798,2.51640792456229,2.44569135914132,2.46210677990062,2.44094597493672,2.45420742721387,2.49387587061175,2.37675161908196,2.53192896030709,2.50091621806405,2.45217671203396,2.38616036817117,2.40059561779674,2.32044640073948,2.35862659389032,2.31375671089869,2.28729395527023,2.32725480213454,2.28442680294759,2.23446663317309,2.3190153008442,2.28269272142966,2.20436594031493,2.12892028385675,2.07110414035563,2.18608437621362,2.0978495023103,2.11755513155812,2.01097771714536,1.96199713062891,1.8835729145968,1.88330161213065,1.79197507619155,1.72670086263675,1.74007515889157,1.72407284801748,1.674802149295,1.64705773688787,1.64523901105491,1.56286405799947,1.7099803117021,1.84394841093055,1.71238980658031,1.62440456357629,1.5073659911696,1.4751813626033,1.54301769395261,1.34865562289727,1.49300021918398,1.64533473413817,1.69707359305423,1.72263255063541,1.77738889597652,1.76830489566941,1.79982366137745,1.8199640752953,1.84992607242868,1.68195823491614,1.58487529506336,1.55944596743078,1.47967453562829,1.60086450740218,1.47852444642945,1.56323004948865,1.744126329718,1.76464184855979,1.64452552171476,1.55149565999572,1.56484234069,1.55384691170217,1.48192913750887,1.56625221656147,1.48154402246446,1.38542612237587,1.22199655916181,1.19803706173129,1.0933605981218,0.917595904267444,0.785949547705159,0.923326324844449,1.14185660188106,1.11508410812286,1.35122133887155,1.67552755581509,1.65467856742321,1.64230549170699,1.51069739028902,1.83756538323214,1.92160763802363,1.79801969438715,1.80477943124015,2.00985672875577,2.03735087659991,2.11450317784896,2.27603226242268,2.33363357088296,2.30314090963482,2.2853210510713,2.48783290099899,2.63512124800911,2.62573043132977,2.52985727699052,2.57325610078206,2.68430744278426,2.67376577319928,2.58705823203804,2.54654101970123],"I00144^FG_PRICE(0,-20AY,M,EUR)":[2036.96011392,2075.81836733,2099.27051182,2059.71240145,1971.03735159,1973.24514406,1963.11717089,2130.21754863,1944.84702602,1851.64801883,1928.85141916,1862.67163148,1878.2271384,1928.54648461,1915.91215279,1934.17183885,2034.05565363,2011.52588894,2139.4498203,2194.30670436,2047.59537883,2039.12639921,2149.50635798,2025.2262509,2041.10827884,2059.47402899,2025.33879281,1978.80645813,1980.03291115,2014.66971588,2011.92521498,1935.03712898,1916.27679653,1866.29721822,1869.87228143,1868.07164291,1894.21857411,1928.94666508,1981.32438103,1966.96693844,1956.59841708,2012.21438232,1969.34146961,1955.81158522,1956.63279881,2048.68831354,2168.68138234,2140.18252364,1977.14946081,2099.73404877,2092.46679163,2007.43545761,2034.59604563,2104.58039504,1935.39510358,1916.36776019,1945.59371899,1899.22072586,1718.86975049,1706.47783095,1659.48705527,1698.65121808,1680.12703325,1653.40068806,1632.83631142,1615.6317702,1631.23535092,1487.70683934,1524.13704425,1527.03293699,1469.58987375,1336.57881011,1376.04135374,1391.72084452,1265.05334804,1226.49710916,1211.79813098,1182.13929169,1073.89216144,1213.88080224,1310.49885331,1281.38727755,1259.21218654,1227.59279703,1254.81114135,1210.2927148,1202.55145085,1152.75720924,1114.0310544,1182.2230876,1145.75330011,1097.76723389,1069.95057009,1003.24303837,1117.47087592,1107.33407572,1097.43517883,1089.66095021,1097.10874116,1082.26911065,1042.71586318,1006.07775027,1029.09382805,1055.46821787,1100.99142985,1122.740253,1112.64566232,1105.67287806,1091.67253078,1088.54907848,1106.86731929,1144.84400647,1166.79118981,1169.56452087,1187.7754761,1193.71775271,1124.33286428,1120.57041301,1087.35104622,1090.67788492,1081.11882092,1111.45459391,1111.10778536,1107.87893233,1077.51866972,1038.82012827,1049.9763703,1047.50501061,1048.65442801,1064.59439121,1089.98664761,1050.11959032,973.2054667,971.92115957,1036.71642064,996.71660069,1031.05616031,997.21229557,1043.50639357,1025.00241513,971.66932282,926.77071314,918.67164046,873.05550843,839.49324288,817.48597186,765.53277597,780.71404528,780.48930227,750.7967838,742.1411268,731.27912731,722.84061493,750.72673968,754.59000055,741.86901042,710.71470223,717.59929315,738.07618468,728.55566911,735.35333992,730.63921841,728.17039604,688.52,643.75,628.01,646.92,632.81,643.51,649.37,662.19,631.32,640.59,619.81,617.24,598.21,586.22,588.63,558.74,534.35,519.4,511.19,517.03,523.25,539.97,514.44,516.71,527.06,515.66,538.11,530.04,501.25,488.28,499.82,496.8,493.34,505.41,496.87,492.0,468.23,445.65,439.61,418.06,403.19,409.6,402.31,408.34,379.74,376.42,378.11,356.17,356.56,385.31,383.43,424.36,438.52,462.82,452.31,414.21,394.87,439.53,436.62,433.32,443.84,460.97,495.41,504.44,506.68,505.22,506.17,494.03,515.55,527.36,512.71,505.63,505.72,523.93,506.77,498.37,513.24],"I00612^FMA_PSALES(NTMA,0,-20AY,M,\"PORTAGG\",\"MEANR\")":[2.44714880567792,2.62105580879246,2.77164253713006,2.84349291036975,2.77439551915061,2.9736797206318,2.93966921337049,3.10092702557486,2.85192026842308,2.78830934122763,2.94762376868041,2.91787554934995,2.92222224137612,2.82342698891606,2.89338226300591,2.79717817158383,2.82119377313774,2.74563577806598,2.75214240470721,2.66741350341883,2.62036554455742,2.55889340996241,2.79872096366904,2.72353151277186,2.75887918373222,2.62358065902057,2.50429267156557,2.36587684024065,2.49158049025149,2.32410890669357,2.32304753172136,2.17353264176898,2.10970780153247,2.15044055898623,2.10404913269686,2.00509846557638,1.97457420076578,2.0854577176741,2.23489383771477,2.2187404737324,2.20342156058066,2.44053059080358,2.43195489050263,2.30802312179161,2.50983321541847,2.53433840174956,2.56934214054626,2.43792679017794,2.3927123186941,2.68789086151265,2.70033470845031,2.56937773255269,2.69993048933421,2.72083729847545,2.87119440287061,2.65885646306227,2.83842216962535,2.9016733126933,2.67869340960517,2.74658998194379,2.62498186425161,2.79120384984021,2.71512642979805,2.62402059670972,2.69888669571294,2.79836568095836,2.69672036489349,2.47486060383209,2.63984249417227,2.65479850111449,2.64150740356442,2.63479650872067,2.51650340528902,2.44540165505633,2.5411981652287,2.33073134470436,2.40099499653394,2.27855033686551,2.18524429082147,2.4130117823961,2.66845999029856,2.47741415083077,2.39569358970569,2.45647473050212,2.48522650660847,2.3880850917681,2.29278765399605,2.30077454022809,2.232701010448,2.27835022289938,2.267084710606,2.22122838661748,2.15655895984663,2.05070733677823,2.14383987037098,2.09422730750763,2.07108366693297,2.08945288627307,2.08209414195868,2.03686586005624,1.99156762544649,2.01927612253693,1.96462045757198,1.86738827620639,1.94124746473025,1.9648041158553,2.10007716268314,2.06343489766908,1.98438822275798,2.04486352327608,1.99137332942153,1.91987791240451,1.97919846697216,1.92386006723708,1.90282025927121,1.90918835545735,1.81375499818301,1.79459898023013,1.72568528304997,1.85725182590538,1.85026747984299,1.84844787561018,1.96417466569118,1.98364718428377,1.84015430398327,1.8087291788841,1.84108210630669,1.6851287240254,1.61645817467194,1.54157951750788,1.51073823336022,1.55907031657516,1.51837567629916,1.48754115280749,1.55776442586759,1.48388570293014,1.59190766079392,1.59743911816535,1.61442650332032,1.6799387612482,1.79616291722807,1.76561909991354,1.718764652453,1.70716861028031,1.59767112696459,1.64288381964216,1.5789824586401,1.69949750547056,1.63714908134432,1.66156069797252,1.60953208719837,1.56323750018948,1.5170378834332,1.47942520443242,1.47532802294484,1.50863957884982,1.45780780778546,1.45006996188453,1.53226556780345,1.47338737258185,1.45745430133488,1.59462936455944,1.50408975677485,1.42386012498424,1.39323850895126,1.33585473100824,1.33243033539927,1.3936906943924,1.37919246844998,1.36684281437611,1.40446741726719,1.35265665077555,1.33033324186554,1.33886915042455,1.31679304881365,1.24709650746553,1.23527006612486,1.27384824426979,1.26672027155754,1.27088784826185,1.22692099751001,1.23268601136767,1.22149720345402,1.23715790652141,1.2434449812943,1.23734301213092,1.18635340525905,1.18704955827023,1.15877189627287,1.15132360565547,1.12281722218365,1.16059600660881,1.14855962697346,1.12845154012074,1.11993776758536,1.05356476345325,1.06328771245001,1.12388124280422,1.09921876476789,1.04625842745353,1.06133540201844,1.10843698272319,1.05683307086388,1.0179396797537,1.05634600655754,1.03705826380643,1.02059333520306,0.975837842445921,0.93048849061171,0.898573687103486,0.881682064934724,0.846907840796276,0.961800735951067,0.976637263003618,0.976084119739923,0.960077724261148,1.07883514037408,1.23432532015702,1.26806753415259,1.37848972728835,1.39422632163733,1.38354134535725,1.3142220701563,1.314786260704,1.37162787680283,1.4806751297022,1.44254739820699,1.46290646013837,1.41481826481571,1.38313410198848,1.36408606759751,1.42103742604869,1.491205065126,1.49161590942881,1.47355462331522,1.39941903454439,1.34190883499568,1.35709267747952,1.35075431322843,1.32967393537397],"I00072^FMA_EVAL_EBITDA(NTMA,0,-20AY,M,\"PORTAGG\",\"MEANR\")":[10.6934100656588,11.2180017183013,10.5202722075643,10.6288184671778,10.9686916482925,11.0049769698958,10.9350691848312,11.8860791942666,11.1835228112027,10.6972789944525,10.7636456408402,10.579986671495,11.5669571280518,11.3918454887563,10.9234752949819,11.3141050824588,11.201340263268,10.889125804382,11.3636089353528,11.645707316832,11.4639387033919,10.4756559551585,11.4613649670374,11.3216196505197,11.7551510569337,11.3906222026687,11.2146343865446,11.0314782493013,11.131745823667,10.8757292941762,11.4650303219054,10.9071997750043,10.4052228732977,10.7746018629058,10.5092571310389,9.45464640829354,9.67589056202699,10.1556529800781,10.3943427985725,9.81196394650015,9.02109050385198,9.52662335789341,9.58864826710755,9.8151894392559,9.91257674987029,9.12006099171446,9.43782693229191,8.51538144410594,7.45221595335302,8.0826593781689,8.25606834501155,7.55503076392326,8.55173290733521,8.571473377689,9.33703722502754,8.92674007238375,8.97689977510561,9.65525149723176,9.20663567731229,9.45252098134572,9.03421564153677,9.66208741057807,9.76518535472974,9.85315940533588,10.8176854547642,10.5305535026343,10.8296189144192,10.6885465244521,10.1777208853481,11.2157039599559,11.4728818702233,10.6681493586925,11.4497609990414,11.834288407587,11.8303318402486,11.4067246625586,11.1617680033897,10.4671082741998,8.73377858004164,9.39974127268553,9.97924955901808,10.3933679760754,10.1184859774704,9.91184857432872,9.8308879334612,9.38656685683264,9.99682347839962,10.0117591214326,9.03942364701351,9.6111484525205,9.06091343484109,9.03962320911052,8.52985004914395,7.90269431065107,8.37071603881868,8.65270052875534,8.6647796820159,8.857304644451,9.01678272032967,8.82683943837377,8.86334354165053,8.71995224552234,8.77517283665947,9.21877617005898,9.84958690818369,9.67406507949601,9.58515391218481,9.48158870413315,9.39540227977521,9.46561989515215,9.37228096512405,9.29976694124344,9.21784080372029,9.28333368454338,9.39422018416406,9.48717329531235,9.69787526544581,9.22056468372718,9.41246116822492,8.80549601323214,9.04573535063944,9.09153557129951,9.05838709138136,8.79613210722387,8.89441548824545,9.06925151268534,8.93540942635033,8.43955209108005,8.00671212765073,8.23846021973853,8.53018633245329,8.66165259255983,7.58099160365841,7.89940916308131,8.28636332149985,8.70946235839447,9.04317763874845,9.05140231659924,8.904582472515,9.19299335474154,8.6246571756295,8.3294546524379,8.41668109213583,8.40572020489459,8.57573998256967,8.79906088990455,8.5873817917435,8.75995676549511,8.71739217932066,8.46099385647448,8.40284797523523,8.47717949645277,8.1741565101686,8.34732944034409,8.10868977124543,8.17341108449441,7.90578657893509,7.70278714178969,7.45036378440864,6.89455635476075,7.14931228151745,6.98779683959641,6.84616268613655,6.75807835170477,6.95771964046547,6.82613734059666,6.73206036407157,6.73726563746837,6.65182014577384,6.47530741480966,6.38991014601234,6.26091353489011,6.04320188271265,6.45436061032622,6.45804979128565,6.49372837492196,6.4800476906509,5.77856711699274,5.93446448217212,6.00106301540491,5.1970556334838,6.05960630236989,6.22997426996541,6.4152792510063,6.5176724016602,6.84384195910737,6.91385488625796,6.86012333011757,6.88810741872817,7.18839192870811,7.04440580154844,7.13001553395278,6.93449863812477,6.5137549736444,6.68529935071629,6.14647044911303,6.47352454428837,7.02234072862405,7.26670548905451,6.91862679801195,6.94934592817046,7.62229401990997,7.83067829603276,7.61515161662148,8.38912049233204,8.21390462000297,8.15275936568825,7.67550966585921,8.18490623461443,7.76125302464587,6.82405735043096,5.86778320008295,6.16385392163462,5.94774374926152,5.15037798331997,5.30165068866688,5.12120846924976,6.62040426127541,6.95584411574883,7.70487774939823,8.30333254086105,7.85143206170316,7.64253591990235,8.12605409142553,7.90966566707968,8.13589095950258,7.96263299387844,8.37010514451493,8.05245148826612,7.64777890253499,7.73009372344434,7.98815249333654,8.19825506844172,7.52547553243047,7.80485299477754,7.40936277424072,7.3279102528904,7.04447683820817,7.1032155187661,6.93485500130881],"I00612^FMA_EVAL_EBITDA(NTMA,0,-20AY,M,\"PORTAGG\",\"MEANR\")":[10.8892399867041,11.3552894891499,11.6637979609064,11.8718971506385,11.7729175946576,12.0458040970073,12.0131788359364,12.3318782350484,11.6371444249677,11.5619541671503,12.0082961698592,11.9904271585167,12.012476583814,11.9276108728467,12.0684354269243,11.8232454645704,12.0138036419816,11.7462461645333,11.8322445747005,11.8712409539356,11.6137084982688,11.4672010976665,12.1772883871823,12.0561475414025,12.1937063034536,11.9216194565159,11.6714092142699,11.3884135265413,11.8598345710787,11.3042155001261,11.3372959265807,11.0441984582963,10.8817768314683,11.0559653306764,11.0274806880658,10.8113702510985,10.7806629441504,11.1828792020818,11.5541437651085,11.4576900248631,11.4311530373119,11.8533218112754,11.7946556338636,11.5019249068425,11.8295534013148,11.9416451251719,12.1856461500578,11.7015021819622,11.6732870188194,12.5850959651303,12.5029618493031,12.2200755106029,12.6064469599949,12.4061727225505,12.655580415977,12.0871297936815,12.16206670817,12.470457511721,11.927005356037,12.125725078202,11.8663261614772,12.4056672225153,12.2155833153323,11.9459378452437,12.0857043365601,12.0521267363739,11.81906953256,11.2256138166808,11.5119098954463,11.6441074613243,11.650396473033,11.6606113986906,11.384912503049,11.21472245236,11.3483799345573,10.7417382972199,10.8734772109636,10.6637676853741,10.445957846692,11.1429029506945,11.6765703011284,11.1454829868796,10.9970198571196,11.1579518187868,11.2766665274477,11.0379577216292,10.7502222881478,10.8293729960049,10.6686804137821,10.8456025036501,10.8111258366047,10.668611001529,10.3291000517173,10.1482432153888,10.4941170961049,10.4705705052135,10.4125132230332,10.5316216000823,10.4527054041502,10.3600144107838,10.2570934959885,10.2648565982431,10.0940460259209,9.91782785830792,9.89586231052154,9.84966596416491,10.2563057075651,10.2095390004606,10.061833158468,10.252852720222,10.0970863505254,9.91549068841439,10.1215898781817,9.83231903843926,9.79488296170197,9.86667490887617,9.49591197741549,9.45509184056367,9.30045246435688,9.51572726296335,9.55457857935405,9.57226899731044,9.84296969190894,9.95038463521829,9.54914173189487,9.30125819377398,9.46520451293168,9.07462036572383,8.93755332220515,8.73503373871553,8.67406349484061,8.84628333270895,8.82792361131415,8.74526646330267,8.86501267179368,8.68839637229917,9.05335572913461,9.0414442723564,9.07427091825532,9.31762182257302,9.53001604675433,9.40012163019171,9.301488172229,9.30278447998871,8.98754129395824,9.17671596802182,8.84852671912682,9.24182482463184,9.05394106274147,9.10779385109382,8.96401693866434,8.86137496548521,8.69841439848461,8.57749767952484,8.58569487686114,8.73905245002007,8.58803631797923,8.58717788434108,8.80840072143315,8.62957288149117,8.60242945311768,9.00032292309603,8.76785767559552,8.47850504007563,8.32882256759992,8.15592214968734,8.21191582989427,8.2053381195429,8.2015702432001,8.19591212291958,8.33678797726679,8.35068302872284,8.2283124591944,8.15034691792112,8.13416776694248,7.99179652407766,7.87214581008642,8.02366872348712,7.84926776648262,7.87241760507784,7.71170517525661,7.73954511481996,7.6115011155116,7.67743724625002,7.7339801316943,7.63875409024721,7.47619310433925,7.48396233159829,7.18949360671904,7.14494233129297,7.03484513468562,7.25223212941974,7.18115592436141,7.09891868601135,7.04366195599788,6.77500343683749,6.80087176527621,7.03724150491699,6.95712142673851,6.82603875940712,6.84759671854382,6.93413554746463,6.83119191236363,6.66355286471235,6.81074248104375,6.8476905623814,6.847005521824,6.73063543075957,6.5835156776479,6.44424637804419,6.37743101396797,6.24641878696792,6.63368567280887,6.63810217569046,6.54148833659503,6.24223653479982,6.69565575291461,7.28354284599743,7.38196356767348,7.84036326075453,7.94837968137071,7.90707694095003,7.67828284941712,7.70334250058677,7.88269757733113,8.32239007085772,8.33791505260377,8.39411806713012,8.1770667621162,8.04535164625843,7.92634645617603,8.17590131864268,8.50286248311495,8.5880692580317,8.401041961601,8.20175282943459,7.93820277462355,8.02839973437764,7.87253044622489,7.87412220092613],"I00144^FMA_PSALES(NTMA,0,-20AY,M,\"PORTAGG\",\"MEANR\")":[0.91152254157105,0.94714772450067,0.951426358766317,0.934277711459281,1.0192167395392,1.02763924750058,1.01210665177137,1.11589521784506,1.03236705340011,0.975515434151245,1.00764098697093,0.971208412488526,1.00670649457797,1.04005637820553,1.01829257366024,1.05106120571908,1.07650365295151,1.06520436687324,1.08264023712381,1.02430299748991,0.962570207181382,0.961818573516022,1.03563917797125,1.01201714397882,1.05486328986377,1.04535579270308,1.00441258978732,0.978469973288553,0.990316680077354,1.00395208850882,1.02108346564101,0.989868926671584,0.992624030099105,0.996971429352149,0.99845517847909,0.972009796770645,0.988256504605126,1.0307556979235,1.08638524663894,1.0711247166323,1.04378684531194,1.13060980866223,1.09307463190943,1.05917237013072,1.10130234816931,1.14930561898164,1.17641193603326,1.12670086862768,1.03925885550976,1.13873374183445,1.16547040700032,1.14990319472288,1.18726919230755,1.22740714099548,1.20166901594477,1.2053899505559,1.2329294220371,1.23053338663555,1.11338709133139,1.14673232400869,1.12372015330442,1.17784178120411,1.18105591619601,1.1799914601002,1.21136886598048,1.19968191974983,1.18918871002604,2.29424626760729,2.38253586113061,2.45536079419852,2.32250865798644,2.0880856643288,2.20541418707123,2.24476761182633,2.03397851211144,1.92339870116757,1.89883672697035,1.80323265476405,1.56556540960209,1.71489603319518,1.8636248924272,1.8610559042135,1.80007658268128,1.77926634075848,1.77422137433323,1.71282159608749,1.71801742622553,1.69104497008611,1.59666380565298,1.70378238264266,1.65317399625988,1.57786343541795,1.54596878440738,1.44438567623935,1.60454280946837,1.59324205359539,1.62179591341435,1.6107567450128,1.62792452679199,1.60208424284918,1.57602975184649,1.59676200208092,1.66551428023137,1.70480491936254,1.83301885934176,1.81774945823447,1.79041768012936,1.74423595048204,1.76144356758928,1.76476571196549,1.78828401599485,1.82788870534435,1.85209317070417,1.80304874983446,1.79778692209444,1.78739860089735,1.72712202103892,1.6892162629565,1.63933324007291,1.72417420865975,1.77735514269487,1.78155108697458,1.78410112297298,1.77649883142283,1.72374107622311,1.71406248793289,1.73590239018429,1.6718072738801,1.6494624117856,1.67261324218332,1.66677517633546,1.6820498479559,1.57354438487289,1.58602896418136,1.66392329071663,1.59958619553233,1.63746132597599,1.60800535513171,1.60431725976323,1.64925138365607,1.55730257012042,1.57368491932678,1.60763671260384,1.53611337989859,1.48279371164616,1.50337049039357,1.43476723314627,1.50585477458173,1.50568253108101,1.48221476990856,1.45619275303626,1.43043471122983,1.39053005474917,1.46052094325491,1.47445302972811,1.44800260045353,1.38696646994474,1.3584540491459,1.41183237149567,1.3684764536875,1.39912986913147,1.42016389799015,1.38243925871698,1.37236603287835,1.34187344002257,1.28787728922472,1.31580754742705,1.29123136698525,1.30883758495726,1.30440399297764,1.30410301209588,1.28399090387286,1.276736517151,1.32885902051592,1.34248984988084,1.31703059400212,1.27992507130383,1.278005076639,1.24487956047451,1.23499917896928,1.15209279914591,1.22507236664731,1.24921365072188,1.28896967116981,1.33411373498831,1.33071639321437,1.29806435496434,1.30166719641421,1.26983862050189,1.31371688528926,1.25704813545709,1.32301098412233,1.26883332460223,1.21671026821919,1.24556547137515,1.16846307818631,1.21328856688371,1.28383381348709,1.31020116099538,1.23771237355243,1.2164045660016,1.25012291723749,1.23827625703738,1.17283573015608,1.20365800233809,1.16498469647199,1.16394379813899,1.07725065921957,0.954775245806192,0.893211814913969,0.836422310084407,0.796420672450594,0.842578535838671,0.89230653827902,0.880932333166484,0.910585137552057,1.02027279066409,1.01019898194686,0.978982378183768,0.941645333191099,1.04052403670625,1.04190757181291,1.04208744427147,1.04825155791456,1.06584315863685,1.1418736691173,1.15910778090178,1.15793171593027,1.15207763369536,1.10933826958907,1.09424399773716,1.14629236062614,1.17230001721097,1.17116719035293,1.11965910104167,1.12031191308012,1.14519251825819,1.12993671855208,1.11331698897205,1.10688746996973],"I00936^FMA_PCF(NTMA,0,-20AY,M,\"PORTAGG\",\"MEANR\")":[12.7136180914377,14.1303049034725,14.4198834973251,14.3363534567396,13.9993107525078,14.4379215755687,13.8948221073213,14.8705299755474,14.8945449574865,15.1687389663772,14.8508702957242,14.4827453333885,15.3024167483205,16.0882598002905,15.8052433463805,16.3483070527352,15.8241897663579,15.1127970335255,14.6147342460115,15.9335688705717,15.6696708834514,15.6165304101071,16.4844636252797,15.4033550234322,14.978362473793,13.813078131187,13.1985918039224,13.602167005379,13.4981241287752,13.7996409450455,14.3328054088921,14.1583099436463,13.9886629040749,14.1818640280075,13.4839063410763,12.3221716015576,12.7425339962669,13.6224271862982,14.545796649329,14.4821526827226,13.7078176286849,14.9257436022505,14.6990571170536,14.3567022870952,15.2980202465046,13.8824785289547,15.2852046537617,14.6949087103341,13.2763618688092,14.7367420306398,15.3421008053198,14.2329735981268,16.7591836520799,17.338816217021,19.0211539836731,21.509245869586,20.9750636910089,21.9503385309095,21.0588563816513,23.4745860535826,24.88681267118,25.5549801410983,25.8046223129022,28.4340711306649,30.928920560066,33.7716378488932,29.1498317662029,27.755401114336,25.1926307496887,25.6010925155606,3.58178910723484,-23.5198103970013,-538.576503337059,-56.2647458659195,-419.22520663817,138.03353917405,72.5210182386389,29.875408988627,11.8745201706809,11.6768848002212,12.7541569687379,13.0922890899434,12.7569212174533,12.9682274886639,13.2697430507228,13.5211859898322,13.6266772109408,13.2574453876863,12.350146604686,13.2366860188697,12.5850046615015,12.237196674792,12.1784958919189,11.597522072806,12.8058634188491,12.0726609520151,12.7779898289515,12.6372081636305,12.6770391151817,12.5141403921298,13.0813802826895,13.3500370389116,13.271887578273,13.4091234207157,14.0956538527044,14.254524177905,14.5056936159087,14.304177374559,14.0051106947938,13.8552648994282,13.6452123117188,13.7254089392187,14.2587212458658,13.6797804892681,12.9529598872385,12.8083827816812,12.2765817654403,11.9503340875968,11.4728604400398,10.7152983183928,10.7691208070452,10.7057397763126,11.0590396115961,11.1212212860831,11.4661956675746,11.7718308657021,12.334866005822,11.7980801843869,11.3784854324422,12.1594762453716,12.1410719114209,12.803068705558,11.6544112785182,11.8252115310263,12.8022116244739,12.161628409728,12.3190065595679,12.4249683020573,12.2974826303251,12.3675940766602,11.504663553385,11.9988387249386,12.4150550367992,12.0597188548159,11.9565763224897,12.4305364284095,12.5094004803073,12.880297491691,12.884133092686,12.586155809288,12.7544190470917,13.0977096217542,12.9461509190653,12.8447838834768,12.6524430426986,12.1919027918984,11.8797111319661,11.3311007916197,11.683983754193,11.3584871467548,11.3759958253965,11.2908034781659,11.8286877916689,11.4406068561026,11.5336585482361,10.9017305350145,10.8773381994345,10.62920219419,11.0761607261095,10.6744488245143,10.5704606378896,10.9820452706258,11.1547309104273,12.2246695010091,12.3079986417862,10.1103375735648,9.91565369158089,9.32473313499296,9.92835787874424,10.1227294486463,9.18145760227737,10.228877044785,10.630003355378,10.8066054957635,10.8653887140854,10.8833395183743,10.7341676753872,10.6483510196781,10.4340775114347,10.7285700877124,10.666066048506,10.6285300832763,10.150975845866,9.36162305979917,9.50361783046848,8.80901435459045,9.67717630626093,10.5976486726709,10.1928338655025,9.52062073469956,9.21913015886499,9.19578907275168,9.35370550640442,8.6862108704988,9.41161579056583,8.92213648306879,8.5657971039304,8.20156355781828,8.59025145906735,8.13730469525207,7.06574952300473,6.54435824812179,7.26097258142429,7.89948573782749,6.94922886046958,7.49128619982803,8.74408215982786,9.57222252462206,9.29706559965635,9.12999753220508,10.3886184149305,10.5877509650509,10.3523300825841,10.2235048023174,10.2302005753832,10.964348517789,11.4767913656006,12.3478235498383,11.0338384917696,10.8001221829371,10.6122861313127,11.0434157492701,11.5972844556803,11.1356124733429,10.7854948708862,10.7131675277425,11.1576149808023,11.305665451869,11.235927072361,10.892183819584],"I21904^FMA_PSALES(NTMA,0,-20AY,M,\"PORTAGG\",\"MEANR\")":[7.52400988480147,7.35426546341577,7.36956731277846,7.85150225263205,8.41365490945028,7.79172814814564,6.72309380281431,7.3388030046915,7.98260974408264,8.21033907242619,8.49973952746767,8.96240821668273,8.69446014940039,8.1574690048773,8.25811782875374,8.02180059275814,7.42608548197232,6.7332750677765,6.65294347581844,7.39729857328132,7.76475031911663,7.81698446397188,7.74203294267706,7.50405125102223,7.62490816153409,7.68020719545467,7.71624772556407,8.07068187398323,7.51025390085368,6.9879458711948,7.40593263932205,7.2035006286304,6.81917344631467,6.63627168549565,6.44343194117966,5.74719992589251,5.87115724650456,6.29133355969822,6.5009464998913,6.33608415263994,5.93101708309665,5.4238755352977,5.40701135917618,4.80784155984037,4.76086307336637,4.29579185575269,4.71984330050476,4.43280942637881,4.20463901359407,4.77714752388903,5.06558764639425,4.46088798414585,4.88999966099955,5.0480257369932,5.8279800516553,5.72961291743549,6.10554026124619,6.75013943072216,6.66665382230946,6.62366354319554,6.15059507947077,6.57475049214813,6.35058224936131,6.29972163669726,5.87741912954605,6.01379650359497,5.85414671934805,5.85318178030174,5.9165409668017,6.05743325663693,5.87045023071237,5.44052097772401,5.70004914957451,6.0604279751677,5.44045360945201,5.23214337686993,4.95255187762221,4.64933368623794,3.94953340960057,4.27725015013948,4.64479307130789,4.55908314269793,4.39635274857807,4.20659818839006,4.10151557622802,4.01368308360636,4.15018503111271,4.06613178957083,3.76559349455081,4.20999547427196,3.98285841929532,3.80929699169174,3.6609023053075,3.32672815681948,3.58961033916742,3.70629807662094,4.08264696250357,4.11148186679535,3.89493663658488,3.84853914440645,3.92708597127232,3.69661793794091,3.84793581131701,4.03389246739046,4.05629900940066,3.8156182161763,3.94347800649264,3.97581459472388,3.73269634838131,3.79522054445585,3.71234439621904,3.62455502906418,3.76582466640977,3.64099315815089,3.60277801355639,3.61687574115368,3.45927570133556,3.34495649017629,3.32942863529049,3.36484202968004,3.39866083045162,3.31447458396023,3.27131243979604,3.04578664233044,3.1411234900458,3.00413445669647,3.16222761103373,2.8999192368121,2.96402279254925,3.09256758027975,3.17768001003,3.18224916125314,2.87637930349372,2.90891044758273,3.10908323719174,3.04378339607003,3.20589512628134,3.15360557426446,3.08932663290486,3.200589324889,2.97558073046166,3.11218749543946,3.20999703528894,3.06877637807141,3.06459775775831,3.10714495950679,3.00272179311995,2.99856207330594,2.9447352561855,2.85634081349688,2.84711609981151,2.84852307079273,2.76232947365616,2.81871966822613,2.716435947062,2.64043631660708,2.42394392125783,2.37853646681249,2.39824137846928,2.29440228107688,2.39695531552322,2.31252284091641,2.26799627074282,2.20318849532915,2.20096958877442,2.15430776113741,2.16394174830326,2.16016171022196,2.31735559346162,2.29851548683761,2.19744436090992,2.19382453211085,2.10450187401248,2.26856829089114,2.34932382149941,2.27253766973621,2.14164733518867,2.02096478808223,2.02509884653054,2.07867919432275,1.88721266967546,1.95621040852494,2.10712427352699,2.11163478007268,2.17115615591879,2.23815551833338,2.21074008123135,2.30035926595088,2.29568159624849,2.27206347319508,2.15741021771708,2.22985591986244,2.11594724976471,1.89685324072338,2.08004531250329,1.9656020094642,2.15534997444307,2.38097578178684,2.3779657398845,2.26508556273961,2.22794517713452,2.51568267400128,2.39507906646832,2.31197184298802,2.36000385799357,2.2801273662449,2.25195467253134,2.09109230124072,2.01397337492747,1.97846395023025,1.76702969743052,1.57328787097818,1.57945965701454,1.5637346862961,1.50735173504005,1.6255136647783,1.87955548918771,2.18317578359067,2.12431432977965,2.17749545382565,2.41003621384784,2.28672592069466,2.16542888079995,2.18959569265762,2.31141761111128,2.65300142646795,2.62092349363309,2.88601052962645,2.72791539318517,2.65950541755297,2.61641619666476,2.6790792433174,2.68023593111785,2.62187145752777,2.49417166602417,2.48295771728658,2.59691729488979,2.57482084722308,2.59620558226116,2.52965650109322],"I21881^FMA_EVAL_EBITDA(NTMA,0,-20AY,M,\"PORTAGG\",\"MEANR\")":[9.07302627914903,9.1645482274656,9.05311221894473,9.14171669419504,9.10512751642826,8.6590942123205,8.30932366774386,8.27690050767532,8.04165945837169,7.87502712100542,7.85552128675544,7.96634961428743,8.21477504842781,8.34416967644419,8.10555172708168,8.26810981695233,8.01619110274817,7.92974263430922,8.15691465046436,8.21471241176526,8.04056948561832,8.03384776221259,8.36728983981346,8.11244645607157,8.07429538053628,7.83081191210748,7.75720951250549,7.66069397427986,7.3771717642592,7.18424811608392,7.53276985282898,7.39045577335337,7.58237710571844,7.37354707328359,7.25653656446314,7.16048868264245,7.26512218123293,7.52104288594992,7.27397905902069,7.372418970156,7.22258129123767,7.39843498270183,7.55565057940909,7.38370629630636,7.67202645395412,7.32505116033656,7.5818866156031,7.27384161135296,6.83508008607685,7.49930964714567,7.9251607011605,7.92240611448394,8.25807650118186,7.84028295008026,8.45447218007726,8.47949188672799,8.44826598036684,8.63774261077895,8.28846674708911,8.63605499990442,8.82598593564492,9.22960695962726,9.20264384034323,9.19428205254775,9.07741181433277,8.76407698579718,8.6181883742019,6.77252966212882,6.83803260899641,6.93658856425747,6.99050394300418,6.73103546583281,6.957727246521,7.04988591401539,6.91582143101989,6.82281020634569,6.94412873906096,6.99180282939047,6.49195846971888,6.8742187073739,7.18883291164099,7.26449372622369,7.17727299892119,7.2926522936491,7.20956970884937,6.98777144553924,6.8845483557788,6.90508085837456,6.64678128115878,6.77813079028992,6.82299885962583,6.76450772546671,6.60478608315819,6.54638461436354,6.91903560841932,6.87313616118103,6.97325655050717,6.92724276988778,6.36588874027465,6.81040174953806,6.33349506153662,6.40603717601643,6.43265807344878,6.47709582613623,6.75627516226288,6.75199240522064,6.53634118370117,6.40461042005291,6.84143849890555,6.66813414103605,6.73106230098103,6.58873829431139,6.72265985905601,6.68764530025571,6.77600898643157,6.83031750287925,6.80875943097784,6.91176248858169,6.59282881837488,6.436329491501,6.72504745476114,6.77217601243556,7.01601443812629,6.99448851764827,6.61316313356672,6.72590657794644,6.87231792979939,6.60106703637532,6.52404700332842,6.36618658834645,6.35146949090447,6.24532628649925,6.08344041485098,6.27578254395808,6.85491234317473,6.67261914100221,6.76812704384305,6.57921976714659,6.48341585289893,6.69123793212942,6.35539511110763,6.31881907704141,6.57697318684209,6.57555453250569,6.53221998134107,6.4893817189307,6.61075868631215,6.48459899433224,6.54114606296935,6.2438493432919,6.30831816593085,6.15207233405185,5.69128538439856,6.07932294985672,6.0889413865745,6.18578898856315,5.94219097460683,5.98202820940611,6.1085814747146,6.19531279121644,6.18415771249567,6.46824958304259,6.3015177431317,6.09388389719521,5.89411837599382,5.78403822959757,5.82788951473173,5.86395105019153,6.12535070076185,6.00106089333426,6.1239001284518,6.02988291321621,5.84729891244953,5.71798191048685,5.62063388800982,5.80157733135551,5.67023297973465,5.70441514722061,5.58480952266018,5.63008995434543,5.48886528319818,5.57754376872471,5.54964713835284,5.80551755125643,5.90264832278228,6.05742445065604,5.95191742811017,5.72305867311007,5.64313310007579,5.79874276224954,5.55792059773614,5.66261349878108,5.63437643817305,5.39915674779957,5.39852616670946,5.20669167783225,5.02652643258133,5.20052254254247,5.25377514737511,5.09390561107761,5.06561826114154,5.30196064231049,5.18485516531099,5.01926342358391,5.19288109721482,5.09534067202579,5.18674575479204,5.07654160979901,5.07496327094525,4.91894511413967,4.88680883561801,4.74797050103217,4.8685714405798,5.12181184733799,5.06959175416921,4.87191343054963,5.01862809977882,5.46597310696415,5.18750537838439,5.43406725008629,5.87790672846469,5.63539650895622,5.4780221673752,5.34111428886832,5.64933907010456,6.04372225256409,5.88593789955607,6.33698674552049,6.48670006523498,6.32547599497778,6.39452671437284,6.63292330866885,6.81758270317343,6.41625584364398,6.47535502833426,6.31054485327938,6.20752623810993,6.22525699240477,6.05939391524572,6.22546839718338],"I01044^FMA_PSALES(NTMA,0,-20AY,M,\"PORTAGG\",\"MEANR\")":[1.85593520657591,1.95471008405956,2.05163495531467,1.92717538419416,2.07040464978955,2.14113453051027,1.89085378965543,1.96748164343241,2.07471205388852,1.98661588564606,2.02967934706819,2.07464694207908,2.0195870170579,2.04136063930915,2.05552198451804,1.99310467781978,1.93845082062642,1.82547208357249,1.83011391370037,2.00103038554861,2.12019413431722,1.98509456279368,1.98920243819339,1.81846627408633,1.84848165206623,1.78086488396672,1.79328241344606,1.80910974867344,1.713576861461,1.67461521682113,1.77406880810499,1.74902857231283,1.59195181666579,1.56786193063896,1.48670426024436,1.38307814971618,1.37383649234706,1.47364696267729,1.48004414974313,1.44259969022056,1.34591423896927,1.31404535746161,1.29520060060014,1.25721281653655,1.34339888437826,1.21489491107708,1.33102636595075,1.30743206192775,1.28407127844193,1.38590417894531,1.45118925022808,1.23880409248728,1.35676901172952,1.45510707581159,1.66399212848669,1.63363074413865,1.67471165184411,1.87077033615011,1.9049620121316,1.88387941267241,1.7820022532873,1.87609341150621,1.86975874464758,1.87276761939339,1.80624721994813,1.94445613694731,1.8278253769703,1.86400995790187,1.95609877635131,1.99236554432247,1.98864924475929,1.88333676132015,1.97608278068581,2.01525453375812,1.90171005079204,1.7585744237328,1.67178474339697,1.61940878684577,1.33679974525077,1.40594190676314,1.49792603646535,1.46021741723606,1.51708026528757,1.50052171643953,1.48031729978635,1.49755743342246,1.52033404551523,1.54114163209482,1.44107602904734,1.54705805550073,1.48110612210739,1.40311881133528,1.40052699383698,1.27225026360791,1.39503298882838,1.39078337422452,1.60379867429971,1.60108571749682,1.48429370618489,1.46072087478423,1.39837107617059,1.37277345412458,1.32928852973112,1.3625847509742,1.41296965309925,1.24566749641888,1.21951370603062,1.14762344401359,1.11737315850175,1.07079961231202,1.0994658456931,1.09048310252391,1.11932739642142,1.11112869858572,1.08458853861282,1.07554261790763,1.04580723647123,1.02411082899006,1.03078154101762,1.0120155681501,1.05129923741997,1.05185346238079,1.08364485773652,1.02780005536394,1.03607554728712,1.02131386520591,1.02968311438593,0.97254128878392,0.985933353856379,1.04046666356007,1.05325178068647,1.03655682160578,0.98380699986248,0.987162795703512,1.03990371932598,1.00044062465066,1.01326509326955,1.00506371187918,1.02603787548773,1.02883204344625,0.971368363364836,0.967862914966429,0.96312564951805,0.89737882801818,0.882864492890468,0.897105078479901,0.839246617063254,0.847773355515875,0.844155294069565,0.847908936540028,0.872737262952208,0.901436517276078,0.851745164328145,0.920433799094966,0.904625947531481,0.879742658952599,0.847629045801136,0.827138344480196,0.873429811982904,0.832133240824604,0.842202493328214,0.825038576486178,0.809423765519553,0.743275951764978,0.742824598506047,0.703077304208325,0.73756913190618,0.723358396771655,0.734329248883094,0.728006884406984,0.704301015607549,0.692917615756772,0.670946175937037,0.691279864090135,0.684937986734174,0.654787197489169,0.641960936316164,0.61956927731453,0.622951247006663,0.630432004152899,0.585637299028909,0.606360804345648,0.634540538149692,0.637376303940502,0.651751405372204,0.664784690750638,0.634849833949722,0.650363745924906,0.643401935245748,0.647576011257434,0.627144068308995,0.609279946431843,0.604949600756062,0.542037610234066,0.557786877812155,0.534791043313816,0.603399599608743,0.647943990003826,0.643085396357249,0.617990458309666,0.599030208412717,0.616127494735429,0.603976448862711,0.571682173403877,0.57507847674808,0.567181269443915,0.553282395211926,0.516217559702363,0.517701421327824,0.539162315627394,0.50489855575636,0.4506979601739,0.449841370765397,0.498485229339581,0.465426208758609,0.491449776685397,0.567167954761023,0.606505571443622,0.568903131627992,0.566361238030646,0.624531575587312,0.632152046870795,0.596537695459234,0.589049892082257,0.633223318280368,0.615523090418639,0.632676882708921,0.65582753013653,0.659684409159284,0.695545793613559,0.690019483243665,0.73005469045483,0.744285570396325,0.739425874374852,0.735353408799386,0.75336739410348,0.760220029812847,0.731768851410678,0.742831144042057,0.757671696310806],"I00936^FMA_PSALES(NTMA,0,-20AY,M,\"PORTAGG\",\"MEANR\")":[2.75149687507957,3.03777326864243,3.08343012933508,3.05836686540442,2.96965021437348,3.01952495376141,2.95440673862785,3.20973049523851,3.24874074329389,3.23830099576761,3.14509139692334,3.08102533614016,3.25303274535406,3.33832530813449,3.23850569767828,3.3456539075979,3.224732604033,3.08359425830514,3.07392049302918,3.38978848827769,3.3089383414388,3.23970934288104,3.41195953791706,3.18146337983356,3.11453010147625,2.73259776084164,2.61846210837257,2.72148703948224,2.67640477756356,2.72847111284632,2.85443851493328,2.7146484435763,2.67021417037884,2.68467569501563,2.53389816948675,2.33776456829935,2.44327800784659,2.58713250967904,2.73766662990401,2.70010422769779,2.52054934823678,2.69466151575003,2.62261294695467,2.57692284103745,2.68149547221061,2.43036181780862,2.64041111403682,2.50077350902191,2.27958758336351,2.36208771128764,2.45616574614441,2.24520715955693,2.56297248778988,2.66295238772794,2.85999395145397,2.91652092814514,3.01609160278534,3.23352770528746,3.07036676963579,3.39275790617683,3.4679352723141,3.57020296360476,3.689640076613,3.75754134809442,3.97086030118891,4.07735298019364,4.01035673616616,3.92915406825289,3.46936525846106,3.74714037778457,3.65522193890534,3.14376515586588,3.21575688705395,3.32953555071014,2.91523439540843,2.81247479925951,2.87988403186711,2.62180613484073,1.90340593896872,2.23786149937194,2.49456418473885,2.57596368192122,2.49298566217094,2.49013541133624,2.55744927020083,2.62319552879705,2.64170068741607,2.60256147562476,2.42237923104525,2.56369125899717,2.4698233786577,2.4604459488891,2.44222104139714,2.2976496553048,2.51847223628661,2.39732355532012,2.54001940071778,2.49448554179065,2.46759510280303,2.43881171166697,2.56720328684614,2.62991738187243,2.62646525483203,2.64724349961409,2.78098191034629,2.69285360482692,2.69274912993246,2.65458162004983,2.62281870010671,2.75900183577047,2.79915390137709,2.80715078248519,2.72450921890022,2.72001306908867,2.61482561259273,2.56402858755974,2.52179889735153,2.45362216939367,2.38850926871912,2.25326679499913,2.29041436748148,2.28174148779205,2.30725846089324,2.32757860070102,2.36822512359252,2.42684320545293,2.53362706106213,2.43167062065993,2.40214039082767,2.53667225255885,2.49990630235469,2.64468270912774,2.39702902777436,2.43777099563419,2.59820291239054,2.47364807456837,2.5020883336491,2.52427710245471,2.50604006231246,2.51736265519226,2.36011024982067,2.39073467568618,2.4273255618071,2.35114708110641,2.34214957416005,2.49575357394839,2.49414455544725,2.549745324902,2.52362570966454,2.45325071482588,2.50048704909058,2.55573038775407,2.39533899437038,2.48655515773579,2.46175637576136,2.36914230721476,2.29498071336939,2.1899709556298,2.23225419227862,2.14353360177326,2.14391945715156,2.13672457552382,2.09633178406831,1.98985441986725,2.01782026513796,1.89601947465098,1.88961735964348,1.8464011993568,1.92993711374932,1.8579120067438,1.83839244070094,1.92448540096968,1.93127726066414,2.09173992712374,2.07771356990482,1.45626645202482,1.42796250489799,1.36329320091053,1.5852610771277,1.60893969797564,1.45501008291559,1.60517494986315,1.65386584272565,1.67424392648304,1.68978806399144,1.67970837175216,1.65915134068124,1.6886876579377,1.66837335810493,1.70599234409272,1.67197858053258,1.65883048786876,1.54935757875941,1.41366323887997,1.43347496950823,1.31962845228374,1.42940158821561,1.54907864791949,1.48101269259245,1.36576421085072,1.31577466647946,1.34053551436344,1.5311850261567,1.41945235909509,1.51711302208495,1.43264369641827,1.36546280703362,1.29341026273131,1.35717804655524,1.28524293782328,1.08947964346287,0.999867220873989,1.08775234239051,1.19634991034884,1.06512869947343,1.17340211059091,1.39650327536995,1.48594854592968,1.45428044921499,1.39152880384155,1.5869005624855,1.64106380778341,1.59963138154526,1.59143529112593,1.67320897429094,1.76933797672314,1.86679053006301,2.02162702884715,1.98153481545059,1.89328616435765,1.84928009477294,1.90057490120033,1.90312623193592,1.87500575027297,1.83202693638277,1.82348722648784,1.91848677370353,1.88529540586767,1.75085274383126,1.69515883237602],"I00108^FMA_PSALES(NTMA,0,-20AY,M,\"PORTAGG\",\"MEANR\")":[2.99305430048369,3.12767830405682,3.21027782823278,3.24306507828021,3.14149444827888,3.1978345040837,3.03884404303959,3.27749924859635,3.18449775959064,3.12129670779487,3.08669978038246,3.12145557513899,3.1346212714973,3.14867375686755,3.14875579540389,3.14114614385673,3.09503606357463,2.87994104955423,2.90771700739806,3.05394921288837,3.11833983207821,2.953730243428,3.17835017183807,2.96373293384061,2.95148056449078,2.89661273921229,2.83332651380491,2.66690863849569,2.76494951682449,2.75044115742326,2.88255301331074,2.78107049361218,2.64556759543259,2.67350327238252,2.53347755793606,2.30508198655566,2.40296570846285,2.56248685943096,2.62050585048221,2.57329606832003,2.3515506671241,2.4537779897138,2.47880215243741,2.46593269627406,2.55190380156829,2.411011506418,2.52417786277509,2.3678580303067,2.08512084306758,2.35133428018795,2.4671821368282,2.23129045163547,2.46873972106092,2.51274960131068,2.72969410939995,2.68558120559008,2.84501304724068,2.98334295803468,2.83999201972893,3.0252748769389,2.93967349472236,3.14611459156209,3.18185899335678,3.1796452576429,3.23071883882569,3.25258129147815,3.14272945087626,2.58812395155789,2.48594129964187,2.60334023060781,2.56056569291689,2.24527777397445,2.31441803467891,2.25151811673334,2.12053717157284,2.048048837174,2.04226883273277,1.89479517777746,1.61878416175453,1.90983524117918,2.10457413224759,2.07275136397231,2.06694272608496,1.97619413949559,1.93562153257965,1.90251173005523,1.95384747678151,1.92235416693949,1.7817971722222,1.91500693529122,1.84846745533474,1.85333446127874,1.7462123179816,1.58019045661291,1.76633928095676,1.72275412301651,1.93154125738953,1.87612092560602,1.86874372871647,1.79331338325599,1.84351712373531,1.80251534636858,1.87262465774735,1.94609375516938,2.04951036209601,1.94933496848285,1.937063047703,1.89834812712231,1.88218166703027,1.82872305778456,1.83386113805138,1.83638682126808,1.82196915361212,1.80921830518793,1.79339492801234,1.79838221277699,1.75657071357686,1.7339659198533,1.74343962865317,1.6150863076067,1.65733007985649,1.66564334542241,1.65350348316367,1.61585373929379,1.61046451207636,1.61180112821406,1.59636468313398,1.47460525707512,1.46858832165156,1.54471293919039,1.59100756883255,1.58424106910665,1.44709799861324,1.47344720394082,1.57302346885479,1.55300331232226,1.5956552949827,1.59000660298007,1.56046985117864,1.59324777999676,1.50475188724673,1.54478689096207,1.54941788977858,1.51376557009712,1.46157725932237,1.49126173660885,1.43813278082667,1.50657260280102,1.50701006553749,1.4880740976954,1.48267622803791,1.48756130701258,1.44709949230715,1.52052218811497,1.46317834443474,1.41992091729159,1.3619673837633,1.29112454424944,1.32624143636969,1.25966834280417,1.2831123487738,1.23729765179946,1.23741508456024,1.18446528393873,1.16854760684557,1.10503768995804,1.0878487350503,1.07228995266814,1.07320060122512,1.05682498236524,1.04609469699573,1.03650083813896,1.01291974500957,1.08867919358416,1.10595073707271,1.08893622308933,1.0676199687008,0.990316607175781,0.975413717022282,0.985841982130585,0.872678383720888,0.962131317586678,1.04004829334316,1.1384766260561,1.15580474263658,1.19803374150978,1.18561219719246,1.18458406812003,1.17055754526502,1.13405251692147,1.04295262299834,1.04220116677471,1.01854953388577,0.917276415798847,0.996723845356359,0.925798643983156,1.00445728946638,1.118568514096,1.0878662871979,1.00746962248508,0.991010653674805,1.02027419330045,1.01759273860203,0.935100435462615,0.98587734080035,0.928829038494146,0.89144826056112,0.805316607178955,0.816016268158107,0.788828675599468,0.656707899762084,0.598794649985037,0.707968886333243,0.780978941686728,0.732834192635158,0.777359977429696,0.938724209206171,1.0691918216933,1.06553680962811,1.06399342194453,1.21028025334762,1.19951889260721,1.1829359285835,1.16321217815649,1.21710012372761,1.29267251996481,1.30936826839396,1.38331229347866,1.39272143231437,1.35622640348823,1.37003226701915,1.39110078856582,1.40749144561415,1.3549949836616,1.30941686564556,1.3095643571537,1.33325922834517,1.32065093799291,1.31433544149765,1.29678017068704],"I21852^FMA_PSALES(NTMA,0,-20AY,M,\"PORTAGG\",\"MEANR\")":[1.5599016462938,1.63705784036928,1.57140036566567,1.40672700026748,1.4793991703125,1.60608841757714,1.78437758253608,1.70396490644625,1.59771935098136,1.37710942001162,1.37355226485396,1.35332221122919,1.37565185634256,1.39251798262787,1.35263147540009,1.31762944404254,1.26133536827219,1.23865767587501,1.40184234708869,1.33798391046743,1.31150416521325,1.28110731874841,1.38355602977895,1.29981281854171,1.27783879863021,1.2959166698948,1.33021048377475,1.32217916400256,1.32920968984395,1.32779833112699,1.3773003528684,1.24994236191709,1.21324621718204,1.21045489889056,1.18543049883534,1.20180355828968,1.32998824943126,1.29814528372027,1.3089995034935,1.21341226849575,1.14289375070144,1.2422725495151,1.21914474463731,1.20133802310861,1.30777166051411,1.25994988396864,1.27741895659621,1.25762502720995,1.00678390206166,1.10294131063257,1.11138487868789,1.05060844865685,1.26116744879875,1.11797983138072,1.23360511325699,1.22860066286682,1.20131485690915,1.07472375203245,1.0754863155472,1.17417550646189,1.08257331910155,0.994936859944386,1.04318335398552,1.20209473337849,1.15429158269268,1.13784865149748,1.18310803465567,1.1565955066084,0.984193739279587,0.974178325759753,0.953077497402398,0.753993821015675,0.754861924171409,0.892307698528826,0.894355014750434,0.969105496427449,1.00361262689188,0.980925338255416,0.661407410210681,0.844691021840981,0.99255484054708,1.11045754147661,1.04973174635719,1.05407995917871,1.0685130181635,1.01533721644119,1.14464910218155,1.17180626818777,1.06795053088612,1.21545711567816,1.24162521311162,1.21422013176535,1.18185101394154,1.01302540425959,1.13861578535129,1.1872223983101,1.3274481537978,1.29455792212397,1.35567150108791,1.3559037463078,1.35907557794919,1.3268250563677,1.25400304728697,1.21756191921169,1.42229556442222,1.43404580819719,1.37115528074739,1.38184810075381,1.42584773088482,1.28669512502046,1.36264484035557,1.32971407919091,1.3189816169107,1.38244589572493,1.3950905048026,1.39504176501142,1.43469524621825,1.49575526276553,1.51426505855116,1.42726316254514,1.51058739347049,1.47998146177286,1.49759097513723,1.59282224640024,1.55470727519949,1.63102978646397,1.5119479496972,1.35281041584386,1.39270591587419,1.25736656086663,1.34461222559767,1.33278368563726,1.16838560735563,1.22429475757938,1.28538799776431,1.40646016168741,1.47247634488121,1.54415558598212,1.44543726967148,1.46135228217363,1.30597028874473,1.17391351271541,1.09952264026796,1.15925754288354,1.14772288627842,1.23665586122262,1.20644768312871,1.29181697137023,1.23285543793906,1.21841200334859,1.16651183474106,1.10830482959741,1.05186370305577,1.12166768591097,1.0797408327073,1.07988565275645,1.04969135558152,1.02032125141839,1.07780982596819,1.01998729321144,1.043053109759,1.02117070145794,0.99945128222853,0.974208017118679,0.983533337912043,0.896784127483122,0.894515543185348,0.897657909112033,0.908359256398285,0.892903889464974,0.880147462237054,0.815573606064257,0.760496213994086,0.893276750779995,0.882541243755271,0.926603421965785,0.879799036546021,0.907156109380436,0.917304529557218,0.897487898121972,0.723955747999566,0.833114204359465,0.918160303843456,0.944762280036654,0.96775107340771,1.02302383554975,1.06872678807387,1.10184074503164,1.04464106628257,1.0326439521912,0.952273840999132,0.917111632358792,0.850305737107767,0.787875886526434,0.823841572441146,0.744046798508717,0.789614270435608,0.917157770454545,0.893361793028456,0.875889820272631,0.869130266162207,0.948633284520999,1.00792806824722,0.994471129647955,0.973389432847151,0.944742516320813,0.952275143308025,0.918000196402612,0.9831356210074,0.945486124999062,0.902863677898699,0.844589396630949,0.954990439594724,0.919314936843833,0.814561800322129,0.737574947925479,0.746848677256114,0.777589201781254,0.792569425688749,0.949594075881887,1.02178300659185,1.07417389005007,1.01833655506486,1.13218478925311,1.04685899205155,1.18191199511211,1.17584051323199,1.22808484947999,1.29174755755867,1.21913997468172,1.22054349854869,1.25616241293577,1.20844599033976,1.1576987507635,1.14605700861619,1.08463008445649,1.13028613711499,1.15791324047038,1.19833944809971,1.10182649874701],"I21862^FMA_PSALES(NTMA,0,-20AY,M,\"PORTAGG\",\"MEANR\")":[2.44482142180265,2.46077585572388,2.35763561423236,2.34737238564377,1.99404623569076,1.95247732913434,1.99179063193325,2.11449862664066,2.07827087153254,2.08144522360308,2.11856009952042,1.95781024717243,1.91872543049473,1.88474513525256,1.80878034190369,1.88885651770628,1.85554220297946,1.98100253742475,2.09210989042061,2.14770971429998,2.1546780553032,2.05476759110068,2.19908660892032,2.21828268135121,2.36228716922705,2.41987433550114,2.31410470263599,2.28569018965509,2.23091668175101,2.16922855965402,2.31229303699843,2.269467075303,2.22413496736302,2.18490694357368,2.11100940223619,2.01688607782968,2.11854252828904,2.2008624482628,2.22969510438108,2.23438244970563,2.15559069252771,2.27385759318487,2.23036236670269,2.17796717285722,2.30986686159276,2.37635412271283,2.42166719077124,2.3155903902794,2.1334626144625,2.21057664356711,2.3738466232233,2.32062746159397,2.37475430531436,2.35668634551903,2.48733656117283,2.37291091802733,2.40841141174662,2.62786537495065,2.46846631485503,2.60332052020852,2.51714296986462,2.66977285700335,2.64965345317482,2.58325786287027,2.50833618393272,2.49907055403128,2.43111588081508,2.30823574438748,2.40663557225383,2.41704276079911,2.34439733878561,2.20730137467081,2.32778028158096,2.33778736556805,2.30306557139805,2.22245016604289,2.28428149076747,2.23933958926894,1.95946712628715,2.012490978707,2.21168622260585,2.25248025860062,2.18286319953034,2.09758029826422,2.01412482583011,2.04182398517881,2.08305628427163,2.14819112079587,2.0344577455916,2.10486303694858,2.1914075390523,2.18963363002656,2.17957945468136,2.07424265532314,2.29145129660921,2.12331328132218,2.28964334156348,2.5003426250437,2.41991196573798,2.28387235299679,2.26204969509721,2.25753950986609,2.25192679346437,2.31694849141265,2.44673300231294,2.31347329383126,2.36143209524121,2.31681169278103,2.35568891996313,2.32362395599795,2.2918970505145,2.29705042202703,2.20477949692112,2.2144160340106,2.19868632670962,2.22714088147016,2.10016706548927,2.06785284649568,2.05909734957641,2.02372118551916,2.17125294470699,2.19875099788146,2.28844094677328,2.19261709034244,2.19950982054932,2.17047283250135,2.11378302085819,2.07644667814954,2.09410647158365,2.30244484328704,2.27814990241457,2.3109755590104,2.16267259619665,2.33103410286622,2.53249686988542,2.52231425828692,2.54546324840644,2.46303515644109,2.5198853037798,2.52570824546541,2.48316808795416,2.43032336032326,2.47280977299781,2.41846945569711,2.30699704353012,2.30057222764163,2.20274337914085,2.24706486651396,2.21250031232733,2.17698692739579,2.2219589261841,2.22119068944766,2.12290471790921,2.12782486870646,2.09966627746129,2.03874180599915,1.96581873398049,1.91692007373934,2.01117833243661,1.89527824511947,1.9136265587018,1.88574820824183,1.82509601970503,1.73388617013442,1.73613282997137,1.64064701024986,1.65234060731938,1.65654956330976,1.69394058687703,1.63129006252963,1.63392450815045,1.63228976705683,1.54748781974491,1.61226486971513,1.60185440457254,1.5483799436723,1.55911743960032,1.51449403027355,1.4539952746389,1.45638615682095,1.38830505928184,1.4478450983234,1.50210390457562,1.57739925377361,1.60943371753666,1.58197401908047,1.53085324168942,1.50259940539857,1.48306697075824,1.48031958623885,1.38426888064964,1.4452181502567,1.43148422158519,1.31210349457927,1.34139565972114,1.34405267122403,1.36893069138065,1.4830543611401,1.5612742676741,1.53075493176499,1.54726798752082,1.55828701989756,1.51387105432058,1.42989108308823,1.50104973435674,1.4899146643274,1.47532840639709,1.41368208671374,1.39087946867663,1.307540305845,1.33158528246929,1.28344414499478,1.46554952768311,1.48004507407911,1.39324498647354,1.51234050675616,1.71678945836626,1.83564257893065,1.82195909638252,1.73359867879238,1.81394069099122,1.80310922207787,1.81945944780094,1.90440006540546,1.97954207676117,2.09876797020319,2.13009027082263,2.12624193655482,2.12191287747389,1.92228508320375,1.91330988161402,2.03392174243509,2.28748710745717,2.27447483405943,2.15316290386608,2.09108997763863,2.15945518797957,2.12347550981989,2.11409993974502,2.08961348439793],"I00972^FMA_PE(NTMA,0,-20AY,M,\"PORTAGG\",\"MEANR\")":[18.9510541429609,20.917852113683,19.2116814258337,19.0733877224692,21.0974908459081,21.3171380597014,22.4357910618762,23.4202391022407,23.075587061235,25.4815044323691,27.2934171369488,29.516774375911,31.1713193097662,30.3675615104618,31.1093649455688,35.0545667851086,32.4946522006211,30.0223625382209,27.7977164595929,30.1311603013273,30.8670505886144,29.5204831982728,33.6328229399514,30.9421973521094,32.1505985957935,32.0076644641405,24.6998569479699,26.4032368274395,26.3101939790093,24.6919352183857,28.3322203576631,27.7775156025964,26.2132539825653,25.0324144155755,25.4883078254607,22.6761006361384,22.3189999642084,24.5376296773288,25.5133137101396,26.018756482709,24.5478852176798,24.6927314096757,25.4279260320349,25.9114442798715,27.9369519428349,22.9904829648496,25.6249795866256,23.6024050325313,19.7218587125041,22.1341852991445,18.8326425793847,16.1167484446581,18.5483262732913,17.7269611473751,25.5784969551721,27.0044578868001,27.5335104690365,31.2529541976802,32.1320928981914,34.3759461719347,34.001855306005,33.3585697682645,33.0779984561584,34.7742456785786,34.8613776094166,37.9599419543742,39.9080183479543,36.0341286459118,34.8040604980593,35.2897158957395,32.4598106956672,25.6402217194154,27.6075847103059,28.7518128167387,27.9309072126196,26.7034548695288,26.7527924822989,23.5590499109669,17.0256624319863,18.9504745390004,20.2380013141977,20.8985804125288,18.4477823418332,17.4055059470847,17.1348682708894,17.4963239391291,17.5525380323909,17.4619768912231,16.3212600534531,17.0290509056358,15.153252126825,16.408382918115,15.8725034801874,14.908153152719,16.4904706368353,16.1859211396795,16.2274612969441,15.9347827535635,15.7416095046099,15.3135647595508,13.8101013256274,14.0546118289556,14.8391758260524,15.6094599441282,17.8394267508797,18.0943066337441,17.4733011516645,16.6689324788718,17.3441846763199,18.173524649196,18.8833020679534,18.1556447408821,18.6407995274912,19.0775160035554,19.2230735093738,19.0673986938017,19.2757522980898,18.1919705690282,18.0291261312686,16.788184832979,17.0009274582271,16.8839959956443,17.296589081515,17.0144732781381,17.5990767465203,17.4354595981754,17.1211291069261,16.273664376646,16.2745141948778,16.9028091648978,18.0592611641764,18.4745894790122,16.8103875588209,17.2713521493701,19.6737286773245,18.8404701658069,18.8756098665311,18.9003478543424,18.6280028585889,19.081533582996,17.3469789127188,18.5056175525857,18.7302993851204,17.9963182184749,17.7196357367768,18.5131202179741,18.1842297223251,18.3553959066308,18.1092914356616,17.6175125041044,17.8434191330011,18.5161064786824,17.5395523985401,18.4952106300265,17.8065718083601,17.3592022901222,16.9239958119517,16.0774185928596,16.652601186553,15.9163358611177,15.4631466824393,15.4846786944691,15.3030511532823,14.52600291034,14.4727524765516,13.9702973510243,13.7831748445411,13.6780160374166,14.0211779662588,13.429215899292,13.2578395436041,13.0752023577168,12.2155993718542,12.9573556247541,13.2228271557442,13.0300588832589,12.3779191012513,11.7498621799737,11.5503769205343,11.7969031642936,10.5431814613459,11.6374310957558,12.8937174986159,13.6173059864365,13.9720082816032,14.4790060090337,14.2020918232545,14.7177269990337,13.7269176563746,13.609384263783,13.1364175845926,13.9265437017879,13.0854626633967,12.4038195013063,13.3667076765711,12.432402459921,13.4131449689354,14.9227729564377,14.4422432010651,13.3427274954282,12.97142862658,13.8775246455512,13.2246472761923,13.2303056545226,14.1152547816251,13.4434890740901,13.1344761394733,12.3955757196865,12.3908265463126,12.0744656461115,9.96994288445472,8.98765961834964,9.86600066619178,10.46150913944,9.82124107937783,10.1674019571745,12.1435761470872,14.0377185574785,13.4442402635162,13.9844838010042,15.7998029015272,15.3352063657565,14.9281038929334,15.6003452166119,15.4328023965852,16.3743133774658,17.3905726785188,18.3625281135448,18.7898449822985,18.9250162435675,19.5772446748825,20.7703153636022,21.2014830141549,20.7326013309723,20.4822343853513,20.8995562945415,21.8540698141484,21.7233564800255,21.2440734058634,21.617523950005],"I00972^FMA_PCF(NTMA,0,-20AY,M,\"PORTAGG\",\"MEANR\")":[13.8345023457029,15.00451617147,13.8693439713469,13.697584120492,15.1231423344993,16.2305406102993,16.58367496129,17.1844408711933,16.3927355609107,17.958940913065,19.4230949718872,21.023178141331,22.3359228640816,22.1324715138126,22.1874027451665,25.0126264550094,22.8432395511489,21.4046393233933,19.7439868129245,21.3652317358398,21.2581591307245,19.9291047513448,20.5861566410713,18.0273081410133,16.9477276466345,16.2126600790939,15.491112967558,16.2680302902739,16.3418758319584,15.7233599358862,17.5133540683985,17.236266393955,16.2370194163878,15.1251805831258,14.7572296543073,13.453790573733,13.3584247710699,14.7021626659616,15.7553289200839,16.3477924992594,15.5422619048252,15.3816564080438,16.1349631071859,16.2084940352023,17.066952297851,14.5936247920883,16.2992918317201,15.3583512209861,12.9972217599191,14.7945465293132,12.1413403904737,11.3503578340427,13.4918453771769,12.5492479539374,22.4175408267794,23.6470672650378,23.7287700227492,28.0994789439774,29.1587486087594,33.435114434629,33.8808350631959,31.48069267334,31.4446720094423,32.7174180645356,31.5837578831974,32.7388651670839,33.5652357710115,18.3653235193311,17.11669223354,17.8901116816517,16.1781939018313,13.8617259769556,14.8431405117757,15.1203171075309,14.3457856226665,13.5138975045643,13.3047319114069,11.8654557392419,9.9235134205738,10.8066795141007,12.0944387913363,12.3547827941471,9.99910124262374,9.2317696441499,9.06606619389319,9.34230924269775,9.52656546209616,9.39618495385017,8.62943707817099,8.97916307327196,8.00379317801897,8.44072628394957,8.28461201967195,7.81837046654574,8.64495694587915,8.50252197045653,8.49256535297385,8.29234758705481,8.23181883200363,7.97033477916456,7.72527665057816,7.81543879036519,8.13271836574429,8.60450749988131,9.44732267209809,9.43724416700452,9.10457326249761,8.83647741019402,9.29237994794832,9.61670648125471,10.0580817747468,9.69246607835883,9.98226091782184,10.2871477512278,10.1990523962325,10.2120603176554,10.3031713779973,9.02461200161663,9.10268738153225,8.53246112763521,8.70385512457296,8.67402416219281,9.18171897161582,9.20256499174595,9.66887822992455,9.56324805012904,9.5872749147055,9.16211781070235,9.2853537763523,9.68193465712088,10.2950431120485,10.4893921070854,9.64672714819287,9.74842978105936,11.0555441377388,10.5136684071807,10.6443811332319,10.6666906540093,10.5792698137325,10.8260952022325,9.84040327030197,10.3691645872712,10.3163628604957,9.72705968780813,9.76936218242487,10.1244458517093,10.005011366781,10.1479450376663,10.0129529637116,9.72740185842648,9.72634500548409,9.99529204302804,9.535121918756,10.0641220353747,9.67465907752264,9.54451439786932,9.26837441283713,8.81126605676305,9.20693849161797,8.82676527921054,8.7262369736157,8.7417958270009,8.68462085521526,8.11595448363451,7.96566586333413,7.63396993452216,7.47426161273824,7.58539386685174,7.85560222980532,7.47920445098075,7.26949742584932,7.18179800048175,6.72504269291242,7.13320046330387,7.25247581103959,7.11647314205974,6.73423659246539,6.42376737706436,6.42045087638042,6.38923438009399,5.73043977760593,6.40238187138629,7.11468478017961,7.44126313325505,7.56653166946184,7.82564845157306,7.76929926668531,7.95335228164961,7.24082353887071,7.08354967058668,6.83501293924279,7.18932468401798,6.6603235132411,6.34369445395569,6.92125483182947,6.33291897213381,6.70084332147652,7.33231424577253,6.96291336565858,6.25144236194137,5.99147193042378,6.25164497251987,5.90762704121345,5.71806082886263,6.08351072557389,5.79603632937411,5.55615349005185,5.38577703026619,5.35853969995383,5.26270010249397,4.25834932841332,3.79350751424331,4.21898081596782,4.65207175218678,4.41149109038157,4.98944272990191,6.23440778418988,7.06891935190938,7.03937798723723,7.33722671994277,8.24748752023212,7.77126447636207,7.26272768950445,7.31404483042394,7.26204608202678,7.74403644246701,8.44125062175883,8.55361121934274,8.71066651177116,8.97045618565183,9.31228077712497,10.0577992870804,10.3635712743203,10.3442704109144,10.5811479378552,11.8874700476457,13.0325297984604,12.1908291470532,12.5534556778516,13.1688847189786],"I00936^FMA_PE(NTMA,0,-20AY,M,\"PORTAGG\",\"MEANR\")":[18.204316005188,20.2136119381875,20.6638064383003,20.6924388439043,20.2577310867884,20.7911191485568,20.1112337717334,21.5605466911032,21.6422278472958,21.8457390614697,21.4195090404495,20.9915700141154,22.1719306740715,23.6745322754836,23.1246381363311,23.9100182396294,23.233224449827,22.2720445711997,21.7857402419046,23.9922880783321,23.4010008156667,23.0170682864051,24.3186509817764,22.7632271930187,22.2057987291394,21.2166712990737,20.2918239324623,20.8895575401123,20.6957459093593,21.0053298029307,22.0733900257634,21.8990878445065,21.5288217593797,21.7514429729565,20.5242173475657,19.0524597302244,19.8255157866647,21.0377242931631,22.7750714038903,22.9512393962648,21.6170264949398,24.0464312838081,23.9554519187891,23.6347085455684,24.864096500691,22.7680459644188,25.7477466145483,25.647990493468,24.0118571858182,29.2726496898703,30.619767784461,28.3301640243114,32.184424055279,32.8572557361029,36.0629281179706,40.2812927675232,38.481566131558,40.175108262659,-632.359560809057,839.332348508042,217.433397580086,160.306184766313,136.094300077102,203.624660903117,150.128011550387,160.515550002664,114.340374126729,82.6965613027775,63.6320012732461,62.4067994925651,46.5665602842107,26.2069602411734,12.8022319429505,8.49963868512766,-7.25898462676189,-24.4055143945828,-71.9765236803009,72.0997093087556,18.8550926479931,18.0556198574041,19.3899034011399,19.9500604386663,19.3436408103085,19.1657413273518,19.5076177679495,19.9082082901498,20.1629026028273,19.8546207326722,18.430390596673,19.6159174423901,18.7111373169468,18.0067802842185,17.964856651742,17.0282428382786,18.8566293055288,17.8535383645239,18.8815855456401,18.6166690534216,18.5142146928434,18.191075621828,18.539356584151,19.1188245206047,18.9872140053106,19.2853932134387,20.1691766351662,20.5962799275265,20.699763238706,20.3364267198096,19.872809271655,19.8376624928666,20.1925910386955,20.4911645083988,21.1287916988051,20.2139131833022,19.5764314523835,19.259483989783998,18.7602897362467,18.2829566248719,18.5720067375879,16.9324208534032,17.0861450832326,17.0401686747505,17.2836362815688,16.5724717138273,16.8238469862564,17.4032268426682,18.0766063296439,17.2448564663523,16.8283126254632,18.1285622591162,18.2037663063761,19.3516187176215,17.537919858391,17.8416239503162,19.1707340216061,18.3478937138031,18.355980524822,18.2909983353375,18.0354923564721,18.2232371368613,16.7944711991992,17.577271300979,18.2233273790458,17.7316038675623,17.5919025795784,18.4805471288001,18.5086307834097,19.0120672398828,19.1199721709286,18.7944502963071,19.3847279190752,19.9442985193945,18.8470758669215,19.8516475580232,19.6528790284583,19.0149016675885,18.3785682910959,17.4871730618799,17.9591082131427,17.4047890694489,17.4987190242644,17.49404166199,17.3306108358017,16.758493872377,16.7846974767253,15.8974686785219,15.9455031985604,15.650683764586,16.2911354457236,15.7195935557373,15.5157438998007,15.9546044698145,16.3426611094066,17.9164729382734,18.0632856290681,15.1747573150607,14.886940556947,14.1000299726524,14.9832303612321,15.2451174989488,14.1037178714693,15.7904095558235,16.2727364278928,16.5618602027473,16.6504880929315,16.8892006885154,16.4687766842838,16.1154855133074,15.8675296082268,16.3725634284237,16.08769333429,16.3417079415042,15.7306057390846,14.6466534289799,14.9481293615321,13.9515102967396,15.3336000662693,16.8559298152902,16.890886720774,15.9822685100143,15.6194939580005,16.2203805347189,16.2216443243017,15.1770178233737,16.643693593426,15.8963326544645,15.2030896552361,14.3630671396574,14.7505534709212,13.9015476634185,12.0456297012969,10.9234072628802,11.849063096114,12.9775999230783,11.4355479420289,12.4209605462583,14.0315477118587,15.2413562671425,14.9404077148583,14.1584556375401,15.7805795620452,15.9704913678901,15.3051416721967,15.1861368881451,15.5402596019198,16.8899682805417,17.7823822624628,19.1825652946851,17.8596614350663,17.1996579112228,16.8599137353869,17.4295367894513,17.9813650462284,17.6353448742634,17.3797328936944,17.3269610038791,18.0369370672924,17.7418022230658,17.5228382487183,17.062283469932],"I21852^FMA_EVAL_EBITDA(NTMA,0,-20AY,M,\"PORTAGG\",\"MEANR\")":[6.88852128935832,7.37365407474854,7.27649562643968,6.68883245298716,7.0233925932001,7.53896365688566,8.98947254354907,8.84868377941594,8.46837377119304,7.36551348533906,7.36737415491966,7.25706531769698,7.25498354033723,7.37445698960949,7.21880406540839,7.05469196584832,6.86663505263786,6.77446387507877,7.20796122886675,6.91629093290401,6.749042811034,6.69705513539626,7.22992954395818,6.77661645056507,6.59147834883158,6.50646496710304,6.57726084533061,6.46071071586624,6.58733092014696,6.49021828003934,6.75621543642364,6.32962985881351,6.21836231239782,6.07657182771336,6.00525030000888,6.06752972450252,6.57937757184733,6.55164312129979,6.58464572852086,6.0169640445696,5.67482277843441,6.14802714478618,5.93498498293918,5.83053294319843,6.26866903882613,5.93696196252975,5.94287898972205,5.98021866386077,5.02422311497783,5.51946842499466,5.56215026808311,5.37476093805173,6.33653406059261,5.80506471314996,6.65175804184462,6.79353353086314,6.68751073203787,6.14628455917563,6.16864439579977,6.73827525545459,6.65943203903544,6.48913923473757,6.95750585288185,7.92689894490845,7.86496646988282,7.83538492723834,8.18571159204787,8.63434757850238,7.88137266414371,8.17612166320123,8.34636305246619,7.41903415535748,7.7414898638096,8.37157399102265,8.55050465631263,9.45623620121986,9.71922161890453,9.84656978197301,7.03203090102433,6.23779187611164,6.99126223378053,7.45706133714708,7.21536388679105,6.93281934673122,6.88335881853873,6.67926605393274,6.97334327623012,7.07669173339541,6.56702643843578,7.22641798860767,7.38845752358701,7.27908908539355,7.28863898626186,6.16029674418969,6.48937798264656,6.57521926681003,7.49163566987028,7.47146023374481,7.82785369204768,7.81138865762475,7.91640787346592,8.06577460011009,7.88456163027393,7.69635296155441,8.4090514102994,8.63023439249393,8.58880228046169,8.67015836816121,9.08244478477907,8.30443100985688,8.71811942230752,8.39007678140071,8.37053712923905,8.76344513266556,8.94923320990392,8.85687207222495,9.14321213928434,9.60885053125369,9.96020285268281,9.84839014095509,10.1942236288079,10.239224871979,10.4364395916861,10.7018430719828,10.5243861349591,10.9377618193762,10.3049856729652,9.32456511071725,8.83702486129589,8.01125572314982,8.4249926686168,8.42599034485127,7.49167718270026,7.58313177402,7.79087322291205,8.16414881913172,8.553746690755,9.047940021186,8.47767172679959,8.41343395137672,7.89192872357386,6.51067691696457,5.75495063847783,6.06571930349574,5.86000792890733,6.29073494776564,6.16654993613683,6.44780467622182,6.18571400120539,6.14753800225483,5.9285673159655,5.67216311549933,5.43598415009591,5.71681468159199,5.60182189465795,5.60931502077681,5.39400826621019,5.33396151687642,5.41106277674064,5.15278273476303,5.26662269764381,5.13581541761748,5.20640116400373,5.06359689324777,5.0981926398161,4.86883864877331,4.79670408620507,4.81196626301912,4.92539743530328,4.82893663656468,4.69028495380999,4.44534998552361,4.13711678701651,4.62251508572395,4.70162809203421,4.92066015155408,4.70977582119282,4.60679473733078,4.58850090032719,4.51884212484473,3.80962952633206,4.339054079181,4.86957169338013,4.90577130023259,5.01161029122468,5.36194577328575,5.65202745450294,5.76435373864739,5.47303397764697,5.43375914754626,5.11690462791936,4.94206453087005,4.71117063993762,4.3520296951975,4.5566376258671,4.2436768255818,4.39976176894822,5.04914713181085,4.98992412392616,4.89466769301412,4.85047670844878,5.09366082554002,5.31952375747764,5.36545821969611,5.46016409356046,5.4394293507137,5.54129093087945,5.51391495732507,5.88146522549608,5.30437661603202,4.87882143435197,4.64137151132623,4.92617895537552,4.6764456706231,4.28985498622019,3.77798551271202,3.75321315006958,4.10372744432841,4.16709734685485,4.95059146216104,5.02081391335887,5.2739048672939,5.04968799546736,5.30066357514207,4.93781493587599,5.65835871272228,5.52814459989011,5.8952635333832,5.96707466848382,5.64945536861038,5.63452587163084,5.64447270430397,5.67793953824433,5.48821665474956,5.40074026255509,5.10158427153585,5.09428927718321,4.939449280838,5.04904150373904,4.62113085591495],"I21881^FMA_PSALES(NTMA,0,-20AY,M,\"PORTAGG\",\"MEANR\")":[2.48586152280521,2.48129187120345,2.39236841663497,2.4034060370494,2.37892102916909,2.26051197106426,2.12880515101639,2.12532397066442,2.02668092280116,1.96243806340065,1.95463225711287,1.98531877800082,2.08919514405156,2.13060538187224,2.04539453817262,2.10500232267642,2.00972741955614,1.97900938007534,2.06096177672387,2.07897325814672,1.9802607054481,1.98160645198318,2.09469716235275,1.98599071896308,1.96688603245589,1.85608102058661,1.81421175630793,1.77766887417576,1.72168133426484,1.63994305947707,1.76298231191631,1.71400307014215,1.78555903254797,1.71392943116858,1.67447525038689,1.62192973421328,1.64371166095206,1.71687505891255,1.63184570230437,1.64559546018535,1.58113713691116,1.65311971221597,1.69487992557401,1.60372319698324,1.68202417595798,1.57810275830188,1.66137288016454,1.54707649269707,1.40265448294945,1.60069100240665,1.67408517155699,1.70779488369234,1.81416406796235,1.70490803304907,1.87910998003127,1.90397715153845,1.93536817278587,2.04302725552918,1.91689183326284,2.00681102307232,2.0773773624912,2.205286100828,2.12778282485145,2.1167864450489,2.10141572333197,2.09685107703146,2.05853682233684,1.40362396424178,1.4217130298034,1.479427295158,1.50188589863089,1.39195708082863,1.47395954744686,1.50641489438709,1.46736779397471,1.44754195039684,1.47407517422941,1.48758339326075,1.31634547150626,1.44934943500987,1.55794852895091,1.615706761161,1.57808280892552,1.6027153951818,1.58403677416166,1.50074727462077,1.44485898767421,1.44904405846045,1.35725597825106,1.39634832834414,1.42004891911133,1.39608301024696,1.35521824029635,1.33105947944987,1.4517618613416,1.41206985938436,1.43652713077531,1.41414188339708,1.37300402261562,1.47831776254448,1.32637421199381,1.35584388716957,1.37206446768646,1.38704683727719,1.52433348879993,1.49939135808342,1.42102181081408,1.31665737919609,1.48742884968508,1.41115852200196,1.45061593981911,1.39535202122053,1.43914103336114,1.45019709035601,1.48540270108687,1.50069696419958,1.50501418934525,1.56916899699969,1.45482228957691,1.40600499876725,1.5069882603837,1.52267785265138,1.60995807417285,1.59979309869841,1.46473469217532,1.48070756668433,1.50706563394943,1.41618838982686,1.38356998157349,1.31592764404962,1.29795943874286,1.32882234858965,1.24937399596159,1.29260262062656,1.44892890227559,1.3674232592219,1.39701483011119,1.42209824161415,1.36840038965726,1.43368120453681,1.34464882416083,1.37279879576966,1.47085215856351,1.46188988435311,1.45747754263705,1.45100014730681,1.47559218568159,1.44859771011512,1.472642066464,1.42038475379187,1.43539857833197,1.37696343935908,1.20469797243297,1.33086769200101,1.32641300660776,1.36345042461017,1.26982979165539,1.28122612939207,1.33676981289712,1.30281981739615,1.29596021957589,1.40004897923599,1.33039320968819,1.23879093931343,1.20810660468602,1.19287571786792,1.20552840132225,1.22126625379118,1.2886730461416,1.24330161648178,1.27782090605999,1.21719238538223,1.15636694271648,1.13303516820119,1.09483099046635,1.15013301884234,1.12245382402386,1.16263232299921,1.12358736174976,1.11753886497056,1.10476696230618,1.1309649721699,1.17123239846514,1.25670369291742,1.29666461496157,1.32261492603,1.28209759210878,1.21122056221633,1.19024755094624,1.24820896385867,1.14621861899804,1.17037195457123,1.1742654572765,1.08027996756192,1.06099361095336,0.975974280616265,0.914444779856277,0.961354179500117,0.974112960809274,0.920591995921415,0.919424821805037,1.01859437952655,0.978238688807689,0.914804973013266,0.970947488010431,0.944756887144789,0.966851541112777,0.921828323354682,0.915816565165284,0.921273891321028,0.886562672943101,0.837936720429997,0.858384887287242,0.983800212482441,0.970909556599458,0.907482231385876,1.0116741528161,1.17055816105882,1.13595437465141,1.22197186116558,1.38590653765989,1.33972503587321,1.2950452733793,1.25272238183289,1.39253462217436,1.53674041567025,1.47488406901407,1.62922079538988,1.68732374146342,1.62217126557223,1.63653505808771,1.70610086569141,1.75848591846856,1.62008716868156,1.62290903166989,1.56728896090945,1.58686092829755,1.52889304146695,1.46629155122967,1.50203279969243],"I21904^FMA_EVAL_EBITDA(NTMA,0,-20AY,M,\"PORTAGG\",\"MEANR\")":[15.5847793183941,15.3008466674251,15.3956562270628,16.475471061902,18.124651597431,16.8560611462185,14.7076189656397,16.4813862152832,17.9712470358506,18.4812141196605,19.5008579115267,20.767476708331,20.254683002581,19.2207496664786,19.6950252407453,19.3910614492805,18.0044194146107,16.3402799938196,16.1418327980861,17.992936715748,18.8855879180463,19.012304307876,18.9178968285445,18.5482272303224,19.0319288076874,18.8490015197209,19.1773354978071,20.1442694699685,18.8006477453342,17.6604522962811,18.8997967873378,18.6658798123281,18.0009828472419,17.6931019557709,17.3323258506795,15.7023140808242,16.1684627705771,17.3790873954302,18.2941582772908,18.0927325733481,17.2485257211901,15.9759842247144,16.037828240837,14.462774225023,14.5160693504965,13.0196640376318,14.2519356094976,13.3373732432818,12.3735380661016,14.0169015746273,14.7684513180174,12.8245554915555,14.0526799697123,14.4725989193961,16.7047895683845,16.3681923122603,17.388491912183,19.2914066431047,19.2641129628461,19.0815767832866,17.6755075711787,18.882524315366,18.2820145448888,18.4146612330549,17.1949076937547,17.5600771408777,17.4656529753414,17.0482782669613,17.3332213097864,18.0411702911176,17.5641336626595,16.285714073363,17.1696779836394,18.3495417114563,16.5403941236059,15.8848203340426,15.0266026793124,14.1102755838653,11.9849419327501,12.8215399362118,13.9384860187822,13.7790964942787,13.2919641328903,12.6228720980451,12.2590111330274,12.0521294138022,12.5113665704247,12.291716307553,11.3784348994353,12.7200600473869,12.0305926289078,11.4420695428179,10.9793365632321,9.85371003530951,10.7742708651642,11.0556064014087,12.1568900491228,12.2124535288759,11.4597456186997,11.3203311993179,11.5668463257971,10.9461782303884,11.2072704374571,11.7811314345062,11.8283944831139,11.1146127337456,11.2542784382546,11.3434178371173,10.7435056129815,10.8971667797465,10.6971877415114,10.4434995352108,10.9030773433276,10.5946853575297,10.5415892616222,10.4226560966828,9.92083367690955,9.57695034660407,9.59239716192993,9.75712296377179,9.88852514484791,9.76672874344471,9.69551418000208,9.03237205432934,9.3296759496694,8.90177339014815,9.32568262609463,8.59494537132361,8.82033601361978,9.11888087186805,9.3846837865545,9.32443822926055,8.40736225144605,8.51568133021316,9.08845286140159,8.91703413146057,9.43028687104126,9.2585492263649,9.03855205855943,9.35288036813498,8.69671916532787,9.12732063795797,9.42823964477379,8.95534125023087,8.89639698415782,9.1320813408613,8.82166558169424,8.83326928357301,8.6432834963831,8.35916271544627,8.37119299371182,8.41745866481256,8.13264114944466,8.34351697724085,8.06298857533396,7.85703813412177,7.50688856207351,7.37059937966327,7.40791929743911,7.03049484476207,7.40984946448248,7.18435481469949,6.95535894620096,6.79266086361098,6.86389205837528,6.65124767299231,6.67973387148104,6.65891942121077,7.07472397541223,7.0416928075576,6.70813022101279,6.61592451377906,6.47039632227856,7.133014154355,7.51371917717826,7.23622959784427,6.84252434894543,6.53643624175614,6.57861181605254,6.73940726264871,6.05772054101715,6.31349576118448,6.81880714295572,6.86140164084345,7.14594544279301,7.36650010728397,7.31674057971337,7.66929498177961,7.68866150078585,7.6873164447599,7.2003658813183,7.44042843172191,7.05868850381727,6.26731524569387,6.91378860546304,6.54739648689606,7.24101929717651,8.08329008173452,8.23083148479945,7.83751414672032,7.63732598103968,9.01868766366922,8.70056405731483,8.51726827705119,9.0356306404212,8.86096788452791,8.934635346194,8.44720501228558,8.19907307246704,8.26536911362422,7.52065519926809,6.68373953442237,6.95070286017201,6.60778569984184,6.18334904869037,6.711472288613,7.64757970770504,8.88863292361446,8.71199450082685,8.85054303984715,9.95295934422255,9.41055549639721,8.88189679925154,8.85913640550862,9.40184692565265,10.8354349323677,10.7963756300634,11.9797735243727,11.5364980628153,11.2750783503248,11.0237432162921,11.3158405662458,11.4103819424611,11.1173950492961,10.6226299373068,10.4606196978211,11.041560541637,10.7422667028012,11.0026491461972,10.7518015120094],"I00108^FMA_EVAL_EBITDA(NTMA,0,-20AY,M,\"PORTAGG\",\"MEANR\")":[15.3270326602689,15.9172741714062,16.3785953533356,16.5211421775704,16.1041715691134,16.2932357124899,15.6329150667599,16.9504623730236,16.5244148148949,16.0480873296584,15.9603266914875,16.1747716498209,16.2470767606834,16.4541226791884,16.4981217519201,16.4164043119477,16.2797707536104,15.2685311879766,15.2749626978296,16.0335534357974,16.4024779337506,15.5792117472366,16.686281294241,15.6677808758874,15.6947627868203,15.4393496747815,15.1337574503402,14.3389549650051,14.7819649406734,14.7193945717029,15.4068149057882,14.9534345029971,14.3360208598035,14.442984876553,13.7376168431351,12.6755115239076,13.113732526308,13.8873212626916,14.2374748935067,14.0503524159645,13.0368964528949,13.6136095859996,13.8097415746161,13.8134298077038,14.2985963198687,13.5714922996413,14.1111783994216,13.3159985606093,11.8569888519893,13.1173294198195,13.6556608708243,12.4875932186363,13.6169838286508,13.7506136664862,14.7177180300942,14.4491969334162,15.2110128266415,15.863224233803,15.1873623953261,16.0315237453989,15.5916872813551,16.6641584954358,16.9411696752416,17.076068952179,17.4393561759005,17.6567292746753,17.3761509926834,15.612054523593,15.1649808061773,15.856011590964,15.8113658453215,14.3479685581383,14.9680621654191,15.0993818916394,14.6530653702009,14.3767552909935,14.4564320643542,13.3495506775575,10.9735056889557,12.4566479875134,13.4542881010229,13.0332303919375,13.0189645426974,12.5960101385147,12.5386124948103,12.3702235487101,12.7739436162116,12.5939874389517,11.866083566478,12.5430331762663,12.1172347265028,12.1148938467662,11.4607618830594,10.5493418733565,11.6168873630797,11.3786727806494,12.5561228390857,12.3164208874561,12.2498264375408,11.946885019293,12.2033265847217,11.9184909955352,12.309657679305,12.7163310089554,13.3472148823692,12.7361308605908,12.7111515355415,12.4225475861331,12.2986809452815,11.9373005904438,11.9535530756862,12.0326738031305,12.0029265039123,11.9478930307229,11.9112462628157,12.0125588469553,11.8244995020351,11.786033772208,11.8444669911549,11.1730990093833,11.4146286682349,11.5517514865133,11.5932359679291,11.310779106706,11.2406813812908,11.2224258322448,11.1112664745203,10.4842016089364,10.5709679019982,10.891725952904,11.0953415009342,11.0971412102369,10.346495671182,10.5593933427223,11.2641590605629,11.1973033067913,11.436907468489,11.2818538224879,11.0568244455652,11.2948531967808,10.8792102177649,11.0977025844119,11.1978513467078,11.0314017244093,10.7355248122853,11.0255669873008,10.7411366410686,10.9536536135869,11.0029228341969,10.9292173384456,10.9756442366184,10.8985999962374,10.7704198987143,11.2890613442731,10.9277580011166,10.7023578063393,10.3384320289515,9.95401046965806,10.2788125885568,9.91381107757748,10.0863243307033,9.91836261832161,9.94669289544239,9.66229295826511,9.59060336887618,9.2383672636345,9.14160182506829,9.0418236322018,8.98085593313463,8.85912161580064,8.82628844266358,8.7870762557282,8.63993291444113,9.18626161742716,9.31807013755729,9.23982655706493,9.20912803173153,8.70284146372235,8.67797427898742,8.68511573489255,7.95240531023597,8.49181827027725,8.90842062228885,9.52393925069051,9.67358550011546,10.0541729782569,10.0163772004511,10.0416929073724,10.0762906761211,10.0166262774349,9.61628431394092,9.70283948800668,9.61742085578605,8.98464261022634,9.75851563610736,9.37459125126945,9.9624744718299,10.7969487794993,11.0000172720424,10.5913327614247,10.5578337196822,10.8993651409669,11.0144116098038,10.5921694679272,11.1275465567398,10.8103897640366,10.6639826312128,9.96342021783749,10.1051374655418,9.78742652484291,8.8257466048163,8.09413665124745,8.93641740745425,8.81862836941376,8.41820121039029,8.62049446507702,9.32791249901371,10.0831465440242,9.95592363040572,9.94095933604406,10.8131179827406,10.5455991691099,10.3918111340279,10.3089862774916,10.4919962773501,10.9662250638602,11.0737236928706,11.5071492589042,11.6151315765861,11.3863400757518,11.453857617852,11.5767962512075,11.7092894094553,11.3214878976856,11.1598143614699,11.1789973676936,11.2035436104622,11.1084732123015,11.1039372127606,10.9945812934509],"I00288^FMA_EVAL_EBITDA(NTMA,0,-20AY,M,\"PORTAGG\",\"MEANR\"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15.4543783922171,16.183366924301,16.5902924509164,15.806590917342,15.9978318795203,15.3327334046072,14.3523544256515,20.0829453987658,19.2541226425465,20.2939869282361,20.0860188577358,18.4043788602354,19.6511695237928,20.4882350386515,19.4767892803587,19.017056272141,19.0719719449523,17.9747483059624,16.0244300799442,17.6065934163275,18.7447045685425,18.337905904153,18.2553367451694,18.0428307780035,17.8622846201055,18.0469996311922,17.8400169021322,17.6570190796943,17.0659573329665,17.5401543708828,17.0656397134178,16.6696487591962,16.3694411282847,17.3685527518546,18.6226148150828,18.0456495346631,18.8470742101455,19.2710457009482,16.6740802577609,16.4510678841357,16.3042817959796,17.985187422009,18.0041593438774,17.9136404459329,18.3961139845009,18.1717432797976,18.283619132857,18.0431374297389,18.082637243447,18.2801753516841,18.1035088583968,15.9148178599982,15.9374883836316,15.7260551356808,15.7754755129524,17.9017498927009,17.4338179382587,17.31483395157,17.0672308751759,17.5732377370077,18.1930481699771,18.3559802225326,18.3882952057391,18.5465551156409,18.4149876151788,18.134081053215,18.7700784001405,17.6296652692448,17.6798965903319,18.2342818031065,17.9908258071257,17.8650101064513,16.884381887244,16.982361482204,17.960544345516,17.3634614879449,17.90493435369,17.9368213630634,18.4132147291138,18.3090699836325,18.0321090975659,17.6892452345983,17.6739392679406,17.5608775047477,16.5957568107939,17.3326011472293,17.1840443149077,17.2091593380344,17.2739920007617,16.8813203291935,16.8915722436998,17.1804828309787,16.7979095416919,16.9349452291847,16.5999318648279,17.0030312342244,16.6961628151147,16.298520605115,17.3414896866023,17.3798329847264,18.1402710896507,18.5784476387873,18.2471837181516,17.9002431099696,17.7519904377331,17.5594603508287,17.4996047167399,17.2659539100067,17.2896134980591,17.332964773751,17.1503553746001,16.9827053040627,16.4740719327084,17.2842039204839,17.0111880033126,16.761006155511,16.2199511239656,15.9202106521277,15.7012694887965,15.7440112643626,14.7843916379568,15.7502816889344,15.5852244300325,15.6212790387455,15.9970855517959,16.0039277047943,15.4454091218403,15.7938094928062,15.4665204066684,14.205392785826,14.2489039701797,14.3728260390246,14.2959625653359,14.6380786549746,15.0200913025407,13.2214613792857,13.8188437258074,14.7515849155889,14.5078623965678,13.1214453152825,13.1116851140045,13.7120288137159,13.2405506197991,12.8700921947188,12.9907656981848,12.7932386864535,12.4240755842882,11.7487082306002,12.2317301454458,12.24636707426,10.6747498288084,10.4375632354187,10.8020528275497,11.5742277405159,11.9530458443756,12.7178027304221,14.7159469543747,14.9628290439895,14.8318518660582,14.3813460812524,15.5341313365725,15.5136544024149,15.0038339145665,14.341169726669,14.3762712119114,14.5286824458034,15.0899702257666,15.6528517129209,16.2100417008805,15.7979957800349,15.2809051156087,16.1264731576922,17.3960282305113,17.3859803351642,17.3158465813507,18.2661724581503,18.6778576531841,17.6923538065003,17.9129134653285,17.2011838782705],"I01044^FMA_EVAL_EBITDA(NTMA,0,-20AY,M,\"PORTAGG\",\"MEANR\")":[11.77343564223,12.7425659498149,13.4367343667795,12.9370040149783,14.005252450835,14.4512909228584,12.9378396602667,13.5447884094375,14.3280316876008,13.9398241559806,14.2664756387448,14.6430708116129,14.4061490524039,14.8635635867873,15.1112869328802,14.7955895765482,14.5607222850639,13.6545413164911,13.5907193362803,14.9601415847929,15.9909597862445,15.1311742865262,15.283303274388,14.3012648064465,14.5641304305554,14.0243880786905,14.1149131034586,14.3699099751423,13.7420804621701,13.6508829585375,14.4918666861531,14.3981724809327,13.6999492157206,13.5782913444867,12.928477733426,12.0976431332452,12.3341361819858,13.251996630962,14.0309112524434,13.7336413028923,12.9164819000083,12.6732673269246,12.670266707578,12.3932990046543,13.2689942105353,12.1097091025579,13.0797668380714,12.841106600681,12.5380516444403,13.6529685454998,14.2402663590621,12.1430945821585,13.1056768884899,13.6704524102489,15.1628144991866,14.9100554406109,15.3583532078791,17.0165472257227,17.2916136718387,17.0444191150424,15.8681934573593,16.715007641044,16.7404411483126,16.8115676655304,16.2477038004052,17.8358877717281,17.0634897515692,17.1101610849524,18.094807804631,18.5528489556829,18.7429482037871,17.9386936803718,18.9209281400171,20.1202583152799,19.8006716408052,19.0965970318777,18.2723646280311,16.8238188792846,13.6823485241676,14.1352487404654,15.0870140165047,14.8192576539506,14.8889745342881,14.7885053093744,14.4453459197821,14.6253691158554,14.9106128596265,15.0073021422458,14.1484882617286,15.0573740541093,14.5828685278151,13.9861782626229,14.0510443290397,12.8886448577676,13.9273513352883,13.8848776408724,15.9493331932538,16.0158335117166,14.9584633643593,15.0617851634837,14.512748586664,14.1699246930092,14.0613934656799,14.4318095007909,14.7832839388543,13.1517606046577,12.8808252449084,12.0758329924826,11.6926468789294,11.2839251910261,11.499012333274,11.3349884921596,11.7642754908205,11.6838523758131,11.3952892642555,11.3942723539757,11.058921079977,10.8091930941023,10.814222013255,10.7193981654911,11.0121986565871,11.0395132551641,11.3765563168365,10.8881950340759,10.9712320749759,10.7800957090432,10.9383028660364,10.4467167767859,10.6910793931049,11.1985758288085,11.2640274783662,11.048926807819,10.4128844740855,10.4928840227239,10.9780304623598,10.5903193041819,10.7472916302794,10.6721559699031,10.9223534140215,11.0476620925715,10.5123644318844,10.5412502161406,10.4347249080039,9.82308617084527,9.66535860872507,9.85152509786788,9.24632932197815,9.31260872029758,9.28046213855291,9.23395320569706,9.51912406939605,9.99754051670114,9.5019663164407,10.1235690019956,10.0527439516696,9.82189596736211,9.49591508599145,9.16565786388565,9.61147498648374,9.26675156996366,9.41568210852067,9.24749275061199,9.07477705783999,8.68867307245405,8.61859907011393,8.24374978459912,8.56236174086485,8.45150975836577,8.55849262206663,8.47766647986457,8.20563379004021,8.1169494311053,7.91974189882933,8.13434913824871,8.08911256969565,7.88403137824353,7.80311123951686,7.56140148104469,7.48223841588491,7.55561118453374,7.02721957060117,7.11830591400653,7.35725845958989,7.3798153972967,7.5060816029787,7.57904662375246,7.28894773826525,7.49318449824552,7.46362797563487,7.50580729144807,7.2082287510739,7.05764810353434,6.97498316286158,6.28398757195567,6.4430547885848,6.19649155767564,6.96013627738038,7.47411363766787,7.5172557369842,7.42981338714267,7.37327393509699,7.63624094604576,7.65495090668171,7.37442597783285,7.50402743932989,7.47763628251256,7.44626181670307,7.06451292855974,7.23998608526126,7.70375681299243,7.37441030414922,6.896521227022,6.70538707012789,7.19373159920534,6.72628169521745,6.82402546530798,7.46356543668769,7.86656870021931,7.40834635615722,7.33013001544233,8.00646400693109,8.03515133510281,7.61167186217651,7.55466093748018,7.89393195568069,7.5562876143318,7.61207723285605,7.73564332821093,7.74926403433633,7.98840436949987,7.77912862524322,8.28332930564717,8.31599723630728,8.23387472479702,8.19536126999965,8.46753203779686,8.5542632968339,8.25014944165119,8.2094317794428,8.26545620750827],"I00144^FMA_EVAL_EBITDA(NTMA,0,-20AY,M,\"PORTAGG\",\"MEANR\")":[12.6110094928883,13.0969810245378,13.1880251147363,12.9856470304269,12.7582912859317,12.9678303200695,12.7392046178668,13.8947494010909,13.1193087934601,12.5145577980793,12.9061574639555,12.5584931325616,12.834263560239,13.0993675711229,12.7736194135181,13.1878262242059,13.3921223133276,13.2667280406184,13.3724358958483,13.1587488878592,12.4278323146301,12.327442634657,13.0832356901289,12.6028027787577,13.0066367891719,13.0416518981694,12.6037837910828,12.2888424231503,12.4243779977645,12.3325885600523,12.4919865515909,12.1746975090231,12.1365372232694,12.1237844369876,12.0866156491592,11.8035498313573,11.9100493593402,12.3658307545338,12.8333700068149,12.7489238995891,12.4858988607023,13.103749841808,12.7971931152975,12.5489921028526,12.795969340843,13.2917063623143,13.591822036497,13.1078558293603,12.1684937063995,13.1342473359295,13.3504096384501,13.1495931042854,13.5755423707613,13.7935840743787,13.437340949354,13.427959488658,13.6856783062079,13.6151706104938,12.4681902855091,12.8189350189412,12.572628695136,13.0806040061283,13.0874116735047,13.0267893988312,13.280044262291,13.1253042413748,13.0035822973893,15.092254952645,15.6209740788828,16.1084943424299,15.54259345239,14.5282418185296,15.6175247314644,16.2364889247944,15.1573453660363,14.9440672852639,14.9357033854065,14.2687742493605,12.1513671212605,12.8088228181518,13.6822197391025,13.6821974586998,13.4358625863863,13.4057640945843,13.3353081447021,13.0470599819328,13.2957153172793,13.0582534352846,12.5276530919631,13.1287878471911,12.8217169300204,12.4654777490517,12.1474166967906,11.5035851720114,12.4508035376916,12.3642872220552,12.4863658268765,12.3884030021457,12.4815952336675,12.1857372170541,11.8607301342595,11.7774053988926,12.0684021133871,12.3056756750261,12.9599760323548,12.9063158728902,12.8030189438934,12.4185748943148,12.4672584517059,12.5469690216861,12.718819644274,12.8367252150405,12.9419846934793,12.6133377090031,12.616794408735,12.614256554206,12.0962523096593,11.8723597488685,11.6877537050747,12.1609232717347,12.2644856999693,12.4473207537155,12.432127173937,12.4031309123097,12.1012338357068,12.0396907853236,12.3395351745847,11.9628689541207,11.8072212774995,12.0145538664274,11.9995036468994,12.0325134410538,11.4771630927823,11.5653374977407,11.9672336365402,11.7850347687459,12.0489652756629,11.8584336011949,11.8759671787411,12.1622305114515,11.5534156463219,11.6318585484845,11.8411805864356,11.4202111809702,11.0869603452561,11.1704137360706,10.730009586294,11.2042999435352,11.2055841620639,11.0010096218042,10.8102265186128,10.6781225079957,10.2864231234286,10.6868209343433,10.6992439062632,10.5520460431374,10.2448487184251,10.1631604240112,10.5233037608627,10.2959832006913,10.4422210692429,10.5750566236156,10.333737188825,10.1809262696151,10.0317711398997,9.69924210049946,9.88996190156356,9.73801269941918,9.84113966074333,9.8096971231181,9.74951490869529,9.57787369311439,9.49424221813684,9.74448670542256,9.83529475553559,9.67464361024239,9.42326617997309,9.33509812517425,9.22765797852496,9.17618142260799,8.64734789265513,9.03041288805219,9.12193896583221,9.33906944874866,9.60295177382529,9.51978776506373,9.28478337931496,9.30131742497871,9.06433441704818,9.24782903286573,8.9797886782756,9.2963976435666,9.13388582440019,8.82774340449527,9.05967106842398,8.70762852600505,8.95917054167578,9.30427074947207,9.49215142582234,9.24531169348512,9.25034080072512,9.43676746131566,9.53867433494598,9.44326506198422,9.80551650669765,9.64705207414585,9.90856630643514,9.51756866910356,10.1104403137524,9.73445199364858,9.4026773261175,9.02008400864683,9.16343460932492,9.31813020401994,8.95130280768623,9.11643511647793,9.93418737998018,10.1006426862835,9.84232156114921,9.48213768028067,10.1618139729526,10.0487978922077,9.62556208142587,10.1173993545937,10.0893828702028,10.5866620622054,10.844179299953,10.9653148131271,10.8270294798342,10.4656764889861,10.4391008255986,10.7214338245182,10.8887741516779,10.8410237400441,10.3611600065403,10.3349420771481,10.4826479890884,10.3762394010791,10.2157244992396,10.2092215024393],"I00072^FMA_PCF(NTMA,0,-20AY,M,\"PORTAGG\",\"MEANR\")":[12.5372696192587,13.3443371467363,12.4594401601896,12.6846295634209,13.0947703916247,13.1299795707509,13.3176370776701,14.352074525325,13.5300243658138,12.4712023276303,12.3935167478603,12.0557123167533,13.7594072899617,13.2324040391451,12.6266044667044,13.2555284993749,13.080101184392,12.5500378204391,13.1173474636476,13.2227492528971,12.7085353938723,11.5692617559206,12.9521744607422,12.7648908813007,13.2149450881926,12.7625016240508,12.4374022478259,12.2097087187711,12.3651501119377,12.1257992075739,12.644388215322,11.9492156503756,11.327905256634,11.804331993228,11.4287616216939,10.3725939287316,10.6398403051111,11.247209305944,11.5434874110536,10.9378814544036,9.77537207292981,10.5661944012048,10.6382589180079,11.1500956837522,11.1249786558781,10.1425517824639,10.5362480663435,9.25309067668266,8.06690188697257,9.0178633236448,9.27816116034824,8.45416576142036,9.74331622517393,9.79628229950695,10.602589070327,10.2339936631087,10.0816135804247,10.9977996151316,10.4956293877736,10.8069907514065,10.1080054510542,11.1837679316121,11.3072642868278,11.4470592268277,12.8247749454166,12.2871203903123,12.4160441739818,12.0872593571386,11.5317466703065,12.5209433964551,12.6759173119884,11.257744183041,12.3750850877159,12.6745586227423,12.6598971097117,12.0073219961136,11.4024361101494,10.0773314866162,8.24358120062466,9.39958850087975,10.2753463286318,10.879467052502,10.5308366984384,10.1204516239768,10.113908962188,9.6428232157499,10.1517952234993,10.1022538129764,9.05599897963098,9.79994257981913,9.58685959124514,9.49221303213996,9.06746096253092,8.61878028211081,9.22864612872273,9.16952193625426,9.81449456804094,10.3472131933,10.407400825777,10.1366937837827,10.2419131325616,9.92902079555816,9.8778796156395,10.4586926739453,11.1724555253974,11.0089837304056,10.8348238856054,10.8714261013587,10.5690256858554,10.4439625444419,10.4160468842402,10.1484558035632,10.1313262246916,10.2308260631133,10.2408231931899,10.4194098424679,10.193936661128,9.4087305702706,9.76303378067967,8.97340650007915,9.2456442696989,9.30231110968193,9.29610845665412,8.92642682321338,9.06295546388723,9.49391565262108,9.28492290119374,8.54847823758925,7.663478782841,8.53766301639748,8.73009271290182,8.9478052452563,7.55015871393036,8.02508953601493,8.67984037160864,9.1762266888487,9.538812635744,9.62654655734758,9.31422653833588,9.73881166205188,9.0831233335779,9.13607148634162,9.32025215939847,9.36363598234606,9.57405171317028,9.79285327384436,9.52151574194621,9.63013532416143,9.53358689721593,9.33463458119367,9.34438500659496,9.35660209504991,8.77451743679182,9.22652321814718,8.74631000046803,8.92180707214032,8.56260802381595,8.23539341365194,8.22978530175946,7.59691034001411,8.08892712444779,7.88396742600751,7.64309972841983,7.53810334151115,7.72858890896817,7.46792186395903,7.31733706339771,7.4155287295948,7.43928640159738,7.21136836468674,7.17918648879427,7.05525399917977,6.7529465628916,7.45484251714458,7.6731771233619,7.85103387019827,7.75681885959949,7.00975005158298,7.08356125585699,7.17677832643747,5.76645667501039,7.21828184740673,7.95215254345315,8.02614719034473,8.45261694631684,8.82651653387913,8.59303793465496,8.50665213500969,8.54713586706779,9.02750876566212,8.73740203884017,8.97347708232664,8.41497885066516,7.90163643328546,8.23034582104609,7.58528438521159,7.98922005626708,8.89822324981061,8.90327410166693,8.26645827729462,8.15381454650322,9.31253779629026,9.50191788965282,8.69804096103906,9.54782185613498,9.16991168373425,9.41413112060838,8.50151528128162,9.07236206342679,8.42689849800513,7.00589870435275,5.58302960010273,5.55192999977839,5.49447216841666,4.82518715119972,5.47333538217956,5.9747426539382,8.29416542182383,8.74710200844448,9.82185852547829,10.4083448346595,10.0434946051717,9.54238685465733,10.3140422304437,10.004098857325,10.3071053858269,9.90567685469291,10.4189727620961,9.41248051782807,8.90167759271426,9.13935121949985,9.64246635018345,9.40852671748264,8.8033319617468,8.86547229641266,8.3804028873363,8.28626980841968,7.88262444258299,8.10629542141748,7.8878087957218],"I00612^FMA_PE(NTMA,0,-20AY,M,\"PORTAGG\",\"MEANR\")":[16.1516747973314,17.3303287305084,18.2864575992121,18.7601639704446,18.4482962205034,19.7344354299788,19.5372561398574,20.4056747578649,18.7917881643556,18.6821222033424,19.8414149560061,19.6490524702393,19.5781726935612,19.1182948161437,19.5808708999689,19.0040351352834,19.2838654370309,18.8277977632163,18.8475503457519,18.7137355836099,18.3519991438094,17.8661037764668,19.6382324750894,19.1697378863216,19.4439592296519,18.4943345356256,17.9222820543572,17.1319033623919,18.2189604194794,17.1033258753347,17.0298023193876,16.0528429591542,15.9234335206035,16.3836067561699,16.1138383811064,15.611604139635,15.3792126932815,16.3365075550137,17.5591721157891,17.4166070564853,17.2151169761212,18.4893596906715,18.2394799296601,17.3822025228289,18.4877033399521,18.8905516727313,19.3054497515488,18.128238599316,17.9014071882957,20.2296088511307,20.2076706221047,19.4911938377112,20.6727274486781,20.2766463445291,21.1817099104855,19.4730291096054,20.0190811274257,20.9689748267458,19.3775041274839,19.7832829011156,18.9104126684375,20.3063043352039,19.7244387930112,18.965724079512,19.4567360991647,20.256057030992,19.3437844741401,17.3978697008437,18.3530830129015,18.6718160448977,18.6591928632292,18.6510729985208,17.9544272247729,17.6517567180622,18.3044107455035,16.9212039988659,17.3818412968487,16.676012689424,16.0717570962888,18.0141628032789,20.0769872148545,18.8620530760359,18.3529318839932,18.8553244278003,19.1376793530141,18.492179665721,17.8414258224916,18.0185411066856,17.538610899865,17.9173722976918,17.798772938347,17.3233385843364,16.7304204590803,16.1476221579202,16.9152259112224,16.6324469078227,16.4196482830862,16.6019164389151,16.5677612801075,16.3181118014957,16.0127071190797,16.4836233721525,16.2500620182108,16.0108327252024,16.8334208692592,17.5594925452859,18.7708713648552,18.48321277756,17.9473537128497,18.5352694801895,18.2290969212623,17.8098862448032,18.4445368506742,17.9206307858058,17.9383761049747,18.1146156611075,17.4221362476347,17.2977140329886,16.5381059069568,17.5322731540744,17.3696530828132,17.3481080647168,18.5071797404199,18.7132371130617,17.4218696825513,17.3213518549876,17.7070479023124,16.505359729921,16.2434468172484,15.5002644088279,15.2900160791016,15.6853314870139,15.4869914278032,15.211929714433,16.0116333214275,14.9159147329106,15.9566351472733,16.0415976342796,16.2300661692812,16.7106504473621,17.6405720698353,17.262530134772,16.8631650173386,16.8833783295471,15.8251930870283,16.3408239118175,15.6574107181498,16.859516493204,16.2834334275119,16.6567640081441,16.1708520920127,15.796605338007,15.4965795324534,15.0126069015213,14.9418134807549,15.3288516112881,14.8775926566448,14.8324231191953,15.754525648534,15.1555868725822,14.9973168021593,16.5730172219116,15.789681573385,15.0035789972649,14.7939381209906,14.1237095363534,14.2548269267642,14.8829855047119,14.6943437080974,14.538249201697,15.2113266196569,14.9265138739981,14.3590600097014,14.4744182634841,14.256474541578,14.1294530930822,14.0438643738791,14.4913865316256,13.905335457799,13.7774160606965,13.2156444374304,13.255672501629,13.1381051479832,13.3121530605205,13.3671433218261,13.2115065366189,12.7573129271225,12.8083579431674,12.6359393339115,12.45814579659,12.0960545473345,12.4448624045282,12.2109673481701,11.890553225432,11.8845990168079,11.170479155887,11.3687659248741,12.1208269094483,11.7959525428942,11.538343696959,11.7008422270568,12.2253811272098,11.6519487903485,11.1933717439998,11.6480713762238,11.5653051842138,11.5812429965717,11.2157206612236,10.7735536903861,10.3099254310749,10.2475994017045,9.85424786223787,11.0541164708909,11.0597515956647,10.9070823955588,10.5141549802332,11.7038864825377,13.2876256561292,13.5371503130057,14.9339820668321,15.3009443086152,15.1188848380981,14.3982600319556,14.4120916453787,15.0868214427825,16.3880092850026,16.3263993182201,16.4658448007051,15.4738041404893,15.0972215749449,14.9669778450884,15.6588977000678,16.5645289196388,16.511743537939,15.8944504905204,15.3958213486713,14.8125401168258,14.8795668303727,14.8510064604277,14.6417957051005],"I00108^FMA_PCF(NTMA,0,-20AY,M,\"PORTAGG\",\"MEANR\")":[17.4053033080189,18.2155117477144,18.9064112858177,19.2914020754974,18.4865900912568,18.8959150720988,18.037729041111,19.6884520270252,18.7588282692251,18.4032897827259,18.2274693338009,18.493027464492,18.5303389655328,18.8465112086996,18.9871688303144,19.1722774073496,18.9899947702652,17.8212214283098,17.7796254003851,18.7533029487056,19.1471203043472,18.1923144573836,19.8773462152407,18.5623079727156,18.3975215721914,18.1411119129908,17.838920428615,16.7010074762216,17.1973859717774,17.0121523907561,18.0270354908335,17.2438668754337,16.2870661805589,16.3592003360315,15.4525640060673,14.2196379698313,14.8906059536438,15.9067798354434,16.3945127130062,16.1165292392671,14.7390932078133,15.1882703382853,15.3515214573831,15.4310051275147,15.8346302891914,15.0485820980348,15.8395015228717,14.9258155733237,12.9780724447547,14.6585215498687,15.3873327150844,13.8404616606341,15.3179750682775,15.538376508906,16.8322631459448,16.2124431103469,16.9006899994838,17.8226050012181,16.9924816451706,17.9344549478344,17.3883676393823,18.5325871969387,18.9477821008487,19.0475145243981,19.8223476763858,20.1403191497801,19.8254239746015,17.7784962022854,16.9285778633626,18.0538224339656,18.0618929742818,15.8848051671536,16.8968861369697,16.9782176122119,16.376694135582,15.8423245700979,15.8674027371104,14.7863267441955,11.9047075866817,13.7546345314546,15.0313579785274,14.1651177893959,14.1206361103501,13.5153558045279,13.2407030318865,13.0625908999093,13.4337349265264,13.6390171800284,12.6227767319988,13.6904089557064,13.1098729304275,13.0024631054342,12.0855475928698,10.9005008879057,12.1560883715255,12.0847110213773,13.5687776869178,13.3038570250976,13.3100996208053,12.935348858061,13.2771242512645,12.9477647730636,13.4357659923467,13.8714341317275,14.8515281854136,14.6884774326207,14.6050443032455,14.0767020263788,13.6696367727562,13.2514351037289,13.3760981890616,13.3597023403419,13.3872287397438,13.4196037269458,13.3572682821071,13.4297913239475,13.1514921750167,12.9406906886928,12.9293032562927,12.0592838609676,12.3086513028813,12.4265288973704,12.4056081512748,11.8634412229785,11.8054624872974,11.6762680456173,11.4222019166303,10.9455768479446,10.6739793086798,11.446114026788,11.9442993911033,11.7544066481985,10.8561603639036,11.046510799837,11.8741377553723,11.700904739771,12.0164364822929,12.0114894936913,11.7464703615871,12.0889211351006,11.501484800231,12.134505411887,12.1557148983094,11.8469267744796,11.070694780951,11.4259448356719,11.237602633905,11.810820557993,11.8948782122256,11.6895863547494,11.6416858780995,11.5291250901911,11.1817380760855,11.7201029928816,11.2978999252205,10.9046188003337,10.5816111242677,10.1431138257175,10.5247525663906,10.1067865007613,10.3381094592522,9.93147670250222,10.0259104789697,9.73318473379458,9.48953413128292,9.02422342819163,8.94214693452101,8.92865149662767,8.85180218117289,8.67896341019916,8.58219862430254,8.49223827726338,8.38802159816849,9.03105574226416,9.25835008894569,9.14200378475019,8.931860620442,8.27363082036744,7.9903273034024,8.03459243955092,7.06049201061187,7.82131095937644,8.38267113308053,8.89817060161257,9.0683906123435,9.49218753543354,9.30053934323053,9.23842191051504,9.12375949892123,8.88332309077443,8.30207272030448,8.30173626335622,8.52150809496945,7.79926217675075,8.43061495965985,8.15916833268514,8.98092133988849,9.79527426339808,9.71837487446379,9.07937850474896,8.9055644401476,9.20586741733935,9.19716081692608,8.45825502791329,8.98024311835154,8.39113581344513,8.07502491774521,7.394203534206,7.55972991000968,7.55102974568585,6.14346595099546,5.49707974484623,6.50736941910982,6.7058580411138,6.30670825444825,6.6299531518698,8.35167170472198,9.52385999301869,9.3927846007801,9.32795501436797,10.5600666282868,10.4963854831279,10.1857414865546,10.7464007839803,10.9292829587684,10.9994306894338,11.1959679435816,11.825071768996,11.9578831549622,11.7384179676154,11.4387724859243,11.1203323530953,11.4057317183879,10.9976496750661,10.7694732596077,10.7849962701705,11.0060202747259,10.8793154853238,10.8951499242367,10.6056571376679],"I21881^FMA_PE(NTMA,0,-20AY,M,\"PORTAGG\",\"MEANR\")":[15.4024300265557,15.6319204327147,15.5285972717888,15.8143407739702,15.6510383560043,15.0364230891912,14.2212485845295,14.1533125330535,13.5099492702773,13.0332602894043,12.9657724126654,13.1902399400032,13.6388072615941,13.8487492686352,13.3636222355348,13.650149470705,13.0958086307577,12.9737156395698,13.4739897849481,13.6587654680071,13.1114501061907,12.9373543658661,13.5377402323575,12.9518202233204,12.7959744067105,12.2879566848782,12.0442661964269,11.740927211667,11.4378416205046,10.8448398830516,11.6479980788078,11.3418934667648,11.6842734690693,10.8410350196464,10.6314026291575,10.3153264325794,10.4255458485973,10.9751908057938,10.5155680999988,10.713451324043,10.3847517284957,10.8847392809931,11.2063768903542,10.9946929917271,11.5803846817275,10.5544388412586,11.0152766442511,10.2738516286519,9.29041096859051,10.6972728529931,11.1955456542747,11.3119346584033,12.0378056104783,11.4229801516844,12.6440532778103,12.8011008163004,13.0011598247563,13.5360661752256,12.6401493969648,13.2187916263388,13.6302313041887,14.8936115598981,14.9391537644094,15.3180914827207,15.2109339797037,15.1466071796942,15.0188231245544,10.8142950564424,11.0098033232706,11.4706275741278,11.6038270170987,10.8520220210369,11.5080492206929,11.7334469678135,11.4148540675256,11.187739031876,11.1427890025647,10.7110238586131,9.52654230099207,10.5010189520461,11.2281504389713,11.6369284690363,11.3549596444358,11.5463328629272,11.4590116100798,10.9160722203872,10.5908516908651,10.6502569560828,9.98256751856042,10.2818174460886,10.5819258217071,10.4369203428425,10.1527954035736,9.95764219227696,10.8320026239646,10.505077058656,10.6805282867778,10.4969068144861,10.251556365039,10.3729906788102,10.2099087894633,10.499635252104,10.6622753588489,10.7408277010016,12.3723511287434,13.6063462350518,12.9815845012865,12.1581135444624,13.5739271192642,13.3077847874593,13.6514821898547,13.1795458033573,13.659325064357,13.7730757950538,14.174499479578,14.3327892028103,14.3164792883465,14.4887275977501,13.4773941289819,13.0415225792064,13.9967069034341,14.1757169537435,15.0321974028361,15.0516135285833,13.7517112269635,13.7838631297778,14.2681866790776,13.5021744873318,13.2543792320348,12.7435293451135,12.4788733303591,12.5999841791446,12.1103565039723,12.6938477784085,13.3361368664187,13.8335661462845,14.1040564407952,14.323151284577,14.1367888676173,14.7578673395852,13.8503905826937,13.9389056452694,14.6568421453627,14.3174946771607,14.1146053320336,13.9909224556846,14.2813946915869,13.9963695090782,14.1789681441323,13.7179642302151,13.9318506495978,13.422517690536,13.783400934322,14.5992782830177,14.7506390050965,15.187949210481,14.4343078593144,14.7842683356692,15.5248932739005,17.0975891037599,16.9427428656983,18.5216662632985,18.0058743995621,17.759592230977,17.1220947719904,16.6266721332024,17.0502607944065,17.2776137466712,18.9348211905688,18.51821822269,19.1730988933964,18.7546150958917,17.9907261188573,17.8625719154932,17.4167763823105,17.4628812983476,16.1157696523504,16.467454898298,16.3641953008619,16.182653656409,15.0456257024773,15.3393608210236,15.3534104749495,16.3829816726257,16.8709215802489,17.0413042966145,17.4862265845862,16.7883697211587,16.3432529324735,16.6091729432628,16.2570589940218,16.7099068090296,16.7026183252699,15.6405386824984,15.5227658413045,14.291278628776,13.3853159594979,14.324212256973,14.4967379909569,13.8147015928902,13.6109533523783,14.5244579112821,13.9574537464248,13.1816284750715,13.5604890398945,13.1858083222094,13.5309595121355,12.8243332851287,12.8182034560092,13.1455266071225,12.9902447015068,12.2930781872077,12.3966665768184,11.0879993996055,10.9662098809308,10.1090509550348,10.6837430513561,12.3140382468709,12.0034523559626,12.8330206948828,14.4123161328596,13.8804263631402,13.3085604393195,12.7715748300079,13.7009460950721,14.8887083977639,14.485196646141,15.765789947131,16.2302530076071,15.6913064692145,16.0132533402413,16.8956801554087,17.4756948808436,16.3956531496565,16.8627058807341,16.3333370758377,16.4669877861351,16.3587465957319,15.795451498159,15.8460940997154],"I00936^FMA_EVAL_EBITDA(NTMA,0,-20AY,M,\"PORTAGG\",\"MEANR\")":[11.2357134576486,12.5618012469592,12.6991137846941,12.6521890411247,12.3319051847386,12.7145650107386,12.5061840478278,13.397981084925,13.5501857855847,13.6103700778777,13.2760919929658,13.1781527036067,13.9574305390738,14.5902342750015,14.1984954090791,14.6867467643773,14.3040356010709,13.8861257516935,13.6747238466841,14.653644974076,14.0524535346051,13.8342528746739,15.075766227537,13.6067757439107,13.3576554309471,12.5305509966875,12.0442797680143,12.230733477507,12.1014452241892,12.2809088816421,12.7111071121032,12.6124946353655,12.387914538181,12.575454467353,12.0752942494128,11.2867911850913,11.6961693700892,12.2911802895997,13.2416227085808,13.294635247706,12.6251245943789,13.3897816990509,13.2244923882525,13.0383673687312,13.5628755562407,12.795087187031,13.8101959496449,13.2349867284518,12.5239923513906,13.4571681724106,14.1810957833912,13.3535545643377,14.5628273524189,14.9749076173516,16.0596383194654,15.9254519614633,15.9089785776837,16.6175970846068,16.4621867603206,18.6933723171104,19.1907480571465,20.0783333118824,20.8998057192777,22.163418025476,23.2359149317811,24.3969793967941,23.9345437151981,23.248929085783,20.4726297948679,21.0775954976573,24.1364667749264,25.1027649885941,28.4961409237277,34.7677451425786,32.1148308994136,28.7690701552389,28.2489174710654,19.7924919689861,11.1956365201798,11.4175505519406,12.2266436537856,12.4717021025502,12.1814831441363,12.1981729923376,12.4687479391005,12.7591372593081,12.8501495918494,12.7425359153411,12.0078169902419,12.5490185953135,12.1722872199336,11.9601720555764,11.8272764647522,11.3088127952198,12.2868883769335,11.7365205362402,12.203044760852,12.0971582480155,11.973425760787,11.8464167345425,12.3205369410022,12.4839411584709,12.3739076156231,12.5045593913644,13.0568517864525,12.6085605640725,12.6463058927932,12.4317476505832,12.3015097243513,12.2844806462703,12.4646828516546,12.651299382102,12.8712449762913,12.464485650464,12.1278032988081,11.9594488247043,11.6860376677651,11.4983368118916,11.7872706488597,11.1222568496887,11.2100313183926,11.1307374579241,11.2645685707233,10.6648226802928,10.8724834175264,10.9512055312431,11.4177964920392,11.0508691702916,10.9026278428072,11.5369173040423,11.4753709948542,12.0146270218271,11.0831952300978,11.2919252087034,11.90455645728,11.440902701329,11.4259960351543,11.4321284351901,11.4121528789691,11.4919985738064,10.605257441576,10.9111458223046,11.1728753136682,10.8286843869629,10.8207705130987,11.3333275468134,11.4150633897205,11.6699011118145,11.6675822196662,11.4526109040726,11.7543285388812,12.0816006380141,11.3606114368481,11.8535445147394,11.82770082043,11.5066662019788,11.2649538047639,10.771403323639,11.0268350242195,10.7123320272698,10.7367246591153,10.6732167917031,10.5246789306329,10.1915705950135,10.1568317114309,9.63617289573597,9.63335321114753,9.49362548422636,9.83113151201582,9.49790921486755,9.42572249643385,9.64857417029023,9.84194453718855,10.5979810446577,10.5838848247163,8.75491214689888,8.65447529073613,8.15519516286292,9.04524970863412,9.18465102607957,8.55094096624777,9.36761040760539,9.58660795058694,9.59446472175972,9.70166965429993,9.73003749827855,9.43318841244668,9.32246835758323,9.1952314598201,9.31445615371335,9.17238165000089,9.19882998450941,8.86824879569554,8.31182400390014,8.41453118860167,7.99941934507773,8.74422089506076,9.37929076470155,9.2183084258249,8.75859929933643,8.50058643976236,8.6943704943392,9.1790287099712,8.72436006310081,9.28188992633086,9.01090212980678,8.81639037521797,8.4587860253094,8.74890628746181,8.42978723429637,7.68434306219343,7.1976655153789,7.52575700860267,8.11424378103838,7.44475603884119,7.68342413915933,8.58661972399821,9.13226060573158,9.06680754637745,8.75072168282305,9.71875660590197,9.6382543087882,9.40383987088722,9.22435750997663,9.52607190019866,10.1142613148992,10.5061584546089,11.1485300970514,11.035796893047,10.5694342844244,10.2081378334031,10.6373431553097,10.774727695943,10.5268105719694,10.3483909806258,10.3164515110262,10.6743936792135,10.5404819680025,10.5692477651596,10.6213210743051],"I21862^FMA_PCF(NTMA,0,-20AY,M,\"PORTAGG\",\"MEANR\")":[16.9873611319184,17.1884767578791,16.7495806001197,16.9500610280716,15.9242007937357,15.1866755342666,15.6013107899915,16.905836503328,16.665785583337,16.8581239324335,16.945696479715,15.5951287968085,15.2164076030016,15.1277525531894,14.5024772052025,14.6670814841835,14.3664162917995,15.0921545468356,15.7605009802156,16.3448875316167,16.0859071800406,14.9448332521128,16.0620428317495,16.2117034511509,17.138335332972,17.8458826607914,17.0831285459345,16.7705357330556,16.4655987974685,16.0047090518933,17.1286787841364,16.9393860388955,16.4700268406469,15.8102986657071,15.284093990188,14.6956457820432,14.678932728485,15.3938937814164,15.4646156803267,15.6319196615378,15.1171441461488,15.938302110275,15.497942496695,15.2474434975459,15.7294759219231,15.7440041254415,15.8147246830014,15.0223934043464,13.6048896859511,13.8631046614418,14.6865705306288,14.2306983555633,14.5787248400485,14.4898167235975,14.9531536884661,14.2962834355551,14.4694790022686,15.6019855668643,14.7026297250731,16.0759566679936,15.6378182261627,16.6996247644695,16.4966803060762,15.9155217256966,15.4105440247597,15.4098116747115,15.1246773522454,14.3128248070983,14.698585341315,14.6172425925182,14.2799634173155,13.729988676951,14.7953440394507,15.0975504354955,14.9999944785287,14.6232686567526,15.1375857825231,14.230399059364,12.3143300201352,12.7456517129291,13.2928906586101,13.8334674272774,13.2750756564666,12.9010595938626,12.1413061627861,12.860003562402,12.8876756708921,13.5373012447961,12.8823414895094,13.3411683691177,13.7518120702656,13.5382105495866,13.512953840807,12.8568307727165,14.2959106417579,13.6493810066594,14.9003969022055,14.6888883009882,14.4670452291597,13.591771940912,13.3348356133271,13.4997860328181,13.4407347643057,13.7099500836598,14.5186906068238,14.1945146602533,14.4304534486405,14.1437099792166,14.4516323156754,14.4212437473826,14.4223191426031,14.3076281556072,13.8445398322946,14.0353126404681,13.8136667162575,13.6313375940563,12.8421991377533,12.6180984423916,12.6221733699117,12.5006208115802,13.4718119483921,13.6021518349679,14.3938067413469,13.9035384328347,13.9576934998545,13.7388877293835,12.8655499825619,12.6047632855886,12.6001932032118,13.5153646932188,13.7232514040326,14.0068208396641,13.1664585497504,14.0804245209391,15.5454667834117,14.8964263390715,15.1362869621736,14.7395032137113,14.9014007870275,14.8037205730343,14.4731901275809,13.9072559764044,14.3837264444078,14.0955393178697,13.4167241077108,13.7428238365242,13.3518036542053,13.9203628137466,13.6756741071851,13.3979637249527,13.5175584480439,13.5697829095526,13.0130660422424,13.0889632498589,13.1505697841795,12.5910827806505,12.0850029217502,12.0123749660352,12.4466212583963,11.7284680341387,11.6487007037363,11.6759356451794,11.2842327754966,10.637082879792,10.5976056786057,9.97382562687821,10.0657759301905,9.89726299292838,9.95587835809675,9.59568040890745,9.52277979751713,9.41642506806813,9.27061338916344,9.63106146554754,9.56170184368711,9.19877965366929,9.05208668823319,8.96864182361511,8.6274731782136,8.66146036918125,8.25596865930847,8.76423634424913,9.13759299122328,9.62032018152663,9.85286186258638,9.47117642961835,9.15964806558221,8.95743646280803,8.67209513771456,8.57719279934722,8.14607594902464,8.546417019859,8.50818287910708,8.09661554232119,8.38254085699108,8.43704095674116,8.49853497948516,9.09158884245727,9.53757127384971,9.4334361383715,9.48506638663241,9.43313402429689,9.35169515815077,8.74970989757089,9.18606463813457,9.16392907890667,9.02156284502909,8.73294213776397,8.40557219297292,7.95579181940738,8.04898037682431,7.73306300675577,8.86649645453414,8.7909875480388,8.22904402791759,8.96833015229335,10.1621223993226,10.893383734995,10.8067757225857,10.3840583516004,10.7369051147733,10.7425969418403,11.0417026262593,11.518719483523,11.8604136713823,12.3423220083883,12.9177342867003,13.1381654159199,13.0412335874882,12.7621489188536,12.6398558124657,13.3773237955868,13.7337893457191,13.5250782503625,12.8863016229754,13.3739901543595,14.1390286126285,12.6994038128399,12.6165238398889,12.6760007649294],"I21904^FMA_PE(NTMA,0,-20AY,M,\"PORTAGG\",\"MEANR\")":[21.654151850011,21.1478514098958,21.3242448833287,23.2391278387023,25.5929695253979,23.8037187726933,21.0545041248816,23.7563522832997,25.6522289179672,26.4852561676227,28.4922000661852,30.3098479997049,29.5190194967491,28.0869421159458,28.8181347147446,28.24376326669,26.1780785292835,23.7482309459094,23.62679314966,26.3717114796027,27.6900478818306,27.8837431173294,27.7638163103,27.2010352853001,27.8220310530696,27.5761691060874,27.9866716164765,29.4247212072632,27.4919622953237,25.9040713627404,27.8533642688271,27.633914938601,26.8704711225043,26.287830077556,25.6312694375606,23.4558242415411,24.1349558671572,25.9857407037117,27.4381656578856,27.2080391776224,26.0082746475039,24.2883144568125,24.581752687756,22.155195121029,22.2811124205219,19.9019759711962,21.7063186443596,20.3253562194763,18.5312762203675,21.0126821406344,22.1198462294571,18.9490298448642,20.813916644484,21.4762352373681,24.7563895633196,24.4391084993716,26.3042171803349,29.1720899429334,28.9476063258506,28.2779982170295,26.1709093437024,27.8232200218248,27.0054144211576,27.4538062436536,25.4564448395873,26.1648773212445,26.6830216731864,25.8539090836915,26.4239640409953,27.7575062493004,26.9240953089789,25.0882331188163,26.591896972937,28.4557036517508,25.7916786590973,25.1026120994416,23.8421701102515,22.4437531193065,18.6235797792624,19.9055879153847,21.6372171566967,21.4828155412967,20.7391973806644,19.8243553640894,19.2918253090836,18.9318216626024,19.5012859265451,19.0572197104309,17.6164972842339,19.659181180225,18.5940194899532,17.7442163616037,16.9725564154126,15.164262275633,16.3802149424675,16.7079406176998,18.3755539471352,18.6233273675124,17.6712555760244,17.369434420395,17.7583801126517,16.8347080961831,17.2637123901282,18.1785078029679,18.8897726444608,18.0063901710524,18.4567238194138,18.6942275955167,17.8409384574979,18.1355859999434,17.8693864180123,17.351001551315,18.2424872398481,17.6759681101714,17.5938438380475,17.5413267149896,16.9074215029256,15.9502113094714,15.9515520553229,16.2655285135078,16.5368342539716,16.3733253904213,16.2961192810669,15.3010074518679,15.8141895243929,15.1560776271569,15.8237652857702,14.5893175431284,14.9885711896001,15.4843294491989,15.8420368191688,15.6869963103971,14.2366509766068,14.441172977578,15.4310865782795,15.110447164605,15.8614394312848,15.6630656215983,15.4469227386032,15.9345510563737,14.8707243067026,15.4993084494348,16.0085201881575,15.3312927680183,15.2753657315975,15.5415720378214,15.0657414082704,15.0529979319157,14.7846539161302,14.4132642209719,14.6530644837987,14.6227166228543,14.1183814571276,14.4632478932544,13.9871108845266,13.6058337748353,13.0745494644349,12.8285666491843,12.9724480377374,12.2788644053467,12.8795646866707,12.4814716083159,12.1442929809116,11.7982352218286,11.8226292968207,11.4691278388787,11.4811807145468,11.4473077357491,11.9715462861352,11.8450472602454,11.3528701422497,11.2196037546998,10.9100071305772,11.9200023449741,12.5938154184519,12.2263530854749,11.658323525669,11.2654540411469,11.3879333481566,11.6676575430368,10.5626155934774,10.9626020732702,11.7068799631043,11.8833789534811,12.299317781961,12.6565743934645,12.6314477035186,13.1427125179773,13.1110229305979,13.1580992787129,12.4489715938687,12.8240562504943,12.2728595387514,10.9947186729735,11.9417959443209,11.4079113836575,12.5703661115234,13.9552431513127,14.4800874616714,13.8798487269378,13.6166023099658,16.1844569306956,15.7541998577237,15.5302655902473,16.6004539948037,16.4057086324506,16.5851058315103,15.9813730926297,15.7261558201936,15.7268172681638,14.4688288708622,12.9361887511817,13.1146523153058,12.3062163921284,11.511525463852,12.0916424691768,13.679745303344,15.6553162948748,15.4287360436403,15.6867275117548,17.5118374468031,16.7561848390834,15.8402095049396,15.7981470792796,16.6601660411629,18.9094889794097,18.8181725578689,20.8482096926019,20.0888685409059,19.7385046302728,19.61822036142,19.9849333010103,20.1863356638014,19.8021377286723,18.8828761752546,18.5115544809989,19.3434022810467,18.8679032164736,19.2875883689515,18.961472637599],"I00288^FMA_PCF(NTMA,0,-20AY,M,\"PORTAGG\",\"MEANR\"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15.5054074238709,14.9343197170393,16.013775070632,15.6154930739434,14.1465207032016,15.0851448381209,15.6310045776468,15.3333395704293,14.7134254817078,14.9828857862561,14.0047819058013,11.608536618245,13.352400323412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I21852^FMA_PCF(NTMA,0,-20AY,M,\"PORTAGG\",\"MEANR\")":[7.33481221501102,7.89391080557247,7.73344457475804,6.91877220427296,7.23256350251848,8.03335940932503,9.56041922296322,9.19609172420106,8.5366882915898,7.37045479210462,7.30359758848312,7.32181170970885,7.42183483928365,7.52562398088383,7.41225407861799,7.311147662708,7.06608337847914,6.89089454034715,7.6672789729758,7.40432702757287,7.16888267131434,7.10410155172565,7.79993411728715,7.32689690005503,7.12457826526914,7.11796756083919,7.31246280851314,7.12013588128958,7.24806514106527,7.29466278416973,7.49659662887356,6.96572583571137,6.88965426024032,6.67780448967789,6.54121031278958,6.60727439589631,7.14062385536741,7.18353319159037,7.25886232438437,6.64580687154528,6.20468605553707,6.7994902693228,6.56933712709906,6.48007915854076,6.98880063143219,6.62182390253597,6.73590057295096,6.74629402665704,5.55020567948406,6.14457548190727,6.04818268118681,5.66226777176012,6.87086267480335,6.12455479765188,6.81451980583676,6.99654697042103,6.69913656608524,5.90585731387404,5.91242047933957,6.45349683886779,6.32784148327148,6.10291131823228,6.4544361095027,7.46299417736013,7.28775898480375,7.21187831358852,7.54090727594213,7.58693969517703,6.56085988690147,6.83320283464349,6.94678822904951,5.68233449664627,5.95281990030924,6.68556473976684,6.99385658166631,7.79067564841594,8.08891745740387,8.14135575838728,5.04860263603042,5.48599313711286,6.3049148307767,6.98070814200072,6.6822119432014,6.58420567200339,6.47721196892894,6.15533593520494,6.73532757712658,6.82181289952553,6.22849419582865,7.08453125423333,7.26858166747334,7.16842246104853,7.0295775679764,6.03406484159269,6.45420651606313,6.58868519865649,7.67276634358941,7.63922216434557,8.00345619132252,8.03547537639894,8.16595923130301,8.26470849873786,7.81470723061669,7.63199202388793,8.64690661056613,8.85504061454927,8.69941273532762,8.86914757955706,9.12598097856879,8.29601610921622,8.89479879145106,8.43864453197817,8.49277596684771,8.98625681488109,9.15384812670083,9.16009721819028,9.3923216363821,9.87161441500817,10.2302803555606,9.84298004173756,10.3443124192023,10.3403797340101,10.5170343241381,10.8219482163197,10.6745468719505,10.7912522265549,10.0794768542047,8.93606912379133,8.53593602329529,7.69718145130998,8.32515218388929,8.44810268610084,7.4476393116686,7.67559120028194,7.87723431176262,8.45020513663785,8.85797184756783,9.54240148706995,8.754940724007,8.78310731803919,7.98493420551171,6.83602760237516,6.17292113024459,6.68135290050936,6.58556533687394,7.21534915908264,7.15000274683111,7.44941120602354,7.15697915276966,7.16198525972193,6.89536718881462,6.60634655213695,6.30786082767071,6.72332617614688,6.59736742122371,6.64943093940485,6.35749683981689,6.30273748481447,6.42131255601534,6.07610609629088,6.24505842571433,6.12854146127474,6.22571043052166,6.16008075459778,6.19328339279817,5.81632589226305,5.78627624518292,5.94942254580331,6.14763920053532,6.01719751858847,6.01449757873375,5.64748245398308,5.26795823642368,5.83868866785412,5.98988066833614,6.26398159492956,5.94221311777099,5.79986741970874,5.8203629973985,5.77126178747124,4.8693651330118,5.57788240096952,6.22545047194909,6.12990515208198,6.27077366952737,6.70973627665811,7.02703728506947,7.200683675966,6.84917924719986,6.66495734197423,6.2421681437297,6.00388169331462,5.74244747004277,5.18534339939047,5.47171243331701,5.14874885006814,5.47733473636287,6.27120354214478,6.18343998836987,6.00937673726988,5.97990421110356,6.32108836097116,6.49350614358426,6.51938055243895,6.50124264493019,6.31769518944013,6.46606894203591,6.34530986658241,6.84115643514611,6.25810631186258,5.68064789650023,5.28679559405485,5.73921145256337,5.33532805389682,5.35429322773818,4.72420415505484,4.96999488519613,5.55712211852518,5.65523726688716,6.61893844962143,6.84717838555141,7.08449241831991,6.62202345172843,7.03285286398474,6.63723920464791,7.66344275776443,7.26440026450957,7.7183582206403,7.77892466432988,7.28054782769956,7.27432626162549,7.30722346230862,7.31854952535579,7.17580154052929,7.03867841141791,6.58979920060731,6.64979529875507,6.55662645096645,6.67370441623333,6.23590611107554],"I21862^FMA_PE(NTMA,0,-20AY,M,\"PORTAGG\",\"MEANR\")":[19.0595432140178,19.3096083669495,18.8682820612774,18.8156610713248,17.9639396346883,17.2856476120737,17.7298375263081,19.1715082148523,18.8627931720354,18.5847966560291,18.9339077653931,17.5545679567243,17.0733352379909,16.9772452908587,16.3619058018507,16.4773709020979,16.2686905739844,17.1624565063533,17.7198562336345,18.2106373908923,18.071428009238,17.010809717173,18.490063206531,18.8797864719898,19.838114139362,20.5679332921841,19.9472762785827,19.6058975226619,19.4416758941603,19.2994877417896,19.7347709421846,19.4902672284621,19.040282465066,18.5347011119796,17.8545252125703,17.1195387897318,17.5824094777825,18.3408961026728,18.5046620221746,18.0335024056567,17.3722066898433,18.2770826107073,17.9027080598201,17.6148623701334,18.298925423351,18.1183444103637,18.4048117935117,17.2796103322378,15.5876490594246,16.2190613142971,17.2601098469006,16.5350970766118,16.9997548651829,16.7234099178986,17.1205047921172,16.2928330915432,16.4935771449028,17.9502433895156,17.3648647847508,18.26743963747,17.5920166206919,18.755686340171,18.6212548445762,17.9500005676854,17.5044161872687,17.5706768131548,17.0601628191938,16.3217551289153,16.9782710921582,17.1246498406541,16.8148666141378,16.0216321066526,17.0132731746059,17.1685434166134,17.0888143421079,16.9608605361412,17.5620424128829,17.1190162213193,14.3846480349027,14.82219289879,15.7903426438351,16.4021479402709,15.9379929605596,15.2834617409537,14.655634541857,14.8774429644731,15.1505983076086,15.5825654483486,14.6570191946711,15.1929536388909,15.8743919019374,15.9014824271196,15.7378170902403,15.1288420413486,16.5483722074927,15.6181391732378,16.9074616929504,16.5529926459336,16.0564675695439,15.3348327971344,15.1390189000627,15.1474951330922,15.2380934555313,15.6979435258614,16.6903872185382,16.4814302930919,16.7288925698431,16.3122304706162,16.51748987186,16.370886892189,16.1822551065349,16.3004669024674,15.7082249633211,15.8100956617819,15.7217866042734,15.9136527261935,14.712496855481,14.4327384017707,14.4284479588804,14.0995550057188,15.203906874846,15.3984427257953,16.0876141181578,15.468928663934,15.5214967399781,15.3980456934538,15.1019759052703,14.7482616274024,14.7899704070746,16.2635571334578,16.2512259436646,16.4407280975668,15.4621011170935,16.3840383915637,17.9806975025079,17.5464665700635,17.7473424043312,17.3167596678205,17.8065426733901,17.9171915955391,17.3328102511671,17.1246159055782,17.5099772821663,17.1318535336089,16.3810609971396,16.5057578720178,15.8557654470885,16.6063232296648,16.3532395541319,16.1078338055289,16.8858526233494,17.1101358497506,16.3328314191781,16.3394206851659,16.2869775415734,15.6888102090806,15.0940026796244,14.7994170419344,15.4903710939129,14.536306499187,14.753126282015,14.6025858278313,14.2138877006037,13.4564179269267,13.3374396045651,12.4715989991328,12.5300427936705,12.4851143773224,12.6831003180401,12.2784320382738,12.2798719529539,12.1763897921156,11.5932190712833,12.0701349189764,12.2428623809078,11.8042182853871,11.6682888585088,11.3174276483376,10.8953899600783,10.8625530161593,10.371185825301,10.9215038688278,11.324579270778,11.8957474676903,12.1657781146082,12.0177042004292,11.6158284865061,11.5038536461474,11.1586549228026,11.0557029246748,10.4455626476265,10.88709831504,10.8334842153448,10.0024050297312,10.2648324404242,10.2068161438576,10.4538196733699,11.3458832865722,11.8165728592818,11.6328682380265,11.6124711796416,11.6945550430625,11.4453089673341,10.7619364054842,11.378862412163,11.3543131521444,11.2231827350009,10.7522470286734,10.5255690534466,9.92127728209572,10.0711231458903,9.69463749357267,10.9009580184828,10.8778589350964,10.188490180752,11.0431040725402,12.5204643462074,13.4506862903473,13.3287571270267,12.7121730232551,13.389719649918,13.3518384222555,13.2593884010414,13.8592575200617,14.2402675502994,15.1149572270339,15.6894077073692,15.6406979007621,15.6383460219417,15.3501191901594,15.114809569289,16.1360480086712,16.921119664366,16.8943861386852,16.1841178455282,16.3831430552881,16.9335904697988,16.6346085775281,16.6023812683631,16.8510939880716],"I00288^FMA_PE(NTMA,0,-20AY,M,\"PORTAGG\",\"MEANR\")":[13.5820010799602,14.6836643162544,14.7302361389337,14.5316616242229,14.0964222933441,14.3998656992578,13.9481808200355,14.4509224074414,15.1377947963194,15.5706802064462,15.2432241384478,15.0617973155206,16.0381125271388,15.9428022786481,15.7420825404069,16.1155571602751,15.5723369947662,15.0191520069046,15.2489412975615,16.0477924213768,16.0048759350639,15.4155520648031,16.6634784712884,15.1833746141851,15.0046098729867,15.2071618462549,14.8084580533444,14.2008568175201,14.3194582910816,13.9532175723542,14.9580918941169,14.1820304004362,13.7610834428613,13.5244572285979,12.86430567231,11.6898779226117,12.1244723760274,12.3392092884291,12.9289212253678,12.2858109400257,11.4830616180086,12.0900011151664,11.5877671770683,12.6583431848414,13.0381015925671,12.020357818795,12.8351604987878,12.0850113186896,10.7448511071104,11.790104677606,12.2823588585297,11.3938556399262,12.8461015554553,12.654264966619,14.4058777058349,14.33686403981,14.8086673709485,14.9278355505816,14.4315705986242,15.1767686303939,14.2247611196254,14.3097579524669,13.6859153595497,14.1868998370372,14.6889247501116,14.22580103317,14.8179812799996,16.7438139577668,15.5629471699438,17.2161119968967,16.7939865508897,15.0032903955704,16.2106914910448,17.0720567115829,16.7071859911717,16.6913116690176,17.1070018070071,16.0714155055273,11.208338880091,13.3309362825094,14.8638620354392,15.1137220044237,14.8694618934834,14.4316361039802,14.117987621084,13.697047996465,14.0709420549992,13.7707224043553,13.0360417326377,13.8530850225231,13.0996179999855,13.1841197060106,12.864194756944,11.7983160438683,13.1728982253092,12.8952458582863,13.6564450006421,14.0328732207433,13.9010747139237,13.5300213299275,13.7021514617998,13.9188352806179,14.1597226130496,14.5773488090411,15.2446902180011,15.7809976544559,15.9519902952164,15.6431666162052,15.4209802427566,14.9005556405205,15.1106880646483,15.051903705188,14.3975819505085,14.6200504343619,14.8676339280175,15.3457094328323,14.7039591527878,14.8582692395094,14.5439652848423,13.450235671363,13.5712459611988,13.9802081837386,13.6132313220621,13.1142023832527,13.6254310342037,13.3625110344027,12.9474841848978,12.0349697213199,12.2114439803279,13.1944297344087,13.5476862459317,13.3973762645345,12.4684764136267,12.9067486583419,13.8585596372159,13.5356559737441,13.7237261420185,13.6076205859277,13.7160452198796,13.9318821371199,13.226397499687,14.0370792692505,13.9320336822524,13.7255844638961,13.3731038338492,13.526486720041,13.1475219243062,13.5193963134743,13.3419870670366,13.2125852116711,13.3284034178171,13.0539056070033,12.740769714218,13.2663862490035,13.05664228001,12.6629613505606,12.2738583112171,11.97930052786,12.7344937300269,12.4304931586207,12.6839243436532,12.2348492305519,12.1745800869745,11.9174575487991,11.89388370324,11.3551308173898,11.0266907345038,11.1475130880413,11.2109334209518,11.0219469464639,10.9085967408253,10.9747212330246,10.4193304464573,11.3969128075017,11.8491090389357,11.2119373548099,10.7157636901107,9.8163595919484,9.80326685726526,10.3250597640881,9.01494304555767,9.9912355885118,11.1346137139751,11.5457707540149,11.5800261754698,12.020802862436,12.0914831569282,12.2500974075244,12.0134125192381,11.6704362072515,10.788522108645,11.0503795294852,11.0025298580905,10.5115381792504,11.6897489914696,11.1818365991869,12.4919360918112,14.2076094980143,15.491399977443,14.6150956880071,14.3804646762504,14.7217578606068,14.3717277409178,14.4176610537137,16.071213267884,16.5489806277511,14.8060892725008,14.4320352330578,15.1305742885809,13.4000195297727,10.4234561289445,8.99407693756235,10.756609138944,10.5017920579992,11.291110840316,12.4159575571249,13.4666379957326,15.5369417656674,14.5927045049328,11.6183193946475,13.3114582372191,13.5138374313938,11.3417220347825,10.9078693914328,11.6328705307574,11.1320249653287,11.126517387474,11.4307371801319,11.3276723614769,11.037652373489,10.8807093902967,11.8209841321063,12.4505371442409,12.3149906730246,11.9995052464117,12.1851993042158,12.6623782767777,12.6547537700957,12.294250982249,12.3521608783268],"I00972^FMA_EVAL_EBITDA(NTMA,0,-20AY,M,\"PORTAGG\",\"MEANR\")":[11.9690538264047,12.9540148431962,11.8122369013254,11.7049893058334,12.8329723359093,13.3431276289849,13.579813154007,14.1394496952541,13.6955173800576,15.2065639934121,16.5284057892024,17.153292627885,18.086243683052,17.7861203562138,17.8204458302591,19.8739992751928,18.2105952783761,16.8079887682677,15.7612380460248,16.8819576467579,17.2032527068848,16.3156349881033,16.8262659405434,14.9312046832037,14.604501090331,14.2522666063175,13.5445693038973,14.1516384234223,14.2697366330967,13.6765747261651,14.9297605616273,14.6297314255607,13.7880785284304,13.0906104507379,13.0846342079494,11.9681425999993,11.840752887935,12.5604097296415,13.2247639244402,13.4104448453663,12.6576845161173,12.7854537825244,13.0094603267473,12.9403890334717,13.7009138018669,11.9212573265202,12.7795925323669,12.2816486018178,11.2136864577489,12.2559379854988,11.1965134100115,9.85235252007134,11.3583595415771,11.6819586268823,15.717850153241,16.4593362696729,16.8433650386682,19.0784680016828,19.3531219542558,20.596084151848,20.1789116287021,20.3167677780675,20.0259217278289,20.9447329731378,20.8139816247767,22.4174454370355,22.8425525979781,15.7645433163411,14.9597284776179,15.7097546816085,14.5903896299888,13.1095648704123,13.7363275617389,14.031367482124,13.6801498954754,13.1469525328243,13.1202878072905,12.2619499149532,10.0766587503488,11.0250406227297,11.5505508731543,11.6469617717445,10.6616829790977,10.4926305639651,10.3618655369771,10.501397953067,10.6519545939811,10.5993862283122,10.1424989978469,10.079267844562,9.39326736578843,9.33831528855533,8.80673995150908,8.47963391131811,9.34825235478011,9.31541792955016,9.18441236912882,8.98770356247174,9.05138727830749,8.95137974994631,8.610522348112,8.60934874215788,8.85199228063236,9.25592543059225,9.84503185806545,9.50742550929536,9.2999734938048,9.02731968999043,9.35744939826438,9.64070086497533,9.88445629844897,9.6432520085339,9.85458495438476,10.0865408700038,10.097639210623,10.0190038344772,10.0232827837909,9.61084964069764,9.39511814970355,8.95232430583982,9.08907243825033,9.06259885958468,8.84017462407886,8.78542027723825,9.67490807192646,9.26682597290405,9.16051647831924,8.82398562819837,8.74936374684658,9.00669196724071,9.41315425166389,9.41407471333705,8.80718457281333,8.97868246066732,9.92334756707797,9.5818755000455,9.65895136249394,9.62561445111529,9.51777496491714,9.69286905344133,8.9935290186783,9.45718277087245,9.43463160715099,9.25568111289924,9.15790442233746,9.41990246700266,9.2322009925856,9.31332251480766,9.23590519285876,9.01182980308306,9.08014016403003,9.35418991212775,8.97186238075858,9.34912569379503,9.0749384582446,8.93044366022863,8.73484564945766,8.42382446117688,8.60916864300366,8.42832418312935,8.20479934921691,8.20052198434174,8.22407678885902,7.8537842905047,7.70420462921655,7.43422246412491,7.36013816911161,7.41386955484058,7.55981641784439,7.3402432152713,7.21195896122377,7.13138244203482,6.79164295034539,7.01984376464524,7.09469359941629,6.98014484604132,6.74546765770106,6.52473887739977,6.4382249654752,6.47432363758132,6.01246614766389,6.44464350566252,6.9031184800675,7.16473861943588,7.30888704012382,7.16019690409509,7.13736785549373,7.3118474750726,6.96820980207331,6.89201582247538,6.66726973029082,6.83205303343253,6.49885484909661,6.19899071613566,6.57644105690164,6.23497275317549,6.58855207872695,7.24161839983068,7.05343185711745,6.68188164150964,6.48058527625752,6.73211956862334,6.55015126276252,6.43542479252184,6.67305437957917,6.40597965534063,6.32606581307789,6.07428625007211,6.07699773541015,6.29251548010658,5.63390396433055,5.21057138670248,5.4322525838044,5.69649713650999,5.56393214761892,5.65347279388081,6.45948872889762,7.14183498710562,6.95753525713256,7.21942889138122,7.84055213134574,7.76522287259143,7.63964009909476,7.82786950057551,7.84762095280239,8.20100956611187,8.61563953465282,8.93957463542879,9.00554289289915,9.02538859604944,9.17123480444496,9.61469485282294,9.84333710038346,9.77679221652135,9.6635675904908,9.80400137510402,10.2615468074905,10.1744698424179,9.94413840431809,9.91312481118938],"I00144^FMA_PCF(NTMA,0,-20AY,M,\"PORTAGG\",\"MEANR\")":[14.2350693463258,14.9210107038646,15.2435255268595,14.9158592484985,14.7367791870037,14.8225392420226,14.5605813069372,16.1673840360369,14.9669028643598,14.1353800472438,14.5435427692351,14.0734664415156,14.637467695274,14.9751444951116,14.8311698016502,15.3791222205133,15.7658598780938,15.7605855234741,16.0577907575245,15.7903605411149,13.8668319692255,13.6856945673867,14.8192036199481,14.2795203853918,14.6702860498658,14.7615882185007,14.1790190214909,13.6563383447313,13.9207139519493,13.9775195830811,14.1228718591117,13.7349649692057,13.5137608737016,13.4017164100924,13.2565682025953,12.9162043526169,13.0264690210328,13.7765569249985,14.4890480195938,14.3870585981453,14.0177602886162,15.0826379450841,14.5694832441483,14.1842771511058,14.4674523441242,15.4021081420416,15.9288747354012,15.1542819120056,13.5506194718376,14.790908577966,15.1191825920644,14.7664626049496,15.2611285565711,15.6862787563183,15.1171329401602,15.3484764987767,15.479354764448,15.5127479723503,13.8179912964446,14.2654766654986,13.9292791986891,14.7123143693945,14.671514171198,14.2027177800346,14.464131465906,14.3239705475862,14.1918009787346,17.9119945052169,18.0936877238602,18.4673160400018,17.818924233553,16.4863687392602,17.9854162253404,18.8617165070715,17.3435410499477,16.8502467125202,16.6108086031984,16.0416473556937,12.6639797818869,13.713498189666,14.9391408566879,14.8053714431338,14.600526677922,14.5072371545621,14.6481209473308,14.2431393709089,14.3658418263903,14.058296110635,13.3947772146682,14.2935007171659,13.872826824363,13.3538683636732,12.8674357444067,11.879604034068,13.3174119990128,13.7705516262688,14.0545189441411,13.9499334674467,13.624717280614,13.787057068102,12.9592791853296,13.0913175995589,13.7967871966026,14.150803080868,15.3923482017013,15.1459473959745,15.1472107124248,14.7868500662195,14.1537797489641,14.1578962563401,14.432926616028,14.3543624594136,14.6195011808416,14.3655051791073,14.3291199328549,14.4009386455855,13.7849511078651,13.2933529448007,12.9115606841004,13.3940050988802,13.7259109656344,13.984808162698,14.1401839125098,14.0537821778394,13.6380711185787,13.7658539578789,13.7216372008244,13.2825686177256,13.1990756041552,13.242353886925,13.4216829870332,13.6000063745432,12.8329856320169,12.9310303046373,13.6151444683656,13.4279331716328,13.8590637812127,13.7744842196078,13.8366352459891,14.2109583558232,13.4572204484543,13.8052662408904,14.1388851750936,13.6007795240994,13.0793666260945,13.2751685055749,12.7198612041862,13.3693318337708,13.502522725154,13.3141769198778,12.9056153041459,12.776654987736,12.3301029728763,13.0567145031213,13.1354881902241,12.9438436154737,12.5012902342578,12.4019877679081,12.8713175220838,12.4060755820304,12.6731403060361,12.8790449450609,12.7816947450348,12.4540503322583,12.1385326137017,11.5394405331486,11.886648876573,11.9216838517487,12.1506642982086,12.0440914633187,12.0912946876323,11.8979406985796,11.2400390445962,11.6792568211437,12.1459694304642,11.8630742904699,11.2331753707151,11.1680278486558,10.9480962312223,10.9726846868756,10.2886260229028,10.532115752181,10.7608075694507,10.7623871051924,11.7936429817966,11.6402126360721,11.1077801355684,11.2693667925289,10.7974006031962,10.7615735224777,10.2553221797486,10.8442630565905,10.5014113035259,10.1262480693851,10.5769836184676,9.72417449764835,10.0476387230436,10.5782514575966,10.8552486783481,10.7424225019076,10.3388358912446,10.6692515192563,10.787947892841,10.2657025985722,10.9503245417224,10.6919721365478,10.9246110145745,10.4104340168271,11.8598748560578,11.0859473721041,10.3664943644475,10.1463784015379,9.46971291118725,10.179757893224,10.0126764691304,10.0678680204505,12.0512861951858,12.3684053743213,12.0129430820754,10.8435002746946,11.9705478077907,11.7094276284598,11.7182593609087,11.4014722881063,11.4845186363537,12.2051736624004,12.5734911579353,12.5367379412014,12.6354171733199,11.8499702159757,11.9653046252684,12.5465811018056,13.6852475890731,13.5279270878727,12.8688319700726,12.8079488508701,12.9947582205228,12.5305772315388,11.736318209796,11.841949830083],"I00972^FMA_PSALES(NTMA,0,-20AY,M,\"PORTAGG\",\"MEANR\")":[2.5892002648145,2.82842403638108,2.55326975947848,2.53379927564292,2.79445643523128,2.91952281049338,2.96797442216508,3.08313210234003,2.93970527008681,3.28453889530963,3.61273856398702,3.72553397223972,3.91204878023204,3.81637417823005,3.78788683414118,4.21023898877131,3.81769454819143,3.44770140602669,3.1925490013511,3.44198469985257,3.46179315383896,3.23201595506458,3.31142082293264,2.82319752738642,2.72166027692477,2.48139524876717,2.35602880619173,2.44003489031599,2.45677129400802,2.3191900309972,2.52058031907175,2.44465783075069,2.24293412614284,2.0707657154381,2.05163797522211,1.83358520330063,1.79600555181381,1.91859899565635,1.99348226761251,1.99877096442905,1.85399098723729,1.87120077720116,1.8984397600938,1.84782510969301,1.96594673180357,1.61045726234202,1.76061047336809,1.76436437762727,1.58465702236603,1.74120832590194,1.69654638616939,1.48191013266835,1.76620984167126,1.77487331822945,2.56678279988866,2.71229909620878,2.76801668506561,3.28080102168704,3.32471046952781,3.65489315852802,3.51358710869026,3.57406411339927,3.46708401414653,3.57888171599835,3.53025075837886,3.67803728300351,3.7217787524217,3.13390770662013,2.93088153555757,3.10165199508793,2.85718250101181,2.48539532649411,2.60900627430324,2.63670912469791,2.44371492419922,2.29578109401803,2.29118666804873,2.14241167862512,1.80285234135563,2.02782801143779,2.19213437006657,2.23114370152943,2.01405821044192,1.91770353543605,1.88949755658495,1.93732502870176,1.97827290974946,1.95652093047645,1.85433651072788,1.97135551584045,1.80666430838778,1.81160084044279,1.76954223287764,1.65487140321985,1.85206692908989,1.82953388579265,1.91303288702236,1.85118876737721,1.83547188013105,1.80316576880318,1.7195609903404,1.74606057268715,1.82029571195648,1.94697205835819,2.12096014962066,2.02883008246532,1.95952498934775,1.90033323557742,2.01031872879956,2.08870399683826,2.17484759774342,2.09018479213547,2.14959491955978,2.22280940149941,2.20990622140861,2.17912846001634,2.15190451423947,2.03021028140268,2.01214923590413,1.8754987372605,1.92020185571551,1.89604704300969,1.94247822183463,1.92584437864492,2.08846716604927,2.02809895333831,1.9884354132904,1.88527611741586,1.90371634550664,1.9782925670412,2.09927209509496,2.15497247428664,1.97030858881287,2.01257961063493,2.31566429894182,2.17603076943938,2.18909468214932,2.16787806797998,2.13201910779467,2.17740104643188,1.97900576981319,2.12405893433479,2.10941854494616,2.04462141876648,2.0065275510771,2.06697978348853,2.02044856288006,2.03981179433088,2.01495172844581,1.94571672299675,1.96701091779415,2.03136900218056,1.92785143266443,2.02708450183465,1.94118755782132,1.9114151241387,1.85155774237997,1.75504930559257,1.83615993480507,1.7959806378435,1.72755596574204,1.71675071951519,1.70855161035409,1.58926489294972,1.58543803958982,1.5141260089308,1.48405178371598,1.48000876742127,1.5140763260628,1.44464212865092,1.39535145532451,1.36766116654034,1.26934242216498,1.33879782244201,1.35490215934548,1.32104638531701,1.26789733118724,1.20369996048299,1.18981550353273,1.22253402427522,1.09710585475743,1.21086782061323,1.3362187199053,1.40611322162942,1.43424891729416,1.49510672184957,1.48914260893228,1.51900279195351,1.40068364891069,1.37499951816673,1.30989064843365,1.35367467284301,1.25606627922592,1.17327409110564,1.26159919742957,1.1637516902613,1.25330439628822,1.36589129828837,1.3017882874759,1.19470934720923,1.133266729994,1.19034004344296,1.09800858939051,1.12050987772413,1.16779753909592,1.08600757487739,1.04107868447295,0.973045345086897,0.960889958064623,0.937040839619933,0.77838059878848,0.714425421621705,0.805763469971842,0.897454690129341,0.852932792126242,0.934089083773815,1.156182565741,1.34055132554472,1.27450508975431,1.35555015486738,1.52801412116101,1.49789079923782,1.45682257737178,1.45576444034887,1.47028341792396,1.57656875830486,1.64792602584562,1.75225614617254,1.79507897419889,1.80269276861664,1.85499231941361,1.96134835928729,2.01960703782417,1.99089731742558,1.9592581308331,1.99528540023142,2.12010343582871,2.07850415999878,2.00753389587682,2.00826793881903],"I21862^FMA_EVAL_EBITDA(NTMA,0,-20AY,M,\"PORTAGG\",\"MEANR\")":[15.7059921765784,15.7906286605181,15.1889598889808,14.9648634253334,14.3482803260967,13.7520278814455,14.39620494791,15.4361391927499,15.2589665829469,15.1699568990201,15.3873810952946,14.2870849219254,13.9410823786145,13.869562200349,13.6188409422142,13.8552218271019,13.7200207216899,14.2131784058949,14.5455422375766,15.1876099714407,14.8913557273629,14.186363838781,14.9446351968355,15.3464627085334,16.0843374441125,16.5313562915846,15.8213614555469,15.8810972187577,15.7409020550967,15.5364109053272,15.9652680255816,15.7500673430501,15.1312668176505,14.744852872226,14.1933893823838,13.5246474723954,14.156859669343,14.8911019125673,14.8153595659555,14.5834409963977,14.0193337620649,14.6589963796323,14.3696724674293,13.9960997966878,14.3325249697107,14.2583640781049,14.3127176034676,13.5319659242796,12.2668721307287,12.4853690107511,13.2823277082246,12.8516158378696,13.1819708349825,12.8208158399772,13.2925426270442,12.6753283185753,12.8491289537883,13.814648925392,13.4994695060378,14.2495122956904,14.0189649977835,14.8177392369772,14.6235724287229,14.0693427182168,13.6309716701923,13.7964236690594,13.4613771965687,13.0395107777447,13.4438732308245,13.4324225146915,13.2963155748698,13.0755117338793,13.9614737012048,14.0694020103731,13.877351942613,13.8539046886308,14.2672873822909,13.852429964138,11.6789506640836,11.9396680009157,12.6251837749345,12.8994383951693,12.6389666724047,11.9901929278073,11.6661458699015,12.0583428211473,12.1364702885768,12.3985839116734,11.630281482488,11.9405441477543,12.6143863481341,12.5867684105209,12.3902071544148,11.9554100963888,12.8445824645128,12.2790989021988,13.2370211275185,12.9698671843359,12.6487247913987,12.1646797208144,12.0093638098561,11.9272706545279,12.0903345411102,12.3814591528502,12.769497288961,12.0985909128234,12.3035462748666,12.1378456816546,12.4160411907373,12.2630134685562,12.0948353268193,12.188309547641,11.75896924243,11.708525093137,11.6488317498684,11.7615417940444,11.0644081352046,10.8825475257254,10.7702794656426,10.8060879910266,11.6730769707395,11.8283949920274,12.3039539763263,11.8018722183838,11.826535791601,11.6045655241418,11.270553315152,11.0164282334275,11.1342466182492,12.0252233193673,11.9811138615449,12.0420618619674,11.3336413452881,11.942967303454,12.9305997007309,12.6480841642338,12.6967312287104,12.2285204394469,12.5173421976666,12.4951168015349,12.3804825763839,12.0008786222078,12.2051360197721,12.0416562801756,11.4461328633671,11.54669113239,11.1508881310812,11.6173064135933,11.4398450088728,11.2277273328157,11.6372790806429,11.9358121482428,11.1731087089613,10.9596236304112,10.8759209976461,10.713117559356,10.2741784478761,10.1240723751196,10.7131313319485,10.1095376550581,10.2052265458681,10.0544678343121,9.78054135503107,9.29153468791541,9.16576706248898,8.53769929538216,8.59518041454945,8.50278602286022,8.66903405081907,8.407213512182,8.33294349878324,8.22650909049243,7.81459663916951,8.02421006844394,8.0384470185381,7.79914751102744,7.81213391917204,7.54167603569802,7.25753537507477,7.23902742618212,6.91066807837622,7.24810334628782,7.46748223890682,7.75520291866784,7.91540303095947,7.88566737308207,7.61074295212615,7.55687210176972,7.34859152332236,7.34539644856517,6.93619723871474,7.22072493511792,7.13119232468729,6.62400348045819,6.84117247649724,6.85280445443287,6.97909467954736,7.57448232192981,7.79066869260899,7.5364482507787,7.19250005790368,7.24809923458804,7.28629920275275,7.12674900477982,7.36276443603175,7.38624986066224,7.54899121611198,7.31001202826432,7.10787104906528,6.8213180357379,6.92766165457402,6.59334933388105,7.38211858234748,7.47717605422689,7.13179451922609,7.75812107640672,8.66547205381426,9.19431611250335,9.24607975800288,8.77833336769268,9.25517530532319,9.18041383730204,9.03512903654947,9.28411031367352,9.42068430232684,9.91472450097801,10.3167601287492,10.368571179033,10.2595227680138,9.98092149223113,9.90771646354876,10.5774491799133,11.1840603999636,11.1693559797042,10.3890586423274,10.6312753449299,11.1179626964862,11.0166092539096,11.1604222380743,11.2339706575349],"I21852^FMA_PE(NTMA,0,-20AY,M,\"PORTAGG\",\"MEANR\")":[12.9869159496717,14.1357231857905,13.8202657880238,12.7474687186944,13.4114315170463,15.1391791285191,19.2003067921133,20.2522978034092,18.7171354145806,15.681257950158,15.4359412080153,15.3763251580018,15.3073210597817,15.4010195349415,15.2036732385639,15.1564532069789,14.6628418025447,14.2465234920598,15.0712583683339,14.4064835932144,13.9988335978782,13.56392781033,14.6326239081091,13.5729501785101,12.9359755547767,12.5930311495046,12.8113006354328,12.1986990115299,12.5002470650448,12.5335104402924,13.1514972791851,12.1725028982872,11.8287494333511,11.2454343459132,10.7795220544894,10.841761020683,11.8121639206173,11.9056325255803,12.1554242177837,10.8821959750716,10.0507057014308,10.9630607079795,10.5541201996878,10.1633134542736,10.8586970792666,10.2062856850578,10.1804016931702,10.2710638940438,8.33637549929783,9.29311202997231,9.22349991059071,8.90448171950314,11.1135365300625,10.1561465206597,11.9691163282901,13.1776374065659,12.7885340981811,11.6836397053596,11.8668211608856,13.2916682411743,14.1034167558853,13.7462869167517,14.7362457417938,18.1824520844177,18.8383827203516,19.3732282743106,22.279345549697,27.1327333827077,24.5252508436603,29.8099570945653,6.37010455534754,-8.42458608182221,-77.2928962952644,-49.3110563202303,-110.668507019294,-70.1314031079907,-57.0013371797872,-51.4199784146907,53.5501904026387,14.7769026959182,16.2591716593769,17.8336363692978,17.1632485053513,16.901113186739,16.3288194051241,15.5710325628353,16.9515952253346,16.287733763515,14.758335352306,17.1373438750914,18.2176327546413,18.2809765118693,17.5593352756564,13.7685443143541,13.9201480704001,14.0912756946594,17.0838070427204,17.1215793468076,18.0885625003728,18.2863246303842,18.8657956174591,20.261312863592,19.9671161947464,19.823045236896,23.0486815460749,26.619794831097,27.5746845160846,28.9685416869266,31.5025633651748,29.7793854180764,31.8269005584468,27.8336934536361,27.915233887101,29.3557150667677,30.2685945728913,30.373182146415,32.1149678534498,34.7594740839443,45.1969305997143,51.1043923816081,59.4539070704799,61.5375109315847,69.941374122879,66.5731389197029,69.2844809284065,74.703617872968,61.0726649016615,55.1020666031702,47.6158495105076,29.3176120330652,29.2356866041392,29.9567458014173,25.1578917037394,24.2857822333131,24.4966304992195,26.1344133485995,27.5977346649583,30.9266362396183,29.2879942378332,28.9491345376326,26.6886013031229,16.9538435666827,13.5687005098898,14.3213225726898,13.4392384245395,14.4731333666513,14.1465832074493,14.8913565421511,14.2136847389587,14.2668170124697,13.6967714569658,13.0686506828687,12.4668159856723,13.132896057744,12.8399470335382,12.7976848232917,12.2344795619772,12.0861996787711,12.3067372538817,11.6930754509119,12.0099375830878,11.8610939083623,11.9936030314506,11.8686542380313,11.7900276121887,11.0131769541806,10.9291834272404,11.0936333406711,11.4380297053475,11.1377719444434,11.0053276845804,10.0109459565626,9.29869291004252,10.4330149997746,10.6211429479744,11.0295972462807,10.5045829601082,10.216527633762,10.2826320640433,10.0678234295007,8.30238807075074,9.5014897391307,10.6861915768134,10.6759781098808,10.9364610791802,11.758579895839,12.7102592747582,13.2422792256643,12.6237699614431,12.6883771261362,11.8646895689941,11.3238838729434,10.7332424232983,9.66491381813247,10.1491815065182,9.42102226137472,10.2157511789322,11.841010727108,11.8938955778882,11.6333445296801,11.6556105943425,12.4451373801743,12.9568405161193,13.0829627677126,13.4213929649981,13.2392739453803,13.7070200366045,13.6153849045789,14.7961716984479,13.7266362577731,12.1050037244877,10.8312987119675,11.7848471393904,9.5155542081952,8.36982401948525,7.65544730331459,7.58589091033751,8.23074359483953,8.32800082328096,9.950022495461,10.3716525230218,10.8410557967846,10.3001268296285,10.8019122761941,10.1629655420491,11.7869851894829,11.209548204427,12.1115526972177,12.2761371754905,11.3889864572303,11.3578056007081,11.5762385300955,11.6249997344875,11.0788778935844,10.8889432146636,10.2831352692973,10.3528269126216,10.1085888170099,10.2432806610172,9.48943025501773],"I00936^FMA_EBITDA_MARGIN(LTM,0,-20AY,M,\"PORTAGG\")":[24.0426637864758,23.9666326666057,24.1933465629152,24.1731817520145,24.196928256693,24.1033027070843,24.0545118273097,24.0225579336541,24.0697274062695,24.0628415330191,24.0007484801278,23.8106897385114,23.8129819287555,23.3651743564694,23.4364149242016,23.3751162353895,23.3134392844277,23.4415723958783,23.4022589954378,23.8370243144625,23.1078947032505,23.0767786545284,23.0803674480201,23.3229689789199,23.2408004020406,23.0128487421124,23.1666690971098,23.0970964030232,23.0913714833298,23.1029052423442,23.0073349512635,22.1724359759953,22.4113148483161,22.2241508695333,22.2351806885691,21.6384897337182,21.2164282331531,21.2205626490557,20.3745096737879,20.0056751364599,20.0800338504437,19.2154275881239,18.9375574568978,18.9572156268623,18.4049488986699,18.2678447993598,18.333288645059,17.766199546089,17.5188424473805,16.4347069918389,15.6095578022274,15.7024279375218,15.7471012976179,15.4881727653919,15.5217510090477,15.8357866619546,14.394475197977,14.4109851106942,14.3953389109909,11.8999598203548,11.8884833212054,11.8776658657837,5.0832547364345,4.33361872826887,4.94974941777329,5.88352714526472,6.57082024478904,7.00694894025243,11.0926174166517,11.4435401931876,11.4566701135281,15.157409702773,15.8346319065444,15.8167017507981,20.7893001873239,21.3519415671877,21.3634158898441,22.9320437330269,22.9086598539971,22.89942765582,22.8480327624548,22.8550115362457,22.9032512055804,22.704926519663,22.7038986857994,22.6954271258235,22.5687734634508,22.6191583446842,22.6553376580065,22.684510646677,22.6976603397288,23.1291389996714,24.7120590380288,24.7248887874093,24.656927858221,24.7382402743518,24.7579680301215,24.7033118002115,24.8515778724742,24.8206133899972,24.7242704105735,24.8467237500691,24.5706581786209,24.545850192071,23.3075180473636,23.3585210281751,23.3519755809665,23.7677835470666,23.7070115937111,24.8823208039761,25.1599643067127,25.1948467286043,24.8575408180114,26.0296902417514,26.0618459584816,26.0660866922477,25.6780768494636,25.6284280020866,26.1443475056308,26.1804013742086,26.1743107451427,26.0457276833188,25.7590698339813,25.0986566590297,25.0065268758375,24.5109631171638,24.4973515566056,24.4514888587203,24.2173561923826,24.1273449859671,24.0981503730682,23.5345172427038,23.4729020185245,23.4233310741951,23.2142452943705,23.1981315710333,23.1680982515621,22.8472901711893,22.9273319368431,22.8590305670792,22.6333267727045,22.5492342588487,22.6613337159296,22.375356124169,22.503012220063,22.9562577272479,22.5894438564207,22.4958226785038,22.4718972784247,22.2965583546049,22.3680235037123,22.3523632813394,22.0228442380523,22.1206545471068,22.1121906552142,21.7837896158074,21.8763063434044,21.9112671092411,21.892272305761,21.8557124096778,21.8614594305875,21.8571204230679,21.8623012411577,21.5276856379191,21.4562235697943,21.5139005565079,21.5366875856261,21.5761403510427,21.605694403166,21.5777092942553,21.4367468628138,21.6067133490039,21.5191336765927,21.5633828368782,21.6309382236549,18.0657541791133,18.1881354616634,17.6468435430191,19.1100618375709,19.2575258786131,19.883801365018,19.9534366225577,20.2025019618048,20.2155664997059,20.1446352349031,20.3947150551536,20.4760411172419,20.1719379421098,19.7846475003076,19.6858859900551,20.2170482320752,19.3881207050346,19.2292778460595,19.2603482969893,18.7219268584778,18.7278740476542,18.2593714113797,18.7371596848391,18.6749133653868,18.6723680808293,17.9227565176393,17.9594519283385,19.6376765832115,18.9840022792995,19.0996268706467,19.1268577609396,18.5791457064203,18.4389117928979,18.4823499459,18.1585424080188,18.0180400841663,17.9909011911856,18.7609196690714,18.8264960767106,18.8715429545527,18.9887104768101,19.0953959852327,19.0394335873829,19.4038773718075,19.5794539419143,18.8909509149269,19.2942893925244,19.3185287327424,19.279773338513,19.2140208240674,19.6770058617158,19.6129903733021,19.53724215738,19.6819921080812,19.6019251318617,19.6022692590789,19.6354799764047,19.2403526654377,19.4840051076373,19.4288546272556,19.438713882653,19.4623589189529,19.4678896181518,19.3995740504926,19.56158490071],"I00612^FMA_EBITDA_MARGIN(LTM,0,-20AY,M,\"PORTAGG\")":[37.0434497222824,37.0363671505051,36.3961823345105,36.4202301125356,36.403699418302,37.1919962636835,37.2227550848398,37.341866717418,38.1213524271603,37.8561925662545,37.8265812070699,37.7626002540718,37.7745688487623,37.7117948253153,37.9280369478716,37.9461518162989,37.8619992955809,37.395790824412,37.460911211004,37.1061284295027,35.8963698415406,35.9356223882921,35.8990248946426,35.5757264415274,35.6120755629138,35.6372793526245,35.0660618871326,35.0870535962978,35.0050087059498,34.0666706563638,34.1087420022977,34.023715107568,31.4230709457521,31.5417383385196,31.4987744073571,30.135351285286,30.1606754269092,30.1474972096522,29.3391407197946,29.3568849103119,29.4532537909379,30.6663428870827,30.6657858681465,30.5668098087255,31.03424698956,30.9140821227347,30.8398878510257,32.535568326002,32.5688074795468,32.5687253564182,33.643190492726,33.64319044954,33.5408211040976,32.3547315431967,32.3603174123059,32.408936027727,34.3493400523213,34.3505646856636,34.3526589587297,34.4872758854133,34.4900389417401,34.4863036971207,35.0688133213838,35.0696721744899,35.0584948415526,37.1355128564943,37.1146857861701,37.9733010782655,37.6190199822335,37.6257988804205,37.658130191097,37.4552757764551,37.4343223991609,37.2765022583925,36.3306136944344,36.3102031621423,36.1535166685501,34.9057879307439,34.905240330153,34.872334373622,34.1105326646516,34.1348899868186,34.1238999328556,33.2964321321674,33.2756473574782,33.2769264640398,33.1267368419771,33.1296741574042,33.1010311279978,33.1828253709569,33.2037613475433,33.1947792314571,34.0161813757933,33.9989803158557,33.9718312037335,34.5602435858451,34.630368661909,34.7249508033766,34.7784012909274,34.7829856583245,34.7990785181146,35.4235713086736,35.4099965822362,34.2313814018364,33.9652349887212,33.9563273793331,33.95844877712,33.690642062345,33.6952942630503,33.6210916431864,33.7793797866023,33.8045326467065,33.8802970788391,33.63813954427,33.640222257464,33.6087304813347,33.1791885921793,33.1838392684435,33.1856101518185,32.8131729010597,32.8130885067388,32.8744376918691,32.2842121086256,32.3028625385547,32.252910383939,32.0248459883608,32.0257255633287,31.9398380740957,30.9434723666209,30.9434723631972,30.878964425639,30.3988168210457,30.3616947042007,30.3430520363137,29.7156551012042,29.7184614351839,29.8063996210759,28.9909276631924,28.9887371248238,29.2471680046893,29.596548835189,29.596905502103,29.5908575053007,29.6681232756905,29.6663741454938,29.6079940462269,29.8505147120793,29.8542453064669,29.8867773456909,30.1814845729981,30.1803650855932,30.1795820250738,29.3601385079679,29.3639349803611,29.3560922359907,29.2943947155598,29.2963505609658,29.2815562290419,29.1665530465548,29.1801650149486,29.1966933452869,29.9230184575462,29.9210319816888,29.9774471334885,29.5387709116649,29.5362238687386,29.5276761432433,28.8552107374219,28.8530670369284,28.6982581291043,28.5605009359042,28.5084253971402,28.5099011539251,28.7466210476598,28.7935159740669,28.1506532813986,28.134082912357,28.1308384196412,28.8658062145959,29.2126413693049,29.2057764583073,29.2035856282624,29.3712303814618,29.368434021379,29.3665081108105,29.2752982436049,29.2719131097254,29.2529368469659,28.7624972132282,28.7615859533194,28.7229127998032,28.9137927263922,28.9074559320204,28.9709776353136,29.0419529406982,29.0442516602931,29.0402325972757,28.7205151116374,28.7241529444223,28.7316153994147,28.2888795800025,28.291337107464,28.3027083024079,26.2991170043979,26.2979988731579,26.2868184936059,24.9520841044263,24.9524858015919,24.9469088787123,25.1315519135528,25.1326963783304,25.1241725312597,24.3983405343695,24.40938449982,24.587603108747,25.5199072208068,25.5547290246607,25.4891446072013,25.5985683584328,25.6033099693925,25.5896571379374,25.8054592090585,25.7955346333228,25.792453973774,25.2285755105724,25.2268304214783,24.9708476470979,24.8179344460048,25.2415369860977,25.2341389552549,25.4523196071674,25.4523885919232,25.7121784900775,25.6458441119554,26.2871835634921,26.2420515624757,25.5304804857397,25.583792177141,25.6013665054939,24.1127124499665],"I21904^FMA_PCF(NTMA,0,-20AY,M,\"PORTAGG\",\"MEANR\")":[18.3134901129115,17.9899485698807,17.9347278060996,19.1406817307788,21.0324278824623,19.5029199188597,17.1066537527067,19.1637157666247,21.0436457823704,21.4300257912391,22.6033957503302,23.9146387156491,23.4584583849414,22.3030600711329,23.021986256575,22.614665645332,20.9535447997058,18.9506585770051,18.6692346645057,20.818074269622,21.9441018125692,22.00582493321,21.9332104921257,21.4294975309925,21.9780208723523,21.761531136188,22.1473621158526,23.0514171323091,21.5116078735886,20.3074545392063,21.7110594511112,21.5436418627914,20.5618433837816,20.3680187865251,19.8182778666913,17.907260051615,18.4229513058958,19.9234676602037,20.9681976801136,20.7509992432568,19.8286830529747,18.308819297514,18.0687895523482,16.244985302592,16.4408023424533,14.606676214553,15.9844490802182,15.0360280579238,13.9262546435473,15.8666089795559,16.8063667591298,14.4955534688994,15.8900876807015,16.373015669022,19.0676445314768,18.9009491696259,20.1593103001667,22.3958005815,22.2612088080749,21.855369882311,20.1328268659275,21.5285136592089,21.0818469280361,21.2201710313379,19.7866094857844,20.4348058344398,20.2920659734025,19.9183364251829,20.5076403496472,21.2547767661917,20.5925361966887,19.0691281696627,19.9869995297161,21.3386146236981,19.1881109624835,18.6498683383572,17.6665199926502,16.6291130509311,14.281182039065,15.1915261296949,16.3121858751203,15.8129313546708,15.1313485512951,14.6570546197496,14.3601810169236,14.0772999154819,14.4192032701911,13.945383639189,12.9961142876249,14.3598958318118,13.6705710881179,13.2589912340223,12.74731292626,11.6761493922547,12.7020649281264,13.023113992046,14.1501322123326,14.3955533907923,13.6850557531204,13.5134619731601,13.8937603427918,13.3179243396781,13.661066217696,14.4527227673501,14.7728605958209,13.9552322236886,14.066598779364,13.9565238311899,13.52089933985,13.4436393970473,13.0527745971427,12.8950248506869,13.6835164864873,13.3570154032151,13.0434711544144,13.0148129724768,12.6453391638904,12.0146823995491,12.0430114363079,12.1528204459159,12.4486725332048,12.2872355861519,12.2099884832078,11.4170400341797,11.7373904951961,11.2037108364653,11.8601511891201,10.9058487173811,11.2063081813189,11.5613571663752,11.8686514783442,11.8314049520517,10.8378392651507,11.0159476416895,11.7117595042217,11.3566897733105,11.994736827535,11.8645746462058,11.824884965753,12.2410655832847,11.3170316264524,12.0974248423293,12.467204436864,11.9076517599419,11.8587500019934,11.9746775690161,11.6091224099015,11.6828916349647,11.4522605049862,11.1304779653068,11.3036164823275,11.269533727226,10.8653591340596,11.1036851247547,10.7417191047758,10.4954913092177,9.87427677960376,9.69162630062855,9.8670164269072,9.29456574124905,9.71752703136161,9.45168538393553,9.28328434557133,9.03816356110173,9.07195220882751,9.02860841356597,9.00982340941212,8.97394517861246,9.48945194551179,9.42036610292938,9.0488682731289,8.91787546009067,8.66651715975467,9.40656090791853,10.0225530654145,9.61158806397358,9.12104915798688,8.80675073815358,8.91988778199994,9.18411676781389,8.39680196394525,8.71803350112256,9.29555376133532,9.45692857836756,9.80722430003733,10.0544872368472,9.99246738478354,10.6713290426207,10.6353248988584,10.5742548436805,10.0850919364363,10.3652898066546,9.80402625462302,8.83438231691001,9.63046729610268,9.28833395272306,10.085869077911,11.0183355420318,11.2603493817338,10.6583829194893,10.4183764776574,11.9195799935672,11.2901673202345,10.8454834193769,11.728515077545,11.4418643253844,11.6477161176605,10.9968331806542,10.9143687625991,10.9160501622918,9.8573732472431,8.86271636734744,8.6460916506223,8.53177374813366,7.8411770133968,8.64481729282406,9.69910423164403,11.2445712278132,10.9349215184904,11.0027696265952,12.4541547519268,12.0622893448113,11.4313682628199,11.5165436433497,12.0983890558969,13.5923465104758,13.4865588425541,15.0748956281432,14.4761346606422,13.9353197956355,13.6814190871138,14.2082947548939,14.3126993876699,13.8295099776597,13.7855006975991,13.5648187420774,14.2264497690995,14.1036808854445,14.4238370804113,14.1705120846082],"I00144^FMA_PE(NTMA,0,-20AY,M,\"PORTAGG\",\"MEANR\")":[17.1806931206142,17.9203491009851,18.1606132405907,17.8276658288395,17.4845267685442,17.8210667690685,17.4531942044758,19.4506132583336,17.9996323623717,16.9938207645289,17.6088070385485,16.9920301909118,17.5119287390241,17.8069670824229,17.4214212656762,18.1751710715925,18.5213717217647,18.4813322617915,18.6503182664466,18.3686703161171,17.0346150528713,16.7966336876718,18.0192151001937,17.3068895802934,17.8992932349337,17.9409246337054,17.2439774170005,16.7890050547412,16.9912848964041,16.9067456699056,17.1488714992284,16.6034085141874,16.5106477001224,16.422859127053,16.2873750239318,15.7853014763479,16.0150278311171,16.7578070632904,17.5309588225784,17.4029203052023,16.9646455955398,18.1002285169011,17.5936470506254,17.1677348086997,17.7437687140967,18.4232319229162,18.879945914658,17.8996168163919,16.309696357297,17.8180763288551,18.1558697459337,17.8266873598696,18.5452120310934,19.049852276328,18.4833713240184,18.8629958897883,19.2341118726646,19.1351162481545,17.2243940432125,17.7103427646512,17.0563697389151,17.8920807693516,17.8573458793613,17.7715387795765,18.1928359305404,17.9989374122601,17.8957117523353,21.5145933656777,22.2948020078669,23.0044486007215,22.0585389242177,20.2812409591415,22.4210852502336,23.6108883691658,21.7640766775091,21.9287656985788,22.0249192585233,20.5457830278743,16.3216244736409,17.0901298781883,18.3538032284243,18.35112623414,17.8742470041358,17.7457949050682,17.6274533656084,17.2588255554646,17.4640877711989,17.1880850971056,16.2575843884431,17.4358219247431,16.9419272822267,16.4676501850508,15.9087133971883,14.7357027505604,16.300868280911,16.1549821736431,16.3773155959401,16.2945261516813,16.5643446130782,16.133599317356,15.7639513508679,15.8229713059717,16.5672276382162,16.9687193775747,18.5229374083124,18.6619427054261,18.4340499141442,17.9074001797633,18.0144538046631,18.1095494861523,18.3209103342434,18.6153680440844,18.817327263445,18.3315205066477,18.4473535849018,18.4097277980866,17.64513936358,17.1919247446023,16.8054694399963,17.4769157382574,17.7969968645292,18.0213659768904,18.1945530801454,18.0629968053449,17.6581199682264,17.7062830704556,18.2133152822423,17.4943274757551,17.3211941083511,17.5857732432418,17.5751904909395,17.74166992635,16.6288207460603,16.7974390781211,17.7554679224972,17.3967293862841,17.8719162243541,17.7969129723177,17.9436234939598,18.4818904937163,17.4258867012397,17.5530952393459,17.9750531346528,17.2432206651045,16.6160294937892,16.8263428278252,16.1759262973325,16.9968878026248,17.0601016659068,16.8720307271291,16.6138441584242,16.3708814655502,15.6828681614823,16.6323620153763,16.4730830331685,16.2038357984986,15.635566403069,15.5278014197409,16.272902841551,15.8767203954523,16.1511930817414,16.4951483309013,16.17927659275,15.8041677560983,15.4114557508268,14.6807265355596,15.0469618034347,14.7920933425307,15.0217859318308,14.9631499678227,14.9849687987882,14.681813549732,14.2459900306486,14.8171499560594,14.9355374229735,14.6698549520752,14.0948380658484,13.9329804492659,13.6609351976849,13.5746029270968,12.563899879696,13.2663631668662,13.4091979350885,13.8468496131595,14.2931257958099,14.1845671675921,13.8239656159701,13.8673070462209,13.519854816847,13.8093088988952,13.3213269085912,13.5751307665303,13.2965849223589,12.7744621681517,13.1136856430028,12.5490976197023,12.985226300511,13.7727489389987,14.2245455487515,13.8405566290826,13.7836947271206,14.3020501455756,14.5928850914869,14.3779072503298,15.1737543082679,14.8229647711016,15.0703398288384,14.9901984244656,20.0273477120404,18.5188484167993,18.0296777687811,17.2695387374118,17.3303474933088,16.3639801009871,15.4936273303828,15.4351113800819,17.4132718794652,17.9982659085151,16.4559731979867,15.460443425209,16.8976207769794,16.4881982979142,16.550126930554,16.3644243360551,16.4604416969593,17.4814955002257,18.0658171908654,18.1329535362054,17.9097157223804,17.2096167370462,17.115642552161,17.8086138020069,18.2754121903277,18.0153565507018,17.6354850595764,17.4956383552085,17.9599147138846,17.5429578196606,17.3079593825638,17.0074154861854],"I21881^FMA_EBITDA_MARGIN(LTM,0,-20AY,M,\"PORTAGG\")":[33.9464425093352,33.8920335447134,33.7873216430155,33.7839618575124,33.7700621545468,34.0907291487346,34.0908555779073,34.2790131422341,34.5158152697318,34.5198304878889,34.4639862023863,34.3888781794359,34.3939793073638,34.4085325538336,34.4314921964933,34.2076218372111,34.2572273377573,34.0378858027667,34.0473000465822,34.0418737550679,33.7844431594756,33.7897756226983,33.9303737536087,33.8641712453346,33.8706055599963,33.9655194536924,33.7234650890363,33.7277816089002,33.7842451022411,33.5793047074651,33.5861712524097,33.6194756091418,33.7615065681348,33.7680253918013,33.6455370210366,33.5001178735981,33.5136225614625,33.4554824616511,33.0988432750942,33.1044054607062,33.1652220421582,32.9252652628611,32.9119659736277,32.9553275566382,32.5625546828618,32.5673973867835,32.620595452037,32.47903306836,32.4782898357336,32.3365705727571,32.2317176131189,32.2315938125042,32.2082161414226,32.480877740792,32.4802014114905,32.5234901296471,32.4232402274006,32.4229335663038,32.4776979689936,32.4438374630251,32.420742535051,32.4322123114555,32.7160778139472,32.7187326896921,32.8030769100648,33.1050689774667,33.0999599189717,34.169268353681,34.1666816150378,34.1666816285783,34.1666816270781,34.3646080834566,34.3646080680281,34.3646153026311,34.3387293750875,34.3488268933041,34.410297486604,34.0957436465085,34.0910917974666,34.0916463059388,34.2698823429682,34.2695677999934,34.2762279680773,34.2885023930017,34.2885593002899,34.2885587131105,34.334979289399,34.3341460061267,34.3218584617371,34.1581786188047,34.1584991533794,34.157940180191,32.8387777701913,32.8388135276977,32.8382607424015,32.2914369961318,32.2899281550524,32.2889433706997,32.1305184289561,32.1395480980931,32.1310911608997,32.1206751800767,32.1259995735775,32.1261939882336,33.5806983577242,33.5209743785588,33.5209733052711,33.3832320688571,33.306908554665,33.4385112543526,32.2135713875777,32.2142224625001,32.238676540045,32.3367020972312,32.3357145328772,32.3358516699393,33.6002592471866,33.7383043650558,33.7361644576367,33.8284370937807,33.8284765826528,33.8306271301513,34.7128954712662,34.7131379715599,34.7184117164924,34.7180966356449,34.7160879115643,34.7174816547474,27.02140325045,27.0215284501081,27.0388566942817,26.5461870995926,26.5302573610078,26.6426824488654,26.4585531788804,26.4540907754894,26.461305788108,26.9499321477014,26.9520460001096,26.9453923220671,37.1329716582487,37.1344516238586,37.1343901183264,37.7312313402808,37.6802256267114,37.8582952167876,38.2843509674719,38.2816275692164,38.2801876894058,38.1389062283517,38.1375467078995,38.1423242718572,26.8562384432738,27.1618870423894,27.1824545760261,27.1022172150238,27.0905864930885,27.1116733468974,27.186089038041,26.1093547747858,26.4059136758084,28.3676904674934,28.389578197541,27.8643870239573,28.1287016606782,28.1550378029051,28.1610170649068,28.151297776014,28.1607730195238,28.1633035511972,27.9064181458492,27.9223174021238,27.8982447450151,27.8494080472863,27.8753124858093,28.1573382786366,31.2242291577289,31.2822884336751,31.4024173915968,31.2042103979627,31.1955344439738,31.1893738411815,31.2037035407107,31.2131948518097,31.3747487766956,31.6895501741262,31.6317348406597,31.8676214337659,32.7886273287205,32.7901218989354,32.4749289286335,32.5349279425646,32.5370012996972,32.5310343335231,32.3622603778471,32.3595721415566,32.0613143657978,32.0725518541003,32.0759855063519,32.065189449711,32.3237556104482,32.3243870923339,32.3643946507794,32.230280715112,32.2366772082674,32.2583797388664,32.4296270414389,32.6196052195274,32.6209443699877,33.0329306082654,33.0333745285446,33.0302110374382,32.9460540956276,32.9451836222537,32.9082584623918,33.4547265612278,33.4453448155851,33.4597402413723,33.6351773399588,33.6286047307907,33.644521075992,33.7085241808243,33.6930133437859,33.6895902130768,33.2124637055797,33.2146308047976,33.1790955910773,32.9813239363459,32.9787747165575,32.968606602722,32.6933543723516,32.6867756001161,32.6974072803119,32.6377920792185,32.6772820854315,32.6697901753492,32.8144460039257,33.5288658929588,33.5168931725944,33.749624113044],"I21881^FMA_NET_MGN(LTM,0,-20AY,M,\"PORTAGG\")":[14.1241286877552,14.1994959660668,15.6091210837738,15.6059309756421,15.5273260641657,15.9543866953037,15.9555604259832,15.9594943865126,16.8011293693555,16.7914297914396,16.8251424820962,15.5922882974474,15.5892298519079,15.5735052900158,14.0673903928863,14.0098662690118,14.0119254046581,13.7474084976887,13.7465777416266,13.8055652412121,12.5175367154257,12.5181037535065,12.6282917564767,12.9034766352375,12.9030996198977,12.8399951153198,12.7958092291573,12.8110625651246,12.8853256730515,12.6840644945183,12.6990022507335,12.6414469264913,12.0317878635102,12.0661405289172,11.8329782564468,12.0484551645157,12.1207117820637,11.9117724928626,12.4386690350662,12.459919011002,12.4243416981694,12.629572266412,12.6530034794937,12.2282025754403,13.6798298256752,13.7303269075353,13.8206161989006,14.9560905998003,14.9521282597151,14.9696168434423,16.1688103392816,16.1671073830657,16.2883694663015,16.7365883339348,16.6608678700119,16.5814419378543,14.4300279552441,14.4238432564056,14.3951498663177,12.8801946336085,12.9029446367761,12.8928194959388,10.4167390494295,10.4239845838991,10.461531067916,9.7748568768003,9.77210624671276,8.49700698564621,10.6908057808159,10.6908057950472,10.6908057783056,11.1722775870142,11.1722775854632,11.1722984464847,11.2635544440925,11.2686005101145,11.2696949406076,10.6890945070011,10.4969582098988,10.5070032529571,10.6449043046514,10.6446549463179,10.6489384220738,10.8435243452074,10.8435077427537,10.8435075562626,11.3448509199439,11.3446464826629,11.4589642539581,12.2154425180963,12.2094840950642,12.2093901869381,21.6860284824103,21.6860508133951,21.6857999553853,21.2448078507769,21.2438454975272,21.2429808940149,20.8567316059713,20.8631697580491,20.8528134219052,20.5372079611776,20.5382471788687,20.5325573364987,10.0653756937066,10.0217985481305,10.0217978572598,9.65212822720845,9.90807175898141,9.52937205722239,8.20703384015477,8.20645187310434,8.16008398518268,8.66979132608494,8.66783666211948,8.66861537615657,9.73426176575287,9.73450761059477,9.73450856172698,9.80301832853866,9.80264288981586,9.79220386314232,10.8853490576024,10.8856616810108,10.8885109630025,11.0923809056924,11.0916578262474,11.0894996602427,5.40241902766082,5.40264917305216,5.39917020231363,5.33237678361159,5.33409990074235,5.226203817133,5.41642910772055,5.41487108321205,5.41254152854651,5.81989987022972,5.83268184375446,5.81360988599564,11.6698171829319,11.6711028239775,11.6710649776037,11.5117229652263,11.4760258587408,11.5940914736538,11.1791075036141,11.1762026471175,11.1805583331589,10.2530336503941,10.2539051583662,10.2396459304543,3.71110121038062,3.75137619365721,3.74333778680821,3.76852053962324,3.76533738724634,3.76140364097844,3.70391931097456,2.80817160377105,4.23764162523144,5.20000353633668,5.20147466780702,4.94245735339949,3.31625663012895,3.3146537920108,3.31841469321255,3.25394599804103,3.24876132884424,3.24868516275716,3.12662347695679,3.12509639160595,3.12690560573717,3.84097730164337,3.83953248430709,3.94179887491134,5.88052224271402,5.89147948054457,6.22513936292017,8.91096252375368,8.91337668374185,8.91226629910536,9.02198079728879,9.02564078244149,9.45413956429048,8.59478063757691,8.31093662621026,8.41493544113736,8.86018968520522,8.86496089473958,8.50542621080546,5.72744177154643,5.72841448003818,5.72391773978085,5.86441431275385,5.86381532251777,5.8568884949466,6.6471619758638,6.65152861519663,6.63875614440714,5.94723240808311,5.94815600061749,5.98698645235805,5.90984287822886,5.91339892889443,5.94615706638893,5.90800964924214,6.00839931195366,6.01022880289313,6.37366281746705,6.37359310353706,6.36683427601704,4.76035629167977,4.75867876108663,4.78795487917825,5.57608715528356,5.5640898387634,5.58279490529696,5.58973933757565,5.58353889977542,5.59635056780572,5.36478507717025,5.3223938505899,5.32370557576584,7.80747640662569,7.81102170543281,7.7727960372864,7.3814234765422,7.37568687688233,7.35725891567442,7.53264760905074,7.51796124220047,7.5400715219126,7.81479885491848,7.87024333791286,7.86505998569113,7.81794460559832,8.51384493324078,8.5091350986241,8.46612940743931],"I21904^FMA_EBITDA_MARGIN(LTM,0,-20AY,M,\"PORTAGG\")":[41.0023747672586,40.3267322016085,40.2934275703988,39.59267083747,38.9604527727976,38.5531794096953,38.2211706151211,37.9904628528538,37.8136408048291,37.7120400188303,37.4941864282729,36.9080548399049,36.8662480090968,36.5046354407567,36.0527513867159,36.0225217716648,36.2020289615035,35.7924611466704,35.717397976104,35.3860824064484,34.9490314366275,34.8713130214966,34.6370088369181,34.2506701650595,34.1677744216366,34.4603995126907,34.0045654108439,33.9345728877425,33.6572405690697,32.8505834955756,32.7348890501355,31.8289133312606,31.068587722545,31.1237692325235,30.7403982728839,29.9861040427029,30.0873110602183,29.7909648601345,29.6566012174196,29.8243637655082,29.3328437762407,29.7867648926666,29.989980348692,29.7856792177558,30.5437159917598,30.6345801348002,30.6672711126802,31.4000899725871,31.387261511886,31.4304029805987,32.0859403284835,32.0569079193445,31.9298044023484,32.2250002983229,32.0839968852239,32.1566029220353,31.6696042125505,31.5985975941328,31.6441868934613,31.3534445569431,31.2997045627647,31.3095841680357,30.3720690731979,30.3018369060855,30.3432882036178,29.6168827844502,29.6134417597351,30.3589372631701,29.8814631291385,29.8284754536546,29.7491043745057,29.4792736773986,29.4173179542172,29.2956477964399,29.8147274417226,29.8602436202843,29.9742515495925,29.8321582083982,29.905548957669,29.8923017319649,29.853065797727,30.0153150175738,30.0437784136477,30.1942843246006,30.3882754385485,30.5617700079549,30.4320584891906,30.5988962315409,30.6428107302415,30.8500263818858,30.9553062100049,30.9502531487048,31.1333642776955,31.0794504496526,30.8230110355417,30.6291066713892,30.5023804978903,30.4126602355056,30.0857664889207,29.9629644592651,29.9509446954142,29.6221761698782,29.3978753414403,29.2974747618045,28.9528530011958,28.7538815720739,28.52547288001,28.2027297382203,28.0167411205151,28.2666711755067,28.0262892800637,27.8749411120222,27.5934652460786,27.4814106450664,27.5100165608587,27.7273989626757,27.4435888140937,27.4926666333615,27.241080755219,27.2024596448242,27.2439539527854,27.2677033838712,27.5920384077646,27.6302019061035,27.4811794494139,27.8933980192698,27.941039860946,27.557748687673,27.546843186203,27.6191856783527,27.613011722372,28.5787411542465,28.5637565057426,28.487125149298,28.7335808314396,28.7715195642685,28.7771563205464,28.8751348924936,28.8910405801073,28.7541961334359,28.5977317733373,28.5666592789014,28.5850217373099,28.3683177838817,28.3576783896968,28.2754571059798,27.9374271786215,27.8917285507981,27.9606344266087,27.7855896639164,27.7563367083657,27.7039061533934,27.748323067958,27.7365772495044,27.6234780180515,27.8099825992246,26.7319151202706,26.838652299543,27.177097717278,27.1189294216337,27.1268738397034,27.3052533187134,27.3197905342476,27.0083969521107,27.6249059472854,27.6183124039148,27.4544914464294,27.3946116878926,27.4268135074136,27.4496684282681,27.3881547618369,27.3952535237342,27.1617418463354,26.4946103987708,26.4971655814263,26.653929118423,26.1236720785438,26.1414017059064,26.0987510035151,25.8827502251796,25.8806543248688,25.7688673872051,25.6628682608959,25.6286598883894,25.3815408285216,25.2420379963582,25.2152214918775,25.2372282943229,24.9654358420803,25.2817534371758,25.5217431912755,25.0176509941879,24.9663374408312,25.0224365474211,24.14307223102,24.0589998483491,24.0591669963991,23.1054259115429,22.9732443998587,22.7660766845758,21.3258674006988,20.9255771872955,21.0217863427165,20.8578602295737,20.7902406305581,20.6482095079953,20.9752284858796,20.9639597579966,21.1121736077078,21.35699499868,21.3311113648569,21.3680118287277,21.5966918255216,21.6643797799208,21.6159606850516,21.3662154066921,21.3047008639785,21.4550106369206,20.8888799802671,20.8002231165679,20.7237093468988,20.7227176987122,20.7103558854098,20.9082267109984,20.1560611987004,20.1363169498819,20.1440102759129,19.8876119785372,19.8139978959702,19.8328739130505,19.9133822186989,19.8715521766104,19.8329050897995,19.7595270040816,19.6536495281509,19.7035213797494,20.0263372470032,20.016900184207,19.9979945764977,20.3415639394222],"I21852^FMA_EBITDA_MARGIN(LTM,0,-20AY,M,\"PORTAGG\")":[21.6314075524158,21.56765929905,20.0682452950595,20.124271722084,20.073235208991,19.7001135399567,19.7184415091131,19.7089078806239,19.2147469446472,19.2137756947342,19.165477490559,18.6476628584274,18.6725368023739,18.624179198013,18.4691989702667,18.8225283136458,18.7786726554417,18.881914065233,18.9240189282182,19.0690368407451,19.2857238501747,19.2976213765941,19.2344857773525,20.1730205981159,20.2624690394781,20.3630511153433,20.4207596887689,20.5283840847792,20.4453732088941,21.5153435674185,21.5667306598771,21.4817002067543,22.1558694284307,22.1924516032379,22.0055318272594,22.6168572286353,22.7240912629689,22.5805653470963,23.6840318669661,23.7651992042168,23.8119850732024,23.4122160276009,23.4705394714696,23.2837218133234,22.9447431605551,22.9565382122858,22.8690610363803,22.0870772889564,22.1882185014966,21.7659942001429,20.0954986349768,20.2531108651018,20.055556346599,18.9672290869557,19.0220197019765,18.9978064384449,17.590267279798,17.5753505895131,17.5849645964914,15.5701113347539,15.6177501959014,15.3079374388339,14.0037551992564,13.9559899795337,13.9342371030224,11.8277171038152,11.8236985695446,11.8787334966246,13.1294957536662,12.9810760641632,12.981744624541,14.1938461345391,14.14629119189,15.0109753842388,15.5969140015071,15.6043480753882,15.6911345112747,16.7555061546416,16.7496246462584,16.6616453800975,17.0280882239608,17.0258212932277,16.9974856113296,17.5135524349042,17.5263729737175,17.8385151079124,18.6439835092211,18.6369654686409,18.7407174116643,18.9218622092655,18.9242917124324,19.0362832633075,18.7722978456513,18.7988767404908,18.8303190416364,18.0671636060975,17.6457449703334,17.5027623385116,16.9471393937655,16.9489088685696,16.8684770838185,16.561499503563,16.5584828228029,16.4758315491732,16.1358257485209,16.1730422916714,16.1647022980887,15.471682636662,15.4862434720088,15.5768876267195,15.2708955586078,15.2698370412851,15.0660441775125,14.2874558682822,14.2681162541221,14.2434532823927,14.1140078024357,14.1317252535283,14.1180219002834,14.8522475570994,14.8672156517091,15.0387777845638,15.9600716156608,16.0155319353335,15.976085875537,16.6568875472815,16.6858749224326,16.7256698894986,17.3031797539621,17.3242807505542,17.2631242482071,17.8076598803561,17.8179909345364,17.7937063839376,18.1218657948494,18.1389162915892,18.0720056095843,18.619305856516,18.6115674667571,19.1834893462356,19.2951034050682,19.3172796251467,19.1870771641501,18.9821562574006,18.9926193925743,18.8544195762007,18.6303819950533,18.6444226791852,18.6347669264136,18.7028472274365,18.6920647696242,18.5869328648796,18.7779460356187,18.8226177667998,18.7656186418309,19.1153651274066,19.1153091530781,19.0875364141536,19.1042639549555,19.1275373434083,19.051972799643,18.9862128950539,19.0031710953364,18.9784067232816,17.6329069663011,17.6921920338066,17.6420433663614,16.8490911977196,16.3538947872888,16.3072626481113,16.1457495985923,16.1691933147649,16.1205103600685,18.5809870252927,18.5952627820032,18.5863996262893,18.5494997196344,18.539918264395,18.5408021952704,18.272233067148,18.2390653189955,18.3073632271914,18.1147831726561,18.7866226662859,18.782845927161,18.6875794195104,18.6745902820636,18.6764550404518,18.2881221830767,18.3019032754513,18.1217612669319,17.7399889213159,17.738304475873,18.0098084395637,17.4331778289458,17.3739800350491,17.7619946324572,17.6869511148097,17.6654442976756,17.6508256936169,18.3862475515791,18.3884949863842,18.3965211181084,20.0509323437641,20.0648367063955,20.0630488593208,20.3297413958256,20.2388799370128,20.2928713857709,20.4847407611208,20.4774643495681,20.4848802540979,20.2722275394731,20.2720710111274,20.0417791143597,19.5316306988525,19.5454385134559,19.4824870938156,20.2666099802844,20.2954573731546,20.2489925838827,20.537994720198,20.5491924712416,20.5663614824128,21.1607520776298,21.1853108172672,21.1756677509661,21.8166531968013,21.8173102107015,21.7999711853662,21.6457098571066,21.6551103077566,21.6494867055831,21.1461209652774,21.215601385307,21.2266254133241,20.7535807106385,20.7466552527437,20.7080260225284,19.5475660586608],"I21852^FMA_NET_MGN(LTM,0,-20AY,M,\"PORTAGG\")":[9.77954781756911,9.75487245516137,8.03006886878305,8.04963979047848,8.03594170698841,8.3433357307686,8.35053263297914,8.34217393958686,8.04522152044295,8.04499091959226,8.03063735281014,8.02629250690456,8.03911859785172,8.02654246362432,8.31754267191729,8.42209522133357,8.40371978582012,8.8072966320738,8.81872646174136,8.9542801794755,9.10663906305665,9.10711469701038,9.07739857308325,9.90002262934526,9.93667727419474,9.99061671321463,10.1704146576728,10.2145440712986,10.170713689211,11.3994032676752,11.4228826458553,11.3825484938324,11.7267665337667,11.7477834354407,11.6494628278004,12.85030558853,12.9019164165312,12.8162544871901,14.0476386001167,14.0907413057089,14.1202169305937,13.8045983469605,13.8354275511662,13.7972934789475,13.2686397638065,13.2672952652728,13.2323887696341,11.6431270618037,11.6963673363633,11.4298748878476,9.01027595990047,9.09488531226961,9.04120505545773,7.50978006560217,7.53713742486987,7.53172721857589,5.36176882426007,5.35687696606794,5.36957407380161,2.47289739038602,2.48470457244777,2.38147347372013,-1.34118515349036,-1.38872374900877,-1.387588060056,-3.73019273737879,-3.72906916212295,-3.75819278696086,-2.05924658316422,-2.49593596761583,-2.50271087913371,-0.341321237217932,-0.343137722544632,-1.27763760876455,1.8912078829934,1.50649680575826,1.69596704793829,5.04063961474109,5.03477942115763,5.0208259093975,5.76419556312801,5.76214690036315,5.75461718762458,6.91225752563396,6.9152517741367,6.97932966830319,7.84834758070971,7.83777552072468,7.87394589262273,8.1195374801201,8.1080242157487,8.04393077754841,8.87888886246341,8.88367849880726,8.90616017277218,7.97273870347976,7.86601475562713,7.61888387907717,6.88132987413616,6.88673325861376,6.87666422598589,6.43530416833984,6.43488515032268,6.42117858396697,2.86644547974639,2.87233146623976,2.87132368088332,1.75150399356891,1.75394319586238,1.54418039458442,0.515529212075053,0.513054159657253,0.501960860452996,-0.295586060525387,-0.267172031182425,-0.251287601343719,-1.53441888199249,-1.49615155087479,-1.43640664393084,-0.77781848092836,-0.784422082335897,-0.742812113537589,0.665851511509831,0.69074201758622,0.721597021879327,3.41479820346377,3.4484676424332,2.91987814623828,4.12504515301355,4.12551203632115,4.12522658451956,5.71916504120421,5.72918452091552,5.72830889030799,7.30308758783004,7.30134736493882,7.2864770983453,7.94857860811261,7.94921479351676,8.11398538894591,8.53979428483577,8.54728664064457,8.51503791827574,8.32266607743014,8.32876417017395,8.28394807717376,8.14043423693309,8.15750357652,8.15237342142128,8.37939062543848,8.37271609404515,8.31747527159355,8.27259607955794,8.28554187583125,8.26223062080592,8.52705945301471,8.52590885869907,8.5130500034171,8.83561365022936,8.84278119410014,8.8147327890348,8.78501227959879,8.78553489159388,8.74407229520759,8.22679011777464,8.22946945273815,8.24152737660868,8.10091755341719,7.92614096005059,7.90430765785317,7.93650695306508,7.9445999559078,7.93117798837762,8.73877251369573,8.74017621086784,8.74029165592358,8.73232750975385,8.75548281527359,8.7206849392667,8.57985242605858,8.56275680030977,8.59173484114607,8.53677094649501,8.8715295733347,8.86853468613014,8.63951746607393,8.63187937693722,8.62094588954357,8.14298315926933,8.14154073112301,8.07863045950578,7.6525181068408,7.65142618557182,7.83509534635597,6.82351623474952,6.81297691132072,6.87699521226397,6.35310750120133,6.33055127637661,6.32265748391431,5.00598525902052,5.00761440996958,5.0226394617723,6.71994297633827,6.71345895452815,6.72919313493369,7.93013793543878,7.85837342383711,7.9103332293945,9.0029444200993,9.0174456576396,9.0147210650304,10.3256458448659,10.3254040688119,10.2590057650439,10.0024804638108,10.0032168870869,9.97340910462316,10.5015960210752,10.512542658866,10.4927058454082,11.0203473885969,11.0249730334443,11.0331800531208,11.1711183562849,11.1874980793876,11.1855002665079,11.3703173275175,11.3702153094162,11.3614533079745,11.3717286798979,11.3697324161204,11.30883539161,11.001836064897,11.0470072920219,11.0496383374347,10.7794392960684,10.7725219183309,10.7567601624395,10.3904602906339],"I01044^FMA_PCF(NTMA,0,-20AY,M,\"PORTAGG\",\"MEANR\")":[13.787960909052,14.663158779075,15.5315233947831,14.9135958812959,16.2131566431894,17.4052886136068,15.3867385622772,16.2023070462571,16.0339179150357,15.4621770534362,16.0424875345345,16.4159353171632,16.4258650682593,16.8084263400353,16.9792612464363,16.5760506780762,16.5500963029225,15.1486488614415,15.2696404219832,16.8034097591198,18.0431979767857,16.8967730808883,17.1366361319326,15.8959943819942,16.0673557561714,15.5665111205549,15.5585598408564,15.861130902214,15.1201538259569,15.3388455450011,16.1793250207199,16.062638042546,14.9280572256278,14.8178923483487,14.1796968176463,13.6022790088979,13.5600466919149,14.7978802282814,15.6111845202755,15.4303171475413,14.529277375288,14.2608650699096,13.7972445228353,13.4098701423892,14.4301397055405,13.0955461512791,14.6486166388434,14.5941114125815,13.9334332267923,15.4766403559389,16.3493080425113,13.4653309925944,14.9270216870073,15.7498642435056,17.2428185658208,16.837174616785,18.2872511127796,19.725829970269,18.3988106869,19.5447201941974,18.3681807778384,19.5206801156361,19.6273615256681,18.8277812150603,18.0665640312519,20.5023485238985,19.970164437788,20.0658600151237,21.1172657627952,21.666084030992,21.7826232941476,20.700591325635,22.1244784680928,23.0983689768824,23.6977807153001,22.6065516595729,21.2232502814365,18.9094299174577,15.0298623515383,15.3895044973621,16.4609469273211,16.6321876197428,17.6590627628505,17.7326002171426,16.6017954895044,16.8405894667464,17.0690574181673,17.8699081514287,16.7063222136218,17.8491215575825,16.6293139692986,15.9271158642337,15.9233345565836,14.6322092120719,16.2171696075093,16.215497235041,18.623494422334,18.7513184636833,17.4339908396964,17.5198878036383,16.7003527952853,16.2701074101817,15.8428758236531,16.3661102763173,17.1928307715833,16.1467443330424,15.7336279038121,14.9172626365551,14.2941470066162,13.7971372120784,14.1848915148458,13.9977101905633,14.461573548819,14.4424165785929,14.2560481104322,14.6364392058455,13.68301154242,13.1343163327338,13.1671833217289,13.0303746394728,13.3057655864198,13.4653787554166,13.8772098555404,13.342841024325,13.6256037902391,13.4101684605227,13.655714657412,13.0360714779206,13.0693217249199,14.2448654815828,14.5834625180241,14.2721851581713,12.8893646167822,13.1296211402641,13.5911697685392,12.2934822269698,12.5391769423295,12.4049220669698,12.934596208166,13.0905243851719,12.4675280234024,12.2736387795926,12.2822770736176,11.4528396567591,11.2093406157856,11.3668434770023,10.6031318059913,10.5819660888568,10.5321056546596,10.5952271605215,10.9589607662107,11.4630539072165,10.8499567975027,11.7866758766039,11.8655794466584,11.5522058945114,11.0972105999876,10.6839008864085,11.2457743059798,10.7740265261173,10.9421444223498,10.6482396148826,10.4589631756023,9.99377566804533,9.98187931927702,9.46223566344053,9.94491722249753,9.97361843512265,10.1448280246002,10.1011543017979,9.74244450327011,9.54402932632764,9.24484748346035,9.52362059715431,9.4457586447257,9.0002905679262,8.87448169880503,8.64248574721589,8.69523215211485,8.77441323198307,7.94443379688712,8.25150108372283,8.71583274616006,8.76232395757901,8.84384342790901,9.12104423183879,8.79176977353573,8.85391891352237,8.75498005833644,8.89597881040253,8.70932192242722,8.5512127024128,8.40174215404549,7.53246393136649,7.65994162452748,7.37502594968522,8.3892104677541,9.15562626057382,9.02655680063148,8.66743281518622,8.56167036943407,8.89890127138673,9.09359796754256,8.59236929145644,8.71018250564043,8.52676694326235,8.41324549456475,7.85357879987269,7.87374649064556,8.43871702096643,7.78267097561707,7.18007067148907,7.24852686271899,7.79277953199372,7.28659978408694,7.63512047614353,8.70453817676827,9.13539862853031,8.52207362275297,8.3802858779888,9.14591010187404,9.20711642578899,8.82585903506634,8.68312761889736,9.15534237829012,8.69101186485811,8.84338756882163,8.97813422519059,9.26430026273947,9.48441308321364,9.26290897777534,10.101554701404,10.4207033106731,10.1721545539872,10.2086199789898,10.9445319668579,11.120152344464,10.7892725693866,10.9956865698579,10.9005174779047],"I01044^FMA_PE(NTMA,0,-20AY,M,\"PORTAGG\",\"MEANR\")":[23.0585863833972,24.1810241037852,25.1611710502079,26.1525759867342,28.2488652871288,29.4888951502342,27.3195095920129,28.6564718204519,29.6890589480232,28.6751567912049,29.3793094600786,29.8412644584847,29.4392505859041,30.1287542470608,31.0440655747573,30.3830453512185,29.8966187818742,28.0380383344318,27.9788789691708,30.8700223584969,32.802190273602,31.0090702123229,31.4708078673356,29.5671033403634,30.1454321822072,29.0924809125371,29.4016144343217,29.9964895998375,28.6351161833853,29.1627416417885,31.2244407710856,31.0307750685549,29.2711276586894,29.2798742649265,28.1142607784684,26.1622971034437,27.1706792338786,29.4403587325158,31.1677737057087,30.7553831966476,28.7826334947073,28.1777892775752,28.2505350274121,27.3675415601556,27.934046141399,25.2808519365257,28.1783743521354,27.8512182238147,27.3405923266972,30.9472229817676,32.922135963232,26.5290499606586,28.9244777292503,30.1934452714287,30.3400018636663,29.5076348758896,30.3406698202601,33.9251315107248,34.6190197681531,34.1818266817103,30.7661002634821,32.635809253114,32.7655857731301,32.8186224474162,31.751396333513,35.8856587629346,34.892087507019,35.2495374148533,37.3380051154434,38.4805351716425,39.1768538047422,38.1651181208887,41.8688425415158,45.773460260808,46.1619174550415,46.7402654967078,42.8679249630487,37.144501360156,28.966181976299,29.0006520807236,31.1949684397909,30.7517547848072,29.983991926311,29.6806498374267,28.5892629316319,28.9365030348373,29.5304695375416,29.2419029554206,27.2497326976698,29.0966452965796,27.9069268034227,26.6409907139775,26.8572788662421,24.4873078311721,26.9002527762452,26.8263926642422,31.3214085122151,31.5565981126136,29.2834485344259,30.003416690208,28.7107380012201,28.166467493247,28.0935712629901,28.8717313694268,30.0372520540776,29.0866503413584,28.3665933718167,26.6799064004947,25.6654509615465,24.6791121128844,25.2193613619922,24.4640351872911,25.2723643490054,25.2393556289055,24.5437763029468,24.2759427241326,23.1712650595774,22.5947806500721,22.750129782159,22.4279879832323,23.1130493215055,23.165181480806,23.880387615396,22.7833271075253,22.9619007958892,22.6463042677691,22.9899861959738,21.5604601814906,21.9778733685507,23.0791750094314,23.3192624627958,22.9104937174017,21.4614991892066,22.0566528817712,22.9858336450583,19.9942423879615,20.3053467198708,20.2131129616315,20.6872095286371,20.7226686996744,19.477002554638,19.4577651298624,19.3992283183381,18.0993478417917,17.7036230788206,18.0625911178445,16.8245339604484,16.9583993601958,16.8599063872199,16.8351722001417,17.3007185513072,18.3476997418717,17.2024614933355,18.276070032569,18.4328089925429,17.945115951618,17.2313406206205,16.6430339423366,17.4377961404603,16.6796217380554,16.9364408047004,16.6684333084628,16.3893044978055,15.4535072926582,15.3729549484506,14.5950343609635,15.3238101029601,15.0918382427403,15.3756050165636,15.3250851882187,14.8015515281137,14.6008031139268,14.1925189400291,14.762512835935,14.7166932863727,14.0983488626625,13.8247124372978,13.3327101945246,13.3738773259472,13.5565125841896,12.476091525232,12.9229696146705,13.519797025962,13.6154446135099,13.9028496994211,14.1261406165496,13.4949898567119,13.6536964230984,13.6536217923437,13.8789002945741,13.5011656648772,13.2703156706664,13.1773605600753,11.8806203119261,12.1905450860803,11.6596069980341,13.160889037706,14.3179365086784,14.4584155355565,13.8985602851019,13.7342608088354,14.3669812433266,14.7187486965626,14.1920704910207,14.5379906608742,14.3930964385289,14.361486950346,13.5838732586187,13.7523525880816,14.9830139005713,14.2556826343136,12.804691900209,12.320292131442,13.2390041697105,12.4928718371337,12.5293607557341,13.7429360065421,14.5560053310479,13.5725260417528,13.4430447458019,14.7893059837754,15.0175463019348,14.0420592733342,13.755047954732,14.209533816644,13.4941040988454,13.9429718752165,13.9784915724149,14.1889375020812,14.56986350043,14.3405288091717,15.3381116681072,15.6691984115421,15.4467550153894,15.4342286340077,15.7422139021475,15.8510964264175,15.2871965194366,15.472801407986,15.5919348372744],"I00972^FMA_EBITDA_MARGIN(LTM,0,-20AY,M,\"PORTAGG\")":[29.2942211581029,29.1030418650034,28.4243315422893,28.485972454399,28.5962449031889,28.304078668978,28.3644233346271,28.3209682675334,28.2897741729616,28.0256385362584,28.3663806411658,27.7746512546504,27.7798719267244,27.33590783488,26.621613191498,26.6262070015665,26.6015439290067,26.3023438459572,26.3134670024637,26.3535597634883,25.2688868737978,25.2739926613479,25.2261614214925,24.8745147214251,24.8757762409358,23.0771650630777,22.2108375439316,22.1709838927272,22.2988121753805,21.1634491593524,21.1148419752462,21.1807787887942,20.4583400825368,20.3407387885172,20.410714118054,19.2103851415987,19.136062516748,19.126768506649,19.064984051858,19.0555394260759,18.9754293173141,20.4533313310007,20.4462383567944,20.3060128272272,20.972318421869,20.9788172247614,20.9489548947271,21.8211712263916,21.8219601900742,21.664127044849,22.7687780308315,22.7660837444794,22.9533284780539,29.0131333381317,29.0328315664805,29.0121197396474,23.0776842893647,23.0748493668746,23.0760397300932,22.9264775968014,22.9291849688509,23.6918468648874,23.6927938706319,23.6894354284332,23.6550347314069,28.0376018711948,28.060898692444,30.1824442893896,27.5971855265982,27.6021175660777,27.5808181801426,27.9299671133502,27.9251555998568,27.9116188122105,27.6436998160796,27.6496320507485,27.7023858239036,31.3821895828194,31.3475227702891,30.8194712788242,28.5983574718724,28.599612627579,26.8267542892843,27.3704497956688,27.3586074036721,27.0858923379184,27.7485333702123,27.7697331608172,28.1694442583457,28.2671976661573,28.2715740120628,28.06648263638,28.4656973026031,28.4808384616222,28.4604698658067,28.5842963627533,28.5142838313764,28.5408667447587,28.6747444831292,28.6591719162876,28.6395376721089,28.9752651415598,28.9758409931397,29.3875100792837,29.691671591831,29.7012553413248,29.7542670836934,29.5660768211571,29.5492715216071,29.6575015229151,29.6756631038609,29.6639806814223,29.5945847905259,29.3188142469448,29.3020363244633,29.3120213271242,29.1248295816771,29.1393841885642,29.1755344466479,29.0261125039283,29.0308761169033,29.0197180942806,28.9571474879044,28.9264153602928,28.8907421900437,29.1466377120992,29.1540313851686,29.1343220566959,28.9930510654301,28.99642861773,28.8602326532505,28.6141192257729,28.5710948712931,28.5635167742069,28.4262119211632,28.1066559504186,28.2547004934323,28.5967606186506,28.5861643292713,28.5651400874917,29.729917960902,29.7186456082995,29.7776400166828,30.2853104062704,30.2586342101879,30.0928877647797,30.5150239803861,30.5339655775729,30.6129638250152,30.0700307288664,30.0979141737577,30.0720654355937,29.8271624600805,29.8405120782567,29.8176241723018,30.2871435225783,30.321534404951,30.2860965604755,29.8289631365687,30.3441913370515,30.4428601001126,30.4419153294604,30.429500885244,30.2649042692901,30.172817862678,30.1700797668555,30.2015629058282,30.2499697391232,30.1959901853573,30.1998691802514,29.7162886712155,29.7375455153012,29.6709119382935,29.2008026560943,29.1936218275081,29.2106774104265,28.70976519472,28.6901872077522,28.5966489815838,27.6572675236707,27.6996199557679,27.6354643458588,27.5027139384733,27.4441299907769,27.4352046459227,26.5156930938169,26.4899012422688,26.5141153981761,26.7519436888873,26.7513636592509,26.7679121199655,26.1965420413199,26.2004133020672,26.2170815344389,25.738227131364,25.7082016833037,25.7196226129073,25.0447968701933,25.0349555913861,25.0470907595944,25.2169157818203,25.1934013608266,25.1146718517332,25.5503813127471,25.5500423149822,25.5767523033987,25.8867895905678,25.8861774428403,25.8724742111046,26.3430021223802,26.3648034208473,25.8794475774374,26.189940173677,26.2031665019558,26.1776870611528,26.1128388729176,26.5348640057053,26.6272311976133,26.4926891200976,26.5023377372912,26.5405878528347,26.5429044138305,26.5161068060618,26.260819811737,26.1633209369336,26.2493780406955,26.0587351850817,26.0138797034228,26.0147565380151,26.0002468581304,25.6950523727566,25.6888880989796,25.7158257913087,24.5586101103316,24.6425020136017,24.6625090903893,21.3718897541782,21.3752345912356,21.4470758329033,20.2219682863601],"I21862^FMA_EBITDA_MARGIN(LTM,0,-20AY,M,\"PORTAGG\")":[32.9413529959705,32.9907039907978,33.3923513473352,33.415978003852,26.7102137030707,27.1934779097292,27.2314709608926,27.2931340410957,27.334459898202,27.3345952845473,27.3154750183205,26.7690606205899,26.7665034247731,26.1707479249072,25.6304840687918,25.6334782671042,25.5934394338668,25.0820820183876,25.1391366382756,25.1180420196144,23.839501412911,23.8513845836369,23.7632894317044,23.0591578894662,23.05957277115,22.8944296420335,21.8596437834109,21.8512426281992,21.8410634201781,22.2653725397394,22.2270705405796,22.1872135613474,23.3218083047289,23.3857187638823,23.1431750092807,24.4590337949054,24.4516249690637,24.4627157381103,26.583669705697,26.690214410571,26.7167299540486,27.756909906455,27.7581204861434,27.7287263576932,28.1440680415918,28.3553399305629,28.2073555207029,28.5628462568706,28.7244763837851,28.6439977749145,28.5169054260945,28.5217127577286,28.4137252762344,28.3336142615598,28.3231315966811,28.3080700763282,27.6411273080712,27.7321356374373,27.5750637348687,27.2065290526907,27.2178322904279,27.0402882614578,26.386110535242,26.5548159643019,26.4055269929232,25.7963423817033,25.8144811015528,25.8712907077481,25.8780031149325,25.8786203924343,25.8354549327476,24.6762580522064,24.6556532069716,24.907709712808,25.199790294721,25.1753630084623,25.3289323947041,25.9801270394899,25.9525231673244,25.9871481484397,25.7435592501562,25.7452098536225,25.7128422639393,26.9281006731981,26.9110724045055,27.0470746826665,26.6362941166861,26.6111665463123,27.0392708215318,27.0696826777485,27.0566709670679,27.1509240231957,26.5245554884298,26.5255672476011,24.1769440774428,23.9941918673857,23.9733129046828,28.019390999806,28.4328225686323,28.3545070997204,28.3905941487898,28.5720419838405,28.5412450623926,28.468110444981,28.6698997898077,28.6787383049932,28.640438517591,29.0193344091065,29.0890488506542,29.0560032224209,28.9844873675125,28.9812354518764,28.9772721139447,28.9959378431145,28.98696629207,29.0049578846386,28.4029036690161,28.4242669412985,28.3388653444411,27.9672233586056,27.9364272399342,27.9387626627639,27.5144743056967,27.52742910237,27.4950867061966,27.6402638228616,27.431422624945,27.6492686344944,27.4511642524035,27.4503060558989,27.4547516181932,27.4042238723541,27.4319589259999,27.647638140647,27.5363319721682,27.4927333743331,27.7491029078967,27.1311706170271,27.1347959666033,27.2884266057332,27.2079479119039,27.2433074663537,27.2360671264607,26.9075900774266,26.8917331103591,26.8973150753193,26.2257540816607,26.1570436942717,26.3084139905832,25.985015477817,25.9784668871547,25.9566729138775,25.8178101793406,25.9584110808534,26.0029571001972,26.0450081051055,26.1516996262179,26.1884021154771,26.3271452049898,26.4246066611998,26.4386428456786,27.3506789234619,27.3462754318959,27.4382126713635,28.2817285214384,27.8182401669618,27.8341763826652,28.4502635558199,28.4403415551806,28.4328445296961,28.9272466936297,28.9018392678779,28.9355101706613,29.0042967139048,26.1884963890682,26.1978063192495,25.8752541563309,25.86195620274,25.7799185615773,25.8627035937884,25.8466456216359,25.6047556822152,25.5494762047958,25.634465108474,25.767078828991,25.4556393880199,25.5367138888493,25.4315601719183,25.2714945601202,25.2688999852002,25.1344415462237,25.3646520893052,25.4133110820656,25.339096174309,25.3318733961936,25.4628708189134,25.4273861097052,25.7775355371601,25.8024724756217,25.8263541868345,26.5546625963188,26.5516527510404,26.6632288469754,26.2112528921032,26.5912252310915,26.5641555167814,26.3049579253721,26.3358602861073,26.3447545685936,26.2208618895331,26.2698772656941,26.3586592015225,25.8793503196191,25.8746055665571,25.8194304187749,25.0683975906979,25.065990670267,25.0870540256462,24.9645519297492,24.9664027401867,24.867370346365,25.580520048516,25.6604970214594,25.6316106426913,24.8393071758243,24.8380829259219,24.3605575185164,25.0028769480857,24.9154497294618,22.9471062274576,23.4162365380145,23.3342184328725,24.9359856084044,24.8408560027755,24.9234883205423,23.3510881000672,23.4818696901081,23.4805047648868,23.4777745011131,23.1792164408161],"I00108^FMA_EBITDA_MARGIN(LTM,0,-20AY,M,\"PORTAGG\")":[21.062697368073,21.0562925497911,20.8570917598489,20.8960341679694,20.9524856979773,20.943467412638,20.9749806690785,20.9438309135039,20.8683605640437,20.8613669512204,20.9714703112065,20.899113948661,20.820800278479,20.7310185491353,20.773562380679,20.7414998326276,20.7289466668941,20.6198724942013,20.5794449399294,20.5642953854944,20.6674996628133,20.6615675149757,20.740500714648,20.706936741438,20.5679397039506,20.7453896863081,20.4992615964791,20.4361766291548,20.6462304001272,20.4575409261798,20.4078730360015,20.425085986234,20.358366294455,20.3479487905225,20.3241384412509,20.1775971566167,20.1179935716995,20.0608593546229,19.8718917232961,19.8246687259551,19.7529647264702,19.724076573245,19.7106358409339,19.6337858461149,19.4615577365062,19.4633740431189,19.5158294948282,19.7245390410909,19.7201524969069,19.7572571778531,19.8837102082082,19.8843844292984,19.9398045543473,20.0125869144987,20.0027502096001,20.1109944927682,19.9882990589023,20.0117090679826,20.0788481171292,19.9188535062674,19.9436604126133,19.9223764411928,19.3102848782104,19.2705795723092,19.2458272124499,19.2093286481037,19.1909017666603,17.1876331727031,17.1893132437846,17.1189144857136,17.0672775513798,17.165225999983,17.1347766560413,16.8766141577048,17.2370890532447,17.2780510233021,17.2753709465122,17.4267310965663,17.5338621522912,17.2524247909609,17.3435620044697,17.3636759364692,17.3553354464567,17.3531121526306,17.347633230146,17.3419057129172,17.5867793597306,17.6470729379851,17.5948187458729,17.6023407025879,17.6242930271256,17.6383460847203,16.8011852869193,16.8091017152555,16.7560136809771,16.7435536181421,16.8242893470033,16.779830902009,16.7127726677346,16.6585642920748,16.6628269922494,16.562821470114,16.5639027141274,16.6505671244378,17.2298132720675,17.2384548365581,17.238379042561,17.0161268834895,17.0093935015206,17.0037291869622,16.6167571034401,16.4161725156389,16.3030805905379,16.4774230861463,16.5035129854759,16.4590206911314,15.9690639844997,16.035654441892,15.9938178302691,16.2078587079337,16.45101187401,16.4014400720876,16.6187152724974,16.5569706676967,16.5493930741389,16.6738950243854,16.6756975561227,16.6717184304089,16.9312604125388,16.9352169678278,16.9275828549401,17.123034087426,17.1367683774985,17.0958327114146,17.1067394384952,17.2372512524432,17.157720793331,17.4383471889183,17.4267993850881,17.4183887506945,17.253133192197,17.2464740686111,17.2409692167739,17.0396955104942,17.0535798751182,16.9149050999957,16.9113128444599,16.9162775280786,16.9162328403093,16.7990865979005,16.7875063109646,16.8362135224175,16.3148216154753,16.2876589541779,16.2877304867333,16.0990351283279,16.0898848762129,16.0572103451641,16.1377534111613,16.1196716609768,16.1304291585069,16.3255614435847,16.3356620857329,16.2478383862406,16.4518458556835,16.4561233095909,16.4455616955967,16.5658927122062,16.4729846907169,16.4506832381994,16.4374937189203,16.4708908235913,16.5312754352061,16.5670615061528,16.5297109998897,16.5085137808095,16.513624886776,16.5162563110351,16.3270178581406,16.2828468300117,16.3278064782506,16.2976713311565,16.3138521552672,16.3261345838407,16.2992829538653,16.3959763806783,16.4061765741087,16.4494084938586,16.280104034537,16.3029626507589,16.217585033645,15.7432979789787,15.7513128609861,15.7194013787362,15.3745544189325,15.4439636603433,15.4585733745284,15.124309806279,15.099533568496,15.0435075040908,15.2841938977578,15.2868128402553,15.3059044421996,15.9496068469843,15.9557229614956,15.9619335439051,16.4232296942496,16.4263602473956,16.4473804910695,16.7668390842891,16.7789898524052,16.8675308100158,17.2257487442225,17.2246822290241,17.3200187440771,17.5725407362437,17.4788491546463,17.4877674188392,17.4979132207445,17.5279565653751,17.3744721988549,17.5508682623771,17.567968737626,17.5914551846078,17.6367896519022,17.6272444187545,17.534877407446,17.4723005795021,17.3452532484561,17.372967152979,17.3291809818506,17.3355457654486,17.3163493005004,17.2712177877634,17.2612445441076,17.2750687474161,16.5762389543721,16.5721127659304,16.5602513094991,16.3211519442977],"I01044^FMA_NET_MGN(LTM,0,-20AY,M,\"PORTAGG\")":[7.07088208886978,6.91497661839153,6.69134935642511,6.70450451860843,6.72769323112679,6.69258957151282,6.70258417493443,6.50337636908203,6.34698966109118,6.36137213724149,6.39020218388355,6.43822224259951,6.45222062132353,6.4038454755513,6.26919975600765,6.27957896729115,6.33278701581916,6.11776766962958,6.14188874947666,6.2470082463996,5.89985510135518,5.90833491280382,5.91842821041134,5.6639422097266,5.65430323792795,5.70405724430817,5.42909666703158,5.42656477499293,5.47936636684456,5.08874457612832,5.07954605128291,5.16829546777678,4.44829880068784,4.43534706282987,4.3040599161427,3.91685119428795,3.90095621139444,3.92535003602444,3.67370833885581,3.67072025324153,3.81316882977097,4.13118265852665,4.13057957363711,4.07564368101979,4.1970569927851,4.21570214194589,4.51111060482429,4.65744779036724,4.67809376930962,4.75269805001641,5.09873668193601,5.11533850830111,5.34241157423989,5.70153528858632,5.72244242006951,5.52428681322641,5.5854948068537,5.61421185475379,5.56297436837743,5.75145232282694,5.78797693901112,5.64343863661411,5.56483166071701,5.54850816304222,5.14200100261276,4.84356178646411,4.84598618903788,5.08141694140271,4.95157651627915,4.93574682154041,4.8599136896896,4.58494623910524,4.52776397696281,4.1436483231979,3.73166290729094,3.73813569406959,4.49981629766823,4.33871081034125,4.33373860613255,4.17617710396471,4.41079399637678,4.41209392464271,4.8427573703274,4.96485090967968,4.96470427157867,4.80970476131756,4.90803747568534,4.89554266994186,5.12451777375263,5.04682390584472,5.02661473580166,5.16038468541632,4.85910628545173,4.8602398060949,4.78568312412525,4.58989137132421,4.57812770302158,4.47291549425661,4.25427733014736,4.26156809055235,4.17692569984,4.20608712824352,4.18751080396892,4.02442508656895,4.71434868917,4.72599019247316,4.7360062840124,4.76833602924547,4.77425253464824,4.68713859579749,4.80474545477029,4.7966417811129,4.75007696934983,4.69864795422539,4.71558569143192,4.85015029790215,4.36006741286287,4.36053262721871,4.40040406240255,4.41793251047709,4.41925243852106,4.41280477630584,4.3265597700021,4.32697528522211,4.33630320522285,4.33595904922149,4.34311308056676,3.97171789205251,4.0051038502304,4.01025314840738,3.98559042620798,3.96358492505514,3.9561307367359,3.86984702099892,3.92168196171563,3.91264252189654,3.93622961876276,3.69145752201859,3.6842798295414,3.90120233045658,3.89619076077581,3.89772073089771,3.89839239521713,3.93478239779394,3.94564375123033,3.90397383998953,3.91040643403992,3.91793837084828,3.91107096600901,4.21432214708288,4.23400969267897,4.10396160739928,4.09384472796488,4.09769016881537,4.02170235982738,3.9910160806329,3.99626437985453,4.06602819323609,4.08095057715585,4.08116080948992,4.09985333485482,4.12456934512561,4.10861264520888,3.82891967240514,3.96495419959942,3.96676252725137,3.99617975820391,4.01229142344044,4.03492809003294,4.00905754091773,3.99341140001423,3.99636699060149,3.98020996035954,3.99941456240412,4.17134188615869,4.37266491319538,4.27386644716856,4.28612938446125,4.31071367617322,4.32235092758491,4.33357696250056,4.28894126841243,4.30761582733408,4.31218862377535,4.3319158903051,4.33621968512993,4.32883183625106,4.14176462554189,4.26825319955367,4.26284108411471,4.18431857685795,4.17989272747884,4.16761687091338,4.0879406258209,4.08790048024026,4.08116071214721,4.03638711545936,4.02493765026019,3.99855387341643,3.59691529777892,3.45122763426969,3.42230271995627,3.32900192074413,3.31672864934662,3.34794759261421,3.40480977466769,3.41364969949398,3.41396508034844,3.46941455909585,3.47669002967565,3.49430683292018,3.90290480158979,3.91756327496511,3.93981375146162,3.94768946563639,3.93510599219808,3.95091876076049,4.02846624835153,4.04989775162531,4.05760222739388,4.10685209825467,4.11581773038326,4.11815527331132,4.18688651806111,4.18738893693627,4.18793001774341,4.25094512759286,4.26733196236636,4.27597689166876,4.32283094842147,4.30761708017819,4.31245900975888,4.46188849865324,4.45183166559559,4.48352509081167,4.53198059328973,4.51448181891709,4.5302019162498,4.58457225301139,4.60124573177965],"I00144^FMA_EBITDA_MARGIN(LTM,0,-20AY,M,\"PORTAGG\")":[8.42109744796717,8.39558474545625,8.18088930541954,8.20771717238579,9.08815085555102,9.1977445215205,9.25694744658263,9.24820100448942,8.91930040678546,8.93837883232847,8.98952474968083,9.06204010570025,9.09396127141504,9.18047522626887,9.3197233263251,9.27750891857786,9.33741408065961,9.61782147025028,9.61715871737869,9.28686462433977,9.32981015190481,9.35273566222464,9.34605086791553,9.55281319980449,9.52807632164478,9.41367746349754,9.48191688940755,9.4915551881262,9.45192431150378,9.42363884412281,9.48958115852949,9.48785443189704,9.45734419670089,9.53813748073205,9.52500666544681,9.49480741725854,9.43192640286519,9.40569510752744,9.27381779312107,9.22789313306247,9.20971851901629,9.41105073724386,9.42482895924771,9.42726729880824,9.54641179344632,9.62934096537155,9.61619230896285,9.85749355018375,9.89777246170322,9.91511553662854,10.2332832986101,10.2434724614542,10.1591225072151,10.3768679913703,10.4016994102196,10.3376610411665,10.5707809141777,10.5611617746255,10.605313932544,10.8442431372943,10.8585409304104,10.858684288594,10.9363421077898,10.9137901786513,10.9394505137407,10.7308909317661,10.7299949970171,17.0822493493566,16.983501327177,16.9460072881575,16.9300269346741,16.6614363182134,16.6331436113594,16.3114786407367,16.1641034937386,16.2347383737927,16.2630156259518,16.0553277738571,16.0883305763006,16.0882094407556,16.2154667436951,16.1878294384705,16.1824249559009,16.1430111203283,16.1376954693686,16.086368008804,15.8583185119049,15.8348896232868,15.805465412021,15.8557105584257,15.8385440240086,15.5328647285936,15.8280384214139,15.9526665433703,15.9424233504868,15.9329260242713,15.9527271419889,15.9940663759715,16.1285465411574,16.1576241337812,16.3203036622598,16.5680726223294,16.5644028933394,16.5734759887789,16.3528415815373,16.3732833826054,16.3684845566111,16.2505329548255,16.2383548584139,16.2017906822349,16.1962362530293,16.4675880780967,16.5117409286659,16.6641015831836,16.6183904979416,16.5936352672321,16.756984974008,16.7021737732713,16.6491730450388,16.6812752130781,16.7046305763197,16.4989257517687,16.3270244185856,16.3789910947997,16.3620761144098,16.0015024559445,15.9832225039712,15.9854002224344,15.6325242067488,15.649283656833,15.6303915396123,15.3003051326981,15.2831868894854,15.3343708517644,14.9343152498776,14.9102601171638,15.1133052475126,14.7916347667672,14.938270931906,15.0028217069164,14.9378904785573,14.9467246971792,14.9531314513927,15.1471915892048,15.0986473222758,15.117950617694,15.2117610143391,15.1834929727686,15.1804273520457,15.3399094945355,15.2819724071481,15.2985467852837,14.9798871198473,14.8404596065859,15.1117521740068,15.012011853914,14.9237181089687,14.8574083119782,14.8594833959075,14.8260394370995,14.9957461695371,15.2342649405165,15.204689936799,15.5414793006354,15.5970729534502,15.5959109764278,15.5904541567948,15.6237030778638,15.5874462355864,15.5961579805924,15.6068207567445,15.6106934143021,15.6150016275963,15.6318942453129,15.5998254805928,15.6628210422956,15.6334392126427,15.6402954910342,15.5162418175594,15.6915602655953,15.6900818562605,15.785070392771,16.043894573705,15.9295024628359,15.9534434340283,16.3243638435292,16.2864647217078,16.3239631877472,16.2326927067943,16.219124441574,16.2304268048489,16.5613694542738,16.5445622680266,16.5160861713235,16.2327531571816,16.2118784481087,16.2165168714421,15.8387236320266,15.8293334452702,15.7636590540281,14.5395920785796,14.596307111528,14.4109131210182,14.2610869968112,14.2823230401554,14.2897294938717,13.8110235035509,13.7323100304404,11.2657729783044,12.0777046166316,12.0774647075905,12.1780503334575,11.1521975213018,11.0918198108073,11.1401998554025,11.1214195390797,10.8079279921376,10.6816205641531,12.0574412202944,12.0403848394724,12.1062641900369,12.9369120494916,12.9251654150188,12.3565566837265,13.2792573236932,13.3830782174588,13.2983383936807,13.549254755364,13.6752552703672,13.7202251819204,13.8313157825562,13.9141383274731,13.9376993164857,14.7748093000441,14.7939995478519,14.8182754414066,14.2657125510228,14.3514048491159,14.3418525266826,14.2058169393489],"I00144^FMA_NET_MGN(LTM,0,-20AY,M,\"PORTAGG\")":[4.97981801205476,5.00660072261766,4.85430227000686,4.89071862409569,5.43742561269236,5.39862550949031,5.39335663182203,5.35849968974488,5.07879131975487,5.09884697679606,5.14014508882337,5.26895830927733,5.25036812390795,5.23750128430528,5.50597076054125,5.49184133590083,5.54127167776395,5.78313828699125,5.79085428449512,5.62129706722029,5.6461666204285,5.67292448033671,5.68035126470453,5.76773279794209,5.85408415147101,5.80351801404185,5.71276015266178,5.73213985551611,5.67586354816999,5.73375076851917,5.64075061116705,5.63736630357642,5.64130700887485,5.71276350671527,5.70056850524323,5.61198661128097,5.51548957403493,5.50688805356361,5.38323879070148,5.33036253145891,5.36744271051615,5.56551898270835,5.56004022709246,5.55085431599471,5.63870102904639,5.71113992848536,5.70892387690354,5.76364755960833,5.86633217880896,5.88017766358867,6.17829566458929,6.1600607787978,6.08997013008079,6.05824918509383,6.08813710707497,6.05115410274526,6.04409660147432,5.90083736461804,5.9431847384728,6.22140070897325,6.28402320757571,6.27847374621382,6.17719670381172,6.17294195946895,6.18618981355953,6.18483122317178,6.15869629720515,9.34956625910537,9.25976845393668,9.18111831486314,9.17302515332269,8.64092424582091,8.52328534716388,8.24197746153894,8.43535966852567,8.51314438949142,8.56557105249948,8.73123154160982,8.80668827551218,8.81661781866481,9.12792894234452,9.0799937524399,9.07973107883564,8.85453313895855,8.97764891713526,8.91044442100545,8.98317813116145,9.01801492577242,9.18491025601381,9.29590710025302,9.22561871783493,9.11346081048657,8.00109110667437,7.96266444703496,7.94058698542951,7.78554375671153,7.81895247152577,7.82906734807402,8.04029854629571,8.02678551313544,8.15358557929926,8.34288496397076,8.34535283275738,8.28757045871605,9.65004523287755,9.63513693477745,9.63366616370159,9.61959689207025,9.67220959099565,9.63213811772285,9.409611259576,9.5370469120484,9.59856020333739,9.08438311736836,9.01539991543441,9.02755330280186,9.47811909469477,9.44174717999148,9.41834443255264,10.2669216403613,10.1203501801098,9.86938679681881,9.9408929658608,9.96402341480695,9.93407148212221,8.96076058986648,8.90753277632155,8.95085034332133,8.85485524333455,8.854145281055,8.85662348658587,8.08351439980803,8.21695709511287,8.20966007632292,8.02169202110427,7.98805737226181,8.12080281426805,7.96425363854774,8.06556589921004,8.09514331079281,8.60025777305903,8.60886580125159,8.60507308389061,8.78000867001156,8.74699884726405,8.7350521898596,8.80913062599839,8.79428093890711,8.79563199677775,8.93561775143974,8.92006593087019,8.93759709481523,10.0521989593637,10.1566424005396,10.0915157298168,9.95563352427332,9.87471417321989,9.83103602705339,9.9559706457852,9.98653746503544,9.90467527797751,10.0597393163825,10.0404474207136,10.1339036238452,9.90513708293923,9.9158906794088,9.87274551339427,10.0610599633889,10.061738529289,10.0646925415308,9.98560550018111,9.95427148997794,9.96234435452967,9.90742891628441,9.9075486380161,9.9443099027522,8.99381318471733,9.01161285890804,8.94764363109123,9.09185179445783,9.08839891619646,9.14735912143,9.39757659208396,9.32474324703701,9.33552609306033,9.45146959539749,9.40842258777869,9.43848952942764,9.1623338424836,9.16224261670438,9.15847400030115,9.46995181753857,9.4945866836894,9.43992577007344,8.90935677763377,8.89827057875815,8.90653652532471,8.264168192571,8.23134401686868,8.13410060712356,6.30434603559846,6.27155131849357,6.1070754552585,6.83524883171859,6.86533910125784,6.9030464962012,5.96403398590337,5.95123708273652,3.35558038880704,3.20543362039874,3.19272462557036,3.28777395268963,4.45263764746589,4.44281470867767,4.47039570519219,1.1070575501917,0.661154572701137,0.563020794890614,2.05181406809499,2.02450740484941,2.07211369820865,2.48080264864823,2.47016701771997,2.01449797574282,2.22285672542174,2.37795817538649,2.34734624671277,5.96864692387588,6.03652488133469,6.06376935662887,5.60043162536015,5.64638053611496,5.67081783570265,6.02512171609213,6.00349797414632,6.00965031111496,5.44999829482308,5.50524073164031,5.52696576968286,5.39693083548479],"I00072^FMA_NET_MGN(LTM,0,-20AY,M,\"PORTAGG\")":[12.336806429341,12.1666643097463,11.747830736456,11.7207546655879,11.6946435396704,10.7605744811773,10.7378236557114,11.0498382379321,9.97135107740049,9.96592678291018,9.95847163404514,11.632283064957,11.6288884190602,11.4272066558563,11.4698755830631,11.4593004375765,11.487452023879,11.5986741426606,11.5979290616564,10.5883671550753,9.6897431266232,9.54996672421209,9.55448994358887,9.73138015587999,9.73037059169651,9.79922349933597,10.0304543065676,10.0245815688684,9.11576793885521,9.6888898536546,9.67705721432063,9.6886008209683,10.7003289752658,10.695670541136,10.7210593744643,10.9469980170025,11.0741375197419,11.0741123991661,12.2554818760745,12.247174935698,12.2804512876126,13.2126481025834,13.199038302601,13.1955660063335,14.1279192504519,14.1187529600562,14.1352021426213,14.878017938828,14.8649566086649,14.6671367192228,14.4809717352723,14.4619195369635,14.4726856795381,13.8068725023483,13.8012030477925,13.7919266791908,13.6628458046568,13.6655585148877,13.6932617403938,12.4333558833701,12.4582271129428,12.458783601568,9.55596039625013,9.55780993359971,9.56151639393982,8.46119491256039,8.44907374075844,8.48690718924039,6.53721133499588,6.53309700946605,6.53435711261709,6.96968575963767,6.96783602662953,6.23944948370372,7.37311267974446,7.3737065532522,7.27975695679522,8.60966123913761,8.61510954063289,8.76710333648575,9.8827333799568,9.88292398419884,9.88379912962355,9.53128491439564,9.53248215873325,9.14594401363826,9.98799668634155,9.98199583352047,9.98203509047334,10.9679694045237,11.2463003812096,11.2419673970904,10.8067403037385,10.8078143329083,10.8078383157734,10.9602929806659,10.9477732153868,10.9836748593724,10.2530278200264,10.2508049091616,10.2414349506723,9.94950037108058,9.94708091488733,9.68507350376647,8.51718261044137,8.51707959671121,8.56160687515386,8.42428826947756,8.37420828224675,8.86841815289721,9.06628227536739,9.06088082983653,9.01061836713401,7.97159612963485,7.92564063408423,7.92174326158689,8.55176014657712,8.54744042310169,8.7000514444133,8.45601788007877,9.00357944104251,9.16974685701869,8.63116313724071,8.61643952596795,8.68126516856022,8.69815444228282,8.69855479824884,8.47007551096213,8.6159639272561,8.61580988751161,8.54826436352825,8.98977868379919,8.96219664417563,8.71961024123386,6.73401097651534,6.73865334855353,6.74168591751992,8.50907114413112,8.49886237315971,8.40614078373884,9.38899450756972,9.38908844198785,9.38830707117654,9.01146263165433,9.00693431988405,8.94460043198144,9.24839407422593,9.28320200423343,9.303312002964,9.29591712197004,9.29136396369071,9.28426736365523,8.36304746801248,8.36276558499762,8.36762166761764,8.07148973757762,8.0678475645125,8.05112186938972,7.92654384605714,7.91394656270307,7.9949749128275,7.60798383830002,7.56908892997243,7.28801087897206,6.6436146222999,6.63606484218474,6.64770501872232,7.20937628160625,7.22716532686278,7.21777656308027,7.67617650905072,7.68270782101043,7.69121117825764,8.63762029844411,8.68750895714868,8.66441286976378,9.53430156914017,9.60890001301936,10.0015908908669,9.74713782010844,9.58378736335899,9.63034102257252,9.03424897973969,8.9945030803335,9.00941555246746,7.7864571231706,7.7526093724123,7.75486565669029,7.52147857936918,7.40005557099996,7.3764090017062,7.48503408222057,7.46271861721889,7.47217895300181,6.76917878749993,6.73571499847007,6.79445706724143,5.91329979873579,5.87724502501452,5.90793580441944,2.54847246520777,2.72097710729989,2.77483966737341,3.0997420846231,3.29981618912453,3.30645378330566,4.71444573700192,4.8177304784132,4.80606898015189,6.89149973320827,6.96915350749041,6.93912893867912,8.53413176331069,8.48715386929528,8.46479156518699,8.68988420723552,8.57429888709365,8.92031929634691,8.5685710332716,8.46269013174404,8.09881231522107,8.16005851932512,7.97910867096724,7.97121189104821,9.46284141566488,9.36143594311635,8.63714694179985,8.80692417462486,8.76165070743781,8.77328571245562,9.33155706295102,9.2410558762335,9.28277495938005,8.85852353217024,9.07863344662926,9.39014669716065,7.87983265776947,7.85007107053349,7.60046603155485,6.94041807632799],"I00936^FMA_OPER_INC_SALES(LTM,0,-20AY,M,\"PORTAGG\")":[18.9202263918001,18.8944800112014,19.0747168360532,19.046560812991,19.0576103079012,18.8838561738396,18.8361005149034,18.8370743038616,18.8939218948847,18.8757564225845,18.7990454028233,18.6307016836997,18.6419755427097,18.1826051301134,18.2951023338081,18.2435104460107,18.2120971143745,18.2460387568908,18.2087448926631,18.679636291762,18.0893610985739,18.0539462546739,18.0740290789005,18.3441978218842,18.2394157031616,17.7929341068588,17.8835714751317,17.8030761173058,17.8013292737015,17.7486453846993,17.6678623168751,16.9762545472199,16.7912982102428,16.542079760256,16.5660395165981,15.4711506461069,14.9944684137695,14.984246120535,13.9055353463337,13.5113119749414,13.5843143616892,12.3533080646181,12.029689044472,12.0567322390875,11.6030564355937,11.408865733847,11.4927653995297,10.9461391539762,10.5973736927852,9.2388457099823,7.91212910116265,7.91178699996407,7.94011421875936,7.08702149811169,7.03869407081226,7.49273130484923,5.25340163288482,5.19952678786329,5.18702709023704,1.49821324456166,1.42888394071309,1.41217009807389,-7.05765060230978,-7.85952083304073,-6.92705553737534,-5.31469771988567,-4.44046264682357,-3.85103696843483,1.75362919238111,2.29035407937177,2.31897747461909,7.26445171395261,8.0573033706787,7.93093563051595,14.2089537886611,14.8649828985832,14.9252565757735,16.7382744276961,16.7308538378726,16.7064792567134,16.9142415478228,16.9320126235297,16.9799631120333,16.8739696562026,16.8684636069356,16.874666620987,16.8096966004496,16.8709569577863,16.9273286318695,17.0479454979658,17.0522077830777,17.4833433951784,19.0935512023619,19.1063997398775,19.0536123188762,19.1582405991634,19.1762916268569,19.1634129026479,19.3461446987779,19.3257906842775,19.2720392100713,19.3565393210153,19.0682304246422,19.0510220033791,16.4448295100465,16.4838901957456,16.4957331292533,16.8588346225221,16.8720945988357,17.6232617349016,17.8183728249405,17.8586863288471,17.5620581028624,18.6386899698523,18.6612125004049,18.6744174910545,19.8283828435626,19.7578071860618,19.1901318958064,19.2537633727137,19.2384914453286,19.1291647737054,18.8553502304475,19.3396486510412,19.2539775518192,18.7937597054418,18.7622193753867,18.7335682667216,18.5600896909932,18.473713446298,18.469548044455,17.9794218181463,17.892974075462,17.8599015266836,17.7554154638051,17.7176567715716,17.7034635590214,17.4996767583278,17.4078786955094,17.3775380979218,17.2022764519686,17.1180857623225,17.2337586267169,16.9515824562617,17.0744060190837,17.4309111606344,17.044956549067,16.9767309347381,17.0169961109725,16.8724765386392,16.9349295731217,16.9042180717115,16.5731224934671,16.627910970501,16.6225882686411,16.2564900658619,16.3744549142975,16.4095336472183,16.3888790963667,16.3830525240638,16.3741568602838,16.3801471132151,16.4047873473433,16.1248456363156,16.1030920146668,16.1735496004903,16.1970170192851,16.238749369214,16.2274810518633,16.197288142939,16.0315048710143,16.1006900153429,16.0505543464338,15.903778200067,15.9757980009936,12.7842692249494,12.8156493257569,12.628716464879,13.9423862305556,14.0713021428951,14.3222200193213,14.3696971393174,14.5240312249523,14.5702439274461,14.5659776047387,14.7214010944743,14.7434717419834,14.7510121232145,14.2466999262007,14.1506000338084,14.168304656433,13.1614557507516,13.0124487187758,13.0420085098476,12.3525681484708,12.3671583120215,12.2230477568624,12.4724122409532,12.4723073044124,12.4781088480531,11.7966290513581,11.8451136014145,13.4562539265211,12.909378566198,12.9762789817255,13.0161648366369,12.6579934310841,12.6033572041333,12.6726404887986,12.5417210917354,12.4778127288597,12.4655935579362,13.2343464379841,13.2751267282798,13.3188314817095,13.4904057722853,13.6441924600416,13.5476463197332,13.9573005522784,14.0595551346147,13.7446305891353,14.1536749667504,14.1906682749377,14.1601298013595,14.0950627691947,14.3066713685101,14.2590962860826,14.1099206990494,14.2284858469371,14.1669894924222,14.1286513473226,14.147259560683,13.8116961113195,14.0257788098601,13.9572889840581,13.9683874978656,13.9735041307224,13.9863672356896,13.4889306250077,13.6811142220656],"I21881^FMA_PCF(NTMA,0,-20AY,M,\"PORTAGG\",\"MEANR\")":[8.38369117046336,8.42990805855925,8.30533784329291,8.4116625799401,8.37378666569684,7.97445528781641,7.46003765316108,7.38433969705986,7.06503652005203,6.81476827481043,6.78168562448028,6.86063686856836,7.14990338970722,7.26855608210871,6.9734220799167,7.38362500762097,7.06172056034419,6.95434200438877,7.31210138658144,7.41961711916027,7.06285655688754,7.195392271676,7.664382566263,7.28405225698953,7.12759787706565,6.71910607855073,6.58354232667231,6.45395211653801,6.2656835368695,6.01942035346703,6.42541389000605,6.24626888839778,6.43347879787587,6.17418927114394,5.99959735441567,5.80970088077126,5.86388489367429,6.14272248874194,5.84762994980445,5.92225513210602,5.74204491772921,6.06221862061281,6.16721333895865,5.96075142667752,6.20530773281982,5.73364315406979,6.02013618562938,5.58630207066939,5.07524948773911,5.82242866456251,6.10404408317365,6.14148277574661,6.5011557135059,6.1454493005296,7.10742748130719,7.18257579712152,7.20591797570211,7.58530094652829,7.13476458902333,7.4886003890854,7.52877290923974,8.04151548808026,8.01199847589024,7.94940405535075,7.85354424858254,7.84338137644289,7.68468473716175,5.2419576624406,5.32354584442984,5.48861664769761,5.5777450950445,5.19175344543025,5.48718828013039,5.56172913056825,5.42121184279952,5.38043783704643,5.50687826741888,5.46452707882363,4.8887146379867,5.43991189847337,5.78909315199735,5.83487362813752,5.68966141672971,6.02574254690069,5.79378498212196,5.58350521536052,5.40401846009983,5.43432214145179,5.08320852227309,5.23297872609423,5.31235200736197,5.22753562886391,5.08102795450983,4.79542325177516,5.19955257338492,5.08812941826729,5.15614536686822,5.12459543816038,5.03034166680696,4.77622813351864,4.66708290347288,4.80820111835644,4.9502016916016,4.99373252010526,5.45832750248402,5.95419488970033,5.66216037583483,5.33138324554847,6.02243617512337,5.75827912902422,5.94806103889321,5.73087229883021,5.92217477881751,5.87164671123913,6.01821356789408,6.01121811986629,6.00579485669344,6.24334951122089,5.79055643432563,5.59853878322791,5.95975466559696,6.13924264273884,6.57466997781108,6.42843604267255,5.89657489214328,5.86699886502205,6.05510887634046,5.70725456982022,5.53426121101118,5.28700178483745,5.24785451652999,5.38203767425139,5.34721576380978,5.50296226269691,5.63949755178528,5.74919513403032,5.85093226891244,5.96121447150598,5.89527220112668,6.10584803189192,5.71561875158752,5.81256706791544,6.19615885069177,6.11907734521728,6.03370083535139,5.96967873933111,6.05188550666686,5.89901624045605,5.94733012549055,5.6897765767523,5.71191797579895,5.40337214609699,5.41936371085675,5.91527748308369,5.80702099024387,5.89293994769511,5.5148484612353,5.38017953278167,5.61268559218912,5.39532395310513,5.01110935692836,5.38785772179849,5.13530398360766,5.05061321210122,4.87896073963902,4.61436141263398,4.68739890315017,4.78081874978367,5.06651250825249,4.92282679868936,5.05286461042067,4.88126509682975,4.60740994384885,4.53286931376417,4.49758413395476,4.69712887411282,4.5329878376467,4.60716792240218,4.40166072637883,4.37634705516152,4.3551203098334,4.45456359205566,4.55628814422162,4.82024649923301,4.96667160748285,4.89414453735434,4.71531044504991,4.51997361937328,4.4234678291283,4.52853695138047,4.22545096194628,4.32382474620948,4.41680414904095,4.14704625178911,4.05588722433195,3.74549127912465,3.51368214690601,3.7157036424288,3.72843168675338,3.54167468013318,3.49210998133299,3.90137122417454,3.69166842652339,3.46427222945657,3.75451515870175,3.62355088841404,3.7122333488607,3.56879154203637,3.55572297944565,3.55554532055292,3.47603760915653,3.31649649272729,3.42867217779143,3.66935334032403,3.68984967815815,3.42651981399048,3.81585228551011,4.44692163220222,4.19943912819538,4.5188231874424,5.10646410641751,4.91890536482511,4.74434150951512,4.55594061900674,5.04607894588877,5.61132351296868,5.38767453598935,5.9504179582841,6.15101822928632,5.91613954206366,5.9853219501767,6.40816176603049,6.7529351130017,6.10143336238915,6.21904425631143,6.03212691107783,6.22927317723968,6.81394929347181,6.55595172448223,6.49027402065237],"I00108^FMA_NET_MGN(LTM,0,-20AY,M,\"PORTAGG\")":[12.8878933618775,12.9341221612007,12.2318154108682,12.2647833948022,12.2718417895656,11.9251220998292,11.933068853987,11.8378149566151,11.1282503226773,11.1230730882581,11.1904207195747,11.2440042944287,11.2030562789391,11.205056738876,11.6437975987443,11.6268682851456,11.6478132349131,11.6080732763018,11.579473332341,11.5705946864114,11.6017862204078,11.5893940722381,11.6749386588723,11.6033847990531,11.5029712509565,11.6444056802925,11.2921564161908,11.2490103338284,11.4129440243155,11.0522883165757,11.0340516813183,11.0577957239414,11.4361398024385,11.4227773282046,11.4595488046828,11.6723022340126,11.6226268200945,11.5121387320767,11.5099974489142,11.3958549229069,11.3890853171313,11.3768019423178,11.378384757288,11.3766583891963,11.3725742628529,11.3683093689982,11.3760533494808,11.4429332252597,11.4501376592891,11.4744395025184,12.0054621435913,12.1098946506424,12.1281377387833,12.7408170584948,12.7392172189618,12.8440992570275,12.3073778001648,12.2951546586013,12.3154892170735,11.863653808703,11.8608301336116,11.8383752454591,10.4569213318907,10.3191450543465,10.2641693684927,9.3606231802484,9.34474574494801,8.25643514562484,8.13483655203531,8.07623978671058,8.04247540877908,8.23440755275327,8.19279720182409,7.91750893604043,8.41374321079594,8.3008363976161,8.52583855841324,8.61883559980966,8.66641641203802,8.48180923835348,8.8258270222095,8.84883030633597,8.87773954704845,8.76432019383541,8.75641616376707,8.7490903713244,9.18657754120177,9.33955616125418,9.33711388446245,9.16743296170657,9.25357187448416,9.16900829232004,8.62775703456523,8.60361011837481,8.56753964919471,8.84437756147902,8.91165500975465,8.94018389408056,8.73802791769652,8.67211806402245,8.66431824730883,8.62540314827809,8.5036617131506,8.69263595104304,8.69668938298305,8.70406059926593,8.69897222274071,8.36747323127186,8.39282126659401,8.38451067020416,8.34127088106009,8.27337343742226,8.18719498518201,8.32287286161723,8.38909828243871,8.33829010160768,8.04137969700403,8.07558138374021,8.00476560119143,8.07629860205094,8.19390746084982,8.17687665565734,8.21308441137153,8.18150078920121,8.22655381329121,7.59175025371352,7.53376447003196,7.43243446014746,7.57344648141769,7.5799660569285,7.62893394966292,7.78580782990598,7.7804589476108,7.76250515127743,7.82530826744083,7.88677999303743,7.84099284066156,8.82618486715524,8.81452710807956,8.83903234476537,8.73476890468237,8.73166730678805,8.75291662876334,8.56922467187458,8.58089804987218,8.55427820282066,8.43528136254354,8.44397359018953,8.43864500676911,8.47211861984872,8.50974123166825,8.54212110539305,7.8907956573221,7.86598941598804,7.88778393153029,7.67905292069246,7.67867657192884,7.66383526608257,7.71832831833501,7.70601940795473,7.7233487866267,7.73949550598368,7.71629313186922,7.64503232709696,7.96025519916729,7.96639971525605,7.94657373952245,7.94675897937065,7.94076599407208,7.93818015481127,7.84662438561127,7.8656030414821,7.89464954942773,7.90132415767942,7.87020911247676,7.86817724772409,7.86579888282465,7.86158333973337,7.7390021591273,7.68909894699864,7.7227789201299,7.69667094589652,7.52601777929294,7.52626240897115,7.50074722191498,7.34732768648924,7.34808900117074,7.43686614042743,7.06217897660631,7.06542633037417,6.95403375375177,6.4137188339856,6.40690262873685,6.40783692003699,6.14656041365571,6.11283889929483,6.11142849947178,5.92393645868104,5.86377621057675,5.81358082444309,5.16834990247517,5.19199205023986,5.21393819698781,5.69871832681159,5.7106941302874,5.69643122956762,6.36327503795273,6.39375141075388,6.42790776887579,7.03625869835923,7.08315357122142,7.17570546792076,7.72077220094415,7.72378857708504,7.85203887452337,7.94297956683823,7.92452868355076,7.92719306108299,7.87886973499894,7.89250455940118,7.9497342060123,8.04512435837352,8.0487977907922,8.05727614915456,8.35169417139776,8.34799931329326,8.22100298975512,8.34109735816411,8.29269488938204,8.3343883835005,8.35985550448618,8.34960832863894,8.34518532871134,8.38448221970331,8.37652654727796,8.46149919635865,8.22257064188143,8.21726265520067,8.21216967090066,8.12990430877811],"I00072^FMA_PE(NTMA,0,-20AY,M,\"PORTAGG\",\"MEANR\")":[18.112034543366,19.1408591560234,17.8894710896766,18.0701958330438,18.6626696891895,18.85561007727,19.1391257547134,21.2238247629976,19.7751561429183,18.7493826253331,18.9347505498108,18.6987882289562,21.0357053017232,20.9013203598007,19.958063312281,21.1163587211679,20.6425845535928,20.0987083145677,20.9619499911103,21.7212205713429,20.9763637219415,18.8017190784704,21.0704540038341,20.6699292360884,21.5463058807927,20.8773512474553,20.459655616232,20.0099902611227,20.394273696965,20.2060353823482,21.4137285624217,20.3642238095972,19.039780355197,19.4021455002719,18.616874757427,16.6470775430279,16.6317141454934,17.7358966439552,18.1370726272384,16.7985943551018,15.1343193279997,16.2047944494195,16.2080414565933,16.7776358931769,16.886508152496,15.1623926633453,15.6134271936684,13.625771388756,11.4319094953637,12.6528016307665,13.0101019997897,11.8565690320334,13.605207708647,13.7048379786554,15.3135806199447,14.4195618991814,14.4878578305812,15.7860112508067,14.9316537748939,15.5033949373055,14.691359139495,16.040864998978,16.2385120052714,16.6657923295484,18.7098083930809,18.298876070281,19.3703883728616,19.3398826623066,18.8589258260716,21.0374359127624,21.5806101674029,19.5726366498386,22.1885862878812,23.6798587280057,23.8868249990217,23.1401330573867,21.8332941382121,19.5227221300751,14.7482415715397,16.0280192520266,17.2711689471451,17.8006706686903,17.2723778602833,16.7721505236043,16.548938597683,15.9979101783806,17.0856636181988,16.7692851162579,14.6626575542816,15.7507222713211,15.2212971034097,15.1118787582945,14.5787039508256,13.0025749965306,13.8894272551207,13.476156557267,14.2410600435222,14.6596076027687,15.0164374611583,14.7299590172083,14.8277931806276,14.8022332251542,15.0139641479064,15.9959185343194,17.5320590924906,17.5548783963809,17.3701088275624,17.5162037364549,17.5269111972514,17.0292085927553,16.9434751886202,16.6889592006692,16.583062473724,16.8758116182937,17.1371247781098,17.3426555470213,17.1301962491313,16.282195323426,16.5541360792753,15.3488875858406,15.6064755449227,15.9181498442502,15.8748122701791,15.4602174487657,15.6493316460577,16.3920985984409,16.170488968224,15.3602301071857,13.8268344574483,14.4937411749521,15.0906187123995,15.2925720619376,12.7584191326853,13.6509546618356,14.7560152490524,15.5939969966736,16.4086591668189,16.7457862823301,16.3701432522716,17.2144030570285,15.844504707579,14.9661077860482,15.1783771428857,15.066464701123,15.4671532723745,16.0436060934571,15.6641451989577,16.1679363339423,16.0523362463164,15.8486487123984,15.8481463436264,15.8324984228152,14.7604883295871,15.2256394226956,14.6678000495548,14.820540160292,14.3296325417709,13.8139116795874,13.9306787828992,12.5434385602227,13.0457997664385,12.7372169723048,12.0791107690965,12.1702019681081,12.5150343207193,12.1263606180558,11.8144621389421,11.9897032376543,11.7127005242205,11.3079529571978,11.225855580971,10.8842771011708,10.3608370297689,11.5855081019232,11.631261270486,11.7078903755325,11.8099967685815,10.224743586538,10.5629636329038,10.6193325285508,8.47702172677431,10.3717558395934,11.1397896578466,11.6120099549283,11.871235035688,12.5983448379744,12.8152879922964,12.773060999894,12.7633988119372,13.7451111620411,13.5228284350942,13.6046590038579,13.245298926162,12.3426221687265,12.9316742754117,11.8113811360866,12.898730165197,14.37869807327,15.195336513081,14.4944225351124,14.3651546195222,16.1509119764272,17.4145197012351,16.7206441683967,19.920425177506,19.8183098310838,21.0454411058837,20.4067240732316,22.2743775411099,20.4507191970785,15.832936209841,11.7668918315359,11.5563240088429,10.8072157157975,8.38850774756804,8.93970244751956,8.77756403044003,11.929431150776,12.6112971024688,14.1831736274483,15.4053128328974,15.0106591541685,14.7949375625975,15.6682735110581,15.2365528830124,15.6980867161575,15.3865825908412,16.403046887261,15.5559539892829,14.5227299109799,14.6597161388021,15.401261001458,15.672701040254,14.8165330988078,15.0343785140279,14.2997692946074,13.8298458881058,13.3858017045963,13.4843996296787,13.0748110701242],"I01044^FMA_EBITDA_MARGIN(LTM,0,-20AY,M,\"PORTAGG\")":[13.5875066404935,13.4093159812213,13.0678729167416,13.1062354139028,13.116552069998,12.8260543154949,12.8501125079128,12.8171459841855,12.5782800807163,12.6105099570258,12.6432084243771,12.4891857185529,12.5215273002066,12.4341021884027,12.1754338466044,12.1976218532089,12.2319200062347,12.0348583564818,12.0619976845437,11.9339086390663,11.5553358935356,11.5821857464596,11.58995422834,11.3109902771709,11.3054272318299,11.3586358275821,11.0819719094945,11.0993061512548,11.1478511032134,10.6841668621433,10.6925030799425,10.8296382003121,10.3941861399083,10.3971084435495,10.2193579663489,9.74887112118416,9.75463582846551,9.75453476115327,9.46862134468528,9.46064673776401,9.65224304055339,9.53731667931399,9.54245686716996,9.40873603065052,9.27458784530995,9.30033538070047,9.68213392957906,9.79718368671385,9.84494736647934,9.93777572329479,10.1361927329287,10.1583013638988,10.3978412276985,10.6506077033147,10.696705180885,10.7612009517756,10.8794942333404,10.9403987366917,10.9544782526252,10.9900896583476,11.069275886008,10.8969672053652,10.8279002773443,10.8211509108828,10.3443440894623,10.0717449585065,10.0849096770679,9.99430037433335,9.92830653942477,9.92062371111975,9.74724410675263,9.55502020697823,9.48932489715328,9.15775325895538,8.72926988316359,8.72842118079778,9.43602166684706,9.50370901001301,9.50537475332197,9.63650287806322,9.6888817571914,9.69168396460391,10.7994198019468,10.7661096753877,10.7873671390104,10.8196359384624,10.7583143761185,10.7719267570108,10.809701950475,10.6374796976544,10.6343828741866,10.5741833200897,10.4892175909552,10.5102840929598,10.5929895015901,10.3318763063179,10.3557362313734,10.3487504162163,10.1729020733452,10.1988683443549,10.237782954028,9.96553702690758,9.97630934852387,10.0334738725094,10.1425029024013,10.1770335913414,10.182582387059,10.1801054087017,10.2228191785974,10.1591404532153,10.1804663362307,10.1806545528315,10.2000030035959,10.0689656681173,10.102778934947,10.0140229696931,10.0835813667334,10.0888592841349,10.124656920715,10.0694465273683,10.0719517595851,10.076724293132,10.0077387842262,10.0098928905699,10.0076143480947,9.85495595385952,9.85918554022615,9.98090424545248,10.0776128991733,10.0854641853423,10.0454122435965,10.0009737605789,9.99656762076444,9.83086678729365,9.79066514283336,9.75698980197075,9.77743624138207,9.67430417812531,9.67823786994288,9.4764436592345,9.51982103033401,9.53052499372685,9.5749547090511,9.58163120489919,9.60732864509262,9.61052499110517,9.58309612665073,9.5853196262649,9.63204321610266,9.56794833941835,9.5983940701288,9.50972137906534,9.5302610644668,9.53807881961915,9.4063559403004,9.36016762868512,9.37327970505009,9.46224555506493,9.42700456375047,9.43662476877467,9.46522660839603,9.4696373229698,9.48088221803112,9.42577707114679,9.41696628485898,9.43153900472586,9.43062960952323,9.40327593452181,9.43574492327351,9.46270845645925,9.43969176509501,9.44156712912479,9.31251375798767,9.31269436726353,9.30104335004253,9.50253860050718,9.5175780100604,9.56102734935957,9.58255379314448,9.58647278397939,9.62305178100396,9.60337531732332,9.60123220627474,9.60536714527514,9.50313421741236,9.46998873710219,9.46517207186786,9.33025596820653,9.34893071679523,9.32175347531151,9.22410662814744,9.22892186962373,9.23399138982777,9.11947429477322,9.12288263634379,9.10701905029647,9.03736104269121,9.01661565187273,8.99704231212262,8.66357913397631,8.66825880284402,8.65561983096375,8.47388435651176,8.47770880581609,8.46659158181578,8.49970590790549,8.50146506115245,8.48210548856295,8.54821157738025,8.54697547316592,8.55214215591551,8.85078224568443,8.86524944152371,8.87692719310584,8.88770270500301,8.89155402543248,8.91918709689667,9.0068865681009,9.01862428186525,9.02853036913463,9.17595044852302,9.19506743448372,9.19799139563248,9.35316217459418,9.34239342308548,9.34581436331701,9.3524136995051,9.33690641526641,9.34836111057237,9.38739948434666,9.37003948267537,9.38245611358019,9.4253516377065,9.42793316300963,9.48853396868764,9.66862968632366,9.63013890545426,9.65866180068817,9.67423797975579,9.68471988522703],"I00972^FMA_NET_MGN(LTM,0,-20AY,M,\"PORTAGG\")":[11.4114061790134,11.4001286769282,11.8734355905482,11.8907380792177,11.9721232440822,12.5997640325705,12.5884035546733,12.5977821570822,12.5142036200843,12.3725433765432,12.4631998432915,12.384620525945,12.3833355594009,12.2798917629587,9.43032123644383,9.42842275903823,9.19959534328057,8.02180384562865,7.99173850679236,7.99121398004071,7.24212546302041,7.23977570069674,7.26301638884022,6.70246398189828,6.69872135211561,5.51498422716839,5.94006241688015,5.91967492952281,6.14244949524793,5.1884365205184,5.16364533267947,5.18149371021767,4.31982628633254,4.28794013345714,4.31837306984433,3.1927187853483,3.17461097404003,3.12894547272523,3.06614469788885,3.05265395035568,2.8884941706743,4.20586326426923,4.19707339307658,4.03277791469158,5.75665538916546,5.76089276229089,5.73405841108309,7.04238945566413,7.0378389797852,6.82969875383737,8.36814973799982,8.36964829638945,8.52365370646195,8.73916569193113,8.74320713456421,8.74064682337291,7.56340425475337,7.55949487292237,7.56800355605088,6.62499832024044,6.6205326411552,7.93675409924397,5.89376026499087,5.89355501338023,5.86872961775416,4.90242496090663,4.91369481666472,6.68227532546256,6.42276992533742,6.41565943589976,6.40445440007072,7.67097370205707,7.67111315152038,7.57129291632212,8.5525750801186,8.5527682809023,8.57255398544585,10.622286173562,10.6177731512614,10.4070740275733,11.2076611964523,11.2111205723351,11.4426716003516,11.7261968230852,11.7219296949894,11.8007040816575,12.6923649116642,12.7114005394432,12.8247712773982,11.1082157204101,11.1198865121626,13.7989711861047,19.0472351620063,19.0501496425534,19.0034119421436,18.7934397274697,18.8822527887612,18.3801090646088,17.4182292105819,17.4205046444242,17.5842345137048,17.924620273152,17.9120244406925,17.8927199887753,11.3215394070463,11.3361567002771,11.2914536163708,10.9315996562269,10.9554410513288,10.9148121471006,12.0768261653767,12.0810724596548,12.0619161226464,12.4445921080612,12.4476459805933,12.4518971591798,11.7313393391737,11.7475045522239,11.7762619018724,12.061545977045,12.0652160594739,12.0449939432275,11.0910670814682,11.1173081109205,10.9966110491652,10.6774004776235,10.6870286596218,10.680882286938,12.2374646895245,12.2171853464682,12.1772079296751,12.3674150842588,12.4489802381518,12.4074129668938,12.4848706097057,12.4139958383491,12.5059342593663,12.7611716327788,12.5077045477242,12.5215977608408,11.1464527678403,11.388896310304,11.3301518698364,11.2227263453602,11.2019625820025,11.1708340783329,10.7220447481071,10.4698270768454,10.4953963242798,10.9030514506629,10.8988666872014,10.9242282646204,11.4369314466009,11.4355608525818,11.4872913294282,11.8545598440533,11.8742899422723,11.8938643930452,12.3402021517802,12.2046633851078,12.2246480848443,11.6525877274137,11.6407897702085,11.4368617725819,10.8694377141976,10.9841493280259,10.9809150253745,9.85566823744927,9.85503593875354,10.0983297402026,9.27646608468428,9.27806701800921,9.27132243518979,9.40779224691917,9.40971189539986,9.4339955635378,9.59237246469526,9.60172290191326,9.93925341229784,10.230147262948,10.2409825526456,10.2368734841883,9.94049184157855,9.93824732738928,9.93436206417797,9.59740866621121,9.60558183732225,9.59438639529792,11.5664603883664,11.5855043029624,11.5588413341687,11.1321900577615,11.1721199501026,11.135029853725,11.1164844458148,11.1540521113774,11.1185659437494,11.6542761692105,11.7371832375924,11.7119277095945,7.26086519382692,7.26199408969708,7.21036607673981,2.60477993514874,2.6321195441261,2.63070288334952,2.86706571455898,2.87448530249807,2.91908134847058,7.31263268132379,7.23440710330717,6.55340523377153,7.73551028015482,7.82585804243195,7.87344489184831,9.70087437466246,9.89466218732056,9.91299300221408,10.5488965234358,10.5587967147565,10.6442368106971,9.11647638366454,9.11953750804494,9.16181191480911,10.0342303707475,10.0525977706928,9.89886534518281,10.45551158018,10.450203925053,10.4756224879227,10.3802762809041,10.379265615794,10.4303481609898,10.5090641217718,10.6563725756022,10.7394612505212,5.932728472815,5.92753348787406,5.94774848247809,4.63958185370769],"I00612^FMA_NET_MGN(LTM,0,-20AY,M,\"PORTAGG\")":[13.2973731043634,13.2983260363612,12.9853889393087,12.9956833981518,12.9834495698922,12.9006435925169,12.9113812107037,12.9534837709593,13.2226347195356,13.1346432743362,13.1225506152199,13.0778488669965,13.0775531119125,13.0610505455695,13.2561339370548,13.261569745755,13.2274225197921,13.1302764575741,13.1530056403957,13.2081674973306,12.7242264805944,12.735246630505,12.7238712702671,12.3912766781695,12.3987079695983,12.4200428428865,12.0138487234676,12.0190592968206,12.0040926536459,12.0106356442331,12.0193739086664,11.9867276705071,9.94967659727544,9.99118038417632,9.97410173490086,9.81770051280898,9.82395302232656,9.83000567820546,9.87887653717744,9.88247336778102,9.90715084026284,10.5259783586532,10.5262521716383,10.4975031458411,11.6521614069509,11.6069243791998,11.5717235508808,12.1353840125526,12.1459616154863,12.1518486570183,12.3111034938639,12.3111034907368,12.1708633142648,11.3913485447483,11.3958707963873,11.5331434215739,11.6141291198554,11.6148373084086,11.6118569403133,11.711273501021,11.712456873691,11.7104862840879,11.1203837585615,11.1285810402501,11.1533979184038,11.7872578755427,11.7747457737019,12.3033770982141,12.8613413852904,12.8998930133889,12.879596419165,13.0748167819717,13.0778927184595,12.7355952569577,13.0095432268339,12.9844189889911,12.8725206723975,13.2716967747115,13.2705366732279,13.26620627621,11.8635828054095,11.8788348023796,11.8686855096767,11.5664845228031,11.565438852044,11.5790956081851,11.5465653378246,11.4999720728915,11.5131437509573,12.934106804771,12.9402605725477,12.9312107705918,13.3766612892468,13.3398510256647,13.2814804656916,13.0449169123033,13.0473669722193,13.4203916839748,13.1335625167111,13.1206846062009,13.190212145781,12.112802797748,12.1070873621589,11.4480436501764,10.0170851739081,10.0185557516027,10.0193174134316,10.035128063476,10.0394346481637,10.0183583235854,10.0690701590841,10.0796801304522,10.1042767422218,9.89386556022612,9.89526312089715,9.87704770644529,8.84086005746318,8.84411569206366,8.8598232544359,8.66705862140402,8.66772177172703,8.68719917263656,8.49676796700707,8.48853043723876,8.45116509982661,8.7450061557116,8.74675689851581,8.71216061894251,9.33441461337721,9.33441459721588,9.29857605528279,9.52587638144686,9.5068067798448,9.50605108988745,9.46307992155611,9.45818629389506,9.50251858614591,9.07495764122515,9.07362505114842,9.21480732286975,9.70534125304691,9.70519649899635,9.70834886478667,9.41064171700372,9.40895829888594,9.38870442061569,9.40910190414892,9.41112695935361,9.43308420541263,8.79509835857557,8.79434253144785,8.7927752049698,8.1800492164182,8.18244786421176,8.18882700633718,7.62238311852001,7.62303873649774,7.60112937116181,7.47042023313534,7.48992397721705,7.49923642998662,8.56160763496696,8.56413794489272,8.55850575016315,7.63081492966668,7.62920105804463,7.62920257134086,8.34569972771975,8.34208640505139,8.33785664257493,8.87037781576388,8.81046325477555,8.81552731113812,9.18958353583144,9.22182253366627,9.04363489075569,9.28900377671734,9.2876534195556,9.57585961452605,9.63968922417314,9.64305169221933,9.64196526483112,9.91208834839022,9.91368620559553,9.90810452277387,9.93289086470718,9.92802901013953,9.94585934628071,11.3048896395397,11.3025492434856,11.1364539385649,10.888804376636,10.8849151259081,10.9238926382995,10.9482528233355,10.956590902147,11.0050997832514,10.6602332616684,10.6586665377787,10.620753443532,9.30883360386536,9.31049344519889,9.31858687192281,9.08938707795873,9.08734683411845,9.08548687402263,7.84057573157425,7.84088790342183,7.87259719283054,8.63036192162141,8.62858379197682,8.62089932563049,8.53004411147793,8.55474420242942,8.67192551178834,9.51346729212822,9.53771563318599,9.50190999313727,10.1417732014047,10.0925281135312,10.2010563543394,10.0555039471942,10.0522949725224,10.0576474442866,9.49796929188184,9.49365826409407,8.68844558103577,7.98219346895881,8.24792892726626,8.25515367327788,8.12394215210808,8.12372432749978,8.25679969441099,8.28173870249403,8.5857229325692,8.56357188106528,8.65441940485478,8.45515591932455,8.46141527940261,7.99973737799871],"I00612^FMA_PCF(NTMA,0,-20AY,M,\"PORTAGG\",\"MEANR\")":[7.94128775029603,8.51625086533907,8.96299171327621,9.22350071824127,9.02239477106088,9.51260240516857,9.4918239616863,10.0480329690955,9.24543190269055,9.08738409223457,9.59399772789118,9.49323970826897,9.59630873568489,9.30468075741823,9.50960816511103,9.20042318850266,9.29439040210221,9.01606858941491,9.08686910173876,9.04509523036589,8.92352429311566,8.66223337561201,9.41177194236931,9.15020188480222,9.37533191541247,8.99427530743569,8.68723731935623,8.20983503753316,8.76102786551247,8.2176274517054,8.06906399288389,7.61696259651091,7.54951541232926,7.82596837466401,7.67489081862464,7.4406971214883,7.32860221219667,7.84598535994655,8.38757459430808,8.29556976834025,8.25282981973876,8.82962636949666,8.59090957783879,8.09588598003172,8.6994257474691,8.89134474670047,9.0591864282104,8.59438939646378,8.47523288498421,9.66226522576672,9.63707318073829,9.18658225972778,9.61164559595355,9.34943570122372,9.65793748513156,8.92925977996823,9.21659132162195,9.58774100766389,8.99863546705647,9.21033715118655,8.89552616560642,9.52611052903942,9.29462507965606,9.11231252137902,9.21765082475719,9.49037169269025,9.11153605666851,8.12225796320809,8.5849968954667,8.66666031422343,8.66569644852864,8.68107811321357,8.4020905965669,8.60768170870513,8.94859277525036,8.10283815439868,8.35295826656126,8.01410645956676,7.75648735534394,8.6004281516176,9.60798013473509,8.87327671932454,8.60957626627118,9.01136657524728,9.18566287488621,8.81892545316955,8.48892113784969,8.44558161778625,8.18065607244194,8.33710512515534,8.23506016879065,7.99931728745811,7.74177490546359,7.46689464409701,7.8439199719641,7.59222145199566,7.57498957483263,7.70547712301592,7.65324379519106,7.51277416183181,7.3558979607969,7.48128634472611,7.33712431607882,7.23891592206672,7.20329265313268,7.18530505078881,7.74470131881104,7.5994385744637,7.63215315857438,7.92716138887796,7.72613799516839,7.62120468012249,8.18996444131457,8.01299464726026,7.73832795282923,7.80108962457968,7.33834143798198,7.2819959078372,7.00537579939354,7.59276880570714,7.65547577606387,7.61205173515226,8.29018068785207,8.38178483034152,7.93362431109658,7.88057514062859,8.19787514173658,7.47002805867811,7.31998427889803,6.9750974154235,6.85179003795123,7.01730986493767,6.96846970971007,6.91435632485431,7.15461558850491,6.72603773333662,7.25433617154733,7.27371000749196,7.4433919835512,7.62513915826721,8.0978421693108,7.97971098371162,7.93366514330446,7.81205691680347,7.34795709322984,7.50162507713414,7.22318571959245,7.82182101137088,7.54937048106423,7.62819848596123,7.38126889213941,7.2275903331284,6.8877762651421,6.83931160270695,6.788779278685,6.86368417423175,6.66897871287572,6.6535795094397,6.98065617565416,6.75520102351286,6.71404332173496,7.35245684966406,7.26947998523247,6.90842099204972,6.84323288955301,6.57509658183585,6.49455091026466,6.81695109656524,6.74279937848019,6.66636492855404,6.99703528849573,6.82035477460708,6.65142196980993,6.70661161807812,6.54783215684982,6.45164259900476,6.5409097134807,6.74469091572843,6.42752690254059,6.36049462301599,6.10930867885054,6.11848083995666,6.07226029137319,6.11768029720981,6.1519145818824,5.97564460133385,5.75923561635944,5.71859936043082,5.80649399906489,5.77308017398319,5.5814423312436,5.76681576792447,5.73036297529718,5.58370313652816,5.5384271933969,5.16021287675513,5.22527728321916,5.57711075223074,5.53801573282086,5.37462119513208,5.48254624604901,5.75434744167139,5.63048166400262,5.4060303358952,5.63866599304532,5.61205017398114,5.47100535214053,5.29197965545333,5.07358006323639,4.86464474527036,4.81759500005829,4.73853858927119,5.38010916878912,5.44450284151878,5.40011748597131,5.16431193744874,5.7889953053997,6.61556915942328,6.73636765183544,7.27968556631456,7.49675504645541,7.49445716578067,7.2198094903639,7.31271310847611,7.50323022884523,8.05718051274691,8.04538817369711,8.00228220795834,7.72420315993405,7.52725625830536,7.43594286565382,7.7289329741859,8.2191981918228,8.36234005721655,7.93693321094361,7.80682164968118,7.46862738326833,7.5843021588489,7.44427605572018,7.34283243133211],"I00288^FMA_EBITDA_MARGIN(LTM,0,-20AY,M,\"PORTAGG\")":[28.3467136825181,28.2448025070546,28.2162029316066,28.2283874878556,28.2946313698222,28.1805336328103,28.1761181820756,27.2899181636111,27.7745730469967,27.7499479883861,27.7580868189114,26.8998701242498,26.8738090014447,27.4338341894635,26.7761659020362,26.8043063613301,26.7224241055838,27.3466287799162,27.3515079214001,27.3507746373587,25.4034897511376,25.417655494859,25.3516036477668,25.3849930329261,25.4188949759267,25.4846072665135,24.9031026326498,24.8985727736617,24.9173192802689,24.257542564051,24.2774083277383,24.3129715105977,24.1765377080464,24.1780361279912,24.1452654796491,22.9327735587159,22.9370486748953,23.1443901821952,22.2720256029064,22.2646707157946,22.4468295840213,22.4307400887265,22.4094009303183,22.5344434921222,23.2700161367876,23.282360307344,23.3429698130874,25.2086755433878,25.2047823747455,25.8338796838354,27.5179897580909,27.5144355993505,27.6106789864646,29.0335219898374,29.047014027723,28.7347520067157,30.0778335643187,30.2901712463226,30.1903331460197,30.2542864363913,30.3224951852114,29.1080581132843,29.0451813763459,28.9854473063167,28.908744766465,25.189948050978,25.2056037137944,32.1521672653496,31.5349932180261,31.535161081947,31.4327916321139,31.512007018561,31.7796012990224,31.9840512771347,31.8405912994762,31.8588657099178,31.9718846739248,32.6143254410428,32.5812238350344,32.8331000082208,32.3244832169101,31.9598408466249,32.0200193675402,31.940890828552,31.923572488824,31.9072643080775,32.3704260023746,32.2741762096313,32.3891627516549,32.7002532373487,32.7150546023398,32.9585880628026,33.6301008629306,33.6281978654719,33.6317395019943,33.3746357210726,33.3605643831725,33.3601180489427,33.1079740551655,33.0915549912999,33.3599669478085,32.4282059516402,32.4113085172723,32.877694720568,32.9405595944143,32.9270058750795,33.0157632992934,33.4063831247499,33.3820689865583,33.257985959311,33.4156431154776,33.3858546709592,33.548301960942,33.8822476435523,33.8923362885684,34.0517811683887,33.9269971588697,33.8180661412466,33.8206455958565,34.0422254917501,34.0462260132935,33.904760412626,34.1387280072243,34.1270756046238,34.1359597419671,34.9478397817346,34.9664003412551,35.0387267720616,33.2453127776816,33.2413920185108,33.3837386701114,32.9254420788677,32.9481923512344,32.7135044400134,32.7702344556242,32.7251531252081,32.7272046197907,33.1189537259648,33.0444041434496,33.0172580014579,33.6472568229712,33.6066942857719,33.4218417513278,32.5652396941346,32.5682349980167,32.3489462512633,33.2253818281849,33.1908339734717,33.2818628898779,34.0439885263063,34.0958455818299,34.0668760311183,33.3408233668084,41.6015641348659,40.4052583113832,33.5295580137997,33.5177817933251,33.5154214597747,32.3434084587115,32.34339824387,32.1879752046243,31.9540970617272,31.9127797826231,30.8345801565583,30.9005503267471,30.9013088061148,30.8362597227539,30.7738389433353,30.7944924938095,30.846979612259,30.7791516915626,30.7776012353297,30.7305186631989,30.9809677572347,30.9635732900024,30.7194733956794,30.8523529217437,30.8552046911944,30.6103121659297,30.6039937859966,30.6113487192063,30.5721003912757,31.0556457719529,30.9886414561531,30.4269247844535,31.4311784717494,31.4749124335863,31.9045760966593,30.5089321282662,30.5536517064407,30.6814203462535,30.8553012034523,30.8560439748561,30.8017183121811,30.5897193686189,33.689297554049,33.7227775452167,40.2410160270808,40.2756941335149,40.004107257267,34.6780136580008,34.6873806486821,29.4757952395379,30.3628751170989,30.3896522654876,30.3111767430616,30.2867950451452,30.4635321597486,30.1166494959514,31.2602040129965,31.261648317661,31.5145641648536,34.0719799397839,23.0826027377876,21.0514564155624,20.8429842933107,20.4763557430244,35.1008380579356,32.842493659994,29.2200004078886,30.3051004345103,31.7977154104292,36.4605293026721,36.435658389373,35.351993277967,25.6986069457137,25.5866870418166,27.8406606886837,28.5957375166672,28.4868324907252,28.6201056667875,27.2405501635602,27.2832468723546,29.1102047971262,31.9583874801217,31.98828948543,32.6005316828328,28.7314263459382,29.0853245095368,30.5969774574422],"I00072^FMA_EBITDA_MARGIN(LTM,0,-20AY,M,\"PORTAGG\")":[27.2950652623193,26.9541028682846,26.4494332406471,26.4101231382206,26.4098746628067,25.4956294013732,25.4610470320574,26.0767078013869,25.5092942271775,25.4998151400568,25.4700276625032,24.7155567754993,24.7146382969473,24.3870816539862,24.0370000041227,24.0174561179455,24.059042886457,24.3134850693086,24.3022417979762,23.5310423515815,23.3163630851667,23.0330365934341,23.0529946554356,22.9803745729876,22.9568556356899,22.7753634085728,22.9660319861591,22.9585833573968,21.4973996444092,21.7430353854276,21.7225404931197,21.7126585085272,21.9380073870776,21.929647501597,21.9533226463685,22.4432912108285,22.226536964524,22.2265738403423,23.3904150212166,23.3895748690727,23.3868638572308,24.5478316680869,24.5315652501223,24.5278522530162,25.6010712520282,25.5937296968046,25.5843480716502,26.8069937913376,26.8300752852165,26.4740922929508,26.5792395304266,26.5450565738451,26.5530414671594,26.0029014147129,26.0076205266862,25.9199671507007,25.2005875382828,25.1992743506781,25.2223030430609,24.000136774538,24.1182735527186,24.107887789369,22.159527538177,22.1721147610787,22.1912038740244,21.0685943819386,21.0667102344576,20.9438983457069,20.2509570217193,20.2496359277926,20.2493142703277,19.6378364245785,19.6369794313773,19.2622962996261,19.2926043692841,19.2929232039439,19.5759122418229,19.6630117979395,19.7116335397533,19.7686505685661,18.965846220787,18.9670595926438,18.9725928263022,19.097405207567,19.1007814776733,19.107293992105,19.6090270693309,19.6454429435354,19.6206285107513,20.1513906049388,21.3713062228799,21.3482578869443,21.3487915171466,21.3730908219662,21.3662414923276,21.2483845682377,21.2354812188438,21.4261078556665,20.9495587483061,20.9517623255329,20.8723786816954,20.8488722843818,20.8512408832813,20.5605813865234,20.0472413136409,20.0494320908129,20.0760374754826,20.0149565712978,19.9863022051306,20.0719078892403,19.8025123454949,19.8022198083879,19.7712751829847,19.8626932349373,19.8682168282091,19.8801289812753,19.6063509122469,19.6102905811868,19.7381562345356,19.8029178208837,20.3684733839887,20.2979262820664,20.5866192544165,20.5870329602597,20.5830491341207,20.5942404079414,20.5937560392329,20.3479166586568,19.9616512443873,19.9640689905152,19.7689286186468,19.7322961932192,19.7560727028963,19.2714423736484,18.7779345433924,18.8941838208534,18.915112665426,18.8318776377306,18.8248542713894,18.6227228405421,18.6480924716155,18.6482505889443,18.6192150356718,18.3715927842441,18.3839971346647,18.4369817771341,18.0825679335172,18.1751566609785,18.1779173673398,17.9046022289576,17.9082589198627,17.8584250893984,17.3828651846335,17.3822722085984,17.4019238814314,16.9491119004404,16.9528040405975,16.9691362973616,17.6120432633133,17.5933288001854,17.7470878843127,17.6157580926954,17.5620905572176,17.4909521709172,17.3088407329609,17.3481526231305,17.3726177853453,17.9697822139236,17.9826317026674,17.9736422179386,18.1790733088915,18.1707007364786,18.1875348215772,18.7530622893042,18.8114532980829,18.7736544639912,19.3789957183051,19.3631026480048,20.416727938137,20.2885271237245,20.1167518578722,20.1335417963363,19.574470408371,19.533679211716,19.5676399570537,18.5507400490125,18.5192347334101,18.5158722311499,18.3760160648307,18.3387321060535,18.1453804829712,18.1381758614744,18.121021371579,18.1411648752567,17.6128813563929,17.5471414929442,17.7134188599287,16.9414002246408,16.8933979772006,16.919729433977,14.0657564790366,14.1322700301292,14.0575088904819,13.6730021262559,13.8780426068933,13.9723083455847,14.3446220751178,14.482364743248,14.4626898356947,16.1743200543858,16.3083883580669,16.128120624776,16.9629777093233,16.9915033384468,16.9482933555672,17.5355265179518,17.3835718819192,17.8460657588303,18.2947006883949,18.2320808857984,18.6136932844536,17.755822890413,17.5341676784903,17.5137714053168,18.804970101462,18.7097588799455,17.5726537598192,17.6849314666259,17.6634341115203,17.6495280849698,17.4953343986735,17.4082567838158,17.3747468931722,16.708105137324,17.229418965272,17.6338952387965,17.1890726945157,17.1625236561458,16.8401587902403,16.2410075922358],"I00288^FMA_NET_MGN(LTM,0,-20AY,M,\"PORTAGG\")":[16.0548458464928,15.8591218357463,15.0561583710319,15.0543757403701,15.0673529452413,14.4735673177965,14.4794884972922,14.4962863208431,14.6857761050331,14.6838560152155,14.6752485250926,13.9458238506645,13.947291358146,13.8857193084937,14.0966196807296,14.1061853388254,14.0989071909975,14.0198270133531,14.0308324723284,13.9874786099115,13.0121376157251,13.0114851052865,13.011087223678,13.1116005950308,13.1173762757415,13.128619092364,12.6464652586667,12.6457376913595,12.6343775589284,13.009831563697,13.0192991657605,13.0183455613144,13.1977109996074,13.2058204560689,13.1872759433755,13.075458824667,13.0845267671324,12.9990331317235,13.1989522651514,13.1915543169866,13.2084625515615,14.0177655647315,14.010280080626,13.8678680518257,16.0095923412504,16.0066355642616,16.0089380729126,17.8360531001964,17.7438418613376,17.8186309113302,19.8108063164944,19.8257193775939,19.764784537287,21.4238731247727,21.4440781531035,21.3584616283304,21.0931475202787,21.1078887476102,21.0885772549445,20.7239603576431,20.7459632633667,20.6073536625928,16.6593180851666,16.6865602679063,16.665916983685,12.274396633159,12.2791834276673,12.9267844093383,12.2642830675083,12.2666128452767,12.2620519912313,12.1395713469246,12.1983245747027,12.1125214715002,14.6250102337488,14.6575468650495,14.7367602925691,16.8062898958402,16.7823206794955,16.7683130784091,16.0594485643396,16.010267549594,16.0894546048851,16.4364781339519,16.4441081205635,16.43056415938,16.204095369004,16.1759718658679,16.236638015175,16.1888800815943,16.1824671174047,16.1770453366316,16.5216176106924,16.5044760944039,16.5898976250031,15.1509844843937,15.1767748358823,15.1160731243401,14.3627389927598,14.383760496957,14.4119549686553,14.1506207773833,14.1568291057322,14.0440009313464,14.1686505017147,14.1604355207284,14.2006687055281,14.962126197642,14.9589302059065,14.919544963102,14.9945500007138,15.0030882043051,15.0175549245586,15.186287459561,15.1913166866482,15.2120133665108,14.6694309744267,14.6985734362105,14.6713366270138,14.7661247648364,14.7690556879545,14.7440736686178,15.1260709861088,15.1523718412616,15.1049347300959,15.8664776802043,15.8796250875659,15.7064631974187,15.5281384811975,15.520910606731,15.5319047242764,15.1387025069272,15.1466410124132,15.1258018213574,14.5957712167404,14.5886499650037,14.5957430529589,13.9659340123816,13.9510277956603,13.9706481032282,14.3691447843913,14.3625654713311,14.4410135440984,14.447113138987,14.4404881346946,14.4903759213632,14.9520324442428,14.9413667226113,14.9325128894194,14.85090792319,14.8624183313028,14.882292844903,13.3388341235842,13.3469609655309,13.3314646121477,12.8579018363204,12.8615079208876,12.877069036301,12.113060109705,12.1040713600809,12.1262263450099,12.0295344050599,12.0064804084425,11.9362548796309,13.7835655766197,13.7633651982473,13.5635233901797,13.4636951962136,13.4003933664971,13.1292008083041,12.0942503773577,12.0834768751622,12.0700938866748,11.6857801112596,11.6691755466703,11.5969911332718,11.0725524478312,11.0594761706527,10.9935918558377,10.5424851905891,10.4872962311293,10.4862615726451,11.0722260914136,10.956123247955,11.0976242208219,11.3088241684039,11.2769312697331,11.2292117343722,9.53453158272308,9.37531245404774,9.79695276304844,8.34917807148801,8.38785310500204,8.39803564808873,7.49560662153092,1.7655895314199,1.76112979293494,-0.0795724373982015,-0.133065532398322,-0.143372012003349,-8.40148245377243,-8.45680533654365,-1.0881657442701,-3.80702264704524,-3.77659547123841,-4.20130700265269,-3.73686314223356,-4.46261458578284,-4.36981192576274,-4.26432584184521,-4.19847992475093,-4.30149548202388,2.68890456637097,0.714441294298545,-0.728769971094766,4.47533732790435,4.50603492727477,3.15029199097363,5.89878329605886,5.96317399428501,6.04293486361125,8.49775489439501,8.66843350490381,8.61100834942642,12.3796797139252,12.7226642320692,12.652973483087,13.4367491259857,13.4843627093045,13.4877765159802,13.5641991112175,13.613156530452,13.6036253836763,13.9076693400076,13.9009127578706,13.8961236346266,13.3193227047461,13.3454645020061,13.3303302115907,12.7950875853769],"I21862^FMA_FCF_DEBT(LTM,0,-20AY,M,\"PORTAGG\")":[27.543316999297,27.5970766790247,25.8575956456222,25.8540423418551,26.1634757629714,26.6426304724958,26.6777565694233,26.541745124145,28.3240125027606,28.3270842489671,28.3413707901753,26.7935463162968,26.7876596157775,25.7923733205844,24.6233411932506,24.6279744701649,24.757334507186,25.5402139719277,25.5555157279426,25.4911741068964,22.876472650596,22.8826140228174,22.6209344386842,21.0479830949967,21.05392111714,20.9428660963556,21.7360071516671,21.7325261199413,21.6996066371085,22.845227913001,22.6523245178306,22.4584485523237,24.318689360811,24.3326062515052,24.2862137280219,24.1450250117252,24.1835665225654,23.7157948259814,26.2560102087044,26.2411274627034,25.9843436431166,30.7515033101577,30.7516194188025,30.9366667786762,32.307140002512,32.148042902557,32.5335219567601,33.2611154679103,33.239491854968,33.108553376379,34.0977128864354,34.1050971783975,34.0054110687453,33.7487306762432,33.6896515395016,33.9497025578408,34.0721338945721,34.1260419459755,34.0726686250381,31.3034850276471,31.3376293480571,30.7356227314677,29.9381380605968,30.3072869205679,29.6370889465925,26.5072819740244,26.5535207602318,26.8728274374951,25.7362126721956,25.736515645027,25.8355723252154,25.8969442817965,25.8572817405524,26.3767987086028,25.8793553540053,25.8282499370956,25.6227985325964,25.7961510657842,25.7425982953125,26.0744762816971,28.0621231648,28.0656219346144,27.8912423252035,27.2323004050714,27.2053507070979,27.4708660668518,27.9514117418858,27.9181424223896,27.7958516817787,27.8417823148519,27.8218551793518,27.925640125227,27.842062204359,27.8369959592092,27.6949938948271,26.7957863422874,26.8016492638016,26.6018876234702,26.6256829874948,26.5942135669813,26.586405021939,24.9238064859463,24.9217666345148,25.1590605734914,25.1323872768964,25.135504536981,25.0309304182963,25.1450777422868,25.1656138892448,24.9117256793232,24.9117605719536,24.9275665398201,25.0366902151955,25.19006337203,25.1827272004631,24.8479760200777,24.7465905642077,24.6232200711993,24.5637813576515,25.2464510711396,25.2599391967538,25.2271113368117,25.7001125663207,25.7024732088942,25.2885808240312,25.6787393242742,25.6347883188439,25.8609401138045,23.7545716400057,23.7632584445069,23.7583636114783,24.7561377116087,24.7977282231418,24.8145570810432,26.3403879707814,26.2745292131491,26.6207812485426,30.0220390662018,30.079705362118,31.5906440904607,33.5937738871075,33.603642125238,33.8069585241568,33.2235154770035,33.1858296012635,33.9268103845404,32.5500710455834,32.3019575650255,32.3722158236917,33.2883944296869,33.265235025609,33.6212261000185,32.7726057608154,32.8063920255661,32.9751585725771,34.5120743645339,34.3463889517178,34.3958899498335,36.7479969267188,36.7505680654115,36.629209012975,36.1233785706208,36.1299848887234,36.3613941375994,41.7235086027452,39.3328179732782,39.4642539895613,39.1206038963296,39.2272681305094,39.2215324204106,39.8248981828283,39.7248598364931,39.719427407597,41.2425844930371,40.7732650721051,40.935786787154,44.640459530522,44.5993483694873,44.5518023664943,44.7564361516525,44.696489382989,44.668373955353,45.184987119926,45.2147577369339,45.0979062906884,40.5290262046531,40.7749260422302,40.9148928839945,42.1581018871304,42.1352708367082,42.9350819111667,42.7082383290305,42.7354504909324,42.9131027243942,39.3313771143032,39.1930707011899,39.62040139688,42.4212429947089,42.3684654187114,42.2412898034547,43.2296731753754,43.1962717194392,43.8052615043749,42.2457559143062,42.2227423634058,42.2432433402451,45.2874981317717,45.2574925015086,45.1690873785485,51.1288877287379,51.19565428905,51.773769971591,54.2525530157664,54.3058424642742,53.7530395635584,50.9336070936255,50.7544799803014,51.0391728442212,51.6241912597516,51.8300871404117,52.1434442544388,48.2829842253903,48.4837355348365,48.3413235963891,51.8282675737628,51.7936036457068,48.3677698777353,47.6664664094788,47.4788151539025,44.6040925013584,46.3971639149848,45.7518686123552,47.0621972709628,51.562857200059,51.5740246576243,52.1113404268511,53.8274642957035,53.847643531967,53.278150658806,45.0086153514488],"I00288^FMA_FCF_DEBT(LTM,0,-20AY,M,\"PORTAGG\")":[22.209444617128,22.4081073725913,20.2657937662912,20.2756392605219,20.3542220405864,23.0941291480415,23.0886649552522,23.3038000788941,17.6359397701152,17.5792513766265,17.6449120091619,13.1970560623212,13.1147909774485,8.40157403923805,9.89892708836191,9.71053870156424,9.90273229589656,10.4664907836282,10.4278570839753,10.3399174076491,12.581745961045,12.4760979320638,12.9390342372848,20.073259424132,19.8569794115054,19.4796274798855,19.2225153937386,19.1969665422089,19.2028387356273,16.6901977593316,16.6891147130523,16.7591377819426,15.5865153471336,15.5476230986008,15.5710581528911,15.5508840081631,15.478597095166,12.6879485102127,11.083034087232,11.0306240882176,11.1140203942334,12.5487366298831,12.525333676935,12.5192112883758,12.3845387558383,12.323754633228,12.5718384955498,12.018319908416,12.0234631485876,11.9679140212608,12.7177467164212,12.6057467211515,12.7221133515855,14.3775978679482,14.3803553994488,13.9779106758207,15.9393309370484,15.9408473560338,15.9910442903095,15.7005246231707,15.6409930443644,15.6686420843744,15.3462397611599,15.2648049269147,15.1863799807155,12.6427480761075,12.6035868135001,12.5870622847243,13.1505978541876,13.1288277954633,13.2617589725602,12.1410420285218,12.1018655042306,11.8629519583842,11.598093722909,11.671476561995,11.5859808602374,11.0951697182604,11.1270423123198,10.971769649829,10.3590813124767,10.420336442261,10.3917151740705,10.9615901478833,10.9850641231744,11.056641954452,11.5055785722654,11.4520845279356,11.5906168285265,12.6605128784895,12.6372048699781,12.7442837035555,13.2275068843377,13.1822207250841,13.1984979519521,14.7443156214492,14.7637800993921,14.7272328591456,14.3246530864503,14.2589163666427,14.2847821089854,14.9675160797296,14.9680351571037,15.1142448670739,15.9802165270177,15.9753858202488,15.9396058205183,14.923933375054,14.8660123865706,14.9477288002528,14.598389840148,14.630267211425,14.7751059325482,13.1574654149288,13.0702049456236,13.0953377534785,11.6613262316988,11.7867071280964,11.8356500974832,11.5626331796462,11.5570594241972,11.5313101864647,11.1267486720377,11.2336602269558,11.1717899282878,9.7997909861392,9.80509326086329,9.8532750478739,10.6595054792132,10.6466506771691,10.5929084324734,10.6147990548281,10.6035457855673,10.6011862783136,10.9388939407727,10.9395464420381,10.9752089114385,12.1735270352237,12.1655973557082,12.4444770473439,10.3430876300297,10.3108208283471,10.4591661648334,10.0533077449281,10.0495228657701,11.3750475688061,8.74027145424535,8.76867617285505,8.7585041689953,7.78432650605692,7.74552866466308,7.69725172867968,7.41676213440759,7.48224910603663,7.55940480601144,7.64072752690247,7.63541231637787,7.67202215293594,7.23771162519143,7.22628073366994,7.04721562050241,8.49398984093268,8.47906091552365,10.3554482901147,10.7334893415486,10.7355281715357,10.7122572219141,9.90962505904787,9.94564911261092,9.93401788477763,10.1153072060269,10.1295456579207,10.14279994137,10.3236399163882,10.3158534639182,10.3509178765416,12.6142884452449,12.633209583366,12.8419683640654,13.8337917182711,13.8003813698687,13.8576448495736,13.3868894595621,13.3489582473535,13.0811825865756,14.9223660833023,14.9806219977705,14.93008512453,13.6734967541589,13.6689230691086,13.8722199051609,15.2540905666681,15.2502025761479,15.2297332080881,13.7197326353386,13.7501132481918,13.8614650098593,14.7933013347043,14.8124957819126,14.8793354191373,9.35249139150564,9.3570007087681,9.07579017468202,6.33581403684759,6.35631930070814,6.09476334301338,4.09893884083802,4.11628364229192,4.24754082794369,2.45783175117282,2.65322256567708,2.54370781554742,1.92373328159117,1.94832163903952,1.73748548743498,2.06539515119565,2.10269529731283,2.01374090409167,1.73662180882181,1.76362226749524,1.78110449512738,1.72679111715736,1.66900778449884,1.71973689360211,4.57410063261876,4.56526045441167,4.25179431934654,3.88512739691906,2.39630670833537,2.56880388419734,2.5998656565068,2.6001189080768,2.74369754945854,1.64737655747602,1.62233119038485,1.65067667853401,2.39387602811199,2.35412435066052,1.15730126102102,0.838079719390278],"I21904^FMA_NET_MGN(LTM,0,-20AY,M,\"PORTAGG\")":[30.2249204052027,29.466724667078,29.0661876925524,28.4572379639639,27.45429439158,26.8006202853179,26.5093495643175,26.2231610512599,25.7255241878977,25.5721602636323,25.205368270875,24.8682129147986,24.800254879642,24.1746440570707,23.9551800362453,23.9094974689519,23.9779742464965,23.8014486275303,23.748897625577,23.4805486972302,23.1642479891296,23.0267673094832,22.7147288397254,23.6224161803795,23.5479029662773,23.9093815358072,23.7332819872341,23.6631403431566,23.421889034073,22.6280416007211,22.4928880760966,21.6818448435843,20.6286386054713,20.6610398440391,20.2282477061853,19.1700033701662,19.2710036912854,18.9371794295387,18.5356847364816,18.7259529467697,18.3249539407615,19.0874967813357,19.3109108383083,19.062916448419,19.937241335388,20.0440761116626,20.2381095248804,21.5977708531457,21.6455152492483,21.663508348252,22.3884844269183,22.3993700873652,22.2009747546295,22.3734617531139,22.3269838315691,22.3837934363298,22.0343372478121,22.054477890618,22.046070053791,21.4199679052025,21.3472855211001,21.4523248393602,20.2108080267879,20.1193377076299,20.1151457447375,19.1304223129674,19.0350570736072,19.7622584816214,19.3608029397431,19.2411659562438,19.1368510420832,19.0600866365096,19.0233846065441,18.6994204792126,19.219830278364,19.2707971408059,19.416453706829,19.606871651357,19.6815802833414,19.638893397662,19.0964826948625,19.2527371194696,19.3491502674354,19.7709233474947,19.9838485963721,20.2154399126613,19.9205211491457,20.1109173945065,20.4502804280096,21.2715018096661,21.0133055639447,20.5725983962849,16.6730196048054,16.6466952046297,16.3153454118004,15.8737022259825,15.6952470855315,15.4657875186583,15.0588181843603,14.8663793542313,14.3783346154162,13.9691003324315,14.1237188253274,14.4782931604965,17.9040418010016,17.7128924850708,17.4330298802604,17.1105170578885,16.9045050869351,17.3353302177529,17.1045405235324,16.9364568187351,16.8926608734114,16.3456531465675,16.3609466645329,16.6550248177598,16.5117922765118,16.5472434342009,16.7403143994094,16.8267957005336,16.8491994028986,16.5237509125087,16.2713720896608,16.3189345643994,16.3212621862394,16.9750675608331,17.0622240595154,16.743380307984,16.9911785409285,17.0609309790803,16.7945197688049,18.2063422349361,18.2724883776479,18.2965232446866,18.7052760040137,18.7694975976592,18.748459655088,18.8000716227592,18.8011553076554,18.6617873831581,18.4542549385153,18.4263468084473,18.4362516272785,17.7814153058426,17.7675093422425,17.7522320157803,17.5585384307528,17.4884864896579,17.5589072148148,17.5558864500025,17.6186720562614,17.6859404340932,17.6035709694914,17.4767138724167,17.1184603051836,17.2599571907078,16.4605156442906,16.2176957166878,16.5339644734044,16.4472650167528,16.467313923078,16.9231406626707,16.9241080684218,16.683038565601,17.0464491738654,16.9918801572901,17.0968539276228,17.0492349302491,17.0621444230719,17.3919187544174,17.6216163623962,17.6450471505824,17.4957492900982,17.1130235872046,17.1310880657443,17.2929346826634,16.9456443005338,16.9759480731543,16.9845459447468,17.0445965608861,17.0741471969051,17.0419687280852,16.7666772939137,16.7569070795546,16.5887779454559,16.3214825768345,16.3060070952173,16.2192833353626,15.8217642822335,16.0954579229335,16.2808751842018,15.6510951314477,15.607007135821,15.5774031583311,14.684750846802,14.5405614302997,14.3671391453215,13.2569463213347,13.125153061635,12.9802040257246,10.6994448461576,10.3364290682631,10.2955962222395,10.1145181577306,10.0544117510313,10.0826126437916,10.7973423648035,10.832794014359,11.0436240516418,11.7684257064912,11.7338859007551,11.8928970231523,12.7704541169907,12.9163878723256,12.9023861847797,12.9983552202652,12.9664701412761,13.0932556253284,12.5213349564434,12.4697141871893,12.4351118556785,12.5752369720742,12.61051913384,12.7306310714929,12.4598142897719,12.4681942922566,12.4377446522807,12.3026952908368,12.2947017687519,12.280391493256,12.557791976964,12.5609651839301,12.5908182528068,12.3314811368926,12.2958786141597,12.2996930291245,12.6340817801561,12.6466081060463,12.55549262422,12.4129255953131],"I01044^FMA_FCF_DEBT(LTM,0,-20AY,M,\"PORTAGG\")":[17.8573791261567,16.2578582064766,19.516785033225,19.5837448403648,18.8854291337906,26.1856592055371,26.2810660895434,26.0667595173748,28.6520832016387,27.8923106519129,28.7197706981706,29.6864783838969,29.7644980026706,27.558646989115,30.1009579040929,29.7874054852526,31.2096225622643,35.5013793934586,34.8094520584724,35.1466624481713,38.2423490713994,38.7306176957849,37.6853852744933,39.4545013105546,39.7150698424747,41.5643143180796,40.0996998566245,39.6358316221642,38.3240701551376,33.6669212008181,34.4052857187281,33.5029680617843,28.6309079431185,28.2206494373977,28.9282178504196,24.1073284658187,23.905951327415,21.4239039982126,17.0324110812442,17.3347764970261,14.1750492154081,11.1671279262481,10.1765118236544,7.39746198374604,3.90218872411947,3.39940392053102,4.79392868086376,3.43254734663972,3.21360188405632,3.49043303253667,5.43190410869523,5.18708151196057,13.7799873175678,17.5515875179407,17.6472979027886,17.7972546529605,22.5835431098456,22.6101313938983,24.0406259217082,27.6395916638361,29.1221900620949,37.4725847288008,47.0884317747836,47.8796378342652,46.1294958698884,47.3346475954318,47.6062538179083,45.9220786337243,44.8748791729042,44.4364718390205,41.1047766347984,41.9308794475714,40.5676612224073,28.9773117114349,26.7001640740824,26.6176894848723,29.7959676265322,31.1303893139141,30.7903161249149,29.8117903251519,30.2239759021126,30.3113284084666,29.3704178247902,29.7131976320363,29.5378320102222,29.3105348541751,29.0616300804216,29.2548007423376,31.2030643151818,29.8662748084303,30.1480562339679,30.0059404960685,28.7837560140495,28.5990913345687,29.4305224499435,28.1141894675901,28.40303207356,27.1205411880381,26.329606194948,26.0721380794758,25.8003179387473,26.3986947617671,26.4516956179119,27.90737650677,28.4869068192447,28.8806851958112,27.7933841910042,30.708089187993,30.1547271074117,31.8085911314434,33.3710632380153,33.3766546299089,32.0321609393028,32.5957658945663,33.1947415003472,32.5306017428338,32.7138870377623,31.3611214715828,31.8313115838427,31.6782157282012,32.6518802159896,29.1152003630304,28.7748323701473,28.8288339328179,28.5875404661046,29.7690364996478,29.4811665630179,29.6477776851169,28.7613691713435,29.0844016502328,29.4691665755905,29.1490700508368,29.3669794866132,29.9513811414645,29.8290515860533,29.9739607889472,30.6250503402048,30.5355904778339,30.6456715925736,26.9252520749425,27.4660017496896,27.6906514981684,28.0421156049968,28.5505809423543,28.6812826850228,27.7153690796311,27.8414778758013,27.8360474400669,28.5862887797489,28.791503546911,28.3728271269594,24.0932638806496,22.9249312148641,23.0525162068554,26.513495366521,26.4317990476813,26.8749814925682,26.9342523575573,27.0009855402053,26.9102168274776,26.6460145203972,26.6873723063041,28.1315049191672,27.6735041643823,28.3956012752041,28.3265241223304,27.3264258682981,27.5603426094065,28.4551995474453,30.1115204807583,30.3069912883527,30.7163298314882,29.0809516725421,29.9718360369193,30.1507321812461,29.4752312726994,29.0521111608997,28.5849784802084,30.3342271854529,30.4466259454086,30.4243354941856,31.5644586793067,31.9671994871144,31.2627062451551,33.3950185748085,33.241634194224,34.2751129725766,34.9359742263081,34.9721667280701,34.8569418664887,40.096678746718,40.1770945661052,40.3938395193771,43.5929735365153,44.2347122679302,43.9824850083356,44.874492555147,45.7491796194009,45.1483589875176,40.477027773072,39.662772113925,38.4932379082155,31.4850574670358,31.2695664175969,30.9190217429262,29.0917068111006,29.1345126491344,28.9891122970173,25.8713782185075,25.6482282951201,24.1904885297202,21.5011713670125,21.4892141260943,22.9572091880763,23.2698722827713,23.1702775167622,23.9563764915962,21.5245998672321,21.5232282556616,21.354407057803,15.1328096534399,15.1109909708216,15.4913380645768,16.8123556416633,16.5966608641823,15.8407487846442,16.812068306395,17.0819967319474,17.5510753632654,18.5911615179861,18.6735065642598,18.2419811010089,26.0832453762289,25.9621118938538,26.7437400155814,29.1654038033842,30.0436627024629,30.0952056490681,33.1784278090145,32.5383046733264],"I21881^FMA_OPER_INC_SALES(LTM,0,-20AY,M,\"PORTAGG\")":[21.2898303348103,21.1409492302151,20.9789928673138,20.9882427558109,20.9477044275584,21.2333211006402,21.241712969321,21.2866932632215,21.5165259759116,21.531707634084,21.4053309409179,21.4241082033094,21.4370679334711,21.38914720745,21.4731665621459,21.3547866484881,21.2942464900443,21.1148485171444,21.1197652616565,21.1485567096648,20.9779359874058,20.9840276072451,21.2334184192824,21.2482177629918,21.2526960099561,21.2073285332712,21.0643758748132,21.0743008660102,21.2201636139406,21.0618253059944,21.0729728215974,21.0890515271809,21.3000099046212,21.310439515618,21.1566822217193,21.0914700565761,21.1234718780014,21.0023708292887,20.6652620554783,20.6853537785416,20.6557295860104,20.4712894904191,20.4735118790359,20.2644825067672,19.8036395608903,19.8061875039542,19.8190932421713,19.6102303219907,19.614630560052,19.5561583708985,19.4884196270127,19.4878069801429,19.4646678070518,19.6174802358835,19.6200922772816,19.6413226732567,19.3312887798513,19.3323530727136,19.3376260931455,18.935622416361,18.9390909463323,18.9313066980455,18.6017272367737,18.6032035861673,18.6948089040748,18.7128263389963,18.7094193443043,18.057049381421,18.349996733584,18.3499967510279,18.3499967360646,18.941088500085,18.9410884946663,18.9411054375871,19.4144307739262,19.4246012164032,19.4772721025845,19.2770965844528,19.0949879514767,19.0966598645008,18.98705580708,18.9866629391612,18.9957941984176,18.6223547684699,18.6226715031632,18.6226710371758,18.5545066737615,18.5531724476842,18.5640005293857,18.3782621655309,18.3757430527301,18.3750110140745,17.1427376945562,17.1426725835964,17.1419894062121,16.9882380195463,16.9862882953119,16.9883809493512,16.9544291428841,16.9636866038921,16.9544742141434,17.1154371552892,17.1180921604916,17.1124780198883,18.6558276858911,18.5880324245968,18.5880313218477,18.0620381286,18.2523201128149,18.1409693832994,16.8695879826699,16.8698085012149,16.845144266362,16.995157284717,16.9922478864627,16.9931102526738,18.2528957115124,18.2809143966117,18.2804795282891,18.5157843216311,18.5157989696821,18.5163699166424,19.7540787179045,19.7544903264243,19.7600078751603,20.0394914927646,20.0375938684384,20.0367563489061,12.5817694978953,12.5820769060888,12.5835001008874,12.2711766044072,12.2697786844405,12.2121523921114,11.9775098767481,11.9742728971435,11.9693485381705,12.3524315269959,12.3657728428964,12.3484501855477,22.2963526973826,22.2986401135958,22.298577135719,22.735026150881,22.6975101363907,22.8208420316585,23.1709139664326,23.1677116263289,23.1724723791247,22.8383000533485,22.840749668605,22.8285346154912,11.5134558582109,11.7170663480159,11.7252114687188,11.579734582459,11.5768714205212,11.5859533214482,11.6068710248879,10.2772369413067,10.4256969181571,12.3822572691883,12.3999556247448,12.0482570957259,12.6686968009986,12.6865425677864,12.6937763042916,12.5308620352884,12.535776512694,12.5372512888513,12.1350674462541,12.1487758328824,12.1354696565423,12.2238642394578,12.2431450520895,12.3566386599575,15.3137553420362,15.3767842771265,15.5068406589906,15.2065856853519,15.208871342536,15.2061769220228,15.064469634822,15.0721478153887,15.2198151277595,15.2062000294462,15.1063308404128,15.3092926744177,16.04993405308,16.0513465065137,15.6569516375695,15.6152269796429,15.616644128318,15.6088082335561,15.3644623647725,15.3622945809849,15.2520808760695,15.214165376505,15.2186360627479,15.1991832337319,15.4351326194347,15.4358196598066,15.495654401946,15.3449436962385,15.3505059138823,15.3840361430544,15.5299231935497,15.7002983892041,15.7017392304199,16.072592490922,16.0730098311938,16.0665645062456,15.8917536087293,15.8905886321352,15.874918146045,16.1872731223844,16.1748996616293,16.1884928088722,16.0743056329051,16.0657892889482,16.0814269975994,15.7295075975879,15.7098558634131,15.7006612016905,14.986212455789,14.9872638742123,14.8572372085653,14.6698947856718,14.663850173672,14.6336086555845,14.5443251069352,14.5341781000054,14.5620631903571,14.601129391608,14.6445039950923,14.6282045114036,14.8908285139053,15.662358017295,15.6333556114076,15.7760259534891],"I00612^FMA_OPER_INC_SALES(LTM,0,-20AY,M,\"PORTAGG\")":[21.2324793781344,21.2284413523734,20.5242168903652,20.5406864003479,20.5283017096356,21.204987685011,21.2215266137404,21.2851854435182,22.1104016910731,21.9647705310922,21.949990922381,21.8454430694965,21.8491117390082,21.8165953689198,22.1596054885772,22.1670801141186,22.1287971794339,21.5338251077343,21.5708866113695,21.3978956786348,20.0418745071074,20.0636502339526,20.0438240156831,19.9841348466519,20.0053811202123,20.0202169700013,19.4913012307401,19.5046571605476,19.458224031587,18.9067718180789,18.9304910851622,18.8907990284474,17.0662592582802,17.1278956537815,17.1037068754872,16.2096595475295,16.218558299521,16.2291312444279,15.8785677496907,15.879945664757,15.9561467240565,17.121160307204,17.120898174894,17.0678720045094,17.1519637393866,17.0824551020022,17.0525097018095,18.0525077990037,18.0698036247112,18.0754217274531,18.3829160584446,18.3829160256363,18.2731852049076,16.9381681344165,16.9419835205991,17.0300378378905,18.4522182232005,18.4520895438166,18.4563628348441,18.2477029850523,18.2486464556726,18.2435898161445,18.5970318727269,18.5986237633506,18.6156956187322,20.3361880623746,20.320399373942,20.9699273942827,20.9887688047637,20.9974666498943,21.0194484455486,21.0571319566438,21.0391943503151,20.7910933143218,20.141875698254,20.1120049780071,19.8981777020586,19.1627983355754,19.1636377077987,19.134878103008,18.5227167113533,18.5472973632845,18.5438027985158,18.0355486866461,18.0258464649384,18.0334875221019,18.2468745881641,18.2314142976254,18.2304013642135,18.642880071601,18.6509259808627,18.6179352309496,19.7693756503668,19.7722245113316,19.7479857121657,20.3198468071481,20.3865407173037,20.5190270179305,20.5565010363446,20.5606153546894,20.5605056919398,21.0113696694436,21.0020468037371,20.3255526887242,19.5080409802793,19.5077118038924,19.5066182487917,19.298328744018,19.3038323536849,19.2805130506674,19.5508261770157,19.5615819095053,19.6107535661126,19.5570512542911,19.5603664513867,19.5355808018346,19.2141864099566,19.2176883172,19.2353498972479,19.1533553341264,19.152813482669,19.1929553004291,18.7949702112887,18.8167082844409,18.7639404715103,19.0563710515736,19.0574824828072,18.9775707723322,18.4167317928151,18.4167317914939,18.3952483255991,18.1019948826649,18.0535310995801,18.0476295193331,17.7639575048073,17.7642631338098,17.8208106014496,17.377127048085,17.3753338098731,17.6032897892759,18.2432596364238,18.2434264250286,18.2418474902501,18.352629820902,18.3502009248559,18.3091511541941,18.5036695692908,18.504565878535,18.5327557754434,18.284381807325,18.2834730085187,18.2835893328844,17.3239466123521,17.3271013467119,17.3074758024559,17.3371941966256,17.338280824178,17.3390224379406,17.1639065828636,17.1699655478844,17.1811643102852,17.6838999989543,17.6824268252363,17.7377602225458,17.6983200534212,17.6958895255604,17.6941953436914,17.294820991475,17.2919426190867,17.2413000413719,17.5135721721838,17.5015881120656,17.5075209973685,18.1069587769103,18.1554454767379,17.7657368914686,17.8982712828031,17.8967641277261,18.3049377862711,18.569420532706,18.5647184744215,18.5658112266445,18.7024377394243,18.7003301471673,18.6998194441599,18.5368782539103,18.5351071350599,18.5378285541822,18.1579109120949,18.1548168718095,18.0851290441454,18.1723254354581,18.1693639503133,18.2119814349766,18.3015393932753,18.3009144180859,18.2805942212751,18.0359685034337,18.0378521181015,18.0642322068346,18.0040873111837,18.0057930704197,18.0109784857969,16.7292182574275,16.7286547278135,16.7220269891442,15.8391713415605,15.8394761691033,15.8436321110372,16.5245306194948,16.5240776933919,16.5204910250021,16.0023306711691,16.0161920603276,16.1707185288477,16.9839854982339,17.0230172915886,16.9766430436403,16.9189170056262,16.9225864326296,16.9117743724621,16.8778392440825,16.8706919937201,16.8681190812265,16.1802478029044,16.1789058697436,15.9170488563406,15.6951112571476,16.1239104071797,16.1118267869518,16.3998531820258,16.4011099343369,16.5992063290163,16.5971169024858,17.0860738808096,17.0577322154747,16.8910113434301,16.9324777016476,16.9380295195925,15.4333103014139],"I00108^FMA_OPER_INC_SALES(LTM,0,-20AY,M,\"PORTAGG\")":[16.2376743387835,16.2888652976361,15.6081541221192,15.6512811370984,15.6618836656712,15.6714146513386,15.6844868720682,15.6354897897097,15.5104312450791,15.4977668012661,15.5916903048337,15.3894572687129,15.3336306495032,15.3356576393121,15.7210824802848,15.6972355080975,15.6902676126495,15.5825770586943,15.5487029480371,15.5483291275101,15.6047813620997,15.5961438702435,15.6778947235973,15.6755079604615,15.5650933198084,15.6815167917467,15.5082285802223,15.4243174262836,15.643246984559,15.5801674768517,15.5436414977679,15.5554412795749,15.4754296360333,15.4685559364252,15.4149177182785,15.3456085522224,15.2932578372979,15.1868360341885,15.1263367141877,15.0958193491377,15.0311313130432,15.1789208884488,15.1720478781667,15.0826807932079,15.0599615424137,15.0633165514902,15.0819768045517,15.4388494846108,15.4431076035651,15.4748762473271,15.8061569837053,15.8042592240534,15.8547490007651,16.0537136019666,16.0379522337838,16.1498753773503,15.9102253650427,15.9008538080767,15.9726896020575,15.5010920672202,15.4777670481471,15.4540016831724,13.9510749618765,13.8935383243871,13.8662603943296,13.0606178492582,13.0315368665669,11.6478747935564,11.7010711199851,11.6261958498364,11.5809195456622,11.8754375431589,11.8416957063953,11.6734122492844,12.3565587568574,12.4054078201778,12.5638178655872,12.9358962124945,13.0202790598213,12.7707815551481,12.9495361020898,12.984510601905,12.9763980816506,13.0436505191717,13.0378611958978,13.0192452563132,13.312763526793,13.3181488088024,13.2722569660061,13.3262650411496,13.3483046302879,13.3602265309722,12.4557000918152,12.4575488925005,12.4088494924699,12.4016776039124,12.4648871045589,12.444754645949,12.3744581249596,12.3194874102277,12.3161527308874,12.2582142999021,12.2611144535627,12.3485698576742,12.8932317978922,12.9010490508787,12.8989560899283,12.7058373965432,12.7035211887286,12.6977928632617,12.3183632361232,12.1138341869112,12.0188466289995,12.1990048526642,12.2286711255272,12.2126511980067,11.8421599486185,11.9176347681544,11.8430831835553,12.0914457223551,12.3072886459254,12.2747457394342,12.5639631172901,12.4969473456521,12.5109974876234,12.5943970757971,12.5928905935595,12.5213792400868,12.7526566781457,12.7542600777618,12.7626586085396,12.9174857023436,12.9216873965301,12.9096348311272,12.914194327744,13.0480451009396,13.0217354416096,13.3535729606515,13.3338241617923,13.3426769510028,13.1396636437076,13.1328412274303,13.1334194483521,12.9119762467807,12.9186523155065,12.8593501397705,12.8620482723533,12.8669223735715,12.8697137073911,12.7618941913493,12.75694829434,12.7946404399221,12.2743227787711,12.2585033667694,12.2588837564663,12.102335765285,12.0935339647741,12.0756437106871,12.1688855073778,12.1573998014498,12.1682685850483,12.4265897632434,12.440973203126,12.3647902448594,12.6392679774399,12.6467122619861,12.6449951845428,12.7439395500096,12.7173162799326,12.7042786134969,12.6777063336742,12.7076729964631,12.7889523139773,12.8047864029755,12.7703328613583,12.7551781282942,12.7073709608745,12.7042640341415,12.5531474392588,12.4424114965632,12.4704534696445,12.4404663531922,12.3966118350404,12.4018061105396,12.3755475213372,13.0672918020156,13.0728314326995,13.0373735641577,12.0952226164779,12.1114640329319,12.0090885974723,11.4294614165166,11.4237637406249,11.3971112340636,11.0220956936699,11.0038015329443,11.0149836120173,10.7514540385184,10.725163909487,10.6831634483127,10.7643021273523,10.7740158854594,10.7874571996742,11.5049604265199,11.5158031379855,11.5336845594189,12.1200317770672,12.1332554255579,12.1605629643641,12.8299962080836,12.8505732866143,12.9334248545888,13.1879171739424,13.1861821879438,13.2603444530697,13.5376766945015,13.4608665540761,13.4784694578596,13.5032053289793,13.5329849427242,13.6133196720287,13.7437820302642,13.7558610210197,13.7702038903616,13.8134348240642,13.8123970662245,13.6861852861855,13.6494363532038,13.547998330603,13.5435647302204,13.4752095219851,13.4851795936244,13.4681473380852,13.435366908417,13.426639028347,13.4372019921489,12.7263959839968,12.7226885737724,12.7110524780466,12.4479177515588],"I00072^FMA_PSALES(NTMA,0,-20AY,M,\"PORTAGG\",\"MEANR\")":[3.01016437253022,3.11612024909658,2.86556054954714,2.89432641849329,2.97556289381398,2.95019957329601,2.94565974215457,3.19599734425763,2.95298534668304,2.72527306340792,2.67039313827118,2.591144973085,2.79132131660801,2.72091427505309,2.57939398033943,2.61623275869761,2.55026986739157,2.49732639913244,2.57405396310137,2.55803280087729,2.57157794327739,2.38604213513766,2.67099522355475,2.62924039073608,2.73389059812676,2.57532917406139,2.50219181660547,2.44565656621683,2.30318200638153,2.24385260222262,2.33587443414975,2.19121692747673,2.08461437330355,2.1646674860463,2.09626455523853,1.91520475409229,1.94438535238791,2.05039626679962,2.10566561594397,1.9842945049904,1.78790014509004,1.93104161386929,1.92438554215437,1.97105071046562,2.02971188559163,1.84753290237678,1.92776817178622,1.73279803086311,1.5508423753546,1.70642925303008,1.76930587400444,1.67495141397799,1.95833461407484,1.96423281925881,2.13411678534907,2.00321971403982,2.04996687410784,2.26177225195499,2.13371113310677,2.21137212684277,2.1019222178226,2.28375537458658,2.30654343084297,2.31122467507594,2.52181208848433,2.38996176863403,2.37804901545147,2.244204548902,2.1029233718258,2.31674026073319,2.32715499488605,2.06135534114358,2.16679773964607,2.13693918695501,2.06767278112819,1.89601218647986,1.81747388410185,1.65885823888694,1.37622222361046,1.59610753276759,1.74102092960734,1.86525855296585,1.81061820329677,1.74106878040593,1.7088217728885,1.59100337236167,1.67133179443007,1.69382810989595,1.50008784708393,1.6189641581504,1.58011760868059,1.57158430549616,1.53119303132603,1.44187978897453,1.55810059582389,1.59678326754937,1.61509110684675,1.68931036146046,1.73649806474158,1.68961664261418,1.6899498804158,1.68695862200354,1.69731735313864,1.76042939422274,1.90808996749243,1.86239927499566,1.82218164730342,1.81531268239272,1.77196781081015,1.70692473281326,1.68995581819688,1.66205925599598,1.63987701556634,1.67310369555997,1.69298621141864,1.70859135457078,1.67440238851499,1.60605673394885,1.64065873244112,1.49011123392092,1.62264797623645,1.63454109402939,1.63348302721779,1.56255857711935,1.5774466592239,1.63080833237602,1.56599012981446,1.43173078672747,1.31059468282583,1.42259154016964,1.46683740778942,1.50622528050045,1.25886773994053,1.30337993122966,1.39468850212515,1.48542563406573,1.54618464522898,1.55129170339895,1.44781405902886,1.48936066368943,1.372958572303,1.33530802790986,1.35222246981867,1.35213783206323,1.404507437862,1.42417455098937,1.3770402904301,1.40548071852958,1.39605069457183,1.36713335352275,1.35465645016184,1.35731972235747,1.27306176686914,1.330298338573,1.27414007374808,1.2751503003877,1.21951755944132,1.17628369487263,1.17820947811231,1.09467808129508,1.15667327610834,1.130075319232,1.11425262165528,1.08971473699732,1.1136329142104,1.08205090424846,1.04831434178975,1.05095569634931,1.04778804096621,1.00926827692446,0.981776144042733,0.963457391432472,0.927193901110974,1.03052878676865,1.03907823220483,1.04910769385765,1.05921265126008,0.946554176677121,1.0347183091048,1.03922840287888,0.886044439048189,1.09837991524534,1.18289776728747,1.24611346946257,1.26297417379862,1.31858232092605,1.31750815522015,1.29985332316876,1.29144646055948,1.34366432547866,1.21240198253491,1.20473570807111,1.14078876062603,1.04705264222759,1.06398528385491,0.962107696307977,1.02820243792836,1.1334145195378,1.13984735972982,1.07147609499908,1.03444159443398,1.16066343971637,1.16154367500033,1.05653979298369,1.11741877792975,1.0520932802098,1.03366674251888,0.899558422739258,0.96058187945207,0.861149049830935,0.692938767457036,0.586745930701648,0.636375088743269,0.666617839317491,0.620574568906997,0.704208850955475,0.818604371624273,1.16797653042777,1.22524075410277,1.4077457944546,1.44433422982099,1.37543531957942,1.34740021277975,1.39169780342884,1.35296216881037,1.41904542150457,1.29493168752592,1.39455843248648,1.33992812716504,1.24155827632031,1.25264720638777,1.29036518821381,1.30469620464335,1.24062359113955,1.25089460923541,1.26457207059744,1.2313247934918,1.16443023298205,1.14785733024434,1.12249926017013],"I00108^FMA_PE(NTMA,0,-20AY,M,\"PORTAGG\",\"MEANR\")":[21.1513804263791,22.1148499097162,22.8516681053106,23.3355368557173,22.246108106985,22.8482723818458,22.0483016482018,24.0006994787203,23.3115717117154,22.796596828188,22.6295344352342,22.9459818835854,22.9589727023768,23.1765013095932,23.2898661665417,23.3498711886994,22.9974839708638,21.7078129182659,21.7180493352222,22.9116122397965,23.4240934223859,21.9903285712038,23.7828419397922,22.1672372453939,22.202730810606,21.715041773919,21.3606449213811,20.2362478523188,20.7265923703191,20.7009274740197,21.6837304870681,20.9907350079121,20.0152465328971,20.0888572698345,19.0145973212253,17.33926596367,18.0445576095348,19.3248117352901,19.9332695920378,19.5665328096694,17.9981625905823,18.9586946944927,19.2168065483131,19.2777069578586,19.8885319376837,18.4858559841281,19.4280381487777,18.2015024128387,15.7852119105734,17.7516305268016,18.69545221174,16.8237439812551,18.6201473660846,18.9717319694102,20.5349884115247,19.7553885604967,20.7978999374907,21.7714954602756,20.6580546998783,21.9905064431413,21.4987322236767,23.0002342929141,23.5308911841791,24.0236221995628,24.8862346839744,25.3150210174627,25.3514462426023,24.1969932282624,23.4639873431508,24.8596139407088,24.8677374226676,21.8920854222478,23.110592317834,23.6392052575525,22.8224315555919,22.4031304613056,22.5664102914813,20.6324047389377,15.6989862343608,18.2262733787971,19.9977360548155,19.1585094766331,19.1126338670213,18.3899830782417,18.1292499190822,17.8533927210936,18.3253270776003,18.0750880336276,16.8826702305238,18.2813582311082,17.5662183034328,17.5956707850661,16.5762518605917,15.0238895271338,16.8008729709859,16.3048759005369,18.172037591842,17.8124020456893,17.8228868145101,17.2604974790531,17.8010935618239,17.4357455522114,18.2134807722157,18.8676226183712,20.1500920201441,20.4012515447052,20.4033708389166,19.9173430406823,19.2553870585351,18.675037605643,18.8044038050787,18.801200438167,18.8231951993941,18.8715265138626,18.9208762080043,19.1280644963178,18.7146010619318,18.3721630069937,18.4669356113822,17.2452672499396,17.6234632755915,17.9057666868422,17.9414806810107,17.2818442346502,17.1682290554764,17.2647009851923,17.2185971977939,16.0906608712324,15.7799428416573,16.5689436345551,17.0405097182312,16.9130949574561,15.3953780100058,15.6570898372908,16.7803125398174,16.60030965839,17.1528206283289,17.1395578285275,16.6345098929443,17.0920408320331,16.1065361821839,16.4309048317105,16.4853722602347,16.134353349658,15.5334606898638,15.9379459963722,15.4314086521133,16.244328781497,16.3548209692618,16.2581582739903,16.3020754347975,16.3774074613494,15.91869703205,16.7824932635301,16.1616643913718,15.7212124404219,15.133343557782,14.4519268125307,14.885042545207,14.2281935870099,14.5486221526126,14.0527676767998,14.0924449486963,13.6322313821284,13.4415837859045,12.8507190754241,12.6716050534625,12.4471541180433,12.3653059444907,12.179465679037,12.0626971018074,12.0350515388775,11.8182671165795,12.800952703506,13.1263535798346,13.0455036450845,12.8467520970724,12.0576825556825,11.9777105752134,12.0456285007874,10.52836209431,11.5706582798461,12.4856978590807,13.6778942010593,14.0059994921317,14.6375943439235,14.6530238174493,14.6963293000277,14.6127291840049,14.3739458333002,13.5034931996188,13.6662160818597,13.5071375115693,12.2714395434825,13.4288863403716,12.7092400137866,13.9256559732983,15.7578333744554,16.0818007410659,15.1113053215785,14.8536658695614,15.4902602467549,15.6926021345677,14.6234784841432,15.6379634945152,14.9450556882251,14.3750266832127,13.1515358802346,13.4223029405168,12.9538692848089,10.540363484685,9.00456767661134,10.4308779381037,10.8487400572103,9.64334584527555,9.98317170773868,11.5117926896165,12.9062890915901,12.787923022576,12.7268065704952,14.3291330186253,14.295733146087,13.8272308433609,13.6031012432173,14.1344068301202,14.9337440756484,15.1159835648731,15.9510360644174,16.0989320747783,15.7045811712619,15.943368350514,16.1467154119223,16.3951837263013,15.8514608258089,15.4107601673458,15.3994491599956,15.6917162298641,15.5622310910137,15.4887512797025,15.2903029192407],"I00936^FMA_NET_MGN(LTM,0,-20AY,M,\"PORTAGG\")":[13.6128027773402,13.5436356543447,13.4066637157865,13.376221104275,13.3574857596145,12.7203134872059,12.6810965507529,12.6849873118862,13.5812071272149,13.5316447629089,13.4622679136711,13.535272550882,13.4998372103115,13.0305574106576,13.1677868420317,13.084334459898,13.0446101333257,13.1347007485196,13.0983651583055,13.4147918717539,12.8243289667972,12.6998889381703,12.7202203265545,13.6909755954051,13.5475681203213,12.4570114228909,12.9484350643692,12.8413975675907,12.8005410194644,12.8186581653593,12.6858278101789,12.1931446269978,11.8378877416968,11.5411465544724,11.5775365964191,10.0094801971801,9.48863662932445,9.48782664196108,8.3657940427612,7.9300987674037,8.0776013341216,6.04692651653644,5.67969884600872,5.69552808323572,4.9532844513394,4.67818306631876,4.77703916869341,4.61440428412299,4.09999895976474,2.97697448730717,1.90268682210377,1.84117961287211,1.91191308707254,1.13756724493862,1.01258263276766,1.64122910091651,-0.927617818026646,-0.962944485735643,-1.0015692908265,-6.14584326513714,-6.23441038758528,-6.24642965785557,-14.4540413094796,-15.5128051571513,-14.050489131623,-11.7684396778566,-10.7419041715844,-9.5119491168237,-2.18232211626003,-1.54868335195326,-1.49776958055844,3.25396294996017,4.23547171324948,3.80233219330474,9.83617693467551,10.725164877395,10.7904782628493,12.5413507675791,12.6119136726099,12.5974627885842,12.1519979743671,12.2083859078899,12.2386493400814,12.2802138952385,12.2799412006785,12.2821132689365,11.9693514193971,12.0285851139785,12.0822664985062,12.5261378284645,12.5318416330986,12.8423750952624,13.3854581481437,13.3910251540476,13.4315014112158,13.8550145982953,13.7494088841637,13.7266256997708,13.6173579081498,13.5677712471075,13.5076349677591,12.9517239373057,12.9580815780184,12.9667537277648,11.6864811600234,11.7059116160334,11.7009152605902,11.5583006577485,11.6121506900087,12.1193255857996,12.1955743804622,12.2067360955429,12.4993936140637,12.6721055008621,12.6674171893464,12.6734852173447,12.6236046545021,12.5574287263783,12.0277434705656,12.7399321241638,12.5643643650026,12.4716790637927,12.5606389100437,12.8274764520132,12.8752651754606,13.5769080932102,13.6099272283766,13.5865834103203,12.3336297479491,12.1241675949976,12.1304465603741,11.2826705213813,11.6001103850712,11.5810112161078,11.4372814302825,11.5129353171336,11.5058509319928,11.5627117486354,11.3145358207801,11.3031954642812,12.3880929724591,12.3402439754744,12.3571389764364,12.5504030750223,12.2867445564081,12.6533580306917,12.4242802873142,12.3504829897993,12.4633263474463,12.2966016751679,12.3259174951431,12.311244142634,10.2427307064401,10.2618487441594,10.258422614265,9.72208766232317,9.88086997914125,9.90811994524019,9.67193990132069,9.6697291189393,9.64883156240136,9.69758195652977,9.70266945323671,9.55379118521811,10.1196857569004,10.1832167815015,10.1957392397831,10.3071237374965,10.2471334539313,10.2226303222985,10.7376283588509,10.754505498664,10.739315821455,10.5902325620904,10.6685342872913,8.15397149285162,7.94054967132425,8.09454609407509,8.89633909631229,10.0476006205107,9.80456997729387,9.82464448444153,7.83969425033872,7.89403142011346,7.96181192390357,8.84442617011287,8.82646233808842,9.15001653065113,8.54084514634669,8.45424527042537,8.17574256161327,7.50838482695576,7.39613150272088,7.41281692772325,6.62868848229486,6.62547621659712,6.79830645047045,6.10400453603448,6.13303343323882,6.15554099025389,4.19857274294859,4.26917606167602,6.46460670536546,6.27711615425034,6.33997299877235,6.37061926711437,6.31933434525066,6.32945591155594,6.38626783606664,6.67212269375086,6.66545155146045,6.67278828557437,8.88454738667156,8.89619533333297,8.90842370988176,9.20181993624586,9.4271657729601,9.2932884576712,9.27400004046927,9.15256541751694,9.30004123438659,9.44813196405661,9.47939726033385,9.46653477853758,9.58194479337672,9.324675105047,9.29790962408596,9.40390362923318,9.17179294565253,9.1246893046307,9.90651324814261,10.0676041278687,9.82759064473446,10.0113051777717,9.91247017639875,9.91770878203293,9.41637796731265,9.39409458666513,8.5758085010333,8.57593583278035],"I21881^FMA_FCF_DEBT(LTM,0,-20AY,M,\"PORTAGG\")":[16.5212425854052,16.3164754739085,15.8348043560373,15.8382891652016,16.0573483615758,16.9380531380669,16.9361628376813,17.0157148949974,17.4932884233366,17.4947322167468,17.5532204633461,17.1886964025162,17.1892615201136,17.0796860753469,16.8376903018629,16.9345303456643,16.8469957568458,16.1073139914742,16.1043633621933,15.7857590238019,15.0537783444097,15.0582610445138,14.8671535084517,15.1782628659327,15.1780956883801,15.2393079050181,15.4637540805117,15.4766414556428,16.1867695772223,15.4707563233618,15.4765996525683,16.3260987523274,14.6480861147645,14.6610877533862,14.946304915205,14.3094114074497,14.3286418297269,13.8856413510131,13.166746111095,13.1770052556503,12.7859357965708,12.7033566673892,12.7486359580003,12.1353744062657,13.7703804804611,13.7635769605026,13.6768341268569,13.3355899583489,13.3464847289448,13.245295875613,13.2054174623491,13.2038566669606,13.2145052485539,15.705188878275,15.7034344797833,15.6956736154567,15.873890976688,15.8796211189214,15.8847822561027,15.8309196809229,15.8462525593135,15.723030928599,16.069460219555,16.0667519720383,16.0986319508063,16.3669977018081,16.3746668664496,14.9919173185528,15.2557799494472,15.2557799667933,15.2557799352736,14.8298055668292,14.8298055883505,14.8298249201746,14.8999008410798,14.9170692833865,15.0757274236753,15.7468926982678,15.3256004420503,15.3262554710632,15.1908095941878,15.1896221365264,15.1816897669153,14.5740248553438,14.5725846857872,14.5725849008207,13.5378788838869,13.5380999412217,13.5555693329155,12.5222264195311,12.5193467542142,12.5189695437278,10.9933923767771,10.9932403929098,10.9930914291488,9.75324011914508,9.75253873593459,9.75606744281961,9.15737212285335,9.1513129239276,9.16120216956243,8.25800126212697,8.2518358055228,8.25566093673704,7.13459725757663,7.2175222875464,7.21752227981127,6.30217458135007,6.65102835231584,6.45181817722507,6.4696760860378,6.46633618111491,6.44236655307966,8.72630765229537,8.72737880421992,8.72674125406305,10.4696009818784,10.3490607005712,10.3508827329633,12.3180045648091,12.3168558989125,12.3163324774055,12.3220308030628,12.321784530472,12.3256695943228,13.1183528589402,13.1168086650353,13.1152174816181,11.1841142003454,11.1845322662332,11.1829803067659,10.783060668272,10.7816270496273,10.5108073305951,10.2206356767153,10.2166459808425,10.2304110445664,9.88999183480193,9.89177036282589,9.86900795222934,12.3392209902039,12.3406414350819,12.3405964342215,13.1297506713535,13.0435144525247,13.3446989829024,15.3434057058595,15.3399458268452,15.3514159082657,17.5885854859898,17.5918919948892,17.5739666552153,16.3806419823747,15.8791335083842,15.8719089904656,22.3012876193133,22.3094671262759,22.2908906716524,22.8026540031105,19.4157669831475,18.8934498068331,18.3590976947515,18.2971856917936,17.9032107141216,19.4268419824303,19.3857831120546,19.399310920324,18.3407460943703,18.3123287529978,18.3009939283496,16.7520489881495,16.7408164861529,16.7902313984951,16.0880378142984,16.0584447736721,15.7856774895853,16.4341716024611,16.4195157100257,16.4019046512985,16.3821619562735,16.3998458012,16.4141409258193,18.217498283664,18.2163750228636,18.4147171371214,20.7244434049015,20.5127440806391,20.4569103586435,20.5366885514529,20.5369744973241,20.1321126728568,20.9147209857865,20.9126213626583,20.9175091402383,19.391706590006,19.3968107157405,19.9346384388616,19.3286973395175,19.3313950132031,19.3213638429919,19.0338317748753,19.0342062237898,19.0491200983752,17.3247961907177,17.3239942263701,17.3281744366588,16.1295115010338,16.2688405091461,16.2782077600277,14.1971622213733,14.1930480521479,14.1870584907283,13.9907914294327,13.9907297130408,13.9667891104201,13.8403482753921,13.8198111868192,13.8146967355456,16.5316274239091,16.5304441846677,16.5479587696861,18.0118281376534,17.9655524223008,17.9244018371915,15.8799643546845,15.8519254144444,16.2811403487138,16.1802743960239,16.1843916636993,16.1692900115164,13.8493758778916,13.8539271337701,13.989579713183,15.1626821521393,15.1832072967678,15.2634631109379,16.7660127183314,16.3659246148122,16.4126329414512,16.0180929551431],"I00936^FG_TOTAL_RET_IDX(0,-20AY,M,USD)":[4885.78203107,5400.41932643,5452.24492318,5342.35848672,5153.88728401,5224.73714602,5072.01534315,5441.15997455,5421.51619418,5382.84797623,5189.67487532,5050.52350851,5285.10447644,5573.36670536,5361.63403243,5448.38673835,5200.70501285,4943.3728669,4930.51424208,5406.31037055,5239.0390918,5112.57972539,5317.99855908,4932.28598611,4809.77067564,4511.69350025,4306.56230787,4460.20173915,4363.13092478,4438.38787771,4598.09482241,4531.67275445,4389.5486997,4384.39556767,4102.34891904,3723.60759635,3863.10728691,4059.2951192,4235.99291268,4099.9881521,3782.57985434,3970.32050562,3801.80861516,3695.10474299,3760.39266068,3348.92681287,3583.74010452,3339.72563198,2998.35278354,3244.7933311,3312.35024534,3010.12502413,3383.81829973,3470.74969056,3681.63611963,3688.34596741,3760.958815,4027.0560707,3709.51162856,3964.7796276,3935.19826884,3967.31918592,3962.9303371,3890.30487183,3978.37524737,3987.63349877,3830.94805151,3765.72786951,3338.60090706,3593.76588931,3429.10455235,2982.44879635,3040.08609954,3116.1962933,2728.90478705,2653.51949468,2716.66277431,2628.81081578,2253.32545611,3000.05805315,3361.85940707,3444.1391606,3302.62662685,3277.1815163,3346.29504016,3395.93852774,3396.59699319,3306.07833232,3061.5456771,3217.59174416,3049.84646375,2993.68908111,2934.15966931,2744.02606655,2987.87545145,2805.94975557,2939.27854928,2892.81663863,2852.42182532,2792.88547287,2918.13664002,2955.24964971,2898.89822999,2901.23342703,2991.23938769,2855.11315123,2831.40569382,2758.90889187,2689.15998686,2704.10918605,2707.49130216,2701.46793509,2719.39759633,2568.91784146,2443.34556856,2374.60872632,2298.73181003,2225.42607524,2252.39573702,2109.90379603,2122.94725938,2098.94910851,2110.24689593,2022.29992261,2053.03272756,2089.33062158,2157.84384577,2032.55356146,1980.57591586,2104.82602753,2091.89200531,2199.50034555,1975.70978238,1989.74488638,2097.90784714,1987.54736358,1989.76845131,1988.77867158,1995.56851227,2011.61419537,1861.88252503,1914.8093334,1932.48787066,1854.66825254,1846.9463591,1886.5455598,1865.18550916,1896.13717229,1884.99247781,1812.57392865,1832.00119007,1869.57927574,1735.80479981,1794.4416306,1759.3380316,1677.34396715,1608.19387644,1527.80808277,1542.73529469,1476.59566371,1472.49098328,1450.63458283,1419.48022076,1354.49,1363.09,1270.8,1253.73,1206.58,1254.47,1201.86,1181.95,1242.45,1250.25,1348.33,1325.09,1264.19,1221.35,1154.3,1140.21,1134.14,1014.7,1108.84,1126.9,1120.41,1116.51,1093.96,1060.95,1052.71,1030.55,1051.19,1041.87,1019.42,936.99,848.45,849.96,775.41,841.08,904.76,847.68,773.86,737.02,742.27,730.12,666.43,707.39,660.95,623.78,589.4,612.13,574.95,497.47,459.23,507.82,566.92,513.44,571.52,687.01,739.75,718.53,696.96,804.51,812.96,790.18,786.09,802.13,854.03,891.72,936.11,903.32,855.65,824.58,844.54,861.28,833.0,822.08,815.18,840.14,823.62,800.02,766.03],"I21904^FG_COMPANY_NAME":"FTSE US / Technology - IND","I21904^FMA_FCF_DEBT(LTM,0,-20AY,M,\"PORTAGG\")":[64.3974943087201,64.4801452144844,68.5709657860469,66.1791778643224,65.0440216409426,67.674970100877,68.721586656845,67.2858578685583,67.0546771287754,67.8147248907576,66.4609102167876,64.320331862023,64.5314594404086,63.7636608556006,66.2851112279242,66.5896297122703,66.9033578075296,67.6917960165901,68.2166661863278,67.4442385622531,66.2072814434655,66.3397087759908,65.2484688997742,66.6560849462513,66.2713336891869,65.9598355149877,64.2658389819324,64.0372721863547,62.3090233023314,60.5531454931355,59.982003398886,60.8108635376374,59.6240020830307,59.3861165829721,58.0053294674255,55.7442008035779,55.6596502354116,53.9510794596393,50.5646931141776,50.8172333199706,49.4399903704887,52.6504584887467,53.2587524372246,52.9015444766122,55.4141343844666,55.5908068839859,55.8403198916262,60.4778052022031,60.7144757146643,60.5828904397143,63.4331537245769,63.3202714819568,63.2870789920628,62.3677665882627,62.0343297856201,61.9937015273623,62.070116397092,62.0163017521888,61.6394726588734,60.0459448080698,59.7315151186643,60.9089039269083,57.82505259519,58.1857570352881,57.2714094178604,53.5055316940735,53.1306327542377,53.872034316422,48.88864879021,48.8971833074268,47.633542267228,47.3133353025552,47.2174328194667,46.8032820952878,46.0497501975115,47.236723156564,49.1902766047232,50.1683963141016,50.2005847952369,50.8315092878347,48.158094177878,48.5609216166314,47.5280511935839,46.4683192047602,46.9647269188369,46.832619492515,46.7668468634412,47.1512170535777,46.2191128578411,46.6684763989466,46.9960866995786,48.4772435980935,49.623396954747,49.6421950363477,48.3940967047494,46.7075452048064,46.0655359841652,46.0855457749504,44.7139164285723,44.3785279114188,43.0021976941158,41.842020561991,41.2626985138357,40.4347167159886,40.3748429406244,40.310951372177,40.4191567692691,40.5207492284906,39.6746538293839,39.7926642261422,42.3147394903431,41.8856562671841,41.7498717890315,41.8781074551501,42.1197342389514,42.2157740036481,41.4149814517645,41.52579804707,42.2811970153695,42.3162288014389,42.9181320594619,44.2432542763682,47.8270271884556,48.8947705592338,50.3481829896725,54.9046908246545,54.5991039970956,51.7538069379869,54.9795467177422,55.3009726543617,58.1893686547018,60.5912150060312,60.8363089734609,63.2933237649816,69.5050555011959,71.6110802121597,72.5667793171301,74.7470806266011,75.4529624752304,75.7734775965182,73.9777861776928,73.9380909047359,72.2067245321669,73.7982935088686,75.8130224118637,76.6139787098877,77.9906722509233,77.3889003236873,78.1579498510213,80.6936790308222,80.9032480614854,81.7689110820009,87.8667604845372,87.1624178964102,87.2193952671241,87.8899981173216,89.3688367161778,87.2145773540898,101.335927875444,99.8630361725092,98.0961719909043,97.923356532693,98.0956737605886,94.9914191130184,97.8579781293847,100.977416829569,98.7336027829377,103.73420443027,102.62655460803,102.429556789383,101.569206855079,102.907016798335,98.8325143239935,96.6503764901684,96.7592743992659,98.2412135616324,91.7373411957365,92.0424284139663,92.9898312840231,93.6789259901772,93.0578673071641,94.6846135841102,92.93795567608,92.981281203954,95.342283427808,98.6845224982311,97.1905647685451,95.3940645949453,93.480240839564,93.3321470882,94.8640965844083,99.9248900685094,100.961777221111,102.446335091976,100.38746426257,98.4283239404955,94.2097258893141,85.2293973156258,86.070858844111,87.9107656759934,84.0973289307653,83.9221479788561,82.0209932839829,73.8562844731604,75.1065298855505,75.9875979656484,73.3990789582565,72.9592284391225,74.8824384854913,75.0150421492892,74.4007975446906,77.5500264288567,75.8455833750533,75.7487648294768,82.2435563282374,85.9132800174582,85.7425279295379,86.4216810172302,84.7520096990015,87.5635918321645,88.058118309132,85.989742461662,85.9013171240668,82.8863580758626,79.1743345485669,78.4115397162916,77.448145707074,72.6887186956022,72.1137781840291,71.3943929150706,78.1304084724653,81.1382930274158,83.8156547648802,85.3278351746737,86.0652857035771,88.3758496666812,91.9459619144324,92.3637173052103,83.5337549156386,89.809663625549],"I00072^JULIAN(FMA_PE(NTMA,0,-20AY,M,\"PORTAGG\",\"MEANR\").DATES)":[46295,46265,46234,46203,46171,46142,46112,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],"I21881^FG_TOTAL_RET_IDX(0,-20AY,M,USD)":[1884.19335271,1970.79415271,1877.71573716,1872.48652439,1989.34603216,1875.22904095,1743.93766568,1791.74557564,1695.67624,1613.57469953,1609.03134937,1627.22629829,1689.37989926,1716.71854813,1639.62793029,1650.52242221,1574.18074646,1542.71261333,1585.35164597,1595.50806258,1513.90175852,1493.5988068,1573.81348752,1488.14884788,1456.50444293,1375.14685093,1339.75127602,1295.45797191,1258.8693765,1195.32377674,1272.12859367,1235.15417192,1289.10535036,1220.59028525,1190.25315259,1157.14461226,1151.95845524,1200.7231906,1139.98963628,1137.33024114,1094.98048977,1142.3654462,1157.37795021,1116.36796251,1161.98853703,1075.16547561,1130.46477493,1050.38580575,945.83766179,1084.93293831,1130.21742334,1148.08841848,1210.13172873,1140.58887647,1261.4079871,1271.28428716,1298.64511975,1351.97856556,1270.14528426,1329.67310988,1366.90322585,1451.97952698,1430.96744869,1408.0612697,1392.53598704,1382.29572481,1337.78045411,1269.90086058,1286.05789578,1319.22634312,1335.3574848,1232.43414752,1279.27245356,1304.56705286,1266.37104861,1235.42647001,1267.45139415,1251.29947471,1167.50515135,1292.33164008,1377.90430755,1407.58318245,1370.34261925,1391.03292395,1358.87615674,1289.43895179,1242.87302395,1231.17306943,1150.04859036,1183.82789656,1193.88151845,1173.77055733,1140.40073038,1106.76945687,1203.53655211,1166.05392033,1168.54669544,1147.3599241,1109.99887362,1085.72663373,1058.23902436,1085.99923748,1095.68246298,1106.40810536,1189.97864694,1183.66946464,1120.4428689,1059.41044284,1145.90776335,1111.46064396,1142.08571946,1077.23548427,1113.18818711,1126.13975719,1160.97371642,1173.51652753,1178.53410904,1201.86600131,1113.15182448,1074.90023445,1143.41081984,1152.95428971,1218.3826706,1200.28388305,1099.00849104,1097.12347096,1118.35724124,1052.60422873,1028.41839724,968.5554166,950.99982232,969.18100653,904.57632087,941.74502026,970.18227279,970.37662851,991.28232878,1007.98180583,954.18440249,991.82570461,929.2165211,935.46695113,998.98417656,986.89513382,978.30112872,974.17726177,987.21970906,955.59944832,967.88601475,930.68421787,920.79022471,880.08422475,891.51209985,924.62416772,916.87184951,937.80723761,864.46506677,866.82708997,900.99354159,898.13606393,880.40982775,944.59404069,884.4089184,855.29,832.09,805.07,810.71,817.71,851.74,817.94,838.37,787.3,745.7,730.46,695.49,688.22,666.07,676.99,652.83,649.74,631.55,645.84,657.07,693.94,705.96,694.83,680.34,646.55,633.05,651.26,603.79,614.58,607.75,562.08,552.16,502.24,507.5,531.9,531.11,501.29,501.39,547.74,523.09,490.42,512.46,498.15,508.08,481.28,477.06,479.33,457.78,431.95,444.83,495.82,492.25,464.13,520.23,598.02,578.49,616.35,697.89,671.17,634.9,613.03,680.17,745.92,725.63,783.3,798.91,765.77,766.42,781.74,802.19,732.11,727.85,701.42,706.05,675.39,645.73,649.09],"I21852^FG_COMPANY_NAME":"FTSE US / Energy - IND","I00972^FMA_FCF_DEBT(LTM,0,-20AY,M,\"PORTAGG\")":[26.1316542539935,26.7121852597524,26.6726946628712,26.6817412547731,27.7713001733715,26.2696518341715,26.3221905496279,26.1666892297291,30.2566210214693,28.3184051421561,28.3376972529811,30.1168581261758,30.1014608509779,30.2465875887781,27.2464278899106,27.246728071233,26.8135925096688,22.441588936859,22.4179627182942,21.7478174446729,21.607147773392,21.6113026862122,21.5355931442972,21.6294565910689,21.6195070556012,20.4203397666863,20.4800634861473,20.4497456161266,20.5328502303874,18.2191253900185,18.159239798505,18.2026510017103,13.8807432291259,13.8210221200724,13.8591422438872,9.28087842024078,9.25014223615218,9.22764862557497,6.86838669993931,6.855751976051,6.8153019533346,6.26204465700697,6.25500417180867,5.94622156519647,4.75070744194033,4.76183462002925,4.73241138769245,5.1626422889029,5.14096700718493,4.90409170256092,6.70299449585558,6.69365108783308,7.04667991152604,7.65345937610215,7.67619992027706,7.70800367076715,9.40622004198992,9.40266285224317,9.41560175607767,10.6962065839732,10.6850471551099,12.072684857392,13.2245613857648,13.2215557577502,13.2173999488049,11.996211218985,12.0102395124277,12.1567902063291,12.5446961933743,12.5402875637718,12.571091648054,11.2141916680859,11.2004300308061,11.0899720311491,8.83260463290989,8.83426960006531,8.93460591607338,9.77076974954511,9.772033234499,9.82748191498326,10.165449150969,10.1639593575665,11.5779179337288,11.8315221873296,11.8252500513613,12.0939910294958,13.8649582184826,13.8755798180512,13.7436186646945,14.7212469038862,14.7269906602565,14.6555790895881,16.7868573574304,16.7901706909603,16.8220934446918,16.5746272196098,16.6164298846241,16.5910701591151,14.6817429233497,14.7277609109259,15.1552514050748,15.9572152538067,15.9574499364334,16.0498462221583,15.7913702820043,15.8181407912569,15.8043873864044,16.8398988185242,16.8944595627756,16.7588505296698,16.1749374179256,16.1752005429266,16.2043114254709,15.3394703175943,15.3584785766713,15.4248125771742,14.6385811056294,14.650269308969,14.488712503494,13.7086378915125,13.7085558076721,13.6660598557221,14.3269599714378,14.3638822981236,14.0828736854243,14.3774442192249,14.4255157551313,14.4282772130323,15.2034743712405,15.1797587363764,15.3142828090378,15.6892078437956,15.7227947945509,15.6931358407409,15.6316068220592,15.707497904898,15.6240427547847,15.1040798035325,15.1004313202645,15.0834086315006,14.2989633202004,14.3216878835045,14.2194708244388,14.1597484823231,14.1436651982417,14.1716240303654,14.3140370028639,14.2449985921596,14.1229611220736,13.6045238557602,13.5481999388966,13.6047918083987,14.004632505099,13.9644816057839,14.0356927847418,13.7717963735621,13.8491572752163,13.9647554754818,14.0188885336538,13.8097382968037,14.1312821548574,15.4568285342178,15.4020570990899,14.9560171197618,16.2846673722326,16.2992987091943,16.3013474147441,16.805577624598,16.7921809016931,16.7469218864171,16.6100253440821,16.5926510867752,16.5426113813576,16.8958768918632,16.9005499063505,16.8859178329167,16.1157333918264,16.1256159161136,16.8888984492248,16.6778658359492,16.6690006793266,16.8603372555061,15.8957746787909,15.711598978187,15.7446020095287,17.355789530252,17.3716133066487,17.3163480968632,17.0832794040469,17.0896319915868,17.040464745915,17.4332874287509,17.4229306747701,17.4005871669266,18.0671124102634,18.1037538585599,18.1279710813141,15.9841768455508,15.9475345254057,15.991109089574,15.9756124666845,15.9862817514194,15.8232587982718,15.4962553621048,15.5044465344222,15.4933195295874,15.1767617824383,15.1958070690651,15.2230148653708,14.499131419761,14.5369421588411,14.7700306640485,15.0947874919234,15.1303121316689,15.2311848867367,15.0971994934219,14.0063789394597,14.0056321980866,13.7471196673097,13.8425242119936,13.7900403766498,12.8611809396599,12.838302033141,12.564646424125,12.2406301758474,12.2551778526031,11.8210868053404,12.7003602591518,12.653012179237,12.7043860511538,13.2625548208624,13.2548245942186,13.3530568023908,13.9437413104101,14.0629618191456,14.2505260590606,16.2086976227064,16.1942017328756,16.0430786748606,16.9662606035492],"I21852^FMA_FCF_DEBT(LTM,0,-20AY,M,\"PORTAGG\")":[36.2428904175902,36.3178434169782,21.7102989815789,21.6746632702621,21.7242590685487,25.4136884696031,25.4141382110476,25.3771231719313,23.6732097736534,23.6728710101625,23.7451811370136,25.4344669241879,25.4671545930625,25.3777962308594,26.2987109016877,26.0055680750896,26.0197960193748,27.8103314894674,27.759750814815,28.8154847558919,31.8124796737015,31.6164767051291,31.5675665738436,35.2407226680597,35.2397600506809,35.0535302152256,35.48401362101,35.394802832338,35.3562788950783,40.2687245889158,40.2070988377129,40.0730088347158,45.0721464644248,45.0761778708743,45.7729063085183,53.1872921429849,53.1024218485169,52.4677368896684,64.8978320898223,64.9688155067375,65.7403611299405,65.0901168031106,65.1328272833867,67.3339403261611,63.2558121811891,63.1269793745983,63.3270605706132,52.9854598617878,53.0496606932335,52.6144178390138,40.2336939490925,40.4210009878091,40.4134271956869,34.4204996948195,34.5037809820008,34.4970545012282,22.7112498974149,22.6964943639207,22.4949179936098,14.8798988801094,14.8912284001777,14.8551711212122,5.72629750966022,5.75111016119429,5.76039434932147,1.93362967566239,1.9338147768695,1.9828727267244,2.87300273862806,3.09400263290596,3.09299270583303,5.15994446630124,5.06256260757508,4.71433528892754,10.0296711429809,10.0224466006636,10.0341022391389,10.8994617435199,10.881776421376,10.9686288618075,12.7067468429224,12.7039772662176,12.694969539887,15.2765595076295,15.2700011702574,14.5360127245481,14.2864400568106,14.2821144809817,14.2575525054464,15.7662157011289,15.7820680717253,15.774715674588,13.7574646074742,13.743054322892,13.7210543002878,11.1203539864332,11.0163271918261,10.6576022317391,9.54432735821336,9.55775112919893,9.60086292973161,9.57354290875988,9.58017437462648,9.64827103923955,8.37205423520022,8.35584395328237,8.38157295181009,8.03553287727821,8.0363262732375,8.08096449221392,5.81926989687355,5.82011739557004,5.55079886878074,0.911040441598697,0.933676549894559,0.81772325193142,-3.31768296213938,-3.16446841741338,-3.10428957782346,-4.08959651106632,-4.12554938397477,-3.76666227309285,-4.13510209238116,-4.3428846259547,-4.18445452627662,-5.72753549782302,-5.56388763002594,-6.54477821267316,-7.21991528417609,-7.27903819756793,-7.20210203984539,-7.25636393989701,-7.28572508455435,-7.28265067293574,-7.81100069691231,-7.81033582360955,-7.72726636164717,-0.0947017963234692,-0.116364529964416,-0.95653489162008,4.00954152277024,3.9796107899145,3.83339529499882,5.28461640578569,5.26610203631746,5.70680422713348,7.39860847283306,7.44832382039188,7.59948455542317,7.47613350439372,7.47534621009965,8.38563793636153,9.3986213255837,9.30931712519155,9.38517500103955,8.68673171071624,8.6716708018553,8.73133117293553,8.11831803083207,8.09504479593553,8.23981174715775,7.01180421023791,6.91607058818933,5.82894629893141,3.75025295639562,3.49883818471944,3.55587844922449,8.72812542547188,8.74119134543009,8.74460687973757,16.543209206723,16.4527258265256,16.6078523561769,17.3246647449689,17.2218647303278,17.1911314434555,22.0291399526313,22.3048345317386,23.6759066677291,22.3206687718556,22.2421677630775,22.1337507547896,19.9659746749982,19.9141878022828,19.3962963039497,20.0794121312178,20.0260639929301,19.7867918349362,20.88881361197,20.767748057994,21.591205410683,23.0393773964095,23.042046929192,23.5964246379617,17.0366884930182,17.1603157820734,18.369402347168,10.5193779267888,10.546943914031,10.5241351875254,-0.29567776791008,-0.293641234720671,0.487228717610074,4.91286952803622,4.83382117066762,5.02562913402125,13.8204491155696,13.5734173107359,13.7429356945781,29.9921869653725,30.3084576314826,30.2469179800229,42.7825512053742,42.782562506206,46.4802164228555,46.9793534254836,46.457622120161,46.8739382328788,46.7498366716168,46.4647373228523,46.4506451329387,42.6317026512485,42.3835549438365,42.5125098902299,44.9158799164856,44.8533723253659,45.1057630914678,49.6886642455601,49.6722977482704,49.7915859059763,48.5184079806622,48.1595690404091,45.3402396071072,42.6658087692597,43.0025509920807,42.770142344584,43.9652907499646,43.8675275061718,43.7899462213346,51.0230879319853],"I21904^FG_TOTAL_RET_IDX(0,-20AY,M,USD)":[14299.43894645,13589.28151388,12967.48253722,13364.29739559,13852.97209791,12257.17832088,10281.51125821,10804.74897312,11379.15988792,11401.28656373,11461.27172029,11728.02394091,11049.85475484,10254.79394369,10170.21916695,9634.51074824,8802.62325718,7902.18407856,7775.54389088,8591.81664801,8896.43210414,8898.32845153,8706.38693049,8338.34684873,8363.62701916,8139.39223947,8041.48864866,8280.94880032,7605.87165618,6969.04043458,7279.77514262,7120.00569163,6671.49800084,6423.27128513,6159.17199956,5473.50779147,5512.85246027,5864.13546771,5963.06454902,5717.1048761,5401.43614802,4880.59313104,4815.91193382,4279.36971189,4251.82061992,3838.00444286,4212.66681691,3969.395385,3810.60938509,4345.95012401,4620.71290714,4132.95572745,4539.00174762,4615.14003715,5308.14774334,5143.60776764,5433.54652224,5889.47524528,5794.77162625,5612.52061557,5141.52765765,5497.1074531,5235.0674623,5027.80426506,4678.11018696,4709.60437744,4407.56170277,4328.56392565,4276.31431546,4251.04761379,4071.71974557,3699.73941852,3796.14253451,4058.95589626,3611.76010695,3392.29235353,3182.82133849,2970.54170824,2589.72890069,2835.67311742,3049.98647885,2928.31703348,2802.26363834,2660.45169217,2553.60805067,2499.71882246,2570.25871793,2458.54668731,2277.00475887,2519.99899427,2360.36886735,2260.42669579,2152.72537867,1979.73827429,2153.14497691,2205.16287931,2400.58330528,2411.77103615,2251.44354109,2198.26895422,2218.77344246,2061.58042163,2064.55742109,2150.02329032,2139.20360607,1996.03140781,1997.53893875,1974.22736907,1826.91651701,1820.75723811,1753.54505331,1690.01023235,1742.91226009,1670.12205959,1631.71586679,1589.05874229,1513.07652655,1441.72364136,1422.87585239,1423.41630002,1422.83059414,1389.62368023,1359.3516559,1254.21376776,1287.15405608,1214.19405417,1290.91338426,1178.39669331,1192.60778616,1259.46586051,1292.41422619,1280.6887399,1161.38759986,1174.26564261,1246.33074694,1217.57953145,1277.04281874,1250.22902338,1221.91114241,1263.73025435,1167.25148036,1212.23528704,1237.89774851,1176.08334176,1167.79815931,1175.63510889,1128.66199779,1112.78857766,1082.23964794,1040.71713622,1036.21117413,1028.91706399,983.08770144,1001.88438503,961.35089294,928.86043965,886.74780708,861.76189018,862.26904101,818.87953504,851.67426701,817.63900789,811.5141615,793.61,790.97,782.37,782.42,776.9,838.05,830.63,789.84,785.77,764.79,830.83,850.93,809.15,754.12,695.38,705.15,719.15,645.44,665.68,709.92,697.8,717.99,730.32,709.44,729.01,717.79,691.29,652.58,664.9,622.63,554.88,598.98,557.94,595.64,647.02,634.62,597.24,570.47,624.55,589.03,560.34,560.82,537.49,524.84,482.02,459.5,448.56,401.74,357.5,372.16,383.14,375.06,425.38,511.37,583.93,571.03,578.53,637.02,600.57,561.38,557.28,582.7,665.49,654.29,711.7,662.21,638.27,620.11,621.18,615.78,591.84,561.79,558.88,579.02,568.44,576.54,556.44],"I00972^FMA_OPER_INC_SALES(LTM,0,-20AY,M,\"PORTAGG\")":[17.1783437532111,17.1745400622191,16.3943781506875,16.406569257659,16.5456844596894,16.0389358348386,16.0487710539081,16.0153085052369,15.8982600162521,15.6521586950352,15.6883246194531,15.2916919168402,15.2886542808811,15.3007560233248,14.3568111924355,14.3542375161614,14.2190959056914,13.7200201935537,13.7014044036085,13.8876232484685,12.6305572599314,12.6286642326608,12.6614375885608,12.0359567791898,12.0323842946237,11.2483387969903,10.2966050998473,10.2780069569767,10.4999836163184,9.26518016816113,9.24852316642104,9.26283625351918,8.31361327428786,8.27508094300037,8.30456217504931,6.81985296998274,6.80500055934271,6.8308004034078,6.64431916883155,6.62695424454722,6.48318066730702,8.22363253019757,8.21256729153313,8.11179782684089,9.08077961719825,9.0913360416516,9.08221801787122,10.693344360198,10.6791720703172,10.5409419384904,12.0216189024017,12.0182190892809,12.2482062864012,12.3620066712098,12.3706191441828,12.4016495663687,12.1852333401452,12.1838094469772,12.1843951430905,11.6409029365788,11.6398354835108,12.6021713422836,11.9925843959657,11.986266282931,11.9932567674514,11.0023009549082,11.0271120347685,14.2444966217174,14.6953456669043,14.6899099196549,14.6778383983209,15.1830087757817,15.1831417795189,15.1220527353679,15.321682469859,15.3235262206534,15.3499854915347,16.1177783774814,16.1081346054665,15.9235262610665,16.4258299678403,16.4272027977259,16.7411674521291,17.3992428580374,17.3896292905876,17.3327113709078,18.0134227969663,18.0355903396781,18.2540712516844,18.4542988286723,18.4680214668304,18.6395892818249,19.0046972405219,19.0168778774844,19.0149638599797,18.9862825363302,19.0215011490003,18.9939466336771,19.0166912164341,19.0434554558144,19.6987222006158,19.9504731210312,19.9583154401973,20.1551024440207,20.3715007503782,20.4025483506767,20.4495131481584,20.376902131899,20.4102067253595,20.3790686182911,20.5309212608053,20.5231853602102,20.5235236077059,20.6430997575283,20.6439691532666,20.6785000222568,20.6551381125471,20.682074858759,20.6446630874471,20.8186825667734,20.8154596440912,20.8015683291151,20.9653756447011,20.9449623783411,20.8319491762816,20.5368114158818,20.5347217930369,20.5289325483952,20.4208202965167,20.4155075764128,20.3307258136408,20.1228615980956,20.1291397554203,20.1190311139774,19.9980347136515,19.6350245166207,19.7499976674624,20.0992022436416,20.0877776742123,20.0826496705685,19.7328144088257,19.7199602677038,19.7103719684115,19.666519136479,19.6380092638136,19.5554996431263,19.3938559227962,19.3956591849966,19.4752335707469,19.2368633595787,19.233409842213,19.2466396490282,19.1352827025276,19.1378491440123,19.1809875485442,19.3587510911426,19.3776390135704,19.3904300903388,19.0169103266054,19.3764700556136,19.6020258256901,19.5139482629573,19.5044724431711,19.2990167993928,19.2453355984178,19.2520425122971,19.2602396136125,19.1436305625532,19.1475160643658,19.1837098297903,19.1075502702228,19.1157944822463,19.0927687260394,18.9350787506613,18.9353851245124,18.9701608288167,18.8458597007898,18.8363508748137,18.9512178309585,18.6208676294556,18.6354045766122,18.6745152495876,18.3554728555051,18.3368294056045,18.3401579800039,18.1005576325291,18.0825429022975,18.0951591054874,17.5228357197847,17.5168505903886,17.5092114289007,17.0493280136364,17.0457639762947,17.0487377907439,16.5888987576574,16.5882425671936,16.5840554234283,15.9946225186313,15.988980176513,15.9728678903682,15.7593176154429,15.7569508386208,15.7447763873383,16.0044685886969,16.0076108357385,16.0093857695311,16.3582244919754,16.3642717198928,16.3574951417001,16.9991573171127,17.0181050787791,16.937728637288,17.3293925989592,17.3487352512576,17.3066699974642,17.3025421613869,17.7252851117135,17.7837463175633,17.6636999445184,17.6919503417846,17.6993563831916,17.6657376573473,17.6447182020803,17.406922853485,17.19422847496,17.2477308647677,17.2984723426463,17.2522281754037,17.2353384340742,17.2402998766351,17.0094853142828,17.0078123458762,17.034625810972,16.7629403953717,16.8388297914282,16.9155244734486,13.0740004590424,13.0708210455094,13.0904712011841,12.0441729149635],"I21852^FG_TOTAL_RET_IDX(0,-20AY,M,USD)":[5015.26664062,5167.19085099,4830.88819727,4303.28445803,4531.49378852,4785.73974516,4955.07497987,4487.92127036,4109.68287103,3608.41363807,3609.42303767,3527.55183962,3565.30714182,3579.0260759,3454.06593652,3362.01432281,3209.34370058,3170.13134649,3647.48844744,3520.60136891,3391.35081452,3330.47130544,3679.67066694,3433.06938525,3411.6824361,3504.51395643,3555.09002128,3471.92862517,3516.92018165,3505.13939457,3537.14541464,3204.87979069,3106.92358119,3135.27321797,3128.90727488,3144.16463676,3357.23018292,3282.42073712,3244.94829194,3028.57104442,2853.39665287,3154.70750435,3087.52683073,3092.78287901,3321.89750403,3236.60762473,3355.96649935,3309.89500509,2675.19748201,2940.38098708,2861.53006879,2583.34365796,3068.14861072,2666.53112113,2729.00535708,2507.85734179,2327.34190816,1989.32408195,1965.64538697,2058.54185869,1843.36249774,1700.34263887,1739.22808981,1887.23014941,1797.59716731,1701.74765035,1705.706164,1652.90321047,1355.75883405,1305.10326433,1253.36297293,985.37705935,1028.28850737,1199.56718068,1209.23935354,1274.27453191,1285.9430142,1260.28696227,966.95790976,1489.21037153,1743.55875494,1957.44214923,1846.6442443399999,1816.05438836,1855.69413363,1784.67608979,1944.24726239,1982.23416771,1819.07312447,2043.01785142,2044.5871329,1999.8888121,1952.97282538,1757.45404068,2014.16848715,2049.30569614,2310.84870192,2250.67209024,2324.08332317,2295.0310153,2278.21144921,2204.04670353,2014.38481269,1979.33865208,2222.15774149,2144.26366467,2039.68894877,2000.69218734,2014.40938107,1830.03061,1928.77236726,1889.59863991,1893.01926937,1962.10688442,2020.26573183,2041.50370904,2081.75336971,2155.08510157,2114.20981143,1953.77211037,2011.83211215,1952.49615897,1932.22424014,1970.18151243,1909.01767744,1929.98961275,1782.42774597,1631.20443839,1662.45148192,1720.79278464,1919.11967023,1923.73942841,1724.68999039,1854.08483013,1933.17629727,2096.86764224,2170.11522518,2278.36664511,2134.82246062,2179.70993092,2088.82533782,2189.97163774,2180.68186946,2401.9662479,2488.74238825,2694.02007287,2629.38305849,2721.00507996,2587.80763575,2548.80402649,2425.43409465,2366.1584298,2243.13133255,2395.50176277,2326.32224153,2309.7916397,2218.22571179,2177.33594402,2210.54966934,2102.55817946,2146.73207231,2095.66184936,2114.0842362,2073.37,2065.54,1913.14,1900.85,1927.7,1973.1,1906.91,1864.35,1788.46,1690.87,1883.44,1903.67,1968.17,1855.68,1824.76,1843.34,1804.02,1545.08,1765.22,1960.59,1941.47,1978.23,2069.21,2040.89,2014.63,1878.95,1749.04,1605.73,1523.85,1446.32,1320.37,1375.79,1274.73,1355.0,1536.32,1473.91,1430.65,1403.94,1468.89,1484.39,1441.9,1401.6,1336.39,1326.98,1272.29,1333.01,1202.76,1139.81,1098.17,1240.5,1278.48,1332.1,1314.36,1607.48,1818.0,1826.45,2113.97,2070.8,2006.73,1808.76,1852.39,1728.82,1941.34,1809.3,1878.79,1862.9,1722.34,1707.76,1692.76,1662.04,1550.55,1474.51,1388.9,1415.79,1440.04,1468.57,1353.33],"I21904^FMA_OPER_INC_SALES(LTM,0,-20AY,M,\"PORTAGG\")":[34.7823384729479,34.0120522184986,33.7762021840459,33.0257594198061,32.304809643507,31.96814111445,31.6178499665043,31.3609680413699,31.2020879352196,31.097107779752,30.788936671732,30.3667386825247,30.310673280596,29.8496441088745,29.5702989288074,29.5299156558256,29.6105560168693,29.2861362085517,29.2053460377481,28.7947011692949,28.3627484886515,28.2675032837097,28.0422959399924,27.8240146028272,27.7183722483557,27.9087949014323,27.5312212059456,27.4359953119777,27.1366426000077,26.5136803218297,26.3742870352778,25.5840624120497,24.697636100081,24.7396440407936,24.305917060727,23.5039935918308,23.5999858769263,23.2624334269878,23.0613762992143,23.2675947006213,22.8800423461791,23.3132313994365,23.5503173335754,23.3420219453478,24.2784724207984,24.4072571621889,24.4410347740394,25.1864281253131,25.1858951821714,25.2142940924746,25.9283817176394,25.9047959854779,25.6808996041705,25.9516331080639,25.7991515459846,25.8618504286138,25.2508105060464,25.1731449202211,25.2699238790372,24.922370813501,24.8535682617551,24.8247252927988,23.4560801424903,23.3676763070435,23.3542795505584,22.2171710676367,22.1962917170817,22.8858792872724,22.0674068700015,22.017356089993,21.9632640005762,21.7403371896573,21.6815764092596,21.5599069681816,22.1594881978268,22.1880408497939,22.3170590629946,22.1968640496438,22.2724308697276,22.3577569877623,22.2054007239174,22.3906665878174,22.4752825474288,22.7369155272587,22.955826388807,23.1536239013948,23.1385066511661,23.3387497745053,23.4868453229168,23.8384262309077,23.9504354439739,23.9676083567919,24.2898952111652,24.249084253538,23.9364381979837,23.7421516111526,23.6179723995136,23.5216664689019,23.1186000086389,22.9808534424954,22.9321795041904,22.5767396185991,22.3326881709967,22.1850649436967,21.8049306663312,21.6185376554045,21.4816149279768,21.1523248384893,20.9811790762646,21.200856734407,20.845214510785,20.6982336037238,20.5273637471405,20.4132247968845,20.4608727934579,20.7876823589151,20.613097979284,20.6525440114747,20.4141500093951,20.3879239336772,20.4079660872928,20.4189459763702,20.7504405344134,20.7911090095913,20.698008968739,21.2142508775315,21.2767419990094,20.8805311975479,21.0870619573946,21.1729406673314,21.1642663771269,22.2759160745867,22.2745561312471,22.2211345169254,22.5005375339018,22.5460408955285,22.5678084656559,22.6482124984766,22.6724764139878,22.5429409201542,22.36773825579,22.341480973424,22.3351038053756,22.2173423069472,22.2083820113631,22.1475784629686,21.8201714377647,21.7714600836753,21.8339585794242,21.6990069171551,21.6599515635372,21.6146262358924,21.6901924160031,21.6667139848203,21.5966517163588,21.943188109885,21.0329700544415,21.0850330717696,21.5765564198099,21.4855805431909,21.499640338078,21.8104045714362,21.8078639608749,21.6044677730918,22.4481344526194,22.4333404371343,22.2822513544643,22.3032205842658,22.329021800388,22.414657249015,22.4281867322809,22.4429842702422,22.234748967885,21.587876325884,21.6030874750646,21.7762035435162,21.2493343861627,21.2728776997274,21.2414437879902,21.0438771703989,21.0536465273404,20.9381292995263,20.7517967013492,20.7137667749123,20.478033856658,20.3107280127862,20.2902145757287,20.2533640988892,19.8781225335999,20.1658031926975,20.3327175014303,19.6492633166188,19.6046990804074,19.6176014855113,18.5160236253649,18.424760851199,18.2831249229158,17.0522218239811,16.9099525957729,16.6463144894658,15.124550460372,14.695886825342,14.9085610795373,14.8661609301033,14.800389536528,14.7839693788771,15.2189915088703,15.2287998045643,15.501199852086,15.9360005033833,15.924576468893,16.0665655361846,16.4413020888028,16.5261966756395,16.4926474932657,16.2681892781804,16.2349942660093,16.3645486850908,15.7400970813566,15.6542693095544,15.6074409701454,15.5874213265881,15.588494484648,15.7287039240626,14.9898378151448,14.9931580634843,14.9898457959017,14.7593505438429,14.7026945020991,14.6758629568155,14.8355310131763,14.8168757848485,14.7645525149166,14.6987813331951,14.6142135426478,14.6542684734698,14.9997420510575,15.0038657185498,14.9187191904962,15.1854179977192],"I00972^FMA_NDEBT_EBITDA(LTM,0,-20AY,M,EUR,\"PORTAGG\",\"MEANR\")":[1.06940648118982,1.04926132043053,1.08010397250723,1.07776631705421,1.06206362406661,1.08779697807703,1.08314390509243,1.09291291518817,1.06123090064066,1.10394693803097,1.10493578549763,1.06843017015012,1.06927381482858,1.05244302088344,1.17948128349051,1.17958656889654,1.212147015274,1.2991217001748,1.30107402543263,1.37268849846389,1.5604764773489,1.55985776806466,1.56929053721628,1.67056792429652,1.671097195799,1.77853995634848,1.86113961410387,1.8665600614336,1.82457554014423,1.94456600024267,1.95826193549138,1.94791965671043,1.97164975601337,1.98338891980089,1.97102852067111,2.21942492931702,2.23236480765997,2.22075974752679,2.3434782185008,2.34197063794248,2.3883666089692,2.31961837091259,2.32170339113544,2.36754966562856,2.38688908867078,2.38995880068542,2.39781163174416,2.43022630216373,2.42849714012865,2.46768137066835,1.70385076836541,1.7030789784248,1.77747247533459,1.45562921318858,1.4581263390197,1.46708489305342,1.95036626184731,1.95237637981253,1.94727731385823,2.06603093482397,2.06753072427219,1.92796490444648,2.030210047679,2.0289889531636,2.04042115047768,1.89357519236445,1.89584829136728,2.77928833688423,2.88660248792101,2.88621525845308,2.87561398173801,2.83709531521553,2.83858819635808,2.85624218877613,3.00175003105416,3.00085641454179,3.0007583286612,2.63085875224145,2.63025319392295,2.64462615611806,2.94989000373497,2.94963565223064,3.22670023441094,3.4421702317986,3.44188762148096,3.39087629025692,3.40391129745901,3.40214352818787,3.41871568020877,3.06572216818623,3.06490395122802,2.92891147609554,2.60136311061912,2.59980395183842,2.6012383971305,2.64996438198353,2.6335437462196,2.63958894653511,2.79872212852928,2.79148137389015,2.73531711804124,2.65307088760272,2.65269656588879,2.62065268191567,2.63109068985095,2.63081552844571,2.63678265668235,2.60334574291042,2.59764535472172,2.62166899630383,2.56454556177134,2.56365560752547,2.5638013322725,2.61657866751154,2.6140003899203,2.61013388848688,2.72374049249552,2.72173038286569,2.75980178585175,2.86984962355619,2.86912137563475,2.8799537314422,2.64252115873,2.65252165647544,2.68737190782906,2.65658719159217,2.64329600281017,2.64330011556361,2.57216207430816,2.57345523195004,2.55666291815141,2.37985926582556,2.3735313835763,2.37847890363358,2.3506079612517,2.30887035963113,2.31920457639937,2.30104278229119,2.30006159469423,2.30169293945583,2.19250219062193,2.1922053791652,2.21752942007862,2.12490930380477,2.12682676797868,2.12698071435187,2.08876447731813,2.09146772295806,2.10612904098461,2.14853865140982,2.15350817602031,2.14362899866828,2.1416147515544,2.14195490438715,2.1366313724679,2.10142768303173,2.08870347037135,2.0738796175357,1.99195314743976,2.02695681569533,1.96193756627007,1.8218736094764,1.82204786717766,1.85987222638366,1.76377761203122,1.76202196873709,1.76230840417318,1.82191722380764,1.82256497064312,1.83029035296709,1.88066534872602,1.8815081316413,1.88445677899783,1.9238832753526,1.92365299265788,1.92608234889156,1.94001103383533,1.93632232255604,1.84515598320523,1.85482985671682,1.85710015311722,1.84900473816752,1.92125242814216,1.93626993756039,1.93564672503137,1.86514575126515,1.86290937896925,1.86952310944431,1.89985394874706,1.89871375542013,1.90232018002605,1.91190070671484,1.91197450619453,1.91340206316974,1.97811804260286,1.97445143391177,1.97143541948962,2.18345237750609,2.18709000408405,2.17992856029878,2.13659859909626,2.13485408328028,2.1695481481882,2.1381286791634,2.13755969580179,2.13830378752115,2.11967997091058,2.11945827092651,2.11255057272707,2.23784923655972,2.23503031716958,2.26683014625769,2.22685430893843,2.22171505637687,2.2022100855271,2.16579817945735,2.3592927588804,2.36089245175946,2.42284702662486,2.44819230767383,2.45559850490437,2.48730354287907,2.49154415759145,2.52773939052553,2.48432855577156,2.4858790300514,2.56510932694595,2.53161832329814,2.53805818020367,2.53103322054357,2.50477763156403,2.50622806322567,2.49398331651786,2.59596920593425,2.59547544232401,2.55411615695052,2.92186217286066,2.92347560862173,2.93038254412903,2.79194783331023],"I00144^FMA_OPER_INC_SALES(LTM,0,-20AY,M,\"PORTAGG\")":[6.95121611925537,6.93952520518961,6.72673016142276,6.74649009405072,7.4794414892987,7.57478687028204,7.628858651884,7.59734899972536,7.274075542734,7.29220369288425,7.33661620888882,7.39496075212249,7.43171148732504,7.47632579295307,7.59068376543495,7.55874359669985,7.60246939178325,7.87196377273534,7.87077341462699,7.52896306361021,7.56865929183875,7.59143181526778,7.58856085759966,7.77841264545819,7.75575696586094,7.66095883697273,7.67334504997081,7.68440175544051,7.65748849947864,7.73548279232715,7.80049002185012,7.79613859304908,7.6732004880626,7.75136592131803,7.74001459694491,7.71103256412741,7.6502919117042,7.62703800833932,7.56155404919861,7.53096449368291,7.51388822605211,7.70379342466669,7.71769306500791,7.7134922573864,7.74486840455631,7.81761548359872,7.8080746390887,8.00891206639924,8.04649239075535,8.06140655691947,8.33401545205602,8.3418042061074,8.26310865637772,8.48477495000205,8.50648856895906,8.44378943443822,8.62281457000156,8.62304627004435,8.66214566698405,8.85996103417614,8.88125983581516,8.88310866635569,8.89729753722421,8.88247379928926,8.90406447964165,8.6730040766696,8.67415493405962,12.6905322123921,12.4995698634633,12.4461629048512,12.4321247759173,11.5536861315203,11.5160609313134,11.2454834500869,11.5790595857188,11.6545707963519,11.694485845046,11.6839383641461,11.7041212701033,11.7103613773422,11.70528822568,11.6705519484396,11.6750881312576,11.7521470672574,11.741305346708,11.6803355093759,11.516172734723,11.4849390592632,11.5462901247237,11.6791044349521,11.6529696315017,11.3948379847219,11.5990592177574,11.6696427762175,11.6566576524548,11.636222418253,11.6390849751833,11.6851646036257,11.9276695879989,11.9507730684908,12.096740287838,12.4492243944101,12.445091409791,12.4719706098134,12.069698317688,12.0956936066552,12.0822220620161,12.0258119284614,12.0182719691144,11.9717014573048,12.0648767274002,12.3641513453708,12.4251150352958,12.7725115151437,12.727739925991,12.7124577141812,12.7807115229704,12.7265120584026,12.6724731747218,12.8913766099276,12.9162116173747,12.7528937142161,12.6660320877135,12.7147425699901,12.7047505701618,12.5260112199399,12.5127482476239,12.5220918600639,12.2081046019303,12.2247022795428,12.2109563754427,11.9450941939153,11.9203613345616,11.959064555078,11.6506589887872,11.6327599539382,11.8512775499345,11.6199261680485,11.777053605982,11.8415045823632,11.848049628159,11.8591993297849,11.8644734417928,12.1237219488841,12.0789308125062,12.0860848152214,12.1960473169495,12.1732493526876,12.1664209632633,12.3090675183428,12.2523419695999,12.2602370461603,11.9207791395446,11.773382905203,12.0371549098751,11.9682145733179,11.8881043663919,11.8413294255171,11.8579286062656,11.8241876760527,12.0103291906883,12.2031362351137,12.1721442790866,12.4922517850454,12.6183319564738,12.6189742434732,12.6104278783914,12.6619616478558,12.6062309543729,12.6155453201271,12.6576696537251,12.6599706559663,12.6798514966751,12.7124421401895,12.6773163808229,12.7347878814365,12.6430614702678,12.647039193203,12.5337878098971,12.6966847927936,12.699958628868,12.7854262674029,12.9547971237512,12.8435995760402,12.8684511711237,13.1126743484404,13.0774151542045,13.11450461321,12.887516174284,12.8743872535283,12.9522266243645,13.2447130307262,13.2405680366768,13.2133713324893,12.8172169133996,12.792827561409,12.8030880696932,12.2560762635694,12.2509946764977,12.1787671137152,11.1000092081339,11.1657962851956,10.9684658198714,10.7987212445494,10.8200181372424,10.8238142279294,10.1207076683223,10.029176078923,7.0336220266025,7.75606132504571,7.76460681816575,7.90012990143013,7.19338408505598,7.13226656530004,7.20936664140002,7.13860289916631,6.77654226308507,6.66935576923634,8.19523556305374,8.18838253441165,8.2886281958792,8.77332690041664,8.76689793832566,8.18790184993022,8.66387578837643,8.78059797241588,8.71092693904981,8.9432342904724,9.072849532125,9.11662246934096,9.19295616794697,9.28346040474011,9.30791251276365,10.0885534854663,10.0933523874931,10.1138762126084,9.1468758579055,9.23385346230859,9.24261723944494,9.38177186980144],"I01044^FMA_OPER_INC_SALES(LTM,0,-20AY,M,\"PORTAGG\")":[8.9815097960243,8.79059588694627,8.58613851738143,8.60612203032231,8.62637933227164,8.48973712410287,8.50250395188954,8.49432092963995,8.37787373234314,8.39507433229997,8.42652949082157,8.38408947571084,8.40378149983609,8.36385200216726,8.21412874536129,8.22204275488732,8.27968002862946,8.18105114490423,8.19483866210609,8.06685352389365,7.74315242353159,7.75374545423303,7.78198663186373,7.53848418535167,7.52370017651227,7.58469492249673,7.30139877819711,7.29589595913369,7.39655876885756,6.93324403955611,6.93157705799889,7.06268240639229,6.63671671146275,6.6224341656059,6.45930747374566,6.05451459360458,6.04151119141935,6.06037400225019,5.85234801304123,5.84742648504959,6.05872249906277,6.00855603088288,6.01393346873074,5.85882857186214,5.871968741445,5.89655314006622,6.26866879861481,6.41917216662545,6.44964356943691,6.53557520834526,6.80198704787898,6.82099649839075,7.08862188211272,7.40613681574746,7.43365968339562,7.47987876425609,7.69727343529459,7.73563184893292,7.73203707351144,7.8727270600492,7.93003793645507,7.73672443986352,7.75148317858307,7.73116311338924,7.18600952315218,6.97435487874836,6.97846573626384,6.80486113654484,6.75270826665819,6.72700313085628,6.51037115943655,6.32251571198848,6.25783427791838,5.78843989598701,5.33900041352465,5.33792632655742,6.0999452828167,6.166575498654,6.16295609169082,6.27969138641487,6.34450229010481,6.34539361176913,6.88488001318422,6.96272013896291,6.97555965967873,7.04544613797645,7.10237500038432,7.10556950970395,7.17651834239483,7.085151020772,7.07360114644809,7.04165880154085,6.99749592284888,7.00902045388624,7.07641289576539,6.8723448631349,6.88584814363794,6.8527576306615,6.73107663517573,6.74303611013935,6.79466115847214,6.79686549003266,6.79874852750651,6.84427593187792,6.86170652948688,6.88493295260792,6.88919508673864,6.9567739771634,6.97927956407783,6.91978597201539,7.00918102801449,7.00724305735768,7.0561820772685,7.08850189905563,7.11585438282104,7.04473426758076,7.05606590502744,7.06216483722164,7.10270021920533,7.12445428978992,7.13074479859526,7.15465881067563,7.13028241139856,7.13232006979643,7.13942164717688,7.09499166176583,7.10576719921247,7.25208046649021,7.293302741054,7.30138222514421,7.27338625207594,7.22220347501081,7.21848797762014,7.06605057424445,7.05321664645354,7.02091655620478,7.05405106675723,7.07088700938738,7.07308201291456,6.83836501723157,6.84318359062374,6.85050551089931,6.88696251905383,6.92986187044958,6.95013051672185,6.94746491494459,6.95250459118603,6.95352525500241,7.00504779880141,7.02241017638499,7.05135788258814,6.92938197741117,6.92768089577737,6.93298305234229,6.83658505457712,6.822297568644,6.83476584264901,6.91393295944152,6.91941780913204,6.91672454710054,6.94796719775417,6.99258125931101,6.99337515020666,6.87496600689893,6.87649772348529,6.88592624927056,6.88497404251584,6.8901104004269,6.92164210451168,6.92010770981379,6.93590507374262,6.93933729321095,6.92456633327751,6.95644222644241,6.94084108263313,6.97668170168351,7.00011030303313,7.03599246920264,7.04492221654626,7.06504494851592,7.0926102275034,7.05806385942377,7.06608832507296,7.06992576283229,7.09767031324836,7.10619781689149,7.1004551750402,6.95806876629474,6.9701007396432,6.95561313221795,6.85905160768956,6.86235504476616,6.84563302418249,6.72906707096928,6.72932305246281,6.71670642667637,6.6367180562428,6.62484774918026,6.60842599483909,6.27783933213605,6.26750656546856,6.24324886478581,6.10532187163565,6.11179431825928,6.11172160592793,6.1681030229678,6.17439542220629,6.16352941538704,6.25489104772063,6.26155189677573,6.27277534701089,6.60820382551452,6.63001935942814,6.65044371875121,6.67756178604387,6.68600761389123,6.71045969901747,6.81162848059423,6.81020657747396,6.8177439476658,6.97291198449175,6.99302358396938,6.99360108032758,7.18667650987286,7.18517915425339,7.18599846946843,7.2212592024356,7.2062583272216,7.21894292338187,7.28453161907425,7.27424679360922,7.28389545687397,7.33008142375643,7.32979120807745,7.38298097589159,7.39061672601389,7.35759194814464,7.38438622895501,7.39185375863908,7.40183741324866],"I21862^FG_COMPANY_NAME":"FTSE US / Health Care - IND","I21881^FMA_NDEBT_EBITDA(LTM,0,-20AY,M,EUR,\"PORTAGG\",\"MEANR\")":[2.50537683247876,2.5518276743054,2.59695664241256,2.59667061736794,2.60925908550366,2.45495285438592,2.45445354908781,2.45738008882946,2.47291799292477,2.47287433741343,2.47600926556603,2.49631513502636,2.49609316214337,2.50368407351358,2.49802436873921,2.48873141473329,2.4988110335657,2.52538233747637,2.52624065240217,2.52753964321686,2.63770157851752,2.63806962819269,2.61745017427399,2.65566834762214,2.65636923306768,2.68128962359687,2.72293435889094,2.72185098609713,2.57388062801926,2.59614276352278,2.59594740317951,2.58271383804775,2.58487314643684,2.5813820009233,2.58525755202939,2.64051603835989,2.63759968532791,2.67191404614543,2.71743641749264,2.71625209251812,2.74301682970309,2.71403481781712,2.70712948424228,2.71920563203231,2.66567792331757,2.6639497728925,2.67069385512843,2.66882821904919,2.66807497082759,2.68840000604452,2.84882205381158,2.8491751717239,2.85455980201121,2.71913454611503,2.71937597057155,2.7242911702911,2.69043104575675,2.68950497903766,2.70687160333415,2.80981444016441,2.80769448281808,2.81746461503772,2.88237804187734,2.88263298116556,2.86488327513124,2.55248894366253,2.55106516207199,2.61662720611657,2.64677809742045,2.64677809704232,2.64677809922902,2.64799281162296,2.64799280908162,2.64799109245662,2.55475551024007,2.55548881095942,2.56185105468151,2.51872795760192,2.52136517227023,2.52120720685203,2.55347471871884,2.55344967120341,2.55301878351499,2.61966829548817,2.61963636984642,2.61963636823663,2.71877803274192,2.71886289148467,2.70715042300706,2.79295826278307,2.79366234450149,2.79369335594394,3.00786483720353,3.00786169832792,3.00797319663792,3.19191902547694,3.19213988711849,3.19226505423018,2.67721595212888,2.67843663660599,2.67788430749749,2.68394391547381,2.68534468889056,2.68528800728822,2.48283408186506,2.47714325005988,2.47714324858597,2.59842835372272,2.54622571645637,2.61813525385804,2.64376345842261,2.64398517170081,2.64597725719238,2.54672967332951,2.54680093905026,2.54675983828394,2.42166567136984,2.46998639279716,2.46924116786086,2.44190751378388,2.44216517632068,2.44244227838254,2.41023143349697,2.41026210642482,2.4100948207561,2.48445998066867,2.48452473528285,2.48462319616081,3.31460427496335,3.31456767472375,3.31506216269344,3.15745319456647,3.15769878033776,3.21241437122962,3.22079080120846,3.22072089830505,3.21914957974031,2.85141241573906,2.85288870132172,2.8539502330064,2.04042145849863,2.0404262279675,2.04042921472689,2.053268704635,2.06158701444043,2.03297326198137,2.07025982043809,2.07066058744333,2.06914927648534,1.45540568969221,1.45477085224698,1.45751562775175,2.16567137480562,2.24977267464015,2.24856556645946,2.29713990506469,2.29673574270155,2.29728148075722,2.22660594186754,2.27657502410105,2.30929331049537,2.10705999769683,2.10651430730489,2.06854484278071,1.92221165243488,1.92202396074925,1.92087870374597,1.93417277665107,1.93408902657294,1.93501337887468,2.00015197558365,1.99839973249657,1.99565163497572,1.96572154213751,1.96627222835563,2.01236540999364,1.83040178507431,1.83483657243649,1.83688265482672,1.90999338744716,1.90787659519368,1.90631175366704,1.80886145406052,1.80893993784252,1.78769359915279,1.7776525449027,1.81487825397343,1.81649990676953,1.79264356043204,1.79261660150804,1.80002372076882,1.85314820256503,1.8532501669357,1.85335695686277,1.91579052340461,1.9152231988268,1.85749652138822,1.90717245855147,1.9069927248241,1.90797886303341,1.90276514713045,1.90270106666997,1.90187769531597,1.94049655833566,1.94082811086391,1.93995337834958,1.96685147584151,1.96823754369264,1.96771016827604,1.75762225158196,1.75786243733009,1.75872333478516,1.81507987218657,1.81506409178948,1.80536522021134,1.81476035682188,1.8161780621727,1.81796059814313,1.61105269001255,1.61082263856886,1.61226466445905,1.51810334290235,1.51961696257405,1.52219204937933,1.61145870559692,1.612021838872,1.62242451109422,1.74582123020053,1.74577908427082,1.74712595420193,1.87368643770867,1.8724302678472,1.86910078843046,1.94347504041846,1.93824203118374,1.93656179150187,1.66676327173238,1.68464826170683,1.68074827679653,1.76720214278513],"I00072^FMA_FCF_DEBT(LTM,0,-20AY,M,\"PORTAGG\")":[22.0282384036387,22.1696312452384,20.1204816228482,20.0253765096883,19.7984379162527,13.7017899458659,13.6344299952016,14.812005958565,13.7994461867497,13.7799047881391,13.7752886795432,11.4159084878025,11.393596477286,11.1591118459189,11.9473161350617,11.9115753369484,12.0825736988281,15.1638043187678,15.1406046358443,12.8303720761494,11.4746143935795,11.4364330697303,11.4538133649805,13.6187685301545,13.6245985697317,13.3839402480802,14.2318584283083,14.1984089490871,14.4190013593064,16.5558253270451,16.5402968261565,16.5717476369128,21.8135842737104,21.7997654156092,21.9059788646363,22.8943474765536,23.1671408590278,23.1670784849042,24.6229359105972,24.5370967990146,24.508661253815,29.9613247569109,29.9109455916021,29.8914633684233,33.8702178693184,33.8064369402515,34.0005378094455,36.1033524707207,35.9630743887115,35.9122848348006,37.4368673158543,37.3180079493437,37.4260413858053,35.1286557305772,35.1085874164202,35.2025530996073,29.0060479738411,28.9985063384075,29.0279760926948,25.4158119000845,25.261549963997,25.2228526803185,21.3003411878393,21.30441264561,21.3341593354047,20.289824329546,20.2867505206957,20.7085447586065,19.1344612844681,19.1339317348876,19.1354838708487,17.4526801855593,17.4517041332151,17.1016400593426,15.4860308606349,15.4874630017037,13.5759252964751,14.5633277642414,13.8069094559103,14.5097616751837,15.1963346469128,15.1889761455066,15.1918485130136,13.671675634397,13.6569824088862,14.0812862949784,14.5034624963288,14.4058785563954,14.482784587621,13.9360318220039,13.9419201783307,13.9602071006302,15.7244424033434,15.7628212803257,15.7537286854834,17.1985512452717,17.1625212791205,16.8985675083083,16.377038174923,16.3784876884799,16.2696517767743,18.4808594936402,18.4723797966173,17.71795011619,14.2884415327566,14.2959537738562,14.3429487598981,14.3601156436083,14.2961580321575,12.7345309127115,13.8846135923414,13.8667447749076,13.823906501412,13.0941824189426,13.0402273661855,13.1759789958626,11.4312039438345,11.4178206689092,11.431951133298,12.1305107994127,12.4627899965577,12.7267085518326,11.6597550125152,11.6327595297526,11.7582407593065,11.4291670208689,11.424982022863,10.6784337042278,11.4869542930948,11.4846318701991,11.129187291822,11.6115605273764,11.3910525455272,10.8738417359249,12.4386537159395,12.4539126506337,12.4252476015495,12.5103311482661,12.4900398205296,12.4562377629604,12.3286946418299,12.3284128780134,12.3690432172552,12.2659865598256,12.2133376457756,12.0532541595039,13.4605187282677,13.256874540418,13.330062317833,13.2093306656168,13.142306572345,13.1776658794785,11.5628197194968,11.5609806056954,11.5025026200424,11.8436133020364,11.8099117361983,11.8004390545482,11.5014625239556,11.4235022430351,11.4331035088084,13.1567725958059,13.1162551204089,12.9326800555433,11.4146957463597,11.4777423484351,11.5398438804941,14.1643660316206,14.3131003972066,14.3056898248835,15.6385782743914,15.4614536123232,15.4818347481792,17.7643975796382,17.736963418876,17.7089089108958,22.2957076548782,22.4578184960223,21.7219993548664,19.6740948547238,19.4205081594805,19.4877129895221,20.5728335880688,20.3608265899264,20.4605154440558,20.4677490259326,20.5412086518773,20.5256962205974,19.0096681837331,18.8975031599216,18.792030356613,21.751364534605,21.6066855430935,21.6693000414023,21.7327550888236,21.6587554075143,22.0012633198888,19.6156559288576,19.4012486249435,19.3443660247866,16.0709432608512,16.1446697292637,16.3088526633578,14.5666570580875,14.7524980333885,14.8511317888531,13.4035602779734,13.8164065050255,13.804349807178,15.4336435350181,15.7532189295695,15.917763792296,16.1154244753858,16.2091118274516,16.282104874991,19.5955433200575,19.5640600601,22.1664829155703,26.1681389769255,26.224452372332,23.5102896395811,27.0011381767738,25.6161280002285,25.5080303413131,26.5152656522554,25.6977540705797,24.5006368695202,22.43970844808,21.928484122708,21.847221689008,20.8739154736824,21.240860965875,21.2663678655631,24.6215064793129,25.5211708902689,29.314812065396,22.6260687760006,22.8153563701184,22.3537341649816,20.0315572254878],"I00936^FMA_NDEBT_EBITDA(LTM,0,-20AY,M,EUR,\"PORTAGG\",\"MEANR\")":[1.6952167309365,1.73331599928922,1.76812995142871,1.79390325790751,1.78726756019141,1.9047889370697,1.93357837576595,1.92064744617847,1.86468327616283,1.87576599429944,1.87884757274074,1.85881376057957,1.87106060163072,1.87129177579053,1.81133344174476,1.84665565763405,1.82820009343844,1.87755469823121,1.89560313159047,1.98188437419298,2.09367145186506,2.11260283305048,2.09826445029041,2.03495609906649,2.0648455850754,2.36565744655159,2.37789248246799,2.40908384496139,2.39126578465311,2.48886861409599,2.51539068205752,2.53719392849796,2.4768447621719,2.51691653416073,2.50051514860427,2.63003737681108,2.71714582042793,2.71043609777359,2.97097104317066,3.08369036444712,3.03783863543417,3.53988403293758,3.6341084237536,3.63481057176685,3.87680783343809,3.91962704912494,3.88769414729463,4.10860864252804,4.27576316468524,4.42657735167872,5.22036100256149,5.2530197528977,5.25004303428252,5.68120241183087,5.60459908360376,5.38370811922116,6.1488758166972,6.1671068413114,6.20257253579019,8.43706572082411,8.39474807331391,8.40245172444049,23.1335435649217,27.4501139802063,22.9027663372701,19.1416886917353,16.38021998075,13.9040859185192,7.33249929102806,6.95379982078263,6.9362604163497,4.54350369939067,4.21246667244626,4.34768710066496,2.64459392628653,2.50859473700192,2.5098836875143,2.15271903783,2.1437726080212,2.13140789586837,2.16025618605116,2.14415387528628,2.13864252576167,2.12157018729639,2.13066568328884,2.12822853718785,2.23258446735409,2.2549275908072,2.24461638490011,2.19517512680343,2.19235998425674,2.20657575891341,2.05180414215012,2.05227394083138,2.02709702130776,2.09710311682702,2.10684685834257,2.11456054071244,2.0845640614384,2.0941908323131,2.06487182722544,1.97479971605792,1.97783448408879,1.96877071449442,1.9399540087595,1.94127700535907,1.95276877920519,1.91966127820325,1.92741962163388,1.88832696291097,1.93795626992102,1.91810723909096,1.9019110227306,1.98589609058898,1.99534093001177,2.00003203746751,1.8628171012299,1.8601877141008,2.00061155930442,2.02537398470913,1.99267839995427,1.95586140279814,1.91036543141523,1.74202495761896,1.7317439436305,1.60908555218205,1.612142941378,1.63425893772442,1.54938096489378,1.56567244761172,1.55810093832685,1.52038503221708,1.55631466644465,1.55262243209223,1.44201346810966,1.46513870369433,1.45880831470216,1.41084404580048,1.45777018889943,1.38449816555683,1.23645356124338,1.22835073848256,1.23974895771905,1.17637170117954,1.22973034554013,1.22198388399695,1.27918853228984,1.2670693067378,1.25184606169004,1.29180264587507,1.2970014984677,1.28914886403611,1.2416009651744,1.36568809199608,1.36539065476666,1.45890916235972,1.4638799692727,1.46512537534903,1.5339920012702,1.52554961074041,1.53846593381485,1.5444920870817,1.54080227154765,1.54972204794647,1.46151768133076,1.42999380059805,1.43188545489112,1.46025397683574,1.4853113746906,1.49382674726687,1.55535316819867,1.56632297582596,1.55887730787458,1.59898623428948,1.60159822188325,1.65837500024009,1.69878814816406,1.60731531423933,1.66673895978774,1.69121059540726,1.80731878579256,1.80737359408595,1.87454876817009,1.85258373161216,1.84238848255204,1.83544363756891,1.8600063885371,1.74811813419811,1.82597681884927,1.82396783155814,1.92335580909621,2.04642081265339,2.09230367615649,2.09066978273774,2.26674411371955,2.28231881369948,2.22395216767415,2.53127107365197,2.52479940620581,2.5215042882043,2.77211444543956,2.75855562624685,2.39498312566645,2.43178312048297,2.48047967464347,2.47226799301663,2.53573497464084,2.50329269021722,2.47030680306739,2.46923006807439,2.46300839272236,2.45811525943335,2.29212902453935,2.29474572548502,2.31118218897905,2.09117174525194,2.03736687945099,2.04843845528795,2.09328806391588,2.12420382840936,1.99373493404996,1.78792185665784,1.78614555696879,1.79688913774747,1.79894020700668,2.00657722177042,1.98909088422679,2.07190559910648,2.16899437591237,2.16064124522913,2.22964296087665,2.23820745415861,2.19858223483074,2.13291119261585,2.11453877103928,2.11038595370524,2.04080750026459,2.04630374842586,2.06621222744569,2.25173005691842],"I00072^FMA_NDEBT_EBITDA(LTM,0,-20AY,M,EUR,\"PORTAGG\",\"MEANR\")":[1.22262002750321,1.25149246607838,1.29726302152403,1.30234010324877,1.3042171196423,1.39457939236563,1.39860788515728,1.34548081066047,1.3322092431842,1.33294146286777,1.33340974844897,1.43212534932661,1.43351608277111,1.46635879801573,1.51120783469479,1.51403706594429,1.50652624204119,1.3221007578671,1.32321976874956,1.50666759057646,1.50245964949244,1.52065694344059,1.51529561541514,1.52752743313833,1.52956041047366,1.57432604280484,1.55398903851915,1.55566701026879,1.58960899866419,1.46703550410305,1.46874685292441,1.46880903279508,1.34146839599209,1.34219818501736,1.3371784009288,1.30881988848252,1.32601021449721,1.32600757905852,1.22117947381341,1.22385507668542,1.23146410367621,1.05841384933055,1.06020754223626,1.06074161838755,0.922247763054154,0.923484123271303,0.920952968588338,0.936063960584577,0.938313752905608,0.958575362245509,0.955477689895072,0.959282883839607,0.956639163835603,1.02998910392527,1.03123138066798,1.03276562798919,1.12882587655962,1.128562873018,1.12527553841829,1.32023394395727,1.33058909031493,1.33154018527922,1.68624124494754,1.68870512218115,1.68583480284388,1.74732682728578,1.7473619665648,1.7460142420351,1.8847530002756,1.88426154823286,1.88461120476737,2.10417169671026,2.10387048717919,2.11821071848474,2.06723326935249,2.06711665638888,2.20116581984085,2.06117853649753,2.07435867644356,2.08018177181155,1.81315177913987,1.81327025909847,1.81275225846583,1.75110264318122,1.75176705265282,1.70392455238405,1.69016850433739,1.68942271058795,1.68974847270672,1.59315167217338,1.53398315638409,1.53297024130969,1.43022619638348,1.42883728979083,1.43008779487082,1.49546489128574,1.49441334410418,1.5080938392992,1.66096332898223,1.66041481528594,1.66451444158854,1.63148988312377,1.63206777033649,1.66078393418405,1.885891324971,1.88553817185463,1.88287254013632,1.8435003141192,1.84534796189822,1.80127294537928,1.82157216522963,1.82202293268532,1.82773059864597,1.87218655928657,1.877925507951,1.88419091078244,2.06821885669416,2.06953168678741,2.08289583749924,2.16132703362337,2.08170868969477,2.03454660283135,1.89393192477418,1.89588712457706,1.88762123022439,1.81858160018378,1.8180737085731,1.88019998069693,1.94986539223702,1.94987838776257,1.9890854644269,1.84676769556598,1.85635546088103,1.86408380965869,1.74946962692512,1.7719346728925,1.774019727635,1.64579580273544,1.64771001361337,1.65349054145461,1.60497878009129,1.60501381706664,1.60336939783449,1.63473815182249,1.63740097821819,1.6675041331771,1.65954433434728,1.67484428014485,1.6679027296666,1.55183887000352,1.55630908007484,1.56977827293633,1.72587223816666,1.72575572762206,1.7308792589654,1.81543659535668,1.81758033443755,1.81543451500263,1.44206660440178,1.44664142334737,1.42664323934362,1.41255920237279,1.4162113975677,1.42714064508691,1.49261441607508,1.48747253185951,1.48243778479431,1.37510268304616,1.37047088303631,1.3723931582214,1.33074175900855,1.33930150518314,1.3391151224392,1.16108139169794,1.15825831618211,1.16362032106368,1.09845128295985,1.08918279472532,1.16019002700245,1.19583651783686,1.22844913752987,1.21077501980247,1.02769018669821,1.03784476171745,1.03462777551518,1.12940442954462,1.13186641722315,1.13279768178497,1.28792845612238,1.30311932228257,1.30231037915786,1.39575739477256,1.39736852596043,1.39417754879528,1.47641714369448,1.48534288239997,1.46747914753173,1.63676217521665,1.6411848169501,1.6381397694796,2.23262338971766,2.2174348483711,2.19781709861401,2.2177508901276,2.17271047722758,2.1477656981036,1.6887731357819,1.6698475671036,1.67199193552801,1.37105702066126,1.36486008371751,1.37290755384679,1.29080375123706,1.29719864428106,1.28968556986743,1.16587130712389,1.18220286273744,1.10689715431725,1.14564460192267,1.14824084324814,1.21737475316138,1.11774418194153,1.15646223503532,1.16343304172427,1.09297427998192,1.12319199367021,1.23543691652017,1.21103953174435,1.22213910538357,1.22642023263289,1.22176865510485,1.21922799678804,1.21654048501592,1.00727416741696,0.954486380125944,0.836910239235541,1.06149074702513,1.06452521056954,1.09053721598171,1.18013959875983],"I21862^FMA_NET_MGN(LTM,0,-20AY,M,\"PORTAGG\")":[9.28939271966449,9.34508707209894,9.43665099855918,9.44768923796516,8.54709802227683,8.78105434701025,8.7965150546942,8.69272916037636,9.33947560888736,9.35073711304154,9.33356765377997,9.52965054867738,9.53436983504641,9.30137324992913,9.18316468772682,9.19211150821303,9.15054298798984,8.34007138371366,8.36215001607601,8.36080174878968,7.73222368176088,7.74557903251995,7.6482808142547,7.37696488301671,7.39581315483814,7.36454081471832,7.04895799399774,7.05547124109578,7.05363869801728,8.05823082283534,8.04588743922254,8.02119869153216,8.70075574798722,8.72183319104645,8.62638456713778,9.46991989009548,9.48492778422339,9.47317409816781,10.5867434545883,10.617667162054,10.6173882258047,11.0565396497724,11.0608209612636,11.0192059196718,11.2390554964668,11.2841222237468,11.3031126552389,11.8021690699696,11.836552793358,11.7817376219835,11.7485417109459,11.78785628755,11.7003745644579,12.1306147433465,12.1229834529275,12.2498005169508,11.349161177243,11.3759754864141,11.3071619356698,10.6510177070709,10.6697044821199,10.5587282288012,10.3616840782481,10.4649571121416,10.3373698303848,9.96288028788942,9.97652936561267,9.83534949409464,10.5644929089517,10.5621167499777,10.5689047651467,10.6904122187059,10.6936465946915,10.8018374693212,11.0959527312802,11.0816275632245,11.0492081235586,11.2835689512825,11.2675171267142,11.2193121259365,10.7172281683526,10.5620460147417,10.5030684963595,11.0459697653913,11.0412873065215,11.1148577680872,10.746683245915,10.727505733024,10.8525663725197,10.9788331076062,10.9727006254706,10.8187106631723,9.05166353889357,9.04864828485419,8.76954759597963,8.18322352660673,8.18119429382566,9.09275188095832,9.22215697808547,9.17850503748041,9.20981329462737,8.89683575264013,8.89381374411834,9.10160823622545,10.9407871321556,10.9387492808282,10.8502049723949,12.5049719743202,12.5382195925967,12.2967270399126,12.3359153050671,12.3328310342793,12.3310330226889,12.4641199961101,12.4865262528459,12.6396004828975,12.2174059669949,12.2310534336182,12.2198724299065,11.3922644790367,11.3758467812064,11.3792930821827,11.2972714801088,11.2967495346077,11.2719005556272,11.5415136799837,11.467662665067,11.5811446999022,12.1008965430316,12.1020258755243,12.1695991530226,11.7555383076349,11.7688727331887,12.0419190125265,12.1464499571456,12.1097759285858,12.2406563120556,12.0965578157968,12.112781435174,12.2399495015608,11.4758797248982,11.564784326163,11.5391771558566,11.4744052609501,11.4741045181163,11.4756052386235,11.1761188079721,11.1767457157844,11.2259521949,11.0458732281394,11.054183117945,11.012714056698,11.4617827614254,11.5081999950918,11.4906998211267,11.9957896245105,12.0256630220325,12.0170033166209,12.0137479987435,12.0551943148986,12.0387824080687,12.3324593929191,12.3387159300476,12.4126271995967,12.3918182729729,11.9777856297559,11.9360433277707,11.7243348062009,11.7650207627944,11.743102675955,12.1965748667297,12.1734759762179,12.2132696142356,12.6198728997339,11.7965425397101,11.7605237404637,11.5405590313153,11.5308385370668,11.4632765780053,11.5284954543037,11.5555198716415,11.4889531846815,11.276809667425,11.3128833570308,11.3198662798614,10.9057662176757,10.9817159616646,10.9145281040713,12.1508723173804,12.149130444293,12.1125782541921,12.7908617774125,12.8082902132816,12.7641024231655,12.9949349559137,13.0287328499698,12.9762137533925,13.4853139203933,13.5253723600525,13.5014209499923,12.4247053029277,12.4330103080308,12.2245655910349,12.0854981355089,12.3789395303338,12.3031074183318,12.4392249506725,12.4670885361698,12.470443079152,12.21073138056,12.262638304347,12.297601414475,12.3995345200701,12.3971939523747,12.3475568397818,12.0523712108498,12.0605686833305,12.0512249705697,11.8687899178957,11.8309974654076,11.7966504489775,12.4640374063534,12.5380018201153,12.5232916752889,12.0433755637788,12.0402398092645,11.7606809457715,12.126577864285,12.1320645108824,11.3954878200726,11.3191209699924,11.2596708806834,11.7901821173774,11.9456925112772,11.9984370330697,11.4773107955344,11.9039567921404,11.9098064381738,11.9148947461606,11.6198617706073],"I00108^FMA_FCF_DEBT(LTM,0,-20AY,M,\"PORTAGG\")":[26.9480949849823,26.8781694148313,24.1606664380181,24.1899727317365,24.1813546913092,23.9473703600326,23.8192557278358,23.222357307853,20.947132952101,20.761299337768,20.8933444925059,20.049865258546,19.7556689917317,19.9890548238059,20.4159095380183,20.4760969633719,20.3562703075335,20.7914882930336,20.5674845439628,20.5746659071415,21.3935814447142,21.4215703284431,21.5773701260319,22.391156990212,22.0621604784427,22.0074709877889,22.3179031840851,22.2921853986649,22.3563571248387,22.67819750326,22.7759449780948,22.6829057002547,22.4435274295636,22.402082114699,22.8818908804906,22.3546777315145,22.1796356609954,21.7656584300339,20.5970577426731,20.491225291301,20.6662573784878,20.0368867115335,19.9919548923611,19.871095685895,19.1753112046525,19.231316823703,19.2079828131218,18.3040489898614,18.1297710630072,18.3093518752045,19.5854846910701,19.4899465026142,19.6958063211168,21.3756262031387,21.3940712600691,21.8716721534413,20.9337044477154,21.1659259905575,21.1577486176137,20.7996458411291,20.9410024782034,21.0095304471713,20.187094664689,20.0797122744457,20.1009414061436,18.2113807701309,17.9306086477006,16.4354580669913,16.6226680459885,16.2260177866109,16.0342280888579,15.3318374597174,14.9195943989063,14.1358848965015,13.5387564348481,13.4055029167295,14.1369479034156,15.7680116070263,15.9352952561704,15.6001171018511,14.9682010100777,14.9981045999846,14.9945093141899,15.2100028238027,15.1983323754782,14.9454096454776,15.6381068205597,15.7492450522,15.7591699611944,16.1755066638592,15.9532957600554,16.0174384313949,14.8120267690641,14.7036358644816,14.5856004060763,14.3876322597203,14.3971290800876,14.471052610919,14.2015676266228,14.0395546671214,14.0619713962553,14.1798670864461,14.1928726754182,14.3778167631203,14.3629208249847,14.5470720015297,14.7434288763189,14.683946510416,14.6787741319846,14.7437928683433,14.2007990422369,14.1560655454994,14.2105409324338,14.1999542630876,14.3663026470048,14.4180401548591,15.5393286401846,15.4380515902163,15.3113986494727,15.4431071065893,15.3392719346741,15.340295332698,16.1346079609453,16.0509717790666,16.2613356701268,16.0963201735969,16.0893026349144,15.7557001057527,14.5155682105906,14.6809253936649,14.7322692959182,15.3892748288989,15.3862032295401,15.3446647720814,13.8336746204507,13.5793533143225,13.7916118093149,13.954896365376,13.9560999300888,13.9484223147599,13.9933143225419,13.8416100868876,13.957258516345,13.5266721425971,13.478468943241,13.9596160314971,14.8999783678413,14.9117948227072,14.9738264119025,14.656397873389,14.8028141265293,14.6941557128533,14.0432436159327,14.030718256079,13.990649564021,13.5642695336651,13.5512794901935,13.3877060402089,12.2363820752862,12.2251388890692,12.2289217739791,11.9443902354416,11.8733187641435,11.9994546287146,11.4471410245048,11.5526348117941,11.6179810337276,12.4442277946733,12.2439268040422,12.3986603200253,12.7287822680018,12.7802768407256,12.8620012392278,12.9780018541846,12.9644085225749,13.0579972927667,12.0220530572318,11.9376757343418,11.8749531050136,11.9104032100683,11.8095979133231,11.7776077130782,12.4655585790906,12.3054501826511,12.4085112940404,12.6362799349497,12.6340841337994,12.715641056819,13.4782381742793,13.4792282736908,13.3693705328064,13.6632621012624,13.6764917526454,13.8609003246668,13.3412882415108,13.2543192101345,13.1225242116882,12.2637484022138,12.3151038964397,12.2135257282424,11.9169544282806,11.9367109834966,11.7764749553132,11.4958386458985,11.4465249585266,11.4319487602535,11.1239047476127,11.1699279947049,11.1863708442235,11.3841507562827,11.3708084487472,11.5521861225932,11.1872778363154,11.1188895848332,10.9627348466483,11.1160614722885,11.290159483768,11.322510277177,12.3709210282617,12.2728005381629,12.5107059869589,13.2480152761594,13.185117001995,13.1852202203361,12.9219109400866,12.8804809579553,12.8715373426609,12.5941388147943,12.5352284440128,12.642185599823,11.42318721857,11.2819130684736,11.1651629808305,11.4783369610278,11.4623368076571,11.3979882357494,11.2344756166536,11.3104652414454,11.3469741941719,12.2332421563137],"I00144^FMA_FCF_DEBT(LTM,0,-20AY,M,\"PORTAGG\")":[25.1786935351206,25.1698750485651,23.1647702990854,23.1400600805107,22.6887849525514,23.5835727750135,23.6440966495692,23.0572287541938,20.9528955470535,20.973517839525,20.6668618880617,18.0054219341502,17.9510594101377,17.8473332606615,18.6243476352557,18.5951837554497,18.5735267595497,19.6876042601507,19.6946400149669,19.154961756254,18.89905005763,18.7571333321998,18.9820675135914,20.9662095295319,21.1542674253571,21.1807527790971,22.1935497626204,22.104035824216,22.3104432598532,22.4634093700328,22.6440740900154,22.5147636417445,20.8579521270151,20.8108767503746,21.1252631408066,21.8204658901346,21.264525074061,21.2331416536897,19.8876307146913,20.0088847681551,20.1422856904162,19.6101264850212,19.6963542896029,19.8324909912443,23.7709609680232,24.1460217704543,24.3975832080161,23.6766624262533,23.7311104468517,23.7575436494023,24.7440816464536,24.9336777799833,24.99200285995,26.3303496298947,26.3504644118971,26.1565203750621,24.9802403526342,25.1706521167515,24.8789388228482,22.3952005196852,22.5032472251665,22.6567787282321,22.1623656444734,22.7089530927182,22.7585263951886,22.9311232603665,22.9690019207398,18.0231165478775,16.4925244303647,16.2910332073178,16.2197475020698,13.1466971538336,12.7978222828223,12.6436913654257,12.1644763170573,12.1878341799063,12.2337582751392,13.6064501293332,13.3913783628123,13.3370743192336,13.4432241480937,13.3689597696468,13.465606996618,12.569843161732,12.6545072432664,12.556178753827,11.8345718062886,11.7853769213315,11.797014952546,11.3295468211576,11.2842185325533,11.1607080892107,11.0511270058416,11.1603744630774,11.1297614875791,10.6676972621436,10.4549854412197,10.4893398195696,10.112071323652,9.96599934608614,10.2588130126302,12.0672795111035,12.0822593419239,12.1266532625241,11.1987246417134,11.1725839660662,11.1009497970776,12.6016609684096,12.5909532121194,12.4302025180969,12.9625820163527,13.1885699761862,13.2257303155163,13.1489356321353,13.0767410072761,13.210864622601,13.4045746373123,13.3760894831937,13.1872699268614,12.8182114033961,13.049970262385,12.9951060930071,13.1211247436737,13.0315599774087,13.0771303971634,14.128745840564,14.0913621948043,14.1025658121699,14.427006877696,14.2659032931974,14.2620638337195,15.5205650230474,15.4492549752085,15.296293027586,16.1114162319366,16.0280541704991,16.3161119468539,17.5550543958927,17.6290541740998,17.6268439002353,17.8468191108265,18.0593756256425,17.9654560685672,18.1176829904201,18.0631773956787,18.0020182799609,18.8786287322114,18.9628678947958,18.928319885981,19.3604008877281,19.3765443314399,19.2817984698788,18.8695877287344,18.8570901848665,19.1503017312237,18.2325623345077,18.3207738557058,18.2666875910153,17.3721780605488,17.3825550613658,17.704391917218,18.7682870813055,19.0511823141688,19.2599260733067,17.8455490369219,17.6899166870238,17.8159113972204,17.9429920835223,17.4485048663665,17.3943613315795,18.5767987808367,18.589130710822,18.4857921917524,19.7063303777527,19.8893468987095,19.9593761163803,18.0904337546427,17.9115916021545,17.5615984048802,16.3608463514303,16.3248800892006,16.6200290545173,15.6955967705857,15.5696864550194,15.5751932864983,18.297807369715,18.4114939568014,18.5146851431981,19.9674916408233,19.5562073333352,19.8473916336232,23.3725265669956,23.4903037664122,23.4950326926452,23.4858975717221,23.4289338803707,23.7412187973758,24.1676848165278,23.940520000473,23.6613182505488,20.4831315002734,20.5363905039005,20.2813070978514,18.2879974411571,17.7110782961267,17.6444719442517,15.2078405876289,15.0716343370507,7.09784114325882,8.98964457280141,9.02082895454031,9.28282099347282,11.1272420247092,11.4875827176671,12.0684834394895,13.0548180041608,13.1161418240152,12.6864305897561,15.8983762740903,15.9901706172344,16.2788428326909,16.6967632409651,16.6682085421124,15.9007362323644,7.0478952683983,7.09858954579059,6.96436987343961,6.06594559739389,5.97217005115296,6.00740469401268,7.19635984057825,6.98401430557045,6.99961776670639,3.85622138127561,3.54337422826358,3.59182578230893,6.82581713397762,6.93499129760892,7.1593999114896,6.3110464120567],"I00072^JULIAN(FMA_GROSS_MARGIN(LTM,0,-20AY,M,EUR,\"PORTAGG\",\"MEANR\").DATES)":[46295,46265,46234,46203,46171,46142,46112,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],"I00972^FG_TOTAL_RET_IDX(0,-20AY,M,USD)":[2946.78819046,3210.22146199,2891.07193069,2839.70963769,3178.60345684,3294.47718219,3296.73142799,3406.77776021,3247.18423196,3520.70209238,3626.83371995,3810.43422672,3976.64482617,3936.22315302,3881.5552337,4279.35857686,3882.63697969,3493.3729204,3207.34477351,3481.01301786,3505.12231033,3273.50692158,3363.34374883,2864.17419002,2755.23578411,2677.1693517,2554.79603989,2627.80435265,2603.63609151,2449.65955961,2655.83290723,2557.11241869,2344.77610367,2162.09627492,2125.62236503,1902.40578495,1858.77796435,2022.52882862,2092.33687803,2089.04273763,1943.71467785,1959.48137376,1981.79068199,1926.35589126,2040.68627987,1664.43954954,1818.52916192,1843.1961521,1637.12181496,1808.10542615,1752.9893112,1538.06015983,1815.04875104,1813.06112433,2482.81937832,2604.6492975,2601.3686057,3076.29903036,3089.0266721,3370.22345287,3202.34624601,3264.75242382,3124.0995094,3184.4321501,3107.26578566,3212.23413554,3212.43836418,3348.32939867,3130.91723503,3246.77255524,2967.79982925,2549.28557295,2657.1647671,2737.37912872,2538.11898143,2371.46956614,2351.87037703,2218.24809752,1980.68578957,2294.97311865,2475.22275053,2511.78670997,2525.16274312,2385.03656545,2340.46753366,2384.06953939,2438.30290321,2392.01240756,2277.77369875,2389.0945039,2109.87850001,2130.37702531,2071.52578577,1938.2648382,2137.43575495,2097.6157198,2085.60728452,2049.74294292,2027.57645593,1968.17589381,1816.60137517,1833.88548073,1896.00424838,1967.70519677,2128.5112262,2018.47768367,1937.25574503,1863.21848677,1953.56999882,2019.48841177,2091.03137375,1997.20083656,2029.62654823,2064.1661952,2038.2883094,2000.87941987,1996.63239862,1864.97610905,1830.56798418,1708.51668073,1739.05619207,1717.58097791,1743.20316397,1703.92214515,1725.81336455,1727.47445705,1691.31746612,1590.81461975,1584.10970955,1641.80900899,1737.71317187,1767.30707291,1600.97585173,1622.48000079,1852.9883223,1795.2796705,1789.8832813,1759.30867696,1725.33015662,1751.33610773,1586.4400436,1701.44922519,1686.02932071,1619.24529561,1585.09871617,1631.94931504,1591.09053453,1591.55714741,1547.86139338,1484.84215548,1484.32917241,1527.02097002,1447.18140137,1513.24399432,1436.85687931,1401.5168984,1341.21758388,1260.66831468,1302.93151788,1233.9008949,1207.50675923,1186.76375145,1159.48282965,1087.29,1072.75,1015.58,988.54,980.93,989.89,941.05,901.96,881.39,816.35,847.75,851.1,825.6,775.47,730.97,708.38,707.78,627.72,687.35,744.47,776.6,787.43,791.05,759.04,770.94,689.36,672.56,637.6,649.74,598.49,555.94,587.0,537.62,577.4,624.78,590.09,539.49,510.57,536.28,496.88,466.02,484.33,448.67,425.44,396.59,389.45,379.64,316.16,288.56,328.75,368.57,351.59,387.99,498.18,568.98,539.47,545.44,611.97,581.59,563.03,586.11,580.68,615.03,642.4,669.95,682.08,678.87,689.03,723.9,733.29,712.12,695.69,692.41,723.87,705.67,675.39,665.54],"I21852^FMA_OPER_INC_SALES(LTM,0,-20AY,M,\"PORTAGG\")":[13.4250936792561,13.3896257899726,11.4705033079105,11.4967317985437,11.4737810877451,11.0573599561777,11.0664191714851,11.0615257652118,10.8267545652648,10.8261016912584,10.801517561079,10.6155654439165,10.6277033812102,10.6123223213534,10.8723987020091,11.0888409421674,11.066217367982,11.4166775230094,11.4331079508103,11.6882950347182,11.984538760511,11.9965643474955,11.9630643615078,13.1468313386326,13.1925450229933,13.2764347834116,13.4653277754981,13.5258461444574,13.4752174718276,14.8367352153232,14.8650553187976,14.8080615117194,15.8346169395214,15.8594335199781,15.7362187621867,16.6051256360616,16.6733579117648,16.5692657601524,18.2307085199233,18.2789805488728,18.2935821232262,17.8035392562954,17.8388056537613,17.7224924204991,17.1236304163352,17.1341525822478,17.0707873163645,15.8144614715808,15.8806025498814,15.6382242190822,12.8787263158432,12.9721432675988,12.8300921701767,11.1138610405092,11.1434515137979,11.127428741327,8.84641404779791,8.83992472566843,8.8504724167336,5.63717757597696,5.66084187023071,5.48354875222305,2.13552280544101,2.07944742265482,2.05315523975373,-0.810627736603564,-0.809324605803131,-0.848264237134246,-0.142250810012486,-0.46261936751589,-0.468280630542907,1.92912671498093,1.92574309203098,1.90950454873332,4.4613342926209,4.46328298397359,4.46610957103548,7.23091600700936,7.22788418769629,7.24369283287236,8.03495883503267,8.03340557666316,8.02382118694694,8.82503176925165,8.82857379075682,8.93055576773643,9.56121833145207,9.55456278705814,9.59322502970812,9.99202510484145,9.99467557257576,9.99950927028398,9.46677179075478,9.47625479653616,9.49158461534948,8.12527645171383,8.0314212519632,7.88004949416144,6.50960752402832,6.51280738132722,6.49668257562188,5.54494871598244,5.54754090094307,5.39989338748067,4.22278493262316,4.23212484984591,4.22607155871011,3.08601039787364,3.09047612247434,3.18721797446553,2.04461898290866,2.04358208996891,2.01167628958447,0.0685664819926682,0.0861216196566606,0.052233931961678,-0.89172075012742,-0.824769487024334,-0.772628943654539,0.255248526652481,0.244885017329162,0.453862786010701,2.22022205473511,2.25825088648988,2.3114604463324,3.88947292640281,4.00396931834275,3.50772164448128,5.71943039537386,5.71222742902242,5.71634605584574,7.67702112639731,7.67806948482037,7.67258181681996,9.24897507645967,9.2422554779265,9.21580731038435,10.7295931291563,10.7234530522118,10.9509036292359,11.6269136424653,11.6383984395586,11.56622518524,11.5616013473157,11.5663134957553,11.4991765759404,11.4068562490054,11.4265553960081,11.4194138339055,11.527876743622,11.5182754789823,11.4381728241349,11.8328144941445,11.8564674835139,11.8239834813473,12.271778305088,12.2700993744308,12.2571058562094,12.4162947956939,12.4289739260288,12.3916755103903,12.5099051871451,12.5153580878588,12.4748576900688,11.6320796728702,11.6683265556312,11.6385680784738,11.2966001559603,10.9375228307165,10.9043796148866,11.0546212206493,11.0693170772416,11.0425403387511,12.8673297981531,12.8735169783282,12.8697572707704,12.6628881364288,12.6935550479853,12.7031790632929,12.1609451481068,12.136966465011,12.1788718453146,11.7123708692831,12.1698018395358,12.1577300333716,11.8449393133806,11.8319766665483,11.8234770701562,11.4253402776844,11.4260343855379,11.3062627717463,10.9047946146494,10.9032706582746,11.1130030454131,10.2438640939101,10.2171177258115,10.3807991276732,9.18297442268806,9.15376834840489,9.13939876590285,8.64586369359651,8.64809336296066,8.66558821691478,11.8806388406367,11.879973342041,11.8910378527203,13.5429741102683,13.4722744666302,13.5208205062324,14.9445243684101,14.9523392133943,14.9525361192404,15.8168156003532,15.8166829543671,15.6836952221342,14.933193127373,14.9364134196685,14.8908723511011,15.356412109917,15.3728625263474,15.3422335122852,15.4068617773331,15.4055015956237,15.4162181142216,15.8255052776286,15.8469673498552,15.8379264064419,16.5951088799998,16.5952646924208,16.5870026623413,16.6088021597298,16.6084654661554,16.5682092259854,16.4659679164837,16.5208166596732,16.5265151044242,16.4367099522373,16.4290363357382,16.3987329799816,15.484574925437],"I00072^FG_TOTAL_RET_IDX(0,-20AY,M,USD)":[3558.32397838,3762.98479468,3471.36424139,3481.71162057,3522.30608684,3457.28368484,3374.86728063,3597.4534915,3257.26153502,2951.95980533,2850.79252434,2753.85754208,2935.77038756,2971.373684,2807.69100637,2800.19422566,2704.9666338,2637.73974201,2700.3702794,2739.79745506,2695.72853573,2534.47868912,2854.68497286,2829.22974789,2942.50569483,2868.41732704,2790.01318127,2703.61942832,2785.83173563,2709.83351161,2808.87962898,2622.94328059,2508.68234806,2592.53740371,2491.95027132,2316.92399619,2375.04772902,2496.51526513,2579.87347605,2482.40843188,2240.70376845,2428.21656207,2445.84234539,2465.77382084,2540.25521394,2301.19064954,2424.20554047,2172.91188567,1983.3611583,2172.94587692,2243.73402606,2142.33398517,2489.80729442,2451.70356873,2567.23131778,2355.69528328,2367.13864029,2545.27484488,2365.87116649,2392.57069917,2221.50962847,2395.37465549,2377.88451345,2307.85847751,2439.35631283,2285.61179045,2190.71015093,2018.51548524,1927.61288218,2002.65146607,1961.73372404,1717.9526958,1768.76653272,1778.53875473,1700.9196505,1569.08115265,1522.65686074,1416.47097248,1208.77885644,1424.05996618,1552.53098226,1675.0940899,1625.00018216,1563.82707778,1556.61055902,1496.24708285,1569.89878407,1592.90596542,1421.06210326,1562.87186382,1515.38841828,1505.48571986,1460.59950009,1386.4482974,1487.43409842,1448.30241249,1601.12428658,1641.91389512,1655.23118627,1601.51576416,1593.15779371,1565.81127766,1558.14043444,1628.75648362,1736.34587626,1665.27011844,1619.00736144,1598.9608743,1544.04300921,1482.0985025,1457.2575215,1418.60023544,1398.09761969,1406.35594621,1398.31426205,1390.40199804,1371.10962015,1300.87560562,1304.0817467,1213.60454811,1234.28993034,1246.01677002,1238.86196836,1177.12295363,1181.55670805,1220.40419459,1161.27046444,1064.77032542,985.70791499,1106.14211438,1160.15609998,1151.86899472,1007.35824359,1079.16663162,1153.90937404,1241.04351691,1287.02824935,1292.38892539,1240.86917157,1304.82852896,1205.91219386,1240.73628531,1261.36967403,1254.6441441,1302.42430651,1325.19265093,1274.9156568,1286.47121712,1267.52903896,1241.3216801,1221.14074566,1212.32803058,1131.90245931,1183.99047313,1124.88658292,1123.133024,1071.14687012,1027.39020336,1023.30141152,960.70751321,1014.76593449,987.86957762,979.98952843,963.62,985.71,957.05,921.71,920.05,925.43,896.51,869.66,882.33,845.87,936.61,942.2,950.86,952.42,859.18,887.33,891.65,749.63,927.42,998.05,1025.48,1037.13,1078.01,1055.89,1029.65,1000.7,1007.63,912.28,897.73,843.93,764.68,780.81,700.17,747.6,821.63,808.28,751.08,712.41,781.43,770.81,694.26,717.3,662.08,645.5,566.5,599.84,541.54,463.61,398.11,438.26,478.63,466.54,541.74,719.01,891.22,930.12,1008.11,1030.1,973.94,909.27,929.66,893.77,935.11,902.15,944.92,890.87,816.73,816.91,828.14,829.6,774.72,756.54,742.41,727.16,695.5,697.28,669.21],"I21904^FTAW_NUMBER_IDX(0,0,D,\"CLOSE\")":77,"I00612^FG_COMPANY_NAME":"FTSE US / Utilities - IND","SP50^FG_COMPANY_NAME":"S&P 500","I21852^FTAW_NUMBER_IDX(0,0,D,\"CLOSE\")":22,"I00072^FG_COMPANY_NAME":"FTSE US / Basic Materials - IND","I00972^FG_COMPANY_NAME":"FTSE US / Media - SEC","I21881^FG_COMPANY_NAME":"FTSE US / Telecommunications - IND","I01044^FMA_NDEBT_EBITDA(LTM,0,-20AY,M,EUR,\"PORTAGG\",\"MEANR\")":[0.495913423850026,0.532693149481181,0.438906280792215,0.445626706481089,0.442718132079321,0.342978871730635,0.346264930432247,0.382003635410934,0.434720416245419,0.450298117417448,0.384444176123086,0.400333606902482,0.394523720366011,0.494931636833384,0.514882071174025,0.521913973286057,0.508744568691392,0.492517585474375,0.497119105522751,0.527252973088958,0.615510345557619,0.624238399961529,0.624948035525206,0.662343546883496,0.65816008210002,0.619079310784069,0.677976640307008,0.680487536976489,0.695159792182177,0.724985218095841,0.685764792105805,0.725832710314675,0.877569497073414,0.894630630226421,0.873507304476046,0.927299957000916,0.924955538271867,0.955093509286879,1.00712406089326,1.00466008706765,0.954059752223976,0.943847849967898,0.949374052998709,1.0109605031642,1.06500958280764,1.08586741969682,1.00784551484327,0.996407956591107,0.977017985118967,0.969494427478607,0.855246010142537,0.854972787809625,0.708449206233699,0.543814620872229,0.529647868558061,0.480870500057686,0.568376078535539,0.576312080446519,0.529812827909497,0.46608883021897,0.456216267364242,0.427864886266574,0.431636169328148,0.429659441278056,0.494340362120175,0.449831049513744,0.405783801296892,0.36890788852614,0.469122383188707,0.481940006537708,0.511362991598188,0.496389636361196,0.534533158917406,0.85822976864932,1.02968563633298,1.03458705932727,0.994841657763738,0.940594390928908,0.93143858421108,0.975455056248626,1.04273331645943,1.04494126716367,0.96851148490854,0.981871871284894,0.98219404095956,0.994842854574762,1.02972771804394,1.03500279187577,1.05452412858272,1.06620220602862,1.05760245318356,1.06916525807253,1.13211593013269,1.13749011298997,1.0245867673842,1.0716490053602,1.06511563234146,1.0929559183069,1.1195159200247,1.13010870068517,1.17556104667858,1.1612315490214,1.15095674666693,1.19201410059404,1.23715567314411,1.24979615730459,1.21538540334954,1.0826107002418,1.0539216164942,1.02950191833735,0.996767351468858,0.993078046232456,1.04700420125214,1.01423374469767,1.00714842026148,1.08837416427789,1.12022790299007,1.13130010052326,1.05711926051755,1.06961014146418,1.04810909815825,1.06198625359186,1.07494818735813,1.07190741519642,1.07751117729152,1.06091477102531,1.05814858154266,1.09546837167448,1.14733518290036,1.13575366784471,1.04091060362273,0.995955360578431,0.9777551074076,0.887095465571301,0.891977780211505,0.869365288987603,0.886084530219984,0.854449238677209,0.848597907360074,0.983398097497841,1.01770053507495,1.01305032465819,0.952198937347015,0.939700292110673,0.922911515718072,0.916338331287728,0.890629434264099,0.895566444433043,0.890671990794921,0.850915107550529,0.846933541704708,0.941269542603275,0.973608534544002,0.972769449292615,0.872435944477503,0.867805677460875,0.852763282748648,0.816369370217134,0.817668336867144,0.824319257587759,0.879534936076226,0.855578747059875,0.814810120896786,0.886680727840334,0.911016418607976,0.92196955269448,0.878916486929567,0.894349007823746,0.864364509840078,0.802127841318491,0.792776602666818,0.785727472372709,0.841413045287684,0.808031037602054,0.793092258560853,0.883145834625592,0.935932846834989,0.942855216693161,0.857417844138209,0.852063810804228,0.835407945626465,0.719846003305875,0.678581238651777,0.689265427835056,0.682781912926992,0.675236062061371,0.685600378400924,0.761060835311304,0.782755353175338,0.79253082599494,0.653337427246519,0.660604089897369,0.646549972978592,0.588754243974147,0.585866917503161,0.593114331603267,0.634087129060991,0.61841933697196,0.65780163485215,0.856975042090973,0.909190787670681,0.918267637346047,0.931955711170334,0.944658961546098,0.94288368751379,0.966849118256197,0.969328889729626,0.977871301716723,1.06022147006524,1.060435736125,1.09090811558484,1.16467630309338,1.16487681597751,1.15557695163792,1.05204520927436,1.04208880163525,1.01232406418567,0.957500233114234,0.961660384470059,0.967042821572457,0.978759724136604,0.958131906040618,0.951591542799402,0.978909491715018,0.995941689539303,1.00730146762042,0.822067851584218,0.823290319542218,0.782926987894876,0.693888698108588,0.695771414046538,0.677875600879312,0.62203032027185,0.614319519974151,0.630297176302899,0.673396694735165,0.680887981527489,0.682809991184183,0.588655010851556,0.582163934898213],"I21862^FTAW_NUMBER_IDX(0,0,D,\"CLOSE\")":48,"I00936^FG_COMPANY_NAME":"FTSE US / Travel and Leisure - SEC","I00108^FTAW_NUMBER_IDX(0,0,D,\"CLOSE\")":93,"I00108^FMA_NDEBT_EBITDA(LTM,0,-20AY,M,EUR,\"PORTAGG\",\"MEANR\")":[1.73440316273841,1.7579617250391,1.83456797192763,1.82859303065943,1.81416202974706,1.68433482135217,1.69744391083646,1.76146960472069,1.85700287865711,1.85914779137421,1.85441669641384,1.89813268932705,1.91864224494648,1.91164369058065,1.85662371717382,1.85324055294833,1.85771131928853,1.74394868616185,1.75225981108101,1.75205043376178,1.83629514449378,1.83443588395348,1.82505200152047,1.82407156424764,1.84329968143118,1.84464577705269,1.82976967377221,1.83697264806838,1.83330838108006,1.80737938564442,1.79979341607514,1.80000682116759,1.7850400689917,1.77421470874341,1.74446789805911,1.75583854467272,1.76990829998396,1.78660520281863,1.84741662084276,1.86002617304564,1.85530270749042,1.8421666140986,1.84685275092995,1.84694116414582,1.89904479322699,1.88574556938941,1.8970235140025,1.90429621262276,1.90922672954851,1.90566886222552,1.84824554299066,1.85964973869737,1.8504600022349,1.76963706953578,1.77237437431936,1.75958563029544,1.81284020774983,1.80989754414528,1.81632156835034,1.85784623430366,1.85564215585834,1.86400489011764,1.98149814972041,2.00186079379725,2.01859793245413,2.05898442014246,2.07033855940258,2.23152644275142,2.27092211279697,2.29465063713688,2.30553963862101,2.3270727446294,2.34987572474249,2.42319776511358,2.40037596617963,2.40142338270576,2.33469260187777,2.19023014264741,2.1857202581928,2.16696024078289,2.17452214616014,2.17095821999836,2.1722726299048,2.09081963694161,2.09714100680259,2.10411934651186,2.08753122847333,2.09658124514076,2.09643018848315,2.02988889953658,2.02564995683195,2.01878688859332,2.1091661828007,2.1065461936775,2.11053768534125,2.12201910878768,2.12678545824019,2.13704603771727,2.13280448393574,2.15055314649277,2.15933883127582,2.12514755941641,2.1169299020352,2.10743407182037,2.07428225879737,2.06853707868587,2.07395958781383,2.10479552631658,2.10952418662991,2.12139509508857,2.10197400239924,2.13099691021286,2.12127616430386,2.09873705420592,2.09704034314097,2.09224756689478,2.14707858683481,2.14259844453185,2.15284033377337,2.11875917412926,2.12656469524751,2.11502912105219,2.13530445382389,2.14166177865814,2.11337652940659,2.1274343794101,2.12954199287479,2.14868783518546,2.22243069489166,2.20855409140535,2.19887133623366,2.2032196927493,2.21083672165079,2.20490212684266,2.30929700528992,2.32356041761391,2.28955313190146,2.20509203385665,2.20433937213495,2.18831602088604,2.26099701908291,2.26176642347472,2.25278241664798,2.33696809793247,2.34534583572708,2.28095483149275,2.29422688361598,2.30705485443569,2.29560947213659,2.26036563854709,2.24301086869358,2.26684722009152,2.40371001915123,2.39809653683223,2.39138469117952,2.42619939046487,2.4304172321976,2.42265677673636,2.49676660211775,2.49494825253542,2.49039634407458,2.57603657462697,2.58140518907415,2.54041717036601,2.55407826124424,2.55099934466122,2.54586179332349,2.48764414306955,2.50472441803204,2.49268700104757,2.50896280506624,2.50366346639679,2.49687775581081,2.55428258374102,2.56595001362696,2.55324873979725,2.60981175822376,2.61403548101255,2.62561258161798,2.65354397711119,2.68296765510819,2.67390621360623,2.70213115929694,2.72151684785473,2.72118586913454,2.80159080396896,2.80992472387128,2.80458030006007,2.98333556665403,2.98341537447637,3.01574741502596,3.14866991198504,3.15967291521198,3.14881188131301,3.46541430991819,3.48499552774009,3.51072401396274,3.52701101695973,3.53335467034615,3.52297706282759,3.58258116536936,3.57177444109284,3.57318654770001,3.39896561006761,3.39541948423722,3.38785576697008,3.21180664638736,3.21013120377004,3.19680246051915,3.15389797485319,3.1530454410552,3.12945939278356,3.22937170261805,3.22741700227046,3.28784275591062,3.36963537622943,3.30286464317907,3.29595606837462,3.30780001962269,3.32457975466562,3.32760635033337,3.13750135843257,3.14527111608663,3.15689094093579,3.07179307988174,3.07830448661145,3.1050922207677,3.02434137723731,3.03122680569631,3.00915196145317,2.99587355529911,3.0199030320318,3.02460930046055,2.99069621790389,3.00587997236609,3.00502585890576,3.13683057303822,3.12294630634833,3.12514614515869,3.16701560796289],"I21852^FMA_NDEBT_EBITDA(LTM,0,-20AY,M,EUR,\"PORTAGG\",\"MEANR\")":[1.01671227541316,1.0136619158609,1.32674505965405,1.32679804365016,1.32511647458096,1.35036117212956,1.35029049084073,1.35160575880699,1.39506923445587,1.39508505603941,1.39081986541625,1.34803307478388,1.3465930247523,1.35067808314138,1.28775320643434,1.28306057964751,1.28184329924299,1.21175734063065,1.21409360498169,1.14790762741057,1.09913562797456,1.10802428550033,1.1098662910507,0.974140890449298,0.973358574032509,0.974772694019712,0.937300274169474,0.939409967710008,0.941729431228929,0.857086777446967,0.857807082082556,0.855751303326963,0.791443352656142,0.791315927912508,0.775543435630064,0.726307833613742,0.727750350176512,0.732637915485414,0.598452566323084,0.597641682271962,0.591429421730678,0.582264663508698,0.581768701514501,0.559892663765989,0.61228054396595,0.613810937110635,0.611714174380121,0.756723296554564,0.756593555788038,0.759450285271439,1.06290385105638,1.05918628602162,1.06189929104882,1.34790008966243,1.34620537456875,1.34816190605663,1.82922467597911,1.83097159352474,1.84175566232507,2.50990279644434,2.50896888362575,2.53799428359247,3.70794358277263,3.69297103535824,3.70749897256426,4.47721595296066,4.47795801369148,4.50426600266358,3.48370075982996,3.5403177350333,3.54072897220706,2.84702081092424,2.84789302643886,2.84862793519783,2.21554867273997,2.21678817105606,2.2203749859364,1.93090990411646,1.93225607258308,1.93573108442646,1.91430139396833,1.91466720140407,1.91536714977753,1.6040290958368,1.60373416013823,1.61580873126325,1.61827948481083,1.62028609504001,1.61748183014578,1.49851059516335,1.49884355686755,1.51574615986012,1.53754156981233,1.53781531856085,1.53933466195545,1.72776645128716,1.73842755724123,1.77644621864861,1.97707309030711,1.97718232702614,1.96783427383286,2.04587969164029,2.04687983303695,2.01817881693443,2.18215851640496,2.18213575520164,2.17886871578446,2.41360089824209,2.41551673970217,2.39700140719077,2.6088840858109,2.60918452351687,2.63625804422634,2.95033089252793,2.94433556437932,2.89513023906436,3.08636970157931,3.08285776962694,3.07263692159494,2.81221249522629,2.81565912019098,2.79049991055125,2.413287296179,2.42120188531953,2.40156837956933,2.02485021145072,2.00807658837369,2.10893367411757,1.72923084922869,1.73089270714125,1.72353473895902,1.44164415882399,1.44185585987113,1.44186172345138,1.2500059251245,1.24834776349707,1.2442559440151,0.985241858535119,0.983767756174252,0.967522373854363,0.857683285342192,0.857948909998589,0.849419572947196,0.804910167183219,0.805314497694617,0.80081070221089,0.786427748899332,0.783407496343206,0.781714851972213,0.7358643031864,0.737283728353363,0.722604168941986,0.720179199471244,0.721287397739997,0.720980434569664,0.70415917605492,0.704541388772067,0.703423118583465,0.657161518928053,0.657581527006907,0.656031517435509,0.634855212322073,0.636276265131826,0.646935055258522,0.648370459485524,0.685594187452954,0.638309865493558,0.593663091647905,0.597342818255481,0.594055439433161,0.464874567941831,0.464715580524099,0.460215137965258,0.48254433505956,0.483690187530817,0.491979570779386,0.466704094060959,0.469779752220757,0.443230533447287,0.46489217352724,0.465368059552228,0.465861706713814,0.522984992116393,0.518548126662338,0.521625267981917,0.560027539429483,0.560849401424203,0.569722241437461,0.572063255680326,0.573940335424472,0.563916176120971,0.604017314677043,0.603985274407594,0.626059598703769,0.687381555313349,0.686471311342308,0.709754173018966,0.823036994565754,0.824180491520281,0.825847461628975,0.816537397827666,0.816450118796675,0.807851469900109,0.626757308349443,0.628628265739118,0.625297820506213,0.474611258073574,0.478572264414265,0.474151409377096,0.371233225105095,0.367466405394075,0.368495781362073,0.314480902886326,0.314477334747344,0.296057213203441,0.342055625818346,0.345809644596767,0.341748625394126,0.349783914805339,0.352995891947511,0.351730796281473,0.392404673396277,0.395647851971705,0.394753276240009,0.323522141727817,0.322870680505725,0.323367069020809,0.316696777116915,0.316753877261955,0.314842917210462,0.316472460631738,0.319903785934516,0.333362687298022,0.363586388667265,0.35953641183577,0.361351671386785,0.360700968981301,0.361189248484795,0.361080673936204,0.281177663600536],"I00612^FMA_FCF_DEBT(LTM,0,-20AY,M,\"PORTAGG\")":[-4.77883533347524,-4.77246654791179,-4.68216963713865,-4.6928777416073,-4.6447166571872,-3.95188938052318,-3.95725605076647,-3.9682023940477,-3.6301511026075,-3.61299119148365,-3.61698681412409,-3.5905733690239,-3.59363623774249,-3.56439628686351,-3.127728015962,-3.13262150634196,-3.08252555166897,-3.11757912940466,-3.12857767889528,-3.51281821899706,-3.90919660027382,-3.91615689829494,-3.94170353250571,-4.16883745514749,-4.18129171590737,-4.20294149223065,-4.56070642468489,-4.55773111402499,-4.50457880621181,-4.68542247427138,-4.67943849739117,-4.67485588641189,-5.65638348312355,-5.63820158927726,-5.6468286866665,-7.26539351318904,-7.26480493679232,-7.23803904732453,-7.42195274608106,-7.42990920985412,-7.37532398087374,-6.39104464977573,-6.39311896261444,-6.38094002480675,-6.26730151627987,-6.27439301803712,-6.25481800204845,-4.21517515100403,-4.22695149428196,-4.21802967636831,-3.88387642987301,-3.88387641362321,-3.93909759299957,-6.13067902345566,-6.13979891695862,-6.0372076838103,-5.12252159164693,-5.12525028062699,-5.11445960214435,-7.75827301361315,-7.76140759033326,-7.77347349153899,-7.55804007404874,-7.56319806166446,-7.21016955022468,-6.0660238293675,-6.14636779064712,-4.16630202080166,-2.93970385917183,-2.94586806407372,-2.93281610005126,-3.2865599356223,-3.29297863389273,-3.34802969514037,-3.35750629385149,-3.38525573535194,-3.59625856087539,-3.78371685927035,-3.78378044291109,-3.78326050213881,-3.97103226507291,-3.96871715494614,-3.9707696666197,-3.15030482016213,-3.14811742256832,-3.12562690750642,-2.9690092907961,-3.00520134272918,-2.98767681761767,-2.20460415800024,-2.21635800957346,-2.163938577293,-1.91997677573115,-1.86331577957371,-1.85047229236579,-1.80041225588613,-1.81935485707335,-1.93036959342069,-1.91372425917784,-1.91322026168527,-1.91108031965258,-1.6572175726112,-1.65368769433225,-1.34523629040533,-1.63171150021481,-1.63421248863831,-1.62894561843665,-1.51061731839145,-1.51027323491464,-1.47749369321614,-1.36040912423172,-1.3698296307474,-1.39865483424244,-1.39149883885847,-1.39187140409203,-1.38025380506269,-1.12832194496151,-1.12679112287124,-1.14482509102854,-1.30570691131666,-1.30699891073144,-1.23998416330519,-1.25307840735584,-1.2560399005619,-1.22864266131001,-0.481573002648964,-0.48247135838195,-0.546848075543216,-0.267503010110966,-0.267503001188862,-0.245401006731903,0.0313700824435528,0.0259331908145538,0.0303197122057314,-0.52254334273957,-0.525241110952552,-0.511761671632845,-0.953252312251309,-0.955146249723307,-0.822389951831987,-0.0143621114930626,-0.0155608284100654,-0.0140356730477399,-0.149838427814277,-0.15294996813385,-0.152500970106056,0.414473919564344,0.407631656353183,0.404981684270795,-0.231554137195542,-0.234311248114907,-0.226944487923684,-1.14019697972604,-1.13995956681927,-1.1702445190673,-1.46077567188366,-1.4605296114825,-1.44500789586564,-1.52501500622727,-1.53291236336757,-1.51422186210418,-1.21726212018751,-1.21819426598562,-1.22430875245469,-0.782353305595291,-0.783145714729731,-0.780106794614456,-0.327750727800651,-0.336649823736642,-0.25781153858609,0.066144158350265,-0.148195572064836,-0.14559675047489,1.07792445764994,1.15925423351887,1.18035992929276,2.36533986375154,2.36391884654628,2.40688059974779,2.23287525717709,2.23462655457206,2.22134760905564,1.7133968576439,1.71429401361875,1.72471220636435,1.77869893225932,1.77752881828457,1.71689573727597,1.40880299756978,1.41067354539331,1.68432371552562,1.1331026765782,1.12663808613619,1.04191223887919,1.8787771078071,1.88471222444093,1.90962158228244,2.48934415028482,2.49563796656115,2.46789729623815,1.4617535291463,1.4507406740267,1.45384919166962,-1.58876796888849,-1.59181465499328,-1.57324415188951,-3.46310219838941,-3.46227980503172,-3.47720068622227,-4.07744325080656,-4.0754480764529,-4.06879638614896,-4.19964351850709,-4.1878729332072,-4.19341239870712,-2.27208358495737,-2.27041783991726,-2.24439365834957,-1.84861342238671,-1.86227426331491,-1.82270209194949,-1.65289295733095,-1.67100839382888,-1.66762018077531,0.315087062151277,0.301316090055016,0.0505682974632948,1.48627748053227,1.42100012867982,1.42834322663809,3.09913960979944,3.10476167473908,3.40250133161093,3.98285678325955,3.7128510752645,3.68365799279757,1.07899535054605,1.08890909526836,1.10581501534969,0.741480440810596],"I00144^FG_TOTAL_RET_IDX(0,-20AY,M,USD)":[5474.63647314,5684.29836497,5690.63438703,5536.40822993,5382.1340564,5413.2059633,5277.85754352,5841.28793416,5370.12718709,5035.40390521,5158.74195252,4950.74250164,5064.75500779,5162.25696833,5009.96650831,5175.52566919,5240.89836263,5185.12806656,5228.47784295,5140.2350502,4790.47020916,4740.52080453,5079.49112793,4909.25007791,5075.28154266,5057.93615993,4857.24367222,4690.19411596,4731.92527869,4738.30032949,4768.09136518,4579.02577104,4543.48723907,4489.31416117,4431.87037164,4275.23627376,4332.26607179,4507.16956618,4693.16969733,4600.64713625,4452.93658172,4737.6997462,4553.22473345,4395.19221181,4498.8179821,4618.72198565,4702.90043505,4445.9767639,4062.24130391,4410.11831185,4451.68465722,4370.19177127,4520.20818767,4599.84950031,4453.07096122,4432.96704344,4488.01296492,4435.36277768,3961.00610432,4034.82375879,3921.35126699,4071.5490023,4040.79435016,3968.46437272,4009.91786132,3916.99111837,3853.19933049,3616.82181256,3706.43451159,3735.90651165,3506.60662834,3101.3634608,3210.27432243,3301.04184449,2964.25379904,2725.96400412,2657.71343627,2550.53288543,2316.98659197,2609.52274574,2840.03038467,2808.26079731,2702.40202027,2660.87676205,2653.1857626,2574.98389118,2584.05567175,2528.98220785,2382.11998763,2539.45266965,2461.34176079,2382.17217545,2336.32509181,2178.24976108,2394.63510422,2369.96021678,2403.2661163,2380.86270206,2407.85640672,2368.66521834,2273.9214031,2267.12875479,2356.24296372,2386.65389062,2541.28899289,2493.90345153,2448.37683563,2372.04295638,2372.55263343,2372.25609902,2388.18228759,2385.5326733,2389.76357073,2316.34154081,2306.51463759,2293.93772682,2195.77870662,2132.09018415,2075.23116519,2146.24515894,2177.12573103,2211.13786127,2216.06376615,2191.47233982,2127.94486861,2108.74658463,2116.8422374,2005.48530759,1997.8679168,2032.36970202,2016.41599302,2028.76302894,1896.49359284,1893.45482992,1990.2093481,1925.97316353,1953.0889646,1928.99817824,1931.16771224,1973.59311237,1880.76571667,1920.19034381,1955.00672587,1864.69057113,1804.20900445,1825.31655052,1734.93253264,1806.96155159,1794.05494302,1752.18345428,1718.1082977,1690.11205637,1629.8488277,1726.45898225,1709.59756992,1675.94356389,1595.37672752,1563.51155435,1618.06212467,1560.64227508,1564.83919351,1580.08978345,1531.36123152,1469.06,1424.23,1346.96,1363.71,1326.62,1337.03,1316.3,1310.21,1284.85,1265.6,1308.89,1309.01,1269.56,1215.87,1208.5,1185.9,1172.26,1094.0,1150.65,1159.89,1182.18,1204.46,1183.34,1134.81,1121.69,1088.44,1109.55,1056.43,1064.95,1017.0,964.48,982.02,914.95,939.16,994.77,1000.29,955.78,925.8,940.97,932.89,882.5,886.42,850.52,852.32,782.57,778.66,731.69,688.88,655.6,714.22,769.3,773.43,796.96,929.93,948.68,919.9,884.0,966.72,961.17,969.33,947.56,958.95,1016.32,1035.88,1023.79,1002.08,958.94,938.88,965.33,980.42,965.95,927.86,917.71,934.52,916.11,903.04,893.92],"I00072^FTAW_NUMBER_IDX(0,0,D,\"CLOSE\")":14,"I01044^FTAW_NUMBER_IDX(0,0,D,\"CLOSE\")":20,"I00288^FG_COMPANY_NAME":"FTSE US / Financials - IND","I00144^FTAW_NUMBER_IDX(0,0,D,\"CLOSE\")":26,"I00612^FMA_NDEBT_EBITDA(LTM,0,-20AY,M,EUR,\"PORTAGG\",\"MEANR\")":[5.5479955155172,5.5488992000435,5.59889434810898,5.60031161547361,5.60045144792694,5.33367522222987,5.33558111836483,5.33834241711419,5.137071649471,5.11046566112743,5.10862919625218,5.21558206861724,5.21669101095607,5.21597395487815,5.15559197189484,5.1568511228869,5.14614064789857,5.23553509977575,5.23764316184589,5.29021176236309,5.49754648813458,5.49851351124689,5.49718441318812,5.523810465916,5.52580643861657,5.51328411494921,5.58789209226958,5.59066135540748,5.57296036789821,5.49742601382725,5.50115943324711,5.49430683838414,5.64168054681752,5.64480404433631,5.64170010035935,5.78666972582015,5.78903018287969,5.78289549881042,5.66933856740318,5.67213367830719,5.66031142773404,5.34556423781505,5.34602370912228,5.34396409040172,5.22385382752712,5.2236009104658,5.21255123669267,4.98497716146259,4.9863926985052,4.98255857202431,4.84309836106054,4.84309835810877,4.85140939215856,5.12460603013299,5.12520761119166,5.1013064170045,5.10039291169686,5.10071552833675,5.10085837888108,5.23860848731695,5.23946985900883,5.24006363485568,5.32399230070926,5.32447359858929,5.31451882274408,5.12209738736522,5.1220861261235,5.1738302940793,5.05325691366525,5.05248264057709,5.05639465369036,5.01520618535088,5.01578142794013,4.99030442032467,4.98090152302803,4.96653183773391,4.87471069811753,5.00048550862196,5.00074569092103,5.00033539916523,4.80787268340092,4.809342722618,4.8053765435754,4.86977382096917,4.87238688838112,4.87096819266342,4.76435667026285,4.76360289277262,4.75516936171119,4.77714329724051,4.77855398200824,4.79375850408056,4.57875975810161,4.59181243666932,4.59320927662662,4.66185819348849,4.6622708172567,4.61050527401898,4.59532659115071,4.59995842129355,4.59258417694379,4.51885718391878,4.51652705246696,4.56557502248586,4.53291305937184,4.53402233842319,4.53372956893405,4.55313796177018,4.55249036418532,4.5560483023087,4.52057015897753,4.5196188058086,4.50311242239721,4.51997236426642,4.52032296723209,4.52196045793997,4.54750853895471,4.54780046946011,4.54984673425365,4.47283203271136,4.47278517232133,4.46221336768982,4.47515359694522,4.47353920103625,4.47429126686538,4.14955032629079,4.14985216887401,4.16060073179083,4.07679573509298,4.07679574032282,4.08077740226133,4.12459612945665,4.12162699062149,4.12204857412711,4.02644567317083,4.02602844245613,4.03423179712975,4.03612046774337,4.03627886547469,4.07117796433738,3.91287502081801,3.91273674799748,3.91272703534318,3.94172354016487,3.94168831433502,3.94003346293913,3.86318094692676,3.86136164091486,3.86080273483268,3.98077644016241,3.98071064290047,3.98235415962953,4.12953874494408,4.12924442770354,4.12976544108852,4.14774370556008,4.14672203913249,4.1456188648777,4.18910242778791,4.19103283730452,4.18695427597548,4.12814541116111,4.12891768602846,4.11537545948238,4.10496926251604,4.10544486948507,4.10498556288974,3.96727700552695,3.96890777190785,3.95084005421634,3.78144146034453,3.83576099734921,3.83616985678159,3.67213312058358,3.66098814289691,3.6343170681252,3.52548553936422,3.52503690385761,3.49444480748206,3.5465327803916,3.54811795255762,3.54801174262257,3.44876352848147,3.44956499810831,3.44871285791018,3.37108342695819,3.37110407018688,3.37053174707313,3.26527153028398,3.26616788004604,3.19653529000711,3.27362133081958,3.27431868482233,3.26899795924032,3.23753002020567,3.23706298903574,3.23136146961644,3.31284632580962,3.31202947739326,3.31618748000347,3.25813361013775,3.25891546708476,3.25648666690547,3.30678665226236,3.30727673218558,3.30735722143439,3.32403643735056,3.32395665210949,3.3155767070712,3.20823020912484,3.20929574583835,3.20483552342981,3.30108516386117,3.29658642561017,3.20046772167134,2.89010540818541,2.88772076096943,2.89177349156698,2.89609893287053,2.89963216725228,2.88446154989471,2.92845625412991,2.9293512061337,2.93077942150177,2.96732378046411,2.96865024627888,3.01070640543622,3.09069217427402,3.11521546571627,3.11505073565958,3.00005671347037,3.00055002832791,3.03323843867379,3.0703291485234,3.05230908632445,3.05358037999859,3.03466792684625,3.00619699272412,3.00564395298887,3.31149882331855],"I01044^FG_COMPANY_NAME":"FTSE US / Retailers - SEC","I00144^FG_COMPANY_NAME":"FTSE US / Consumer Staples - IND","I00288^FMA_OPER_INC_SALES(LTM,0,-20AY,M,\"PORTAGG\")":[21.6581175279915,21.4529050039891,20.5221754331598,20.5299219712426,20.5405044096217,20.0413886743924,20.0528763662964,19.7724011031057,19.3689598161144,19.3654300339982,19.3563767502769,18.4576412595558,18.4615212992829,18.566486092444,18.0145135409848,18.0364960877332,18.0303752623954,18.4473493473922,18.4660385246861,18.4364279593029,16.7783635208995,16.7880966049274,16.7725466777023,16.9056461975988,16.9198080786803,16.9510582863167,16.7278271109032,16.7295667351841,16.7121916301882,16.6075598259639,16.6232644802198,16.6146636233286,17.4094127171953,17.4122292313901,17.3866702204824,17.2717791194306,17.2842292332515,17.3738748466309,17.9665419942215,17.9586997530385,17.9831358591978,19.3351789187282,19.323546866979,19.1505122931604,20.8123515994717,20.8088217671797,20.8086146369784,22.9819885817848,22.8793704859098,23.0400262219335,25.3004710027832,25.3128648285934,25.3053097203188,27.457820515604,27.4859721844601,27.3567024521128,27.9072161089906,27.9384526150703,27.9005149763707,27.0842564862304,27.1304153980217,26.7629669551107,22.5669111030014,22.5802964084961,22.5276871630374,17.5908282339914,17.5956351784239,18.3517923162953,16.9356425930994,16.9363817537245,16.9344518126313,16.7716137081296,16.866222264944,16.9466021083455,19.3594544528294,19.3678182902939,19.3808585449439,22.0523075359682,22.0585912430681,22.0826697588479,21.3454388726966,21.2104379041227,21.290990825479,21.6004492062108,21.5971964770761,21.5762937082486,21.7534999920796,21.713470013595,21.7754732885944,21.8946332426814,21.8808784357899,21.8923555303853,22.3228876795266,22.2981439653386,22.3701256259884,21.8517270117435,21.8231887114615,21.6396994419175,21.5555614500824,21.5569130207935,21.6489598742026,21.3490895058836,21.353632920741,21.2809385652075,21.1359015783346,21.1156502841707,21.1879727252461,21.9587548983797,21.9489697616181,21.9000719631173,21.9826238070998,21.9880129980198,22.1184274646315,21.8294333388861,21.8357006805344,21.8651263868061,22.4186837818572,22.4396020054642,22.4253495308566,22.6165967432339,22.6179219321737,22.5724506357441,23.0090344510443,23.0347248346553,22.9670845363397,23.7371291508175,23.7588856944755,23.5930227282482,22.5366374345141,22.5154731388324,22.5194644877263,22.1129431097173,22.1263393365807,22.0951016598665,21.4349910443974,21.4257542530502,21.4306241991147,21.1791303667045,21.1656778177621,21.200226494881,21.670905296036,21.6624657950719,21.7204677831018,21.6438233020021,21.6456217979114,21.697184833051,22.3587820184026,22.3431520685266,22.2975549715677,22.2804862753492,22.2998116031288,22.3003534599327,20.1357343724224,20.1079990199062,20.068304192823,19.3080456449481,19.3117812513681,19.3373238988578,18.1242704074043,18.1128982783907,18.0873392238306,18.0194575257918,17.9864707642477,17.9045205848758,18.3821384898711,18.3484423528782,18.3231716195082,18.0114412915357,18.0419146829001,18.1125097241228,16.8917320003399,16.8955681041652,16.8741670009328,16.7824005713089,16.7785763282082,16.793533714513,17.1464609726944,17.1321519870453,17.0949786825773,17.1366142530732,17.0498696796393,17.0429520220356,17.6520349003509,17.5000401962563,17.3982161654659,17.2801286174293,17.2293179113231,17.2942914122824,14.509103290824,14.5361332286717,15.385237715073,14.4723016132861,14.5592519444074,14.5745258726731,13.4680508248208,9.95120220904641,9.99406258598323,8.22785011058524,8.16249444782311,8.25694958889966,0.930599401831147,0.877653826501707,4.99579801919041,1.58753061031778,1.61485368122509,0.850714461829217,1.25300286045216,-0.122061989722258,-0.17054338950206,-0.591798479655084,-0.513612367755693,-0.639551877016951,3.97046154436602,1.98499554727356,0.270940667823705,5.71700389371693,5.79630525132384,6.81611757651161,10.6127938663667,10.0393490727764,10.3230471780457,14.9129372340191,16.2648256663336,16.2862434275053,20.6246428274702,18.8332222228201,18.73326636738,20.0213435668701,20.1840702500984,20.1773539621149,20.2475984247111,19.9630813659376,20.0264789375481,23.0960370392141,23.730383386374,23.7458487312347,20.6812178561508,19.7296206961046,19.6429767260486,19.6130342865646],"I21862^FMA_OPER_INC_SALES(LTM,0,-20AY,M,\"PORTAGG\")":[12.9131119488256,12.9782059183501,12.8612398567134,12.8761157709827,11.6395218774064,11.8076481826315,11.8289442530867,11.7071905493648,12.1007377033748,12.1141494487643,12.1003849636885,11.9903433394245,11.9930607558973,11.8374676673289,11.8204392745402,11.8279768078305,11.8064943049031,11.4379037047004,11.4601392357901,11.4637412179688,10.9221980480134,10.9351183225546,10.8458143961857,10.673622971028,10.7010227551005,10.675463677073,10.2046998245538,10.216016618955,10.1946091630356,10.5938192890269,10.5768935414341,10.547202946525,11.3575286266695,11.380558011384,11.2975731842401,12.1309939138024,12.1517441527099,12.161077941148,13.518830853772,13.5564573679588,13.5478100520543,14.2806784340074,14.2855949481367,14.2443862195931,14.5841467433602,14.636709323622,14.6218943357395,14.8519448897237,14.8951812830538,14.9764091129611,14.8218860653397,14.8681476005186,14.7856305517494,14.7078465057731,14.6977832749739,14.7101925209327,14.0042526260929,14.0332069925373,13.976280894565,13.5149879348487,13.5402598819564,13.4345452676323,13.2998508221063,13.426167273419,13.2553742343394,12.9052289911555,12.9214825524068,12.8282557624997,13.2592152155471,13.2583794296824,13.2160290667302,12.9386977569302,12.9399085812644,13.0679591303056,13.0758785373722,13.0615406826263,13.1660259262467,13.4768034943864,13.4619527518808,13.4247591668852,13.4212784415903,13.2351926547163,13.2291172177656,14.1850704731983,14.1814069048028,14.230402150303,14.163739603738,14.1413450669454,14.2865969662597,14.6086567459312,14.6040551921073,14.6577281120861,14.3471413604791,14.3447851645777,13.6234998729172,13.2628770769812,13.2490111129833,14.7301703118524,15.0610982858877,14.9817036571923,15.0544356141947,15.0269934742006,15.0140124573992,14.967034376618,15.1132062307088,15.1072754498875,15.0887631203827,15.4032004863786,15.4429499052575,15.3946116976944,15.2894452113666,15.289084445082,15.2777298852712,15.5313864311611,15.5506955148858,15.4896526469042,15.2056894970229,15.2210407498918,15.1733364452701,14.961068616133,14.9559171857337,14.9583355203982,14.8610317695783,14.8622417401019,14.918802888298,15.1231675363202,15.0362729482665,15.1693064098944,15.4873290406227,15.4869390283052,15.5039070356575,15.6636482087101,15.6799564979376,16.0614591252849,16.1746828354919,16.1259313415411,16.2007651878816,15.7558919144502,15.7690289289276,15.9726734915538,15.8654808334571,15.9439684953179,15.914249878063,15.7302909680474,15.7327360490222,15.6802672140974,15.3631991364436,15.3513360041266,15.3940804965886,15.2547723702308,15.2642157000289,15.1892569833117,15.3796873057375,15.4320266075869,15.4267285398032,15.6211708761825,15.6728748087809,15.6761070489011,15.8758772478715,15.9403683289188,15.9358359593681,16.5299382404594,16.5348583466602,16.5958194449062,17.0584560912243,16.6528489862516,16.5993029728528,16.8958545888708,16.9406584859503,16.8971782664767,17.179885036161,17.1514313733129,17.1961407783763,17.3321052855547,16.2649616864117,16.227740038178,16.0984981746468,16.0891234633538,16.000118773412,16.068858823604,16.1322876381287,16.0186606427784,15.9194737684451,15.9651248893234,15.9948204528827,15.7440011788282,15.8236488104434,15.7664248647605,15.6847767507682,15.6807617188736,15.6057982846796,15.8916661362338,15.9053547345234,15.8404841616338,15.8877078082538,15.9720623682051,15.9001382310584,16.1173486965738,16.17125744799,16.1644020597997,16.6470792058067,16.645170936218,16.3348690977852,16.0884644473121,16.5390975695399,16.4579514661484,16.3824700635252,16.4145431129931,16.3972516484408,16.2529575750484,16.3238559329651,16.4142277212291,16.4214220711445,16.4163829849721,16.3653943340147,15.9916512194007,15.9986899945024,15.9884008334648,15.9977907341806,15.9611334974944,15.8853682440736,16.4873829780377,16.5696127165673,16.5355461250134,15.9916763193483,15.9905575593128,15.7349326354224,16.0517714748769,16.0348157063209,15.2094586766763,15.3969187347952,15.3103206354854,15.9564527594804,16.0688048552465,16.1261993829029,15.4851752194097,15.5874446528022,15.5924990024062,15.5663730059001,15.6153780551171],"I00108^FG_COMPANY_NAME":"FTSE US / Industrials - IND","I00936^FTAW_NUMBER_IDX(0,0,D,\"CLOSE\")":19,"I21862^FMA_NDEBT_EBITDA(LTM,0,-20AY,M,EUR,\"PORTAGG\",\"MEANR\")":[1.70584407128992,1.70621646221461,1.64653018600899,1.64618561932185,1.64735631628854,1.49061953465083,1.48594973750933,1.49539683904957,1.48559021797132,1.4853457849794,1.48824900223197,1.64554077271349,1.64602009886649,1.68371160924017,1.65138437556258,1.65095115703607,1.65619690953551,1.62679460391341,1.62560508913904,1.63573608527226,1.84911983751591,1.8485196446871,1.85966047699963,1.94116007620606,1.94083473103795,1.95102871489988,2.01389146314413,2.01422555838331,2.0162145587836,1.83905380806216,1.8526567789068,1.85977369953384,1.48181958536624,1.48047784353485,1.48597331203885,1.50670904549327,1.50257734075219,1.53632609857543,1.39427598408017,1.39604920520138,1.40238332808369,1.2876886086253,1.28813172810657,1.28086083155181,1.15867250753344,1.168049247589,1.16098621952103,1.23009995390006,1.23147458072105,1.23562388278654,1.33761516428275,1.33753125468923,1.34451215653227,1.34007298346821,1.34172966404018,1.32850669104478,1.29544000010788,1.29359616873997,1.2974188788374,1.4435991593223,1.4426687198382,1.45853957354515,1.59894763508327,1.57230091646526,1.60163324556217,1.73794111180241,1.73234850435508,1.72505170233431,1.62675542719334,1.62651499946958,1.6260088777344,1.80917879310953,1.81097200404666,1.8160919110709,1.64391252252765,1.6474611547415,1.66772341130869,1.56702251544116,1.56862784685498,1.60189825098256,1.46287415980246,1.46252769196533,1.46404476714617,1.43814936966746,1.43968374444231,1.43626480558889,1.48885497385636,1.49106136708902,1.48882748323026,1.38816680195427,1.39010811388354,1.3802418995312,1.42473652811235,1.42510096173777,1.42894066116919,1.59087813650335,1.59151747315663,1.58029039099444,1.5795764748855,1.58147831123064,1.57735180529821,1.46751693432539,1.46862665990602,1.47488952460883,1.3848415708394,1.38514117996348,1.40402935529496,1.44922268039345,1.4473167928957,1.46856207953362,1.40713140513617,1.40657822789029,1.4015931108572,1.25817099873351,1.25871654938775,1.27035736001512,1.29679333525856,1.31267589607976,1.30489135980749,1.44134871181789,1.43813285673512,1.4302211461677,1.4322922365479,1.43224204706648,1.45224888999689,1.35642152727388,1.35863891490561,1.35737986312121,1.36636808073351,1.36575256784533,1.36480252505077,1.25286903833907,1.25172073866558,1.23660055227825,1.06764761169746,1.07634108070823,0.972838119765008,0.660141372642056,0.655057214285406,0.644101419989439,0.723057614082852,0.72924023460045,0.723418607394187,0.697402302012274,0.699146816611603,0.675189085141564,0.751728061640623,0.756381394153235,0.752631554347331,0.678458757456677,0.679495577706054,0.675390438111637,0.62922731351051,0.625574637431101,0.621443439545954,0.600941590694699,0.616125625357337,0.618296409440424,0.63610434723221,0.633859008942491,0.691146562300195,0.707829457466092,0.707520200851374,0.687276884118325,0.607932892760254,0.666952924502254,0.667624688893125,0.68525018356778,0.681264833878821,0.676929217609253,0.53254005645657,0.541711627210989,0.530581983411525,0.412166873040837,0.434019486064715,0.434966036277332,0.469603063743403,0.468724899787426,0.455814634668208,0.463188432651754,0.466782406750762,0.462609381761549,0.472269681958971,0.471709108328134,0.47476701444461,0.46402426250019,0.454914784533548,0.451738640116948,0.487752756963507,0.48806090996512,0.481427865868302,0.516618071626575,0.51451850895639,0.506546341307837,0.600978625665697,0.605353533740888,0.59961551819917,0.501929698454099,0.503295758669332,0.508953586888279,0.101984355561075,0.100079292971522,0.0935147165629531,0.270853085110041,0.220692916224965,0.219946022732565,0.337227014285399,0.338144524727144,0.332051632970561,0.369402662011791,0.366721874508917,0.351212378646082,0.276887988440791,0.275114913539674,0.283842700827115,0.369765852008367,0.376505586602742,0.372715007585697,0.386059106061524,0.378353349545909,0.382173566456393,0.395717429134851,0.388794804487521,0.353782959900151,0.312704548029311,0.311067912715483,0.395611899493718,0.394723102098221,0.391567419409003,0.449074333506033,0.43814817589093,0.438351494488305,0.39680763866958,0.263091819146818,0.26187378090885,0.250032223689951,0.215603305993709,0.215654474039099,0.212760512603317,0.339606623776286],"I00108^FG_TOTAL_RET_IDX(0,-20AY,M,USD)":[6895.67305715,7246.63637936,7355.53491749,7350.70742936,6978.03709359,7016.57566219,6538.67559493,7102.75835424,6814.88191383,6609.91843267,6479.83169422,6511.69067008,6489.84811899,6470.75713672,6419.78504888,6344.08949198,6187.26805993,5746.21294483,5801.1906879,6077.70772431,6184.68387655,5866.58194958,6261.18280495,5802.81754972,5832.66504626,5659.99371886,5501.61296612,5175.78105739,5252.9065914,5192.10899293,5414.44474317,5226.27670227,4929.02549283,4925.24529041,4611.69991854,4189.29001876,4333.33419598,4600.30456252,4670.55071864,4536.59123654,4131.70890024,4271.75148326,4288.18170209,4263.96588992,4364.21277075,4130.43597331,4298.26463877,4014.85334671,3553.8195175,3991.00937463,4150.44397859,3748.3687474,4118.05628653,4146.78367636,4483.90930415,4382.3389037,4559.77982232,4757.53565026,4461.13870547,4696.23391971,4528.23895632,4818.09495392,4815.16313667,4726.39578944,4736.26042158,4682.73726193,4444.23375335,4184.44976795,3929.82299026,4092.50532606,3997.99307342,3454.28312116,3514.0531454,3536.10208614,3296.2170976,3132.15647195,3058.97747308,2853.45880684,2572.50433687,3106.94276897,3397.34771249,3400.89222406,3384.15782229,3225.79662413,3208.68826352,3148.62257184,3209.45673662,3177.81164244,2954.85409605,3161.71360557,3038.5514008,3021.56823505,2821.55672336,2543.42597114,2824.32944465,2729.11834158,3041.83829343,2985.67400055,2941.60631186,2788.59072947,2845.07052709,2749.97645653,2813.62944902,2892.55395572,3007.53651367,2834.55331968,2796.06967844,2708.90323172,2661.61335719,2561.80999647,2546.26515174,2519.14024835,2488.24821313,2448.06209211,2400.21224179,2405.55387977,2325.5446336,2284.27240286,2275.47758836,2120.08503275,2166.34150232,2165.87919378,2150.10351183,2087.86377059,2059.90650917,2048.01171058,2021.38565069,1879.91873585,1825.11487012,1934.67818335,1987.1677164,1962.55795158,1799.89989409,1838.53684711,1944.79490788,1941.71013302,1989.89918899,1976.13532314,1981.539041,2025.82955437,1900.19170221,1966.16173567,1969.15618497,1914.87121351,1844.97846541,1872.00242674,1796.80535787,1866.64112539,1856.11944169,1822.9828311,1805.58772096,1798.88007614,1732.23066254,1814.46441094,1737.39470598,1678.08334813,1608.50558674,1524.46140709,1557.31644065,1470.47317432,1491.75722703,1428.89783257,1433.2437835,1397.57,1361.92,1287.52,1258.37,1234.68,1242.83,1220.42,1199.45,1194.63,1152.42,1230.28,1240.26,1219.26,1184.77,1103.1,1094.68,1086.27,950.78,1044.32,1120.34,1202.08,1212.27,1240.95,1204.94,1184.68,1155.0,1105.03,1021.92,1010.53,981.8,879.8,944.72,862.73,927.34,1023.02,981.19,903.68,865.09,881.8,868.0,794.89,831.8,780.34,747.59,682.26,694.01,671.85,571.5,524.47,627.24,707.57,696.74,747.93,934.27,1059.22,1040.61,1025.49,1154.97,1133.23,1108.58,1079.93,1111.61,1168.19,1174.79,1220.26,1216.67,1168.16,1167.81,1166.11,1169.79,1113.68,1064.03,1053.65,1060.32,1040.57,1027.35,1005.84],"I00288^FMA_NDEBT_EBITDA(LTM,0,-20AY,M,EUR,\"PORTAGG\",\"MEANR\")":[-2.08669015441135,-2.18315636479822,-2.41315839610397,-2.41029074751491,-2.39212638253039,-2.40028957323695,-2.40194297129794,-2.3609157701919,-2.19926756591895,-2.20745232112876,-2.19439482321027,-2.16885279161334,-2.17615584272963,-0.935159116562775,-0.913359990755278,-0.848070456439791,-0.927261247865797,-0.778277869898171,-0.767416448291918,-0.731732823829521,-0.727913418493951,-0.694090044925859,-0.81907481144572,-0.530627787293623,-0.491549622665577,-0.415468547998281,0.577643106741252,0.580864633582003,0.586245102433349,1.00513471311469,1.00900529033722,0.995361101807078,1.11622781729627,1.11803380537801,1.10762510227726,1.29874255430158,1.31735404553401,2.07080102967806,2.50612477279596,2.52452417688461,2.48388828414945,2.30427836409696,2.30856246214822,2.318564073601,2.57852988255472,2.63455122248367,2.47398087668768,2.64055575393201,2.64599228317287,2.68527467584879,2.92020165011681,2.98849471079252,2.91243371523155,1.84801678656182,1.85380271103374,1.92612706391665,1.79933823427374,1.80061259573594,1.77773605104406,1.96429837778507,1.98752788526791,1.97470131178717,2.1161414139938,2.1511722680435,2.17094502567723,2.84480952411477,2.85867771971153,3.60259485823918,3.38281722367825,3.38370729110409,3.3370256568063,3.42089798300519,3.44538366779463,3.48145594350027,3.59600546502491,3.5756662575928,3.58216577001017,3.88764491220244,3.8789800853423,3.9415240814467,4.08721780842752,4.07435962206885,4.0938897384191,4.1605385610878,4.14796594431901,4.13129777933745,4.04133647275143,4.05959573200145,4.00327523007984,3.84008030467225,3.84864745192205,3.81267692911359,3.67256866836747,3.68100496332314,3.67530453980607,3.53054717116794,3.52470403969449,3.58707940086696,3.75173302524861,3.76713757490824,3.77532745965654,3.89706026193177,3.90095686137206,3.86230280692426,3.69904609938078,3.69905281460221,3.70095134375884,3.61334798423966,3.62995606752155,3.5960018300796,3.67955700878931,3.6898473403372,3.65763395979164,3.80891079112576,3.84402864338071,3.81841816555576,3.8921505490015,3.84777230141989,3.8267641245791,3.87424251357562,3.87821776867345,3.89243003157385,4.00115276773289,3.94495820071343,3.983010277553,3.57847694288397,3.57806567403185,3.55199079818402,3.73121379119623,3.73393891473557,3.75253550306914,4.02373033176887,4.02938611635097,4.03974420031921,4.16887009617785,4.16490602484658,4.15013451856018,4.07557950781042,4.07352382078871,3.98863965461355,3.80606913801527,3.80776300887871,3.79905117188893,4.03664642013553,4.0389488902273,3.87905122263484,3.92877739823504,3.91995178310071,3.9521140072771,4.02351410097144,4.04219325865165,4.09405353367295,4.48196402452175,4.44347319856526,4.38771473177891,4.51714500559469,4.52140168744937,4.49456806028252,4.93519221029462,4.93903324173968,5.08422972589026,5.41321661005822,5.43470224983519,3.97716386636361,3.84822804342936,3.84739704040758,3.84857776347075,4.08799232031003,4.07334564645125,4.08584242656625,3.96618271958887,3.96661280453185,3.95518131151973,3.94036926486997,3.93969674783156,3.92846895074472,3.9648752361407,3.95770056069027,3.91805889581663,3.57431492193614,3.5868361207637,3.55423005021416,3.48765114365254,3.48945761950253,3.6315854208296,3.5138848930793,3.49565977160537,3.49203939183544,3.8092509198316,3.80290197866,3.7584675154824,3.87676993938327,3.87746610639952,3.90088765145344,4.16045401554273,4.14114213837305,4.28487324073527,4.06575245279973,4.05697842340139,3.96518997041512,4.01672166524899,4.00904035385786,4.1608020227797,3.94475959058225,3.97640036361053,3.98120392052859,4.23472308826168,4.20551808147343,4.20994322911274,4.13971182273418,4.13615072194386,4.13287296170329,3.84978345795683,3.83750529794925,3.52760133955486,3.98186631959898,3.98213409631264,3.97479041686467,3.79864079053226,3.79013777438041,3.77883801142526,3.47338633830246,3.51968895133367,3.49705872452797,3.69347317699521,3.69899177394132,3.82774271878742,3.55736734818745,3.70640793431139,3.70090387025079,3.55023103961082,3.54601400793255,3.54420780653655,3.40812545513087,3.39391901274532,3.37865954882961,4.09908381905174,4.11143899284018,5.13208654954208,4.76912856497955],"I00612^FG_TOTAL_RET_IDX(0,-20AY,M,USD)":[4369.71280481,4646.60350691,4863.50166752,4961.59062293,4819.37266578,5093.24428381,5000.9300855,5167.32375367,4694.385876,4633.42859093,4865.64544791,4761.45977083,4710.87785511,4545.97119622,4615.64774998,4431.60165138,4440.34627722,4276.75038307,4258.54123126,4245.41230364,4156.07128416,4014.1042809,4369.61400636,4202.33358706,4233.00932359,4003.17009849,3815.24936215,3610.5645891,3788.25086469,3505.65754723,3455.67305586,3236.93258903,3157.33944765,3228.44793998,3158.74992193,3000.30060184,2948.41058831,3108.55966172,3300.85059967,3240.49350067,3168.14997797,3352.58435755,3287.84327621,3124.71327345,3307.02206266,3374.05148667,3410.1528319,3190.17718781,3134.89813993,3506.91240943,3477.55613475,3288.56023275,3465.55623119,3346.17497797,3462.27562392,3142.76579726,3212.86707032,3336.24070162,3058.52515185,3103.25708425,2944.46758361,3126.86851175,3006.34545785,2885.73845789,2938.69874827,3003.24650783,2880.08972785,2604.52073193,2776.49508183,2800.80946123,2779.92260944,2759.46343664,2631.4130712,2600.48994902,2669.2408966,2477.31963707,2604.14088195,2493.04876568,2409.8660199,2688.184865,2980.83776186,2791.78165746,2699.19903821,2748.00096407,2774.99433513,2662.00188056,2541.88565386,2558.1947449,2470.02834698,2501.6789815,2470.45978285,2401.11947023,2300.85434357,2213.0901842,2305.1734991,2224.75288023,2185.82855037,2196.62361993,2172.7716893,2132.8977893,2075.55054481,2098.94305141,2055.59339258,1981.01273794,2059.75745989,2115.71659036,2246.88520181,2190.28134094,2111.12373547,2166.46017583,2101.8546733,2047.36620744,2100.72818488,2016.23250396,2002.83384663,2006.30495783,1908.07744274,1885.46809905,1797.13531355,1894.01519155,1880.8785527,1870.86953366,1978.5789636,1994.68032168,1849.9834675,1818.66870608,1858.73736619,1714.42038396,1683.36533472,1602.12538035,1571.51894779,1607.99801671,1587.95797395,1547.09029178,1610.40411985,1518.81959922,1618.03362071,1613.59797971,1622.318703,1633.53547609,1731.46088478,1702.27434759,1655.17644954,1640.81139006,1529.12949669,1565.30957754,1490.30385326,1594.73738916,1528.98693903,1538.20255373,1473.46939541,1428.45510436,1382.21951346,1344.26595125,1328.88586626,1356.64327307,1306.1643634,1290.49070172,1359.13597511,1306.46654935,1287.05367306,1410.0227991,1333.31483178,1263.42,1235.28,1178.05,1178.05,1227.72,1212.76,1196.72,1247.39,1216.78,1172.04,1171.81,1152.4,1135.35,1125.31,1163.82,1124.93,1113.98,1071.37,1072.35,1051.45,1060.84,1062.52,1044.29,1003.01,1000.34,987.13,974.32,945.13,973.1,961.5,931.62,919.63,856.11,862.38,914.34,890.99,867.7,878.88,920.83,872.85,834.38,863.82,851.54,844.84,812.01,769.28,736.71,730.82,714.45,814.86,823.37,839.79,822.65,932.74,1068.75,1080.84,1164.41,1172.41,1135.58,1072.1,1064.97,1100.08,1187.61,1181.78,1179.9,1105.69,1066.63,1045.06,1084.7,1139.31,1129.63,1088.11,1043.68,993.81,999.26,989.73,966.14],"SP50^JULIAN(FG_TOTAL_RET_IDX(0,-20AY,M,USD).DATES)":[46295,46265,46234,46203,46171,46142,46112,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],"I00936^FMA_FCF_DEBT(LTM,0,-20AY,M,\"PORTAGG\")":[22.7197992944466,22.6238686365043,22.4298757947687,22.1453051850296,22.199349298212,20.181667271188,19.7370908685668,19.8596759221765,20.992603954231,21.1655629745228,21.1134541448062,21.03015503574,20.8393379409599,20.7742607862709,21.354174943957,20.9495674695285,21.088821088696,20.5046588351046,20.0648070738214,19.453191349045,17.1584614321528,16.9931996204793,17.138629084186,17.2776036599897,17.3007576373741,14.6195735753504,15.2506259280673,14.9943419266971,15.0954295522736,15.5153782269464,15.3085730698746,15.1206352295726,16.102766522659,15.3874759600841,15.4987072454549,13.5861211935186,12.7992899965552,12.8091812348871,11.7154476115257,11.1848859261883,11.3873938532493,8.2649147329653,6.94252863260941,6.95204754727016,6.4012232965679,6.6328291660679,6.79947145084547,7.52312656812092,6.96562504386117,5.25984763275678,5.99802422447878,5.54117212214954,5.46152124111585,4.69076445346239,4.91914734622155,5.64451789715275,2.91068432401643,2.0617526781626,1.90146147957636,1.37806298340059,1.00826206101276,0.938118596993668,-5.64240473254599,-6.35870115674738,-5.30930921046505,-8.6745194343401,-8.02785689024581,-8.41945385898607,-5.24138003635401,-4.76997264437801,-4.69356514458856,-2.6156428552548,-1.71399961439243,-2.70391027024154,5.38794749475869,7.35898020290016,7.53950184813944,16.1274253272119,16.0588161775001,16.2341430125576,16.5748042198498,17.0484656058912,17.0979832118361,22.4935070986254,22.4012310023146,22.4420323325819,21.9415763498428,21.4656175555356,21.4807515081279,20.7632077215957,21.2462569503947,21.2270729487363,21.1441300549048,21.2402567548121,21.7944212871884,16.098351544421,16.0592507191722,15.8865157636249,15.8570641589171,15.8962049241735,16.1945859247645,17.1737417343871,17.213025944316,17.2980589407035,16.4914188685661,16.5762733787196,16.4355306441188,17.4503397642996,17.4481096622683,17.5338581707136,17.1467750864348,17.1983440608673,16.880044496268,17.0967766726859,17.0818599118564,17.0513125083784,17.2282837464698,17.2196334559053,7.19377624717091,6.60968383924842,6.88769620911389,7.2150541354363,6.60793745474313,18.3579962289603,18.3048446693816,18.5710290141007,18.0147541718618,17.8390178736247,19.1415780622609,18.8372842357729,18.8635028960382,18.1299245514586,17.5096759047987,17.4957053372119,20.6415374089757,19.6211930828792,19.6396142069107,20.0828913656848,20.0415301274644,21.2746523967265,19.3886829803044,19.4960842717835,19.489661550659,20.2768451584041,20.1710718834631,22.316796498864,20.8963117855421,20.9010202350823,20.9938292804644,20.4285362566685,20.3967831265041,20.5401215900535,22.8694092413077,22.2209270645607,22.2481471665489,21.7582759384735,22.1293136416324,22.2034411509429,21.2028667274572,20.8189697746526,20.6686506033559,19.7199505527662,19.7819390572274,19.8762726385992,20.8097569361916,21.0803792334952,21.0893169316404,20.2789284848337,19.4652456888906,19.3988226620326,19.8485030884916,20.2181745599904,20.3392392836345,21.1902381368831,21.1635665971141,18.9307387604571,17.4634628510727,17.7487749564186,18.3131464706359,19.2992173857879,18.5330793008517,18.5103557679696,18.0581819633657,18.4606008105501,18.5638642658424,17.5436171296111,16.8189251062503,17.5518456729464,15.9346632913215,15.8194135033956,15.3815302957358,13.7292042308362,13.6702354616405,13.698657118598,11.9821086563107,11.4329943949783,11.3847062547608,9.41420893737267,9.82470538401788,9.82509964804861,2.90372860288008,2.87072115558608,5.45272451360059,0.344408889063943,-0.404035146685766,-0.285343807976919,0.50070206889499,0.760499725704819,1.52757590670999,0.803494871150755,0.717869477897543,0.786571654986282,7.79745337498987,7.93618671111028,7.54732516770103,13.1394913276344,14.1466078251723,13.9416629795737,10.9954493548847,10.7672927540684,11.4539567531786,11.3815134380347,11.2513565690827,11.1098177605308,9.29177676819848,7.78174663581395,8.03268016195437,6.0600328520026,5.41421570572583,5.44784783365887,4.13130704379826,4.69390979888809,5.05563611446211,5.72109034959876,5.93704746072012,5.9908608344811,6.28294846215902,6.09769300231149,-10.0995516886336,3.47703619155107],"I21862^FG_TOTAL_RET_IDX(0,-20AY,M,USD)":[8436.02685371,8492.94864508,8083.0738912,7930.34091269,7453.81097717,7253.154903,7312.50385501,7919.25611244,7685.03125696,7706.52991386,7808.63143978,7153.60043459,6917.04501088,6809.77464805,6469.37209591,6656.26187254,6522.22760696,6905.61922503,7186.72299876,7325.18103376,7253.72175959,6811.08429053,7232.73135685,7246.5089373,7600.27291406,7736.87336249,7316.98382224,7139.09319646,6984.14594222,6817.89558315,7181.42636109,7020.45455391,6793.11040659,6597.84659139,6329.64533152,6002.99497482,6216.04810527,6427.83328739,6443.50197294,6383.96438328,6118.21263448,6386.01041996,6197.09110291,6041.86975236,6326.77338503,6427.28574554,6537.61197268,6226.00933248,5680.9645299,5839.55072305,6219.00666482,6025.60571782,6167.76290076,6093.40399942,6412.68115209,6073.85895438,6137.54127915,6612.19167247,6113.82602372,6326.40947201,6019.79254351,6375.50909891,6236.36009185,5938.01812887,5765.93851095,5681.07382603,5442.37960296,5281.80977012,5399.56037644,5309.77287873,5116.80231985,4736.73673981,4931.55103829,5020.09976403,4899.14529752,4655.72407442,4765.24932171,4613.14437732,4073.56109876,4245.53831181,4530.69090443,4656.41339868,4491.05499608,4275.985797,4050.26123874,4074.24686783,4101.1423527,4167.44918394,3909.72926144,4008.86316278,4131.68750085,4108.17118535,4060.12980016,3881.31178637,4235.99749284,3960.77669472,4238.76646399,4125.63795983,3964.51220719,3704.48159784,3635.9586547,3603.1174425,3562.89822341,3674.728288,3841.12191194,3603.06189903,3627.94349191,3523.72727717,3555.45775588,3523.32307371,3455.3619923,3425.24752105,3269.55316945,3258.08406839,3198.01137476,3212.5354344,3015.60905647,2951.95426362,2930.80537083,2869.07795923,3067.55932542,3072.03192946,3180.86242481,3023.79936862,3000.7695334,2934.37281118,2845.62939326,2765.74962146,2774.47055626,3016.76781941,2964.98338208,2978.70419535,2766.2337291,2943.2920073,3192.09043424,3101.38268888,3101.19197026,2958.2359737,2997.61048958,2972.43797964,2856.25936111,2818.68207143,2856.34618488,2761.94419949,2615.38011216,2608.61470056,2481.89703491,2482.82338723,2420.33926228,2358.07006624,2370.23898071,2402.46250065,2256.32163509,2230.20776693,2209.83635248,2111.82459097,2028.86315362,1970.64499334,2044.38542306,1903.62825963,1917.92492122,1887.75729827,1825.62881574,1711.73,1690.75,1574.17,1579.16,1568.65,1579.59,1516.55,1494.99,1476.98,1398.78,1445.27,1445.78,1383.98,1364.69,1318.94,1277.1,1264.79,1201.03,1254.65,1287.79,1335.95,1352.78,1323.2,1242.54,1218.97,1178.74,1171.9,1124.73,1156.87,1134.43,1040.38,1054.92,1042.08,1059.2,1140.1,1185.85,1156.9,1153.79,1148.44,1123.33,1030.73,1055.1,1042.82,1019.9,964.8,937.54,877.13,883.6,825.67,937.89,951.1,890.22,955.97,1083.05,1155.35,1132.16,1071.35,1120.73,1099.67,1085.86,1135.1,1157.53,1217.26,1255.07,1238.91,1218.71,1181.95,1151.47,1202.52,1246.56,1229.51,1147.23,1145.91,1171.33,1138.72,1125.18,1127.66],"I00144^FMA_NDEBT_EBITDA(LTM,0,-20AY,M,EUR,\"PORTAGG\",\"MEANR\")":[1.92025416033963,1.93109156893992,1.94868574888375,1.95140202242225,1.96404504495586,1.95381955575267,1.94301832499822,1.95408964424286,2.12670184369997,2.12735679660925,2.14069138144157,2.21177435307964,2.22540026913536,2.22883020008301,2.17012331829094,2.16294619663455,2.16324402993247,2.05706581436783,2.04977625095951,2.0379924400011,2.08808361009172,2.09421791294877,2.09870089545914,2.04078766177133,2.06227903719389,2.06016886590445,2.04470165568091,2.052949487745,2.03867030990703,2.01631267613519,2.00890557753928,1.99545592778183,2.02509702317314,2.01724471894936,2.01327967608868,2.08448761138897,2.13853344469467,2.13498083655445,2.15912289834845,2.18249216420035,2.18402141919577,2.07776891264994,2.05797743368579,2.05386179332665,1.89318941499767,1.88958647362808,1.88698110340802,1.95868329689262,1.96127445605451,1.96151624224374,1.96268863364675,1.97347677487897,1.96761971389136,1.90989885856755,1.90300717203554,1.91732542881672,1.97441159748808,1.97527381618033,1.97743443758806,2.05041294574451,2.07541923231318,2.06372140284392,2.11929003858012,2.12896645197393,2.1249832194842,2.15989609086407,2.1570216938558,2.39137167270487,2.52274331281865,2.54440138254223,2.55110688974725,2.74525574818989,2.77556251701735,2.82996910321232,2.73224102032774,2.73001203645295,2.71713092233774,2.6519540743202,2.65381291652182,2.66992742533515,2.67926825219665,2.70111766090319,2.70079513395047,2.76381223813667,2.77477497225049,2.7761193146984,2.86282077094391,2.87974667099146,2.92951203255027,2.78343381747116,2.79039930876656,2.80875129772633,2.72953467948182,2.68863373786894,2.68712190756239,2.67389090837436,2.69686088681057,2.67548115378499,2.68247430453339,2.65780061158331,2.60642452815914,2.46383467984858,2.43785491889415,2.44933303913255,2.4615419472369,2.47109454932896,2.48239763663446,2.40226219414822,2.40310386340337,2.40913989497864,2.37510937265117,2.34159345801568,2.33911280933508,2.25343550928397,2.25007482146061,2.23051857214456,2.16626597468091,2.17673554359535,2.18334323553637,2.2278607301073,2.24688626423745,2.24312806340543,2.18050051523883,2.1716058028446,2.17222285925914,2.09576021033204,2.1107795425685,2.11819265533147,2.09759758077171,2.09076874175985,2.08861081672013,2.08037705341603,2.09972499908453,2.11060733975457,2.02594972911718,2.04282518573295,1.9902126515725,1.89060098818373,1.88477524372869,1.86644576252377,1.80620582584764,1.80290046924781,1.7997666884467,1.77729719885922,1.76593667332531,1.7725383002139,1.71578867614091,1.70758122458012,1.70131630634784,1.58900752838516,1.59120589269511,1.60627959991246,1.61590571441738,1.6101118183954,1.61803138216041,1.64339494228957,1.66950914115445,1.67725605684256,1.64570087098718,1.63881646414112,1.63497949038229,1.57629010281414,1.54586614603223,1.5594231913385,1.60140102037849,1.62188275236456,1.61226021989876,1.58951079278447,1.59874401490511,1.59543665641111,1.52509744839521,1.51719628703871,1.5216760765774,1.47376809167715,1.47686207632112,1.47492026550054,1.53928733479214,1.54387020286518,1.58184305250142,1.61782993376088,1.61326308684662,1.59811199767855,1.60489794081213,1.61369607527284,1.61732258947908,1.56449380409709,1.57680163586231,1.57584903761368,1.56336302261245,1.56717586917049,1.59253746946168,1.72787956642247,1.75006989879399,1.75159873991984,1.853663151852,1.84827816162137,1.84778349020578,1.79862192408277,1.80785751705113,1.8337625779211,2.02818613864873,2.01107416928287,2.0093911908574,2.15725564010656,2.18774914518307,2.18851661593188,2.27766194613446,2.30169004776798,2.82540833031588,2.37315078470341,2.37834532853075,2.3290203590376,2.42055102185427,2.42963073021938,2.42255472350637,2.45980714698456,2.52980899880074,2.58496663770925,2.28529200353851,2.28535648833252,2.24110214328052,2.09152903586118,2.0901364661171,2.18924855057473,1.98320035250686,1.9797064546878,2.00641652748839,1.97129818712057,1.95389843891876,1.94627064243643,1.94809901293509,1.93309047298606,1.93453346615914,1.82311058781468,1.8179886090273,1.81478901362681,1.87773843462173,1.88220665699915,1.86804350268964,1.94387897528412],"I00972^FTAW_NUMBER_IDX(0,0,D,\"CLOSE\")":10,"I00072^FMA_OPER_INC_SALES(LTM,0,-20AY,M,\"PORTAGG\")":[19.6573739361427,19.4280112910646,18.7024336602027,18.664419998416,18.700557723262,17.9012426576219,17.8713979838671,18.3371632884922,17.5014767124357,17.493736797307,17.4745973937919,16.9813099316168,16.979088771566,16.7061150923237,16.4353665005497,16.4211255297147,16.4566299034497,16.7695230257109,16.7631105049645,15.9330532363251,15.1195545980428,14.8450477144702,14.8567272565545,14.8892746864522,14.8793317524888,14.6830710406179,15.0034999667316,14.9964567968682,13.7865725790121,14.301220929218,14.285150393451,14.2860768910967,15.0502672505914,15.0427868281538,15.0721754673922,15.5747746632864,15.6421664396729,15.6421515536781,17.1137613941941,17.1047639048752,17.1194281145231,18.317084249392,18.2972174948613,18.2927129523025,19.2233089821188,19.209998617401,19.2213270086484,20.2911396965748,20.2864913076355,19.9100963830676,19.6817447302965,19.6420814027108,19.6548266595302,18.687958482417,18.6798112885684,18.6675278216139,17.9301721554643,17.9328706772371,17.9518266562907,16.1607584616179,16.222743271659,16.216671415155,13.5941786580507,13.5989648015275,13.6063208560129,12.3108633249595,12.3083895414922,12.3011120081387,11.5487699622838,11.5469386519181,11.5471923363187,11.1916227504004,11.1904925579233,10.8246592990571,11.2736382329218,11.2738407560604,11.2326429906297,11.6532487806275,11.7954876136463,11.7928697277768,12.3646498318614,12.3643335083412,12.3626667638372,12.8030843810019,12.8027689285843,12.8528861201566,13.709528525951,13.720020675849,13.7068021011042,14.4799618983417,14.83934162221,14.8300022030836,14.9504137087054,14.9726793282362,14.9656217881074,14.782647641306,14.7731614468866,14.850349924658,14.2529632343241,14.2526993025405,14.2004400707693,14.1646957921949,14.1644951639345,13.9740794812625,13.8670646532452,13.8686971615956,13.8887371654018,13.7490153449424,13.7230823859339,13.9746383648479,13.6060948021864,13.6011340355567,13.5887596728898,15.1684042148487,15.1308233052069,15.1704053794021,12.667742451995,12.6654762570592,12.8110519260122,12.9789285104164,13.3014092039227,13.2858176989843,13.6574916610754,13.6516609182126,13.6790967742306,13.7215522910357,13.7182607840188,13.3470508242619,13.2032116364689,13.2042469265784,13.0636994139548,13.2818629698219,13.261536934544,12.8713096707767,12.5586037987517,12.635853598402,12.6394802103114,12.7095162384623,12.7003399064595,12.5633225593538,12.7034080304382,12.7034556533931,12.6907804424681,12.4632939977479,12.4604619657764,12.4350739080624,12.1858200003558,12.2253138452509,12.2479045301239,12.1533396764292,12.1449660273789,12.0955163154219,11.8342095816128,11.8333214870512,11.8390228795943,11.6049854401279,11.6032484860391,11.6136275584128,12.4061133211569,12.3839556593143,12.5263011776162,12.4291893098163,12.3849179798886,12.1420925476463,12.0514304347046,12.0944868698554,12.1199262306905,12.9204801110071,12.9424602111808,12.9332196544429,13.2778404955086,13.2747236509354,13.2904342628666,13.9446013305037,14.0047305044991,13.9704044345804,14.6128881450184,14.5965193630237,15.275332670707,15.0036569224196,14.8280035289451,14.8915475440407,14.1447735849387,14.0976616797437,14.1258108486833,12.8820275572188,12.8481882604675,12.8467722829672,12.5427070450282,12.4919737886899,12.4856134540322,12.2660380894531,12.2421924738552,12.2627734782259,11.4113669627958,11.3420890037171,11.5081087328704,10.5289215635416,10.4905877469701,10.4984591954008,7.67597103650916,7.76404122007534,7.64201887329935,7.84980985204259,8.0833452365653,8.15643208532762,9.08509831899806,9.23640733181464,9.2122898897685,11.2757664004519,11.4061910449289,11.2679535734886,12.2908810310565,12.3037942968734,12.2759978635534,12.7646823421234,12.6032254357453,13.0595023222244,13.422138237925,13.5523417515661,12.9891039342337,12.9893765885508,12.749227829287,12.7277529968595,13.0390374688866,12.8910255036229,11.9136015624242,11.9578366766457,11.7152754422934,11.696567229193,11.468139508516,11.3703263668086,11.3630690907459,11.7851223990543,12.3142895072475,12.7476709515223,12.3361363487205,12.3139478495262,12.0031098693781,11.4339989250453],"I00288^FG_TOTAL_RET_IDX(0,-20AY,M,USD)":[4570.99128025,4937.41588503,4883.24206669,4617.64050832,4421.56892628,4472.30227267,4249.33719993,4394.74498984,4566.12869499,4617.22607745,4487.34925064,4368.84367326,4510.41961506,4448.42358369,4323.0375809,4283.74793682,4104.41526429,3924.02648933,3989.15470593,4161.9061818,4126.24830851,3865.27011051,4130.55585012,3724.00338208,3627.93377947,3665.97222789,3520.90261783,3301.86288019,3313.97068253,3172.27770301,3320.74220118,3150.77969831,3017.7032605,2941.81773678,2784.74992758,2508.17843853,2577.36076478,2635.03200309,2717.11289271,2563.76800088,2406.19625856,2505.98674368,2430.16951973,2681.94637869,2745.86856329,2568.20716968,2713.79603393,2533.52822636,2264.32018546,2455.67692176,2509.21770711,2341.13754514,2622.87469945,2540.66064637,2831.24041874,2816.77114883,2873.37423218,2878.08060908,2794.44508458,2949.1561874,2728.22859265,2791.91258637,2651.93763709,2664.5901072,2749.65262294,2630.56156978,2473.61653124,2372.27043045,2166.0098257,2229.97772992,2118.9016962,1846.81608474,1900.95787054,1968.98464319,1880.24158704,1813.01058435,1811.21945685,1747.32343082,1589.68655671,1980.27770362,2199.85235301,2216.3678102,2166.2176914,2087.52397269,2047.4813773,1987.99626928,2037.3796338,1988.97979881,1880.25812951,1979.65313027,1850.40532425,1860.07019229,1808.79629968,1660.33373156,1846.75647092,1791.21557833,1883.89971848,1919.00561575,1879.65429352,1801.61794385,1810.87824774,1808.86958292,1811.23716233,1862.31419173,1920.41909488,1822.5632855,1796.14823747,1738.76356878,1694.79060787,1634.69373946,1646.61715243,1612.87702038,1537.92199197,1544.80510958,1549.43508769,1582.94317809,1506.54119335,1497.96163681,1443.78534981,1322.11778182,1313.15755312,1339.22820788,1291.49623844,1245.93344824,1287.55116354,1261.38353324,1223.12057082,1141.38860648,1171.77546074,1280.03827848,1307.28240642,1283.85667066,1206.77364173,1242.1542273,1328.5104514,1282.96920235,1288.88450418,1264.21987294,1260.73838957,1268.99128276,1199.29799551,1278.65533183,1257.95010659,1226.78704156,1183.50245229,1191.21539244,1144.79499965,1160.28200121,1136.30333835,1117.25417063,1134.88600458,1105.38716322,1070.98419343,1110.66727558,1082.76937411,1040.04216291,1006.32898781,975.34537772,1023.9663786,975.58316419,989.574057,940.1259088,915.57875831,880.44,868.14,819.31,786.24,788.27,776.12,751.14,731.23,728.22,693.49,758.27,770.07,720.65,684.32,639.05,627.62,652.56,574.09,641.98,701.03,726.26,745.11,765.53,762.39,780.8,758.57,738.71,673.32,678.04,668.01,628.42,677.81,637.93,674.06,743.89,734.13,675.83,654.2,657.01,662.64,636.13,671.11,658.37,590.11,542.99,554.61,504.79,421.59,365.79,434.59,565.03,568.45,681.4,864.06,898.19,900.94,851.07,1028.66,1082.01,1021.33,1047.73,1165.4,1172.97,1231.86,1322.34,1338.66,1308.75,1286.52,1390.82,1450.1,1418.75,1367.89,1375.88,1415.94,1402.22,1354.41,1342.54],"I01044^FG_TOTAL_RET_IDX(0,-20AY,M,USD)":[14229.15716512,14877.19313848,15453.71998212,14387.51019908,15354.88671373,15667.72258685,13642.81612342,14082.45481736,14713.58951227,14019.22178802,14203.75688483,14362.54174274,13839.35855777,14047.67615515,13922.53949908,13425.78599194,13046.11255108,12223.91931038,12205.0983452,13369.66408296,14151.52216067,13206.58814058,13182.6586342,11963.32875026,12092.03968746,11619.51689212,11632.82544053,11692.85041873,11035.05462271,10717.37250861,11286.97943606,11051.20648007,9959.55807289,9765.79965484,9189.76927342,8526.78687854,8445.18391376,9036.7794495,8961.9663277,8687.97280033,8080.07430221,7860.83273777,7700.82832685,7411.76636621,7883.54928604,7098.66329271,7776.58172687,7583.64108938,7516.36895008,8118.56757775,8443.319499,7186.19167162,7855.39717166,8325.95531111,9518.47620073,9182.18374506,9381.66028921,10416.51852182,10500.00915719,10139.70666671,9552.40776474,9945.63278822,9672.65444258,9694.68593115,9276.59145347,9665.75026214,8919.20061577,8499.51647611,8746.04217283,8834.81192042,8709.81437401,8091.08544594,8359.82657504,8758.8432241,8089.99451927,7319.81962698,6918.5174384,6591.18126035,5488.76562731,5813.24764589,6169.68581593,5974.43715232,5880.51476909,5777.33803889,5664.12826247,5688.18348612,5736.47900741,5760.64301281,5362.01610863,5740.91895517,5449.98335676,5162.3958907,5121.53817186,4621.25498251,5030.80308818,4971.32700993,5705.74012814,5668.78067181,5202.04563652,5100.49801094,4868.69705774,4718.53908549,4520.29788788,4652.23701032,4764.76962187,4165.00179698,4043.14295021,3756.15159494,3568.45166103,3447.9976581,3497.34430559,3439.96398513,3554.50227693,3490.19807008,3379.1536962,3318.54466451,3219.75824049,3139.69570737,3140.21677579,3059.01595256,3157.68281786,3141.85826844,3201.78088579,3013.71116905,3019.6525508,2949.7748016,2952.27706208,2766.5472461,2799.28256187,2947.54675934,2965.65750019,2902.44308111,2723.14971485,2754.20421733,2850.82757879,2647.94747275,2661.44366338,2628.88886575,2665.96032371,2650.3912171,2495.26373309,2490.53103159,2445.48407092,2262.81906576,2223.06319604,2247.1829638,2083.74068702,2093.1386884,2068.15424467,2061.18097692,2107.2662975,2174.74054693,2053.53852804,2217.04477586,2199.27599188,2126.01841289,2035.29836495,1947.13322669,2036.6031475,1930.05367831,1934.93320117,1878.5491952,1829.07994118,1764.09,1753.12,1655.26,1711.72,1670.26,1682.91,1659.71,1593.4,1558.01,1501.2,1533.24,1502.3,1420.08,1382.35,1326.49,1320.58,1320.61,1217.69,1252.71,1291.57,1284.09,1295.83,1305.95,1237.53,1240.56,1222.39,1225.3,1195.72,1152.01,1129.88,1008.0,1026.57,977.96,1091.27,1160.61,1141.11,1076.9,1037.11,1059.55,1047.67,983.29,980.99,957.69,933.21,866.22,864.33,897.27,836.28,745.05,749.96,832.63,796.81,865.4,1005.52,1062.99,985.14,974.3,1064.83,1071.19,1000.21,978.01,1055.6,1021.65,1060.27,1094.97,1094.32,1123.89,1106.61,1175.52,1189.89,1173.6,1151.59,1162.88,1170.4,1120.05,1123.67,1138.21],"I00612^FTAW_NUMBER_IDX(0,0,D,\"CLOSE\")":31,"I21881^FTAW_NUMBER_IDX(0,0,D,\"CLOSE\")":12,"I00072^JULIAN(FMA_NDEBT_EBITDA(LTM,0,-20AY,M,EUR,\"PORTAGG\",\"MEANR\").DATES)":[46295,46265,46234,46203,46171,46142,46112,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],"I00288^FTAW_NUMBER_IDX(0,0,D,\"CLOSE\")":68,"I21904^FMA_NDEBT_EBITDA(LTM,0,-20AY,M,EUR,\"PORTAGG\",\"MEANR\")":[0.107830158729422,0.123472887688917,0.172402558250551,0.188764218560708,0.197232919481787,0.143406435401782,0.147357078974566,0.136064952636246,0.168426147451884,0.167124753670768,0.181635974413451,0.207627651945492,0.209557488605526,0.190898312481754,0.159682543949649,0.154652625696858,0.165955745024846,0.157231496227363,0.156168485919092,0.162785856653755,0.16955650026817,0.167042135945953,0.187805548526798,0.185135904310135,0.187712543454253,0.186731236271593,0.19748393990608,0.199182945140299,0.215371887526456,0.214031308915399,0.217091684664377,0.187058025963937,0.10504117440622,0.102374795868325,0.119300335867952,0.149762980491583,0.153681977636883,0.163330838089787,0.206384419570033,0.207703081112648,0.233407513074665,0.232311724454536,0.229455856734341,0.240492099796668,0.243228502225179,0.236678495573719,0.228353535939076,0.186774817160943,0.160434714713459,0.162760091780216,0.0999378776369204,0.10430996667759,0.11163480101415,0.0632065773294196,0.0628417232066357,0.0427701403260892,-0.00452643356910777,-0.0171752347169384,-0.00430573633672223,0.00232099247660874,-0.00218892920634322,-0.0113696997414751,-0.0161707194587746,-0.0204574735736797,-0.00711998478738747,-0.0549556205099876,-0.0570084739843503,-0.0611462702247333,-0.0462393478742299,-0.0532265144371024,-0.0462654491990562,-0.0702504006551277,-0.0679145153715457,-0.0473627268483924,-0.0194826827187683,-0.0244094642630494,-0.0372780046327646,-0.100683091872106,-0.10190337569306,-0.113094177960027,-0.076490348569562,-0.102247745035659,-0.0857425402725333,-0.133081865190469,-0.131422963133721,-0.129215877224485,-0.0436525769711058,-0.0546705233192325,-0.0419339048530994,-0.0335022530938701,-0.0489535105502207,-0.10733648879247,-0.0843062837408694,-0.115477446356589,-0.103552091002304,-0.153515624514215,-0.164846415015977,-0.214556656714372,-0.300831389709946,-0.310119713121785,-0.330715808385718,-0.287398042323295,-0.284053334906612,-0.298016274262221,-0.304364243784687,-0.304532704285228,-0.290749742624307,-0.266577093645993,-0.253718863245056,-0.268294120490008,-0.246962047197804,-0.239011007502129,-0.244144722723305,-0.224118515818887,-0.240042795092743,-0.236594126684934,-0.346406190600652,-0.37734945520016,-0.386565875229529,-0.349802778229834,-0.338821996957104,-0.375343532129542,-0.380141039220818,-0.377260677694745,-0.407046734649867,-0.41774869201258,-0.414258056319104,-0.40081415693382,-0.4159065424384,-0.420076548201607,-0.439603691523632,-0.470844483643812,-0.475629254310992,-0.496076519158342,-0.552659910686093,-0.549999185323868,-0.538958470066489,-0.578047313513053,-0.585691166774171,-0.584165314307132,-0.590695539191101,-0.610777228032325,-0.592175928224798,-0.674165482573715,-0.66876631904302,-0.678825051427099,-0.767312266387412,-0.763685551000745,-0.755601564359659,-0.776437948499147,-0.792777658251751,-0.786620705312871,-0.799145463568479,-0.806832223260237,-0.809833744808153,-0.785127504349841,-0.801211233029689,-0.789187063601379,-0.835937466302111,-0.83700575796137,-0.813140593826429,-0.772380325021757,-0.774885037590707,-0.757466356527371,-0.700718907199003,-0.713840499258015,-0.724090989881738,-0.716702990075266,-0.708526254958488,-0.698527997333063,-0.729196586494911,-0.736025089472181,-0.67157034485153,-0.681836205824245,-0.690289216873766,-0.688555047754963,-0.705785030350315,-0.712074415745514,-0.739133356485218,-0.789401242150862,-0.778442557633091,-0.785028073105447,-0.817053424826579,-0.801533047541035,-0.795446983425236,-0.810850387813416,-0.80669530032985,-0.792917702504703,-0.803380001454,-0.795177716083994,-0.829715886791768,-0.842164261351476,-0.83297286045457,-0.837476187915396,-0.903767443337906,-0.893837058089432,-0.854109920590658,-0.879223535971678,-0.906290018535524,-0.937063142169293,-0.933082945246067,-0.954277024670054,-0.931889650766051,-0.835151817999287,-0.812097513570726,-0.769631235770387,-0.667556587600653,-0.648634252161017,-0.597229620278259,-0.500024156770839,-0.493500931219893,-0.478812323600837,-0.404959692460712,-0.423595174911188,-0.519351802173974,-0.528771204054278,-0.52013084753305,-0.496753097374605,-0.526666447118412,-0.560278480359238,-0.554445845933966,-0.615362891062386,-0.621076083861653,-0.676961557841488,-0.656877677060828,-0.657568854495663,-0.65027982522474,-0.626276801261956,-0.635944044113674,-0.630363797402242,-0.768667372310034,-0.798992200212394,-0.797355821813358,-0.901474231336393,-0.917604506158642,-0.952761780209959,-0.984912750738051,-0.988660143245834,-0.93812332293662,-0.948056231231437]}]]></FdsFormulaCache>
</file>

<file path=customXml/itemProps1.xml><?xml version="1.0" encoding="utf-8"?>
<ds:datastoreItem xmlns:ds="http://schemas.openxmlformats.org/officeDocument/2006/customXml" ds:itemID="{139982DB-ED6D-4BA0-AB2E-360AE7474634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Dashboard</vt:lpstr>
      <vt:lpstr>Output</vt:lpstr>
      <vt:lpstr>Reco_histo</vt:lpstr>
      <vt:lpstr>Config</vt:lpstr>
      <vt:lpstr>Returns_EQ</vt:lpstr>
      <vt:lpstr>Leverage_FMA</vt:lpstr>
      <vt:lpstr>Margin_FMA</vt:lpstr>
      <vt:lpstr>Valuation_FMA_hist</vt:lpstr>
      <vt:lpstr>MOM_FMA</vt:lpstr>
      <vt:lpstr>Growth_FMA</vt:lpstr>
      <vt:lpstr>Cycle macro</vt:lpstr>
      <vt:lpstr>Bench</vt:lpstr>
      <vt:lpstr>DateExport</vt:lpstr>
      <vt:lpstr>delta_Wi</vt:lpstr>
      <vt:lpstr>ExportFile</vt:lpstr>
      <vt:lpstr>ImportFile</vt:lpstr>
      <vt:lpstr>IND_Bench</vt:lpstr>
      <vt:lpstr>IND_ConsGd</vt:lpstr>
      <vt:lpstr>IND_Fin</vt:lpstr>
      <vt:lpstr>IND_Health</vt:lpstr>
      <vt:lpstr>IND_Indus</vt:lpstr>
      <vt:lpstr>IND_Mat</vt:lpstr>
      <vt:lpstr>Ind_Media</vt:lpstr>
      <vt:lpstr>IND_Oil</vt:lpstr>
      <vt:lpstr>Ind_Retail</vt:lpstr>
      <vt:lpstr>IND_Tech</vt:lpstr>
      <vt:lpstr>IND_Telco</vt:lpstr>
      <vt:lpstr>Ind_Travel</vt:lpstr>
      <vt:lpstr>IND_Utili</vt:lpstr>
      <vt:lpstr>nb_Bottom</vt:lpstr>
      <vt:lpstr>nb_Long</vt:lpstr>
      <vt:lpstr>nb_Short</vt:lpstr>
      <vt:lpstr>nb_Top</vt:lpstr>
      <vt:lpstr>Dashboard!Print_Area</vt:lpstr>
      <vt:lpstr>RFolder</vt:lpstr>
      <vt:lpstr>RFunction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SAUTIER Julien</dc:creator>
  <cp:lastModifiedBy>Jingxuan LI</cp:lastModifiedBy>
  <cp:lastPrinted>2022-10-13T16:27:25Z</cp:lastPrinted>
  <dcterms:created xsi:type="dcterms:W3CDTF">2018-06-25T08:59:50Z</dcterms:created>
  <dcterms:modified xsi:type="dcterms:W3CDTF">2026-10-27T07:34:57Z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SSR_MIGRATION_STATUS">
    <vt:lpwstr>2</vt:lpwstr>
  </property>
  <property fmtid="{D5CDD505-2E9C-101B-9397-08002B2CF9AE}" pid="4" name="{A44787D4-0540-4523-9961-78E4036D8C6D}">
    <vt:lpwstr>{F2BABD1F-8A99-4478-9D03-5350E2954163}</vt:lpwstr>
  </property>
</Properties>
</file>